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etha\My Drive\Project_They\Experiments\Exp3\Stimuli Lists\"/>
    </mc:Choice>
  </mc:AlternateContent>
  <xr:revisionPtr revIDLastSave="0" documentId="13_ncr:1_{69DE9FA5-BB09-4693-BCA4-B6867622AC70}" xr6:coauthVersionLast="47" xr6:coauthVersionMax="47" xr10:uidLastSave="{00000000-0000-0000-0000-000000000000}"/>
  <bookViews>
    <workbookView xWindow="-108" yWindow="-108" windowWidth="23256" windowHeight="12456" activeTab="3" xr2:uid="{C1646045-FCC9-404E-A640-63585024A1CE}"/>
  </bookViews>
  <sheets>
    <sheet name="Trial Frames" sheetId="1" r:id="rId1"/>
    <sheet name="Character Sets" sheetId="6" r:id="rId2"/>
    <sheet name="Lists_Production" sheetId="12" r:id="rId3"/>
    <sheet name="Lists_Characters" sheetId="9" r:id="rId4"/>
    <sheet name="Images" sheetId="10" r:id="rId5"/>
  </sheets>
  <definedNames>
    <definedName name="_xlnm._FilterDatabase" localSheetId="1" hidden="1">'Character Sets'!#REF!</definedName>
    <definedName name="_xlnm._FilterDatabase" localSheetId="3" hidden="1">Lists_Characters!$A$2:$Q$74</definedName>
    <definedName name="_xlnm._FilterDatabase" localSheetId="2" hidden="1">Lists_Production!$A$2:$AU$866</definedName>
    <definedName name="_xlnm._FilterDatabase" localSheetId="0" hidden="1">'Trial Frames'!$A$2:$Q$50</definedName>
  </definedNames>
  <calcPr calcId="191029"/>
  <pivotCaches>
    <pivotCache cacheId="492" r:id="rId6"/>
    <pivotCache cacheId="49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9" l="1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3" i="9"/>
  <c r="J3" i="12"/>
  <c r="O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3" i="9"/>
  <c r="R206" i="12" a="1"/>
  <c r="R206" i="12" s="1"/>
  <c r="T4" i="9" a="1"/>
  <c r="T4" i="9" s="1"/>
  <c r="T5" i="9" a="1"/>
  <c r="T5" i="9"/>
  <c r="T6" i="9" a="1"/>
  <c r="T6" i="9" s="1"/>
  <c r="T7" i="9" a="1"/>
  <c r="T7" i="9"/>
  <c r="T8" i="9" a="1"/>
  <c r="T8" i="9" s="1"/>
  <c r="T9" i="9" a="1"/>
  <c r="T9" i="9"/>
  <c r="T10" i="9" a="1"/>
  <c r="T10" i="9" s="1"/>
  <c r="T11" i="9" a="1"/>
  <c r="T11" i="9"/>
  <c r="T12" i="9" a="1"/>
  <c r="T12" i="9" s="1"/>
  <c r="T13" i="9" a="1"/>
  <c r="T13" i="9"/>
  <c r="T14" i="9" a="1"/>
  <c r="T14" i="9" s="1"/>
  <c r="T15" i="9" a="1"/>
  <c r="T15" i="9"/>
  <c r="T16" i="9" a="1"/>
  <c r="T16" i="9" s="1"/>
  <c r="T17" i="9" a="1"/>
  <c r="T17" i="9"/>
  <c r="T18" i="9" a="1"/>
  <c r="T18" i="9" s="1"/>
  <c r="T19" i="9" a="1"/>
  <c r="T19" i="9"/>
  <c r="T20" i="9" a="1"/>
  <c r="T20" i="9" s="1"/>
  <c r="T21" i="9" a="1"/>
  <c r="T21" i="9"/>
  <c r="T22" i="9" a="1"/>
  <c r="T22" i="9" s="1"/>
  <c r="T23" i="9" a="1"/>
  <c r="T23" i="9"/>
  <c r="T24" i="9" a="1"/>
  <c r="T24" i="9" s="1"/>
  <c r="T25" i="9" a="1"/>
  <c r="T25" i="9"/>
  <c r="T26" i="9" a="1"/>
  <c r="T26" i="9" s="1"/>
  <c r="T27" i="9" a="1"/>
  <c r="T27" i="9"/>
  <c r="T28" i="9" a="1"/>
  <c r="T28" i="9" s="1"/>
  <c r="T29" i="9" a="1"/>
  <c r="T29" i="9"/>
  <c r="T30" i="9" a="1"/>
  <c r="T30" i="9" s="1"/>
  <c r="T31" i="9" a="1"/>
  <c r="T31" i="9"/>
  <c r="T32" i="9" a="1"/>
  <c r="T32" i="9" s="1"/>
  <c r="T33" i="9" a="1"/>
  <c r="T33" i="9"/>
  <c r="T34" i="9" a="1"/>
  <c r="T34" i="9" s="1"/>
  <c r="T35" i="9" a="1"/>
  <c r="T35" i="9"/>
  <c r="T36" i="9" a="1"/>
  <c r="T36" i="9" s="1"/>
  <c r="T37" i="9" a="1"/>
  <c r="T37" i="9"/>
  <c r="T38" i="9" a="1"/>
  <c r="T38" i="9" s="1"/>
  <c r="T39" i="9" a="1"/>
  <c r="T39" i="9"/>
  <c r="T40" i="9" a="1"/>
  <c r="T40" i="9" s="1"/>
  <c r="T41" i="9" a="1"/>
  <c r="T41" i="9"/>
  <c r="T42" i="9" a="1"/>
  <c r="T42" i="9" s="1"/>
  <c r="T43" i="9" a="1"/>
  <c r="T43" i="9"/>
  <c r="T44" i="9" a="1"/>
  <c r="T44" i="9" s="1"/>
  <c r="T45" i="9" a="1"/>
  <c r="T45" i="9"/>
  <c r="T46" i="9" a="1"/>
  <c r="T46" i="9" s="1"/>
  <c r="T47" i="9" a="1"/>
  <c r="T47" i="9"/>
  <c r="T48" i="9" a="1"/>
  <c r="T48" i="9" s="1"/>
  <c r="T49" i="9" a="1"/>
  <c r="T49" i="9"/>
  <c r="T50" i="9" a="1"/>
  <c r="T50" i="9" s="1"/>
  <c r="T51" i="9" a="1"/>
  <c r="T51" i="9"/>
  <c r="T52" i="9" a="1"/>
  <c r="T52" i="9" s="1"/>
  <c r="T53" i="9" a="1"/>
  <c r="T53" i="9"/>
  <c r="T54" i="9" a="1"/>
  <c r="T54" i="9" s="1"/>
  <c r="T55" i="9" a="1"/>
  <c r="T55" i="9"/>
  <c r="T56" i="9" a="1"/>
  <c r="T56" i="9" s="1"/>
  <c r="T57" i="9" a="1"/>
  <c r="T57" i="9"/>
  <c r="T58" i="9" a="1"/>
  <c r="T58" i="9" s="1"/>
  <c r="T59" i="9" a="1"/>
  <c r="T59" i="9"/>
  <c r="T60" i="9" a="1"/>
  <c r="T60" i="9" s="1"/>
  <c r="T61" i="9" a="1"/>
  <c r="T61" i="9"/>
  <c r="T62" i="9" a="1"/>
  <c r="T62" i="9" s="1"/>
  <c r="T63" i="9" a="1"/>
  <c r="T63" i="9"/>
  <c r="T64" i="9" a="1"/>
  <c r="T64" i="9" s="1"/>
  <c r="T65" i="9" a="1"/>
  <c r="T65" i="9"/>
  <c r="T66" i="9" a="1"/>
  <c r="T66" i="9" s="1"/>
  <c r="T67" i="9" a="1"/>
  <c r="T67" i="9"/>
  <c r="T68" i="9" a="1"/>
  <c r="T68" i="9" s="1"/>
  <c r="T69" i="9" a="1"/>
  <c r="T69" i="9"/>
  <c r="T70" i="9" a="1"/>
  <c r="T70" i="9" s="1"/>
  <c r="T71" i="9" a="1"/>
  <c r="T71" i="9"/>
  <c r="T72" i="9" a="1"/>
  <c r="T72" i="9" s="1"/>
  <c r="T73" i="9" a="1"/>
  <c r="T73" i="9" s="1"/>
  <c r="T74" i="9" a="1"/>
  <c r="T74" i="9" s="1"/>
  <c r="T3" i="9" a="1"/>
  <c r="T3" i="9" s="1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L3" i="9"/>
  <c r="S74" i="9"/>
  <c r="S74" i="9" a="1"/>
  <c r="S73" i="9" a="1"/>
  <c r="S73" i="9" s="1"/>
  <c r="S72" i="9" a="1"/>
  <c r="S72" i="9" s="1"/>
  <c r="S71" i="9" a="1"/>
  <c r="S71" i="9" s="1"/>
  <c r="S70" i="9"/>
  <c r="S70" i="9" a="1"/>
  <c r="S69" i="9" a="1"/>
  <c r="S69" i="9" s="1"/>
  <c r="S68" i="9" a="1"/>
  <c r="S68" i="9" s="1"/>
  <c r="S67" i="9" a="1"/>
  <c r="S67" i="9" s="1"/>
  <c r="S66" i="9" a="1"/>
  <c r="S66" i="9" s="1"/>
  <c r="S65" i="9" a="1"/>
  <c r="S65" i="9" s="1"/>
  <c r="S64" i="9" a="1"/>
  <c r="S64" i="9" s="1"/>
  <c r="S63" i="9" a="1"/>
  <c r="S63" i="9" s="1"/>
  <c r="S62" i="9" a="1"/>
  <c r="S62" i="9" s="1"/>
  <c r="S61" i="9" a="1"/>
  <c r="S61" i="9" s="1"/>
  <c r="S60" i="9" a="1"/>
  <c r="S60" i="9" s="1"/>
  <c r="S59" i="9" a="1"/>
  <c r="S59" i="9" s="1"/>
  <c r="S58" i="9" a="1"/>
  <c r="S58" i="9" s="1"/>
  <c r="S57" i="9" a="1"/>
  <c r="S57" i="9" s="1"/>
  <c r="S56" i="9" a="1"/>
  <c r="S56" i="9" s="1"/>
  <c r="S55" i="9" a="1"/>
  <c r="S55" i="9" s="1"/>
  <c r="S54" i="9" a="1"/>
  <c r="S54" i="9" s="1"/>
  <c r="S53" i="9" a="1"/>
  <c r="S53" i="9" s="1"/>
  <c r="S52" i="9" a="1"/>
  <c r="S52" i="9" s="1"/>
  <c r="S51" i="9" a="1"/>
  <c r="S51" i="9" s="1"/>
  <c r="S50" i="9" a="1"/>
  <c r="S50" i="9" s="1"/>
  <c r="S49" i="9" a="1"/>
  <c r="S49" i="9" s="1"/>
  <c r="S48" i="9" a="1"/>
  <c r="S48" i="9" s="1"/>
  <c r="S47" i="9" a="1"/>
  <c r="S47" i="9" s="1"/>
  <c r="S46" i="9" a="1"/>
  <c r="S46" i="9" s="1"/>
  <c r="S45" i="9" a="1"/>
  <c r="S45" i="9" s="1"/>
  <c r="S44" i="9" a="1"/>
  <c r="S44" i="9" s="1"/>
  <c r="S43" i="9" a="1"/>
  <c r="S43" i="9" s="1"/>
  <c r="S42" i="9" a="1"/>
  <c r="S42" i="9" s="1"/>
  <c r="S41" i="9" a="1"/>
  <c r="S41" i="9" s="1"/>
  <c r="S40" i="9" a="1"/>
  <c r="S40" i="9" s="1"/>
  <c r="S39" i="9" a="1"/>
  <c r="S39" i="9" s="1"/>
  <c r="S38" i="9" a="1"/>
  <c r="S38" i="9" s="1"/>
  <c r="S37" i="9" a="1"/>
  <c r="S37" i="9" s="1"/>
  <c r="S36" i="9" a="1"/>
  <c r="S36" i="9" s="1"/>
  <c r="S35" i="9" a="1"/>
  <c r="S35" i="9" s="1"/>
  <c r="S34" i="9" a="1"/>
  <c r="S34" i="9" s="1"/>
  <c r="S33" i="9" a="1"/>
  <c r="S33" i="9" s="1"/>
  <c r="S32" i="9" a="1"/>
  <c r="S32" i="9" s="1"/>
  <c r="S31" i="9" a="1"/>
  <c r="S31" i="9" s="1"/>
  <c r="S30" i="9" a="1"/>
  <c r="S30" i="9" s="1"/>
  <c r="S29" i="9" a="1"/>
  <c r="S29" i="9" s="1"/>
  <c r="S28" i="9" a="1"/>
  <c r="S28" i="9" s="1"/>
  <c r="S27" i="9" a="1"/>
  <c r="S27" i="9" s="1"/>
  <c r="S26" i="9" a="1"/>
  <c r="S26" i="9" s="1"/>
  <c r="S25" i="9" a="1"/>
  <c r="S25" i="9" s="1"/>
  <c r="S24" i="9" a="1"/>
  <c r="S24" i="9" s="1"/>
  <c r="S23" i="9" a="1"/>
  <c r="S23" i="9" s="1"/>
  <c r="S22" i="9" a="1"/>
  <c r="S22" i="9" s="1"/>
  <c r="S21" i="9" a="1"/>
  <c r="S21" i="9" s="1"/>
  <c r="S20" i="9" a="1"/>
  <c r="S20" i="9" s="1"/>
  <c r="S19" i="9" a="1"/>
  <c r="S19" i="9" s="1"/>
  <c r="S18" i="9" a="1"/>
  <c r="S18" i="9" s="1"/>
  <c r="S17" i="9" a="1"/>
  <c r="S17" i="9" s="1"/>
  <c r="S16" i="9" a="1"/>
  <c r="S16" i="9" s="1"/>
  <c r="S15" i="9" a="1"/>
  <c r="S15" i="9" s="1"/>
  <c r="S14" i="9" a="1"/>
  <c r="S14" i="9" s="1"/>
  <c r="S13" i="9" a="1"/>
  <c r="S13" i="9" s="1"/>
  <c r="S12" i="9" a="1"/>
  <c r="S12" i="9" s="1"/>
  <c r="S11" i="9" a="1"/>
  <c r="S11" i="9" s="1"/>
  <c r="S10" i="9" a="1"/>
  <c r="S10" i="9" s="1"/>
  <c r="S9" i="9" a="1"/>
  <c r="S9" i="9" s="1"/>
  <c r="S8" i="9" a="1"/>
  <c r="S8" i="9" s="1"/>
  <c r="S7" i="9" a="1"/>
  <c r="S7" i="9" s="1"/>
  <c r="S6" i="9" a="1"/>
  <c r="S6" i="9" s="1"/>
  <c r="S5" i="9" a="1"/>
  <c r="S5" i="9" s="1"/>
  <c r="S4" i="9" a="1"/>
  <c r="S4" i="9" s="1"/>
  <c r="S3" i="9" a="1"/>
  <c r="S3" i="9" s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3" i="9"/>
  <c r="AE4" i="12" a="1"/>
  <c r="AE4" i="12" s="1"/>
  <c r="AE5" i="12" a="1"/>
  <c r="AE5" i="12" s="1"/>
  <c r="AE6" i="12" a="1"/>
  <c r="AE6" i="12" s="1"/>
  <c r="AE7" i="12" a="1"/>
  <c r="AE7" i="12" s="1"/>
  <c r="AE8" i="12" a="1"/>
  <c r="AE8" i="12" s="1"/>
  <c r="AE9" i="12" a="1"/>
  <c r="AE9" i="12" s="1"/>
  <c r="AE10" i="12" a="1"/>
  <c r="AE10" i="12" s="1"/>
  <c r="AE11" i="12" a="1"/>
  <c r="AE11" i="12" s="1"/>
  <c r="AE12" i="12" a="1"/>
  <c r="AE12" i="12" s="1"/>
  <c r="AE13" i="12" a="1"/>
  <c r="AE13" i="12" s="1"/>
  <c r="AE14" i="12" a="1"/>
  <c r="AE14" i="12" s="1"/>
  <c r="AE15" i="12" a="1"/>
  <c r="AE15" i="12" s="1"/>
  <c r="AE16" i="12" a="1"/>
  <c r="AE16" i="12" s="1"/>
  <c r="AE17" i="12" a="1"/>
  <c r="AE17" i="12" s="1"/>
  <c r="AE18" i="12" a="1"/>
  <c r="AE18" i="12" s="1"/>
  <c r="AE19" i="12" a="1"/>
  <c r="AE19" i="12" s="1"/>
  <c r="AE20" i="12" a="1"/>
  <c r="AE20" i="12" s="1"/>
  <c r="AE21" i="12" a="1"/>
  <c r="AE21" i="12" s="1"/>
  <c r="AE22" i="12" a="1"/>
  <c r="AE22" i="12" s="1"/>
  <c r="AE23" i="12" a="1"/>
  <c r="AE23" i="12" s="1"/>
  <c r="AE24" i="12" a="1"/>
  <c r="AE24" i="12" s="1"/>
  <c r="AE25" i="12" a="1"/>
  <c r="AE25" i="12" s="1"/>
  <c r="AE26" i="12" a="1"/>
  <c r="AE26" i="12" s="1"/>
  <c r="AE27" i="12" a="1"/>
  <c r="AE27" i="12" s="1"/>
  <c r="AE28" i="12" a="1"/>
  <c r="AE28" i="12" s="1"/>
  <c r="AE29" i="12" a="1"/>
  <c r="AE29" i="12" s="1"/>
  <c r="AE30" i="12" a="1"/>
  <c r="AE30" i="12" s="1"/>
  <c r="AE31" i="12" a="1"/>
  <c r="AE31" i="12" s="1"/>
  <c r="AE32" i="12" a="1"/>
  <c r="AE32" i="12" s="1"/>
  <c r="AE33" i="12" a="1"/>
  <c r="AE33" i="12" s="1"/>
  <c r="AE34" i="12" a="1"/>
  <c r="AE34" i="12" s="1"/>
  <c r="AE35" i="12" a="1"/>
  <c r="AE35" i="12" s="1"/>
  <c r="AE36" i="12" a="1"/>
  <c r="AE36" i="12" s="1"/>
  <c r="AE37" i="12" a="1"/>
  <c r="AE37" i="12" s="1"/>
  <c r="AE38" i="12" a="1"/>
  <c r="AE38" i="12" s="1"/>
  <c r="AE39" i="12" a="1"/>
  <c r="AE39" i="12" s="1"/>
  <c r="AE40" i="12" a="1"/>
  <c r="AE40" i="12" s="1"/>
  <c r="AE41" i="12" a="1"/>
  <c r="AE41" i="12" s="1"/>
  <c r="AE42" i="12" a="1"/>
  <c r="AE42" i="12" s="1"/>
  <c r="AE43" i="12" a="1"/>
  <c r="AE43" i="12" s="1"/>
  <c r="AE44" i="12" a="1"/>
  <c r="AE44" i="12" s="1"/>
  <c r="AE45" i="12" a="1"/>
  <c r="AE45" i="12" s="1"/>
  <c r="AE46" i="12" a="1"/>
  <c r="AE46" i="12" s="1"/>
  <c r="AE47" i="12" a="1"/>
  <c r="AE47" i="12" s="1"/>
  <c r="AE48" i="12" a="1"/>
  <c r="AE48" i="12" s="1"/>
  <c r="AE49" i="12" a="1"/>
  <c r="AE49" i="12" s="1"/>
  <c r="AE50" i="12" a="1"/>
  <c r="AE50" i="12" s="1"/>
  <c r="AE51" i="12" a="1"/>
  <c r="AE51" i="12" s="1"/>
  <c r="AE52" i="12" a="1"/>
  <c r="AE52" i="12" s="1"/>
  <c r="AE53" i="12" a="1"/>
  <c r="AE53" i="12" s="1"/>
  <c r="AE54" i="12" a="1"/>
  <c r="AE54" i="12" s="1"/>
  <c r="AE55" i="12" a="1"/>
  <c r="AE55" i="12" s="1"/>
  <c r="AE56" i="12" a="1"/>
  <c r="AE56" i="12" s="1"/>
  <c r="AE57" i="12" a="1"/>
  <c r="AE57" i="12" s="1"/>
  <c r="AE58" i="12" a="1"/>
  <c r="AE58" i="12" s="1"/>
  <c r="AE59" i="12" a="1"/>
  <c r="AE59" i="12" s="1"/>
  <c r="AE60" i="12" a="1"/>
  <c r="AE60" i="12" s="1"/>
  <c r="AE61" i="12" a="1"/>
  <c r="AE61" i="12" s="1"/>
  <c r="AE62" i="12" a="1"/>
  <c r="AE62" i="12" s="1"/>
  <c r="AE63" i="12" a="1"/>
  <c r="AE63" i="12" s="1"/>
  <c r="AE64" i="12" a="1"/>
  <c r="AE64" i="12" s="1"/>
  <c r="AE65" i="12" a="1"/>
  <c r="AE65" i="12" s="1"/>
  <c r="AE66" i="12" a="1"/>
  <c r="AE66" i="12" s="1"/>
  <c r="AE67" i="12" a="1"/>
  <c r="AE67" i="12" s="1"/>
  <c r="AE68" i="12" a="1"/>
  <c r="AE68" i="12" s="1"/>
  <c r="AE69" i="12" a="1"/>
  <c r="AE69" i="12" s="1"/>
  <c r="AE70" i="12" a="1"/>
  <c r="AE70" i="12" s="1"/>
  <c r="AE71" i="12" a="1"/>
  <c r="AE71" i="12" s="1"/>
  <c r="AE72" i="12" a="1"/>
  <c r="AE72" i="12" s="1"/>
  <c r="AE73" i="12" a="1"/>
  <c r="AE73" i="12" s="1"/>
  <c r="AE74" i="12" a="1"/>
  <c r="AE74" i="12" s="1"/>
  <c r="AE75" i="12" a="1"/>
  <c r="AE75" i="12" s="1"/>
  <c r="AE76" i="12" a="1"/>
  <c r="AE76" i="12" s="1"/>
  <c r="AE77" i="12" a="1"/>
  <c r="AE77" i="12" s="1"/>
  <c r="AE78" i="12" a="1"/>
  <c r="AE78" i="12" s="1"/>
  <c r="AE79" i="12" a="1"/>
  <c r="AE79" i="12" s="1"/>
  <c r="AE80" i="12" a="1"/>
  <c r="AE80" i="12" s="1"/>
  <c r="AE81" i="12" a="1"/>
  <c r="AE81" i="12" s="1"/>
  <c r="AE82" i="12" a="1"/>
  <c r="AE82" i="12" s="1"/>
  <c r="AE83" i="12" a="1"/>
  <c r="AE83" i="12" s="1"/>
  <c r="AE84" i="12" a="1"/>
  <c r="AE84" i="12" s="1"/>
  <c r="AE85" i="12" a="1"/>
  <c r="AE85" i="12" s="1"/>
  <c r="AE86" i="12" a="1"/>
  <c r="AE86" i="12" s="1"/>
  <c r="AE87" i="12" a="1"/>
  <c r="AE87" i="12" s="1"/>
  <c r="AE88" i="12" a="1"/>
  <c r="AE88" i="12" s="1"/>
  <c r="AE89" i="12" a="1"/>
  <c r="AE89" i="12" s="1"/>
  <c r="AE90" i="12" a="1"/>
  <c r="AE90" i="12" s="1"/>
  <c r="AE91" i="12" a="1"/>
  <c r="AE91" i="12" s="1"/>
  <c r="AE92" i="12" a="1"/>
  <c r="AE92" i="12" s="1"/>
  <c r="AE93" i="12" a="1"/>
  <c r="AE93" i="12" s="1"/>
  <c r="AE94" i="12" a="1"/>
  <c r="AE94" i="12" s="1"/>
  <c r="AE95" i="12" a="1"/>
  <c r="AE95" i="12" s="1"/>
  <c r="AE96" i="12" a="1"/>
  <c r="AE96" i="12" s="1"/>
  <c r="AE97" i="12" a="1"/>
  <c r="AE97" i="12" s="1"/>
  <c r="AE98" i="12" a="1"/>
  <c r="AE98" i="12" s="1"/>
  <c r="AE99" i="12" a="1"/>
  <c r="AE99" i="12" s="1"/>
  <c r="AE100" i="12" a="1"/>
  <c r="AE100" i="12" s="1"/>
  <c r="AE101" i="12" a="1"/>
  <c r="AE101" i="12" s="1"/>
  <c r="AE102" i="12" a="1"/>
  <c r="AE102" i="12" s="1"/>
  <c r="AE103" i="12" a="1"/>
  <c r="AE103" i="12" s="1"/>
  <c r="AE104" i="12" a="1"/>
  <c r="AE104" i="12" s="1"/>
  <c r="AE105" i="12" a="1"/>
  <c r="AE105" i="12" s="1"/>
  <c r="AE106" i="12" a="1"/>
  <c r="AE106" i="12" s="1"/>
  <c r="AE107" i="12" a="1"/>
  <c r="AE107" i="12" s="1"/>
  <c r="AE108" i="12" a="1"/>
  <c r="AE108" i="12" s="1"/>
  <c r="AE109" i="12" a="1"/>
  <c r="AE109" i="12" s="1"/>
  <c r="AE110" i="12" a="1"/>
  <c r="AE110" i="12" s="1"/>
  <c r="AE111" i="12" a="1"/>
  <c r="AE111" i="12" s="1"/>
  <c r="AE112" i="12" a="1"/>
  <c r="AE112" i="12" s="1"/>
  <c r="AE113" i="12" a="1"/>
  <c r="AE113" i="12" s="1"/>
  <c r="AE114" i="12" a="1"/>
  <c r="AE114" i="12" s="1"/>
  <c r="AE115" i="12" a="1"/>
  <c r="AE115" i="12" s="1"/>
  <c r="AE116" i="12" a="1"/>
  <c r="AE116" i="12" s="1"/>
  <c r="AE117" i="12" a="1"/>
  <c r="AE117" i="12" s="1"/>
  <c r="AE118" i="12" a="1"/>
  <c r="AE118" i="12" s="1"/>
  <c r="AE119" i="12" a="1"/>
  <c r="AE119" i="12" s="1"/>
  <c r="AE120" i="12" a="1"/>
  <c r="AE120" i="12" s="1"/>
  <c r="AE121" i="12" a="1"/>
  <c r="AE121" i="12" s="1"/>
  <c r="AE122" i="12" a="1"/>
  <c r="AE122" i="12" s="1"/>
  <c r="AE123" i="12" a="1"/>
  <c r="AE123" i="12" s="1"/>
  <c r="AE124" i="12" a="1"/>
  <c r="AE124" i="12" s="1"/>
  <c r="AE125" i="12" a="1"/>
  <c r="AE125" i="12" s="1"/>
  <c r="AE126" i="12" a="1"/>
  <c r="AE126" i="12" s="1"/>
  <c r="AE127" i="12" a="1"/>
  <c r="AE127" i="12" s="1"/>
  <c r="AE128" i="12" a="1"/>
  <c r="AE128" i="12" s="1"/>
  <c r="AE129" i="12" a="1"/>
  <c r="AE129" i="12" s="1"/>
  <c r="AE130" i="12" a="1"/>
  <c r="AE130" i="12" s="1"/>
  <c r="AE131" i="12" a="1"/>
  <c r="AE131" i="12" s="1"/>
  <c r="AE132" i="12" a="1"/>
  <c r="AE132" i="12" s="1"/>
  <c r="AE133" i="12" a="1"/>
  <c r="AE133" i="12" s="1"/>
  <c r="AE134" i="12" a="1"/>
  <c r="AE134" i="12" s="1"/>
  <c r="AE135" i="12" a="1"/>
  <c r="AE135" i="12" s="1"/>
  <c r="AE136" i="12" a="1"/>
  <c r="AE136" i="12" s="1"/>
  <c r="AE137" i="12" a="1"/>
  <c r="AE137" i="12" s="1"/>
  <c r="AE138" i="12" a="1"/>
  <c r="AE138" i="12" s="1"/>
  <c r="AE139" i="12" a="1"/>
  <c r="AE139" i="12" s="1"/>
  <c r="AE140" i="12" a="1"/>
  <c r="AE140" i="12" s="1"/>
  <c r="AE141" i="12" a="1"/>
  <c r="AE141" i="12" s="1"/>
  <c r="AE142" i="12" a="1"/>
  <c r="AE142" i="12" s="1"/>
  <c r="AE143" i="12" a="1"/>
  <c r="AE143" i="12" s="1"/>
  <c r="AE144" i="12" a="1"/>
  <c r="AE144" i="12" s="1"/>
  <c r="AE145" i="12" a="1"/>
  <c r="AE145" i="12" s="1"/>
  <c r="AE146" i="12" a="1"/>
  <c r="AE146" i="12" s="1"/>
  <c r="AE147" i="12" a="1"/>
  <c r="AE147" i="12" s="1"/>
  <c r="AE148" i="12" a="1"/>
  <c r="AE148" i="12" s="1"/>
  <c r="AE149" i="12" a="1"/>
  <c r="AE149" i="12" s="1"/>
  <c r="AE150" i="12" a="1"/>
  <c r="AE150" i="12" s="1"/>
  <c r="AE151" i="12" a="1"/>
  <c r="AE151" i="12" s="1"/>
  <c r="AE152" i="12" a="1"/>
  <c r="AE152" i="12" s="1"/>
  <c r="AE153" i="12" a="1"/>
  <c r="AE153" i="12" s="1"/>
  <c r="AE154" i="12" a="1"/>
  <c r="AE154" i="12" s="1"/>
  <c r="AE155" i="12" a="1"/>
  <c r="AE155" i="12" s="1"/>
  <c r="AE156" i="12" a="1"/>
  <c r="AE156" i="12" s="1"/>
  <c r="AE157" i="12" a="1"/>
  <c r="AE157" i="12" s="1"/>
  <c r="AE158" i="12" a="1"/>
  <c r="AE158" i="12" s="1"/>
  <c r="AE159" i="12" a="1"/>
  <c r="AE159" i="12" s="1"/>
  <c r="AE160" i="12" a="1"/>
  <c r="AE160" i="12" s="1"/>
  <c r="AE161" i="12" a="1"/>
  <c r="AE161" i="12" s="1"/>
  <c r="AE162" i="12" a="1"/>
  <c r="AE162" i="12" s="1"/>
  <c r="AE163" i="12" a="1"/>
  <c r="AE163" i="12" s="1"/>
  <c r="AE164" i="12" a="1"/>
  <c r="AE164" i="12" s="1"/>
  <c r="AE165" i="12" a="1"/>
  <c r="AE165" i="12" s="1"/>
  <c r="AE166" i="12" a="1"/>
  <c r="AE166" i="12" s="1"/>
  <c r="AE167" i="12" a="1"/>
  <c r="AE167" i="12" s="1"/>
  <c r="AE168" i="12" a="1"/>
  <c r="AE168" i="12" s="1"/>
  <c r="AE169" i="12" a="1"/>
  <c r="AE169" i="12" s="1"/>
  <c r="AE170" i="12" a="1"/>
  <c r="AE170" i="12" s="1"/>
  <c r="AE171" i="12" a="1"/>
  <c r="AE171" i="12" s="1"/>
  <c r="AE172" i="12" a="1"/>
  <c r="AE172" i="12" s="1"/>
  <c r="AE173" i="12" a="1"/>
  <c r="AE173" i="12" s="1"/>
  <c r="AE174" i="12" a="1"/>
  <c r="AE174" i="12" s="1"/>
  <c r="AE175" i="12" a="1"/>
  <c r="AE175" i="12" s="1"/>
  <c r="AE176" i="12" a="1"/>
  <c r="AE176" i="12" s="1"/>
  <c r="AE177" i="12" a="1"/>
  <c r="AE177" i="12" s="1"/>
  <c r="AE178" i="12" a="1"/>
  <c r="AE178" i="12" s="1"/>
  <c r="AE179" i="12" a="1"/>
  <c r="AE179" i="12" s="1"/>
  <c r="AE180" i="12" a="1"/>
  <c r="AE180" i="12" s="1"/>
  <c r="AE181" i="12" a="1"/>
  <c r="AE181" i="12" s="1"/>
  <c r="AE182" i="12" a="1"/>
  <c r="AE182" i="12" s="1"/>
  <c r="AE183" i="12" a="1"/>
  <c r="AE183" i="12" s="1"/>
  <c r="AE184" i="12" a="1"/>
  <c r="AE184" i="12" s="1"/>
  <c r="AE185" i="12" a="1"/>
  <c r="AE185" i="12" s="1"/>
  <c r="AE186" i="12" a="1"/>
  <c r="AE186" i="12" s="1"/>
  <c r="AE187" i="12" a="1"/>
  <c r="AE187" i="12" s="1"/>
  <c r="AE188" i="12" a="1"/>
  <c r="AE188" i="12" s="1"/>
  <c r="AE189" i="12" a="1"/>
  <c r="AE189" i="12" s="1"/>
  <c r="AE190" i="12" a="1"/>
  <c r="AE190" i="12" s="1"/>
  <c r="AE191" i="12" a="1"/>
  <c r="AE191" i="12" s="1"/>
  <c r="AE192" i="12" a="1"/>
  <c r="AE192" i="12" s="1"/>
  <c r="AE193" i="12" a="1"/>
  <c r="AE193" i="12" s="1"/>
  <c r="AE194" i="12" a="1"/>
  <c r="AE194" i="12" s="1"/>
  <c r="AE195" i="12" a="1"/>
  <c r="AE195" i="12" s="1"/>
  <c r="AE196" i="12" a="1"/>
  <c r="AE196" i="12" s="1"/>
  <c r="AE197" i="12" a="1"/>
  <c r="AE197" i="12" s="1"/>
  <c r="AE198" i="12" a="1"/>
  <c r="AE198" i="12" s="1"/>
  <c r="AE199" i="12" a="1"/>
  <c r="AE199" i="12" s="1"/>
  <c r="AE200" i="12" a="1"/>
  <c r="AE200" i="12" s="1"/>
  <c r="AE201" i="12" a="1"/>
  <c r="AE201" i="12" s="1"/>
  <c r="AE202" i="12" a="1"/>
  <c r="AE202" i="12" s="1"/>
  <c r="AE203" i="12" a="1"/>
  <c r="AE203" i="12" s="1"/>
  <c r="AE204" i="12" a="1"/>
  <c r="AE204" i="12" s="1"/>
  <c r="AE205" i="12" a="1"/>
  <c r="AE205" i="12" s="1"/>
  <c r="AE206" i="12" a="1"/>
  <c r="AE206" i="12" s="1"/>
  <c r="AE207" i="12" a="1"/>
  <c r="AE207" i="12" s="1"/>
  <c r="AE208" i="12" a="1"/>
  <c r="AE208" i="12" s="1"/>
  <c r="AE209" i="12" a="1"/>
  <c r="AE209" i="12" s="1"/>
  <c r="AE210" i="12" a="1"/>
  <c r="AE210" i="12" s="1"/>
  <c r="AE211" i="12" a="1"/>
  <c r="AE211" i="12" s="1"/>
  <c r="AE212" i="12" a="1"/>
  <c r="AE212" i="12" s="1"/>
  <c r="AE213" i="12" a="1"/>
  <c r="AE213" i="12" s="1"/>
  <c r="AE214" i="12" a="1"/>
  <c r="AE214" i="12" s="1"/>
  <c r="AE215" i="12" a="1"/>
  <c r="AE215" i="12" s="1"/>
  <c r="AE216" i="12" a="1"/>
  <c r="AE216" i="12" s="1"/>
  <c r="AE217" i="12" a="1"/>
  <c r="AE217" i="12" s="1"/>
  <c r="AE218" i="12" a="1"/>
  <c r="AE218" i="12" s="1"/>
  <c r="AE219" i="12" a="1"/>
  <c r="AE219" i="12" s="1"/>
  <c r="AE220" i="12" a="1"/>
  <c r="AE220" i="12" s="1"/>
  <c r="AE221" i="12" a="1"/>
  <c r="AE221" i="12" s="1"/>
  <c r="AE222" i="12" a="1"/>
  <c r="AE222" i="12" s="1"/>
  <c r="AE223" i="12" a="1"/>
  <c r="AE223" i="12" s="1"/>
  <c r="AE224" i="12" a="1"/>
  <c r="AE224" i="12" s="1"/>
  <c r="AE225" i="12" a="1"/>
  <c r="AE225" i="12" s="1"/>
  <c r="AE226" i="12" a="1"/>
  <c r="AE226" i="12" s="1"/>
  <c r="AE227" i="12" a="1"/>
  <c r="AE227" i="12" s="1"/>
  <c r="AE228" i="12" a="1"/>
  <c r="AE228" i="12" s="1"/>
  <c r="AE229" i="12" a="1"/>
  <c r="AE229" i="12" s="1"/>
  <c r="AE230" i="12" a="1"/>
  <c r="AE230" i="12" s="1"/>
  <c r="AE231" i="12" a="1"/>
  <c r="AE231" i="12" s="1"/>
  <c r="AE232" i="12" a="1"/>
  <c r="AE232" i="12" s="1"/>
  <c r="AE233" i="12" a="1"/>
  <c r="AE233" i="12" s="1"/>
  <c r="AE234" i="12" a="1"/>
  <c r="AE234" i="12" s="1"/>
  <c r="AE235" i="12" a="1"/>
  <c r="AE235" i="12" s="1"/>
  <c r="AE236" i="12" a="1"/>
  <c r="AE236" i="12" s="1"/>
  <c r="AE237" i="12" a="1"/>
  <c r="AE237" i="12" s="1"/>
  <c r="AE238" i="12" a="1"/>
  <c r="AE238" i="12" s="1"/>
  <c r="AE239" i="12" a="1"/>
  <c r="AE239" i="12" s="1"/>
  <c r="AE240" i="12" a="1"/>
  <c r="AE240" i="12" s="1"/>
  <c r="AE241" i="12" a="1"/>
  <c r="AE241" i="12" s="1"/>
  <c r="AE242" i="12" a="1"/>
  <c r="AE242" i="12" s="1"/>
  <c r="AE243" i="12" a="1"/>
  <c r="AE243" i="12" s="1"/>
  <c r="AE244" i="12" a="1"/>
  <c r="AE244" i="12" s="1"/>
  <c r="AE245" i="12" a="1"/>
  <c r="AE245" i="12" s="1"/>
  <c r="AE246" i="12" a="1"/>
  <c r="AE246" i="12" s="1"/>
  <c r="AE247" i="12" a="1"/>
  <c r="AE247" i="12" s="1"/>
  <c r="AE248" i="12" a="1"/>
  <c r="AE248" i="12" s="1"/>
  <c r="AE249" i="12" a="1"/>
  <c r="AE249" i="12" s="1"/>
  <c r="AE250" i="12" a="1"/>
  <c r="AE250" i="12" s="1"/>
  <c r="AE251" i="12" a="1"/>
  <c r="AE251" i="12" s="1"/>
  <c r="AE252" i="12" a="1"/>
  <c r="AE252" i="12" s="1"/>
  <c r="AE253" i="12" a="1"/>
  <c r="AE253" i="12" s="1"/>
  <c r="AE254" i="12" a="1"/>
  <c r="AE254" i="12" s="1"/>
  <c r="AE255" i="12" a="1"/>
  <c r="AE255" i="12" s="1"/>
  <c r="AE256" i="12" a="1"/>
  <c r="AE256" i="12" s="1"/>
  <c r="AE257" i="12" a="1"/>
  <c r="AE257" i="12" s="1"/>
  <c r="AE258" i="12" a="1"/>
  <c r="AE258" i="12" s="1"/>
  <c r="AE259" i="12" a="1"/>
  <c r="AE259" i="12" s="1"/>
  <c r="AE260" i="12" a="1"/>
  <c r="AE260" i="12" s="1"/>
  <c r="AE261" i="12" a="1"/>
  <c r="AE261" i="12" s="1"/>
  <c r="AE262" i="12" a="1"/>
  <c r="AE262" i="12" s="1"/>
  <c r="AE263" i="12" a="1"/>
  <c r="AE263" i="12" s="1"/>
  <c r="AE264" i="12" a="1"/>
  <c r="AE264" i="12" s="1"/>
  <c r="AE265" i="12" a="1"/>
  <c r="AE265" i="12" s="1"/>
  <c r="AE266" i="12" a="1"/>
  <c r="AE266" i="12" s="1"/>
  <c r="AE267" i="12" a="1"/>
  <c r="AE267" i="12" s="1"/>
  <c r="AE268" i="12" a="1"/>
  <c r="AE268" i="12" s="1"/>
  <c r="AE269" i="12" a="1"/>
  <c r="AE269" i="12" s="1"/>
  <c r="AE270" i="12" a="1"/>
  <c r="AE270" i="12" s="1"/>
  <c r="AE271" i="12" a="1"/>
  <c r="AE271" i="12" s="1"/>
  <c r="AE272" i="12" a="1"/>
  <c r="AE272" i="12" s="1"/>
  <c r="AE273" i="12" a="1"/>
  <c r="AE273" i="12" s="1"/>
  <c r="AE274" i="12" a="1"/>
  <c r="AE274" i="12" s="1"/>
  <c r="AE275" i="12" a="1"/>
  <c r="AE275" i="12" s="1"/>
  <c r="AE276" i="12" a="1"/>
  <c r="AE276" i="12" s="1"/>
  <c r="AE277" i="12" a="1"/>
  <c r="AE277" i="12" s="1"/>
  <c r="AE278" i="12" a="1"/>
  <c r="AE278" i="12" s="1"/>
  <c r="AE279" i="12" a="1"/>
  <c r="AE279" i="12" s="1"/>
  <c r="AE280" i="12" a="1"/>
  <c r="AE280" i="12" s="1"/>
  <c r="AE281" i="12" a="1"/>
  <c r="AE281" i="12" s="1"/>
  <c r="AE282" i="12" a="1"/>
  <c r="AE282" i="12" s="1"/>
  <c r="AE283" i="12" a="1"/>
  <c r="AE283" i="12" s="1"/>
  <c r="AE284" i="12" a="1"/>
  <c r="AE284" i="12" s="1"/>
  <c r="AE285" i="12" a="1"/>
  <c r="AE285" i="12" s="1"/>
  <c r="AE286" i="12" a="1"/>
  <c r="AE286" i="12" s="1"/>
  <c r="AE287" i="12" a="1"/>
  <c r="AE287" i="12" s="1"/>
  <c r="AE288" i="12" a="1"/>
  <c r="AE288" i="12" s="1"/>
  <c r="AE289" i="12" a="1"/>
  <c r="AE289" i="12" s="1"/>
  <c r="AE290" i="12" a="1"/>
  <c r="AE290" i="12" s="1"/>
  <c r="AE291" i="12" a="1"/>
  <c r="AE291" i="12" s="1"/>
  <c r="AE292" i="12" a="1"/>
  <c r="AE292" i="12" s="1"/>
  <c r="AE293" i="12" a="1"/>
  <c r="AE293" i="12" s="1"/>
  <c r="AE294" i="12" a="1"/>
  <c r="AE294" i="12" s="1"/>
  <c r="AE295" i="12" a="1"/>
  <c r="AE295" i="12" s="1"/>
  <c r="AE296" i="12" a="1"/>
  <c r="AE296" i="12" s="1"/>
  <c r="AE297" i="12" a="1"/>
  <c r="AE297" i="12" s="1"/>
  <c r="AE298" i="12" a="1"/>
  <c r="AE298" i="12" s="1"/>
  <c r="AE299" i="12" a="1"/>
  <c r="AE299" i="12" s="1"/>
  <c r="AE300" i="12" a="1"/>
  <c r="AE300" i="12" s="1"/>
  <c r="AE301" i="12" a="1"/>
  <c r="AE301" i="12" s="1"/>
  <c r="AE302" i="12" a="1"/>
  <c r="AE302" i="12" s="1"/>
  <c r="AE303" i="12" a="1"/>
  <c r="AE303" i="12" s="1"/>
  <c r="AE304" i="12" a="1"/>
  <c r="AE304" i="12" s="1"/>
  <c r="AE305" i="12" a="1"/>
  <c r="AE305" i="12" s="1"/>
  <c r="AE306" i="12" a="1"/>
  <c r="AE306" i="12" s="1"/>
  <c r="AE307" i="12" a="1"/>
  <c r="AE307" i="12" s="1"/>
  <c r="AE308" i="12" a="1"/>
  <c r="AE308" i="12" s="1"/>
  <c r="AE309" i="12" a="1"/>
  <c r="AE309" i="12" s="1"/>
  <c r="AE310" i="12" a="1"/>
  <c r="AE310" i="12" s="1"/>
  <c r="AE311" i="12" a="1"/>
  <c r="AE311" i="12" s="1"/>
  <c r="AE312" i="12" a="1"/>
  <c r="AE312" i="12" s="1"/>
  <c r="AE313" i="12" a="1"/>
  <c r="AE313" i="12" s="1"/>
  <c r="AE314" i="12" a="1"/>
  <c r="AE314" i="12" s="1"/>
  <c r="AE315" i="12" a="1"/>
  <c r="AE315" i="12" s="1"/>
  <c r="AE316" i="12" a="1"/>
  <c r="AE316" i="12" s="1"/>
  <c r="AE317" i="12" a="1"/>
  <c r="AE317" i="12" s="1"/>
  <c r="AE318" i="12" a="1"/>
  <c r="AE318" i="12" s="1"/>
  <c r="AE319" i="12" a="1"/>
  <c r="AE319" i="12" s="1"/>
  <c r="AE320" i="12" a="1"/>
  <c r="AE320" i="12" s="1"/>
  <c r="AE321" i="12" a="1"/>
  <c r="AE321" i="12" s="1"/>
  <c r="AE322" i="12" a="1"/>
  <c r="AE322" i="12" s="1"/>
  <c r="AE323" i="12" a="1"/>
  <c r="AE323" i="12" s="1"/>
  <c r="AE324" i="12" a="1"/>
  <c r="AE324" i="12" s="1"/>
  <c r="AE325" i="12" a="1"/>
  <c r="AE325" i="12" s="1"/>
  <c r="AE326" i="12" a="1"/>
  <c r="AE326" i="12" s="1"/>
  <c r="AE327" i="12" a="1"/>
  <c r="AE327" i="12" s="1"/>
  <c r="AE328" i="12" a="1"/>
  <c r="AE328" i="12" s="1"/>
  <c r="AE329" i="12" a="1"/>
  <c r="AE329" i="12" s="1"/>
  <c r="AE330" i="12" a="1"/>
  <c r="AE330" i="12" s="1"/>
  <c r="AE331" i="12" a="1"/>
  <c r="AE331" i="12" s="1"/>
  <c r="AE332" i="12" a="1"/>
  <c r="AE332" i="12" s="1"/>
  <c r="AE333" i="12" a="1"/>
  <c r="AE333" i="12" s="1"/>
  <c r="AE334" i="12" a="1"/>
  <c r="AE334" i="12" s="1"/>
  <c r="AE335" i="12" a="1"/>
  <c r="AE335" i="12" s="1"/>
  <c r="AE336" i="12" a="1"/>
  <c r="AE336" i="12" s="1"/>
  <c r="AE337" i="12" a="1"/>
  <c r="AE337" i="12" s="1"/>
  <c r="AE338" i="12" a="1"/>
  <c r="AE338" i="12" s="1"/>
  <c r="AE339" i="12" a="1"/>
  <c r="AE339" i="12" s="1"/>
  <c r="AE340" i="12" a="1"/>
  <c r="AE340" i="12" s="1"/>
  <c r="AE341" i="12" a="1"/>
  <c r="AE341" i="12" s="1"/>
  <c r="AE342" i="12" a="1"/>
  <c r="AE342" i="12" s="1"/>
  <c r="AE343" i="12" a="1"/>
  <c r="AE343" i="12" s="1"/>
  <c r="AE344" i="12" a="1"/>
  <c r="AE344" i="12" s="1"/>
  <c r="AE345" i="12" a="1"/>
  <c r="AE345" i="12" s="1"/>
  <c r="AE346" i="12" a="1"/>
  <c r="AE346" i="12" s="1"/>
  <c r="AE347" i="12" a="1"/>
  <c r="AE347" i="12" s="1"/>
  <c r="AE348" i="12" a="1"/>
  <c r="AE348" i="12" s="1"/>
  <c r="AE349" i="12" a="1"/>
  <c r="AE349" i="12" s="1"/>
  <c r="AE350" i="12" a="1"/>
  <c r="AE350" i="12" s="1"/>
  <c r="AE351" i="12" a="1"/>
  <c r="AE351" i="12" s="1"/>
  <c r="AE352" i="12" a="1"/>
  <c r="AE352" i="12" s="1"/>
  <c r="AE353" i="12" a="1"/>
  <c r="AE353" i="12" s="1"/>
  <c r="AE354" i="12" a="1"/>
  <c r="AE354" i="12" s="1"/>
  <c r="AE355" i="12" a="1"/>
  <c r="AE355" i="12" s="1"/>
  <c r="AE356" i="12" a="1"/>
  <c r="AE356" i="12" s="1"/>
  <c r="AE357" i="12" a="1"/>
  <c r="AE357" i="12" s="1"/>
  <c r="AE358" i="12" a="1"/>
  <c r="AE358" i="12" s="1"/>
  <c r="AE359" i="12" a="1"/>
  <c r="AE359" i="12" s="1"/>
  <c r="AE360" i="12" a="1"/>
  <c r="AE360" i="12" s="1"/>
  <c r="AE361" i="12" a="1"/>
  <c r="AE361" i="12" s="1"/>
  <c r="AE362" i="12" a="1"/>
  <c r="AE362" i="12" s="1"/>
  <c r="AE363" i="12" a="1"/>
  <c r="AE363" i="12" s="1"/>
  <c r="AE364" i="12" a="1"/>
  <c r="AE364" i="12" s="1"/>
  <c r="AE365" i="12" a="1"/>
  <c r="AE365" i="12" s="1"/>
  <c r="AE366" i="12" a="1"/>
  <c r="AE366" i="12" s="1"/>
  <c r="AE367" i="12" a="1"/>
  <c r="AE367" i="12" s="1"/>
  <c r="AE368" i="12" a="1"/>
  <c r="AE368" i="12" s="1"/>
  <c r="AE369" i="12" a="1"/>
  <c r="AE369" i="12" s="1"/>
  <c r="AE370" i="12" a="1"/>
  <c r="AE370" i="12" s="1"/>
  <c r="AE371" i="12" a="1"/>
  <c r="AE371" i="12" s="1"/>
  <c r="AE372" i="12" a="1"/>
  <c r="AE372" i="12" s="1"/>
  <c r="AE373" i="12" a="1"/>
  <c r="AE373" i="12" s="1"/>
  <c r="AE374" i="12" a="1"/>
  <c r="AE374" i="12" s="1"/>
  <c r="AE375" i="12" a="1"/>
  <c r="AE375" i="12" s="1"/>
  <c r="AE376" i="12" a="1"/>
  <c r="AE376" i="12" s="1"/>
  <c r="AE377" i="12" a="1"/>
  <c r="AE377" i="12" s="1"/>
  <c r="AE378" i="12" a="1"/>
  <c r="AE378" i="12" s="1"/>
  <c r="AE379" i="12" a="1"/>
  <c r="AE379" i="12" s="1"/>
  <c r="AE380" i="12" a="1"/>
  <c r="AE380" i="12" s="1"/>
  <c r="AE381" i="12" a="1"/>
  <c r="AE381" i="12" s="1"/>
  <c r="AE382" i="12" a="1"/>
  <c r="AE382" i="12" s="1"/>
  <c r="AE383" i="12" a="1"/>
  <c r="AE383" i="12" s="1"/>
  <c r="AE384" i="12" a="1"/>
  <c r="AE384" i="12" s="1"/>
  <c r="AE385" i="12" a="1"/>
  <c r="AE385" i="12" s="1"/>
  <c r="AE386" i="12" a="1"/>
  <c r="AE386" i="12" s="1"/>
  <c r="AE387" i="12" a="1"/>
  <c r="AE387" i="12" s="1"/>
  <c r="AE388" i="12" a="1"/>
  <c r="AE388" i="12" s="1"/>
  <c r="AE389" i="12" a="1"/>
  <c r="AE389" i="12" s="1"/>
  <c r="AE390" i="12" a="1"/>
  <c r="AE390" i="12" s="1"/>
  <c r="AE391" i="12" a="1"/>
  <c r="AE391" i="12" s="1"/>
  <c r="AE392" i="12" a="1"/>
  <c r="AE392" i="12" s="1"/>
  <c r="AE393" i="12" a="1"/>
  <c r="AE393" i="12" s="1"/>
  <c r="AE394" i="12" a="1"/>
  <c r="AE394" i="12" s="1"/>
  <c r="AE395" i="12" a="1"/>
  <c r="AE395" i="12" s="1"/>
  <c r="AE396" i="12" a="1"/>
  <c r="AE396" i="12" s="1"/>
  <c r="AE397" i="12" a="1"/>
  <c r="AE397" i="12" s="1"/>
  <c r="AE398" i="12" a="1"/>
  <c r="AE398" i="12" s="1"/>
  <c r="AE399" i="12" a="1"/>
  <c r="AE399" i="12" s="1"/>
  <c r="AE400" i="12" a="1"/>
  <c r="AE400" i="12" s="1"/>
  <c r="AE401" i="12" a="1"/>
  <c r="AE401" i="12" s="1"/>
  <c r="AE402" i="12" a="1"/>
  <c r="AE402" i="12" s="1"/>
  <c r="AE403" i="12" a="1"/>
  <c r="AE403" i="12" s="1"/>
  <c r="AE404" i="12" a="1"/>
  <c r="AE404" i="12" s="1"/>
  <c r="AE405" i="12" a="1"/>
  <c r="AE405" i="12" s="1"/>
  <c r="AE406" i="12" a="1"/>
  <c r="AE406" i="12" s="1"/>
  <c r="AE407" i="12" a="1"/>
  <c r="AE407" i="12" s="1"/>
  <c r="AE408" i="12" a="1"/>
  <c r="AE408" i="12" s="1"/>
  <c r="AE409" i="12" a="1"/>
  <c r="AE409" i="12" s="1"/>
  <c r="AE410" i="12" a="1"/>
  <c r="AE410" i="12" s="1"/>
  <c r="AE411" i="12" a="1"/>
  <c r="AE411" i="12" s="1"/>
  <c r="AE412" i="12" a="1"/>
  <c r="AE412" i="12" s="1"/>
  <c r="AE413" i="12" a="1"/>
  <c r="AE413" i="12" s="1"/>
  <c r="AE414" i="12" a="1"/>
  <c r="AE414" i="12" s="1"/>
  <c r="AE415" i="12" a="1"/>
  <c r="AE415" i="12" s="1"/>
  <c r="AE416" i="12" a="1"/>
  <c r="AE416" i="12" s="1"/>
  <c r="AE417" i="12" a="1"/>
  <c r="AE417" i="12" s="1"/>
  <c r="AE418" i="12" a="1"/>
  <c r="AE418" i="12" s="1"/>
  <c r="AE419" i="12" a="1"/>
  <c r="AE419" i="12" s="1"/>
  <c r="AE420" i="12" a="1"/>
  <c r="AE420" i="12" s="1"/>
  <c r="AE421" i="12" a="1"/>
  <c r="AE421" i="12" s="1"/>
  <c r="AE422" i="12" a="1"/>
  <c r="AE422" i="12" s="1"/>
  <c r="AE423" i="12" a="1"/>
  <c r="AE423" i="12" s="1"/>
  <c r="AE424" i="12" a="1"/>
  <c r="AE424" i="12" s="1"/>
  <c r="AE425" i="12" a="1"/>
  <c r="AE425" i="12" s="1"/>
  <c r="AE426" i="12" a="1"/>
  <c r="AE426" i="12" s="1"/>
  <c r="AE427" i="12" a="1"/>
  <c r="AE427" i="12" s="1"/>
  <c r="AE428" i="12" a="1"/>
  <c r="AE428" i="12" s="1"/>
  <c r="AE429" i="12" a="1"/>
  <c r="AE429" i="12" s="1"/>
  <c r="AE430" i="12" a="1"/>
  <c r="AE430" i="12" s="1"/>
  <c r="AE431" i="12" a="1"/>
  <c r="AE431" i="12" s="1"/>
  <c r="AE432" i="12" a="1"/>
  <c r="AE432" i="12" s="1"/>
  <c r="AE433" i="12" a="1"/>
  <c r="AE433" i="12" s="1"/>
  <c r="AE434" i="12" a="1"/>
  <c r="AE434" i="12" s="1"/>
  <c r="AE435" i="12" a="1"/>
  <c r="AE435" i="12" s="1"/>
  <c r="AE436" i="12" a="1"/>
  <c r="AE436" i="12" s="1"/>
  <c r="AE437" i="12" a="1"/>
  <c r="AE437" i="12" s="1"/>
  <c r="AE438" i="12" a="1"/>
  <c r="AE438" i="12" s="1"/>
  <c r="AE439" i="12" a="1"/>
  <c r="AE439" i="12" s="1"/>
  <c r="AE440" i="12" a="1"/>
  <c r="AE440" i="12" s="1"/>
  <c r="AE441" i="12" a="1"/>
  <c r="AE441" i="12" s="1"/>
  <c r="AE442" i="12" a="1"/>
  <c r="AE442" i="12" s="1"/>
  <c r="AE443" i="12" a="1"/>
  <c r="AE443" i="12" s="1"/>
  <c r="AE444" i="12" a="1"/>
  <c r="AE444" i="12" s="1"/>
  <c r="AE445" i="12" a="1"/>
  <c r="AE445" i="12" s="1"/>
  <c r="AE446" i="12" a="1"/>
  <c r="AE446" i="12" s="1"/>
  <c r="AE447" i="12" a="1"/>
  <c r="AE447" i="12" s="1"/>
  <c r="AE448" i="12" a="1"/>
  <c r="AE448" i="12" s="1"/>
  <c r="AE449" i="12" a="1"/>
  <c r="AE449" i="12" s="1"/>
  <c r="AE450" i="12" a="1"/>
  <c r="AE450" i="12" s="1"/>
  <c r="AE451" i="12" a="1"/>
  <c r="AE451" i="12" s="1"/>
  <c r="AE452" i="12" a="1"/>
  <c r="AE452" i="12" s="1"/>
  <c r="AE453" i="12" a="1"/>
  <c r="AE453" i="12" s="1"/>
  <c r="AE454" i="12" a="1"/>
  <c r="AE454" i="12" s="1"/>
  <c r="AE455" i="12" a="1"/>
  <c r="AE455" i="12" s="1"/>
  <c r="AE456" i="12" a="1"/>
  <c r="AE456" i="12" s="1"/>
  <c r="AE457" i="12" a="1"/>
  <c r="AE457" i="12" s="1"/>
  <c r="AE458" i="12" a="1"/>
  <c r="AE458" i="12" s="1"/>
  <c r="AE459" i="12" a="1"/>
  <c r="AE459" i="12" s="1"/>
  <c r="AE460" i="12" a="1"/>
  <c r="AE460" i="12" s="1"/>
  <c r="AE461" i="12" a="1"/>
  <c r="AE461" i="12" s="1"/>
  <c r="AE462" i="12" a="1"/>
  <c r="AE462" i="12" s="1"/>
  <c r="AE463" i="12" a="1"/>
  <c r="AE463" i="12" s="1"/>
  <c r="AE464" i="12" a="1"/>
  <c r="AE464" i="12" s="1"/>
  <c r="AE465" i="12" a="1"/>
  <c r="AE465" i="12" s="1"/>
  <c r="AE466" i="12" a="1"/>
  <c r="AE466" i="12" s="1"/>
  <c r="AE467" i="12" a="1"/>
  <c r="AE467" i="12" s="1"/>
  <c r="AE468" i="12" a="1"/>
  <c r="AE468" i="12" s="1"/>
  <c r="AE469" i="12" a="1"/>
  <c r="AE469" i="12" s="1"/>
  <c r="AE470" i="12" a="1"/>
  <c r="AE470" i="12" s="1"/>
  <c r="AE471" i="12" a="1"/>
  <c r="AE471" i="12" s="1"/>
  <c r="AE472" i="12" a="1"/>
  <c r="AE472" i="12" s="1"/>
  <c r="AE473" i="12" a="1"/>
  <c r="AE473" i="12" s="1"/>
  <c r="AE474" i="12" a="1"/>
  <c r="AE474" i="12" s="1"/>
  <c r="AE475" i="12" a="1"/>
  <c r="AE475" i="12" s="1"/>
  <c r="AE476" i="12" a="1"/>
  <c r="AE476" i="12" s="1"/>
  <c r="AE477" i="12" a="1"/>
  <c r="AE477" i="12" s="1"/>
  <c r="AE478" i="12" a="1"/>
  <c r="AE478" i="12" s="1"/>
  <c r="AE479" i="12" a="1"/>
  <c r="AE479" i="12" s="1"/>
  <c r="AE480" i="12" a="1"/>
  <c r="AE480" i="12" s="1"/>
  <c r="AE481" i="12" a="1"/>
  <c r="AE481" i="12" s="1"/>
  <c r="AE482" i="12" a="1"/>
  <c r="AE482" i="12" s="1"/>
  <c r="AE483" i="12" a="1"/>
  <c r="AE483" i="12" s="1"/>
  <c r="AE484" i="12" a="1"/>
  <c r="AE484" i="12" s="1"/>
  <c r="AE485" i="12" a="1"/>
  <c r="AE485" i="12" s="1"/>
  <c r="AE486" i="12" a="1"/>
  <c r="AE486" i="12" s="1"/>
  <c r="AE487" i="12" a="1"/>
  <c r="AE487" i="12" s="1"/>
  <c r="AE488" i="12" a="1"/>
  <c r="AE488" i="12" s="1"/>
  <c r="AE489" i="12" a="1"/>
  <c r="AE489" i="12" s="1"/>
  <c r="AE490" i="12" a="1"/>
  <c r="AE490" i="12" s="1"/>
  <c r="AE491" i="12" a="1"/>
  <c r="AE491" i="12" s="1"/>
  <c r="AE492" i="12" a="1"/>
  <c r="AE492" i="12" s="1"/>
  <c r="AE493" i="12" a="1"/>
  <c r="AE493" i="12" s="1"/>
  <c r="AE494" i="12" a="1"/>
  <c r="AE494" i="12" s="1"/>
  <c r="AE495" i="12" a="1"/>
  <c r="AE495" i="12" s="1"/>
  <c r="AE496" i="12" a="1"/>
  <c r="AE496" i="12" s="1"/>
  <c r="AE497" i="12" a="1"/>
  <c r="AE497" i="12" s="1"/>
  <c r="AE498" i="12" a="1"/>
  <c r="AE498" i="12" s="1"/>
  <c r="AE499" i="12" a="1"/>
  <c r="AE499" i="12" s="1"/>
  <c r="AE500" i="12" a="1"/>
  <c r="AE500" i="12" s="1"/>
  <c r="AE501" i="12" a="1"/>
  <c r="AE501" i="12" s="1"/>
  <c r="AE502" i="12" a="1"/>
  <c r="AE502" i="12" s="1"/>
  <c r="AE503" i="12" a="1"/>
  <c r="AE503" i="12" s="1"/>
  <c r="AE504" i="12" a="1"/>
  <c r="AE504" i="12" s="1"/>
  <c r="AE505" i="12" a="1"/>
  <c r="AE505" i="12" s="1"/>
  <c r="AE506" i="12" a="1"/>
  <c r="AE506" i="12" s="1"/>
  <c r="AE507" i="12" a="1"/>
  <c r="AE507" i="12" s="1"/>
  <c r="AE508" i="12" a="1"/>
  <c r="AE508" i="12" s="1"/>
  <c r="AE509" i="12" a="1"/>
  <c r="AE509" i="12" s="1"/>
  <c r="AE510" i="12" a="1"/>
  <c r="AE510" i="12" s="1"/>
  <c r="AE511" i="12" a="1"/>
  <c r="AE511" i="12" s="1"/>
  <c r="AE512" i="12" a="1"/>
  <c r="AE512" i="12" s="1"/>
  <c r="AE513" i="12" a="1"/>
  <c r="AE513" i="12" s="1"/>
  <c r="AE514" i="12" a="1"/>
  <c r="AE514" i="12" s="1"/>
  <c r="AE515" i="12" a="1"/>
  <c r="AE515" i="12" s="1"/>
  <c r="AE516" i="12" a="1"/>
  <c r="AE516" i="12" s="1"/>
  <c r="AE517" i="12" a="1"/>
  <c r="AE517" i="12" s="1"/>
  <c r="AE518" i="12" a="1"/>
  <c r="AE518" i="12" s="1"/>
  <c r="AE519" i="12" a="1"/>
  <c r="AE519" i="12" s="1"/>
  <c r="AE520" i="12" a="1"/>
  <c r="AE520" i="12" s="1"/>
  <c r="AE521" i="12" a="1"/>
  <c r="AE521" i="12" s="1"/>
  <c r="AE522" i="12" a="1"/>
  <c r="AE522" i="12" s="1"/>
  <c r="AE523" i="12" a="1"/>
  <c r="AE523" i="12" s="1"/>
  <c r="AE524" i="12" a="1"/>
  <c r="AE524" i="12" s="1"/>
  <c r="AE525" i="12" a="1"/>
  <c r="AE525" i="12" s="1"/>
  <c r="AE526" i="12" a="1"/>
  <c r="AE526" i="12" s="1"/>
  <c r="AE527" i="12" a="1"/>
  <c r="AE527" i="12" s="1"/>
  <c r="AE528" i="12" a="1"/>
  <c r="AE528" i="12" s="1"/>
  <c r="AE529" i="12" a="1"/>
  <c r="AE529" i="12" s="1"/>
  <c r="AE530" i="12" a="1"/>
  <c r="AE530" i="12" s="1"/>
  <c r="AE531" i="12" a="1"/>
  <c r="AE531" i="12" s="1"/>
  <c r="AE532" i="12" a="1"/>
  <c r="AE532" i="12" s="1"/>
  <c r="AE533" i="12" a="1"/>
  <c r="AE533" i="12" s="1"/>
  <c r="AE534" i="12" a="1"/>
  <c r="AE534" i="12" s="1"/>
  <c r="AE535" i="12" a="1"/>
  <c r="AE535" i="12" s="1"/>
  <c r="AE536" i="12" a="1"/>
  <c r="AE536" i="12" s="1"/>
  <c r="AE537" i="12" a="1"/>
  <c r="AE537" i="12" s="1"/>
  <c r="AE538" i="12" a="1"/>
  <c r="AE538" i="12" s="1"/>
  <c r="AE539" i="12" a="1"/>
  <c r="AE539" i="12" s="1"/>
  <c r="AE540" i="12" a="1"/>
  <c r="AE540" i="12" s="1"/>
  <c r="AE541" i="12" a="1"/>
  <c r="AE541" i="12" s="1"/>
  <c r="AE542" i="12" a="1"/>
  <c r="AE542" i="12" s="1"/>
  <c r="AE543" i="12" a="1"/>
  <c r="AE543" i="12" s="1"/>
  <c r="AE544" i="12" a="1"/>
  <c r="AE544" i="12" s="1"/>
  <c r="AE545" i="12" a="1"/>
  <c r="AE545" i="12" s="1"/>
  <c r="AE546" i="12" a="1"/>
  <c r="AE546" i="12" s="1"/>
  <c r="AE547" i="12" a="1"/>
  <c r="AE547" i="12" s="1"/>
  <c r="AE548" i="12" a="1"/>
  <c r="AE548" i="12" s="1"/>
  <c r="AE549" i="12" a="1"/>
  <c r="AE549" i="12" s="1"/>
  <c r="AE550" i="12" a="1"/>
  <c r="AE550" i="12" s="1"/>
  <c r="AE551" i="12" a="1"/>
  <c r="AE551" i="12" s="1"/>
  <c r="AE552" i="12" a="1"/>
  <c r="AE552" i="12" s="1"/>
  <c r="AE553" i="12" a="1"/>
  <c r="AE553" i="12" s="1"/>
  <c r="AE554" i="12" a="1"/>
  <c r="AE554" i="12" s="1"/>
  <c r="AE555" i="12" a="1"/>
  <c r="AE555" i="12" s="1"/>
  <c r="AE556" i="12" a="1"/>
  <c r="AE556" i="12" s="1"/>
  <c r="AE557" i="12" a="1"/>
  <c r="AE557" i="12" s="1"/>
  <c r="AE558" i="12" a="1"/>
  <c r="AE558" i="12" s="1"/>
  <c r="AE559" i="12" a="1"/>
  <c r="AE559" i="12" s="1"/>
  <c r="AE560" i="12" a="1"/>
  <c r="AE560" i="12" s="1"/>
  <c r="AE561" i="12" a="1"/>
  <c r="AE561" i="12" s="1"/>
  <c r="AE562" i="12" a="1"/>
  <c r="AE562" i="12" s="1"/>
  <c r="AE563" i="12" a="1"/>
  <c r="AE563" i="12" s="1"/>
  <c r="AE564" i="12" a="1"/>
  <c r="AE564" i="12" s="1"/>
  <c r="AE565" i="12" a="1"/>
  <c r="AE565" i="12" s="1"/>
  <c r="AE566" i="12" a="1"/>
  <c r="AE566" i="12" s="1"/>
  <c r="AE567" i="12" a="1"/>
  <c r="AE567" i="12" s="1"/>
  <c r="AE568" i="12" a="1"/>
  <c r="AE568" i="12" s="1"/>
  <c r="AE569" i="12" a="1"/>
  <c r="AE569" i="12" s="1"/>
  <c r="AE570" i="12" a="1"/>
  <c r="AE570" i="12" s="1"/>
  <c r="AE571" i="12" a="1"/>
  <c r="AE571" i="12" s="1"/>
  <c r="AE572" i="12" a="1"/>
  <c r="AE572" i="12" s="1"/>
  <c r="AE573" i="12" a="1"/>
  <c r="AE573" i="12" s="1"/>
  <c r="AE574" i="12" a="1"/>
  <c r="AE574" i="12" s="1"/>
  <c r="AE575" i="12" a="1"/>
  <c r="AE575" i="12" s="1"/>
  <c r="AE576" i="12" a="1"/>
  <c r="AE576" i="12" s="1"/>
  <c r="AE577" i="12" a="1"/>
  <c r="AE577" i="12" s="1"/>
  <c r="AE578" i="12" a="1"/>
  <c r="AE578" i="12" s="1"/>
  <c r="AE579" i="12" a="1"/>
  <c r="AE579" i="12" s="1"/>
  <c r="AE580" i="12" a="1"/>
  <c r="AE580" i="12" s="1"/>
  <c r="AE581" i="12" a="1"/>
  <c r="AE581" i="12" s="1"/>
  <c r="AE582" i="12" a="1"/>
  <c r="AE582" i="12" s="1"/>
  <c r="AE583" i="12" a="1"/>
  <c r="AE583" i="12" s="1"/>
  <c r="AE584" i="12" a="1"/>
  <c r="AE584" i="12" s="1"/>
  <c r="AE585" i="12" a="1"/>
  <c r="AE585" i="12" s="1"/>
  <c r="AE586" i="12" a="1"/>
  <c r="AE586" i="12" s="1"/>
  <c r="AE587" i="12" a="1"/>
  <c r="AE587" i="12" s="1"/>
  <c r="AE588" i="12" a="1"/>
  <c r="AE588" i="12" s="1"/>
  <c r="AE589" i="12" a="1"/>
  <c r="AE589" i="12" s="1"/>
  <c r="AE590" i="12" a="1"/>
  <c r="AE590" i="12" s="1"/>
  <c r="AE591" i="12" a="1"/>
  <c r="AE591" i="12" s="1"/>
  <c r="AE592" i="12" a="1"/>
  <c r="AE592" i="12" s="1"/>
  <c r="AE593" i="12" a="1"/>
  <c r="AE593" i="12" s="1"/>
  <c r="AE594" i="12" a="1"/>
  <c r="AE594" i="12" s="1"/>
  <c r="AE595" i="12" a="1"/>
  <c r="AE595" i="12" s="1"/>
  <c r="AE596" i="12" a="1"/>
  <c r="AE596" i="12" s="1"/>
  <c r="AE597" i="12" a="1"/>
  <c r="AE597" i="12" s="1"/>
  <c r="AE598" i="12" a="1"/>
  <c r="AE598" i="12" s="1"/>
  <c r="AE599" i="12" a="1"/>
  <c r="AE599" i="12" s="1"/>
  <c r="AE600" i="12" a="1"/>
  <c r="AE600" i="12" s="1"/>
  <c r="AE601" i="12" a="1"/>
  <c r="AE601" i="12" s="1"/>
  <c r="AE602" i="12" a="1"/>
  <c r="AE602" i="12" s="1"/>
  <c r="AE603" i="12" a="1"/>
  <c r="AE603" i="12" s="1"/>
  <c r="AE604" i="12" a="1"/>
  <c r="AE604" i="12" s="1"/>
  <c r="AE605" i="12" a="1"/>
  <c r="AE605" i="12" s="1"/>
  <c r="AE606" i="12" a="1"/>
  <c r="AE606" i="12" s="1"/>
  <c r="AE607" i="12" a="1"/>
  <c r="AE607" i="12" s="1"/>
  <c r="AE608" i="12" a="1"/>
  <c r="AE608" i="12" s="1"/>
  <c r="AE609" i="12" a="1"/>
  <c r="AE609" i="12" s="1"/>
  <c r="AE610" i="12" a="1"/>
  <c r="AE610" i="12" s="1"/>
  <c r="AE611" i="12" a="1"/>
  <c r="AE611" i="12" s="1"/>
  <c r="AE612" i="12" a="1"/>
  <c r="AE612" i="12" s="1"/>
  <c r="AE613" i="12" a="1"/>
  <c r="AE613" i="12" s="1"/>
  <c r="AE614" i="12" a="1"/>
  <c r="AE614" i="12" s="1"/>
  <c r="AE615" i="12" a="1"/>
  <c r="AE615" i="12" s="1"/>
  <c r="AE616" i="12" a="1"/>
  <c r="AE616" i="12" s="1"/>
  <c r="AE617" i="12" a="1"/>
  <c r="AE617" i="12" s="1"/>
  <c r="AE618" i="12" a="1"/>
  <c r="AE618" i="12" s="1"/>
  <c r="AE619" i="12" a="1"/>
  <c r="AE619" i="12" s="1"/>
  <c r="AE620" i="12" a="1"/>
  <c r="AE620" i="12" s="1"/>
  <c r="AE621" i="12" a="1"/>
  <c r="AE621" i="12" s="1"/>
  <c r="AE622" i="12" a="1"/>
  <c r="AE622" i="12" s="1"/>
  <c r="AE623" i="12" a="1"/>
  <c r="AE623" i="12" s="1"/>
  <c r="AE624" i="12" a="1"/>
  <c r="AE624" i="12" s="1"/>
  <c r="AE625" i="12" a="1"/>
  <c r="AE625" i="12" s="1"/>
  <c r="AE626" i="12" a="1"/>
  <c r="AE626" i="12" s="1"/>
  <c r="AE627" i="12" a="1"/>
  <c r="AE627" i="12" s="1"/>
  <c r="AE628" i="12" a="1"/>
  <c r="AE628" i="12" s="1"/>
  <c r="AE629" i="12" a="1"/>
  <c r="AE629" i="12" s="1"/>
  <c r="AE630" i="12" a="1"/>
  <c r="AE630" i="12" s="1"/>
  <c r="AE631" i="12" a="1"/>
  <c r="AE631" i="12" s="1"/>
  <c r="AE632" i="12" a="1"/>
  <c r="AE632" i="12" s="1"/>
  <c r="AE633" i="12" a="1"/>
  <c r="AE633" i="12" s="1"/>
  <c r="AE634" i="12" a="1"/>
  <c r="AE634" i="12" s="1"/>
  <c r="AE635" i="12" a="1"/>
  <c r="AE635" i="12" s="1"/>
  <c r="AE636" i="12" a="1"/>
  <c r="AE636" i="12" s="1"/>
  <c r="AE637" i="12" a="1"/>
  <c r="AE637" i="12" s="1"/>
  <c r="AE638" i="12" a="1"/>
  <c r="AE638" i="12" s="1"/>
  <c r="AE639" i="12" a="1"/>
  <c r="AE639" i="12" s="1"/>
  <c r="AE640" i="12" a="1"/>
  <c r="AE640" i="12" s="1"/>
  <c r="AE641" i="12" a="1"/>
  <c r="AE641" i="12" s="1"/>
  <c r="AE642" i="12" a="1"/>
  <c r="AE642" i="12" s="1"/>
  <c r="AE643" i="12" a="1"/>
  <c r="AE643" i="12" s="1"/>
  <c r="AE644" i="12" a="1"/>
  <c r="AE644" i="12" s="1"/>
  <c r="AE645" i="12" a="1"/>
  <c r="AE645" i="12" s="1"/>
  <c r="AE646" i="12" a="1"/>
  <c r="AE646" i="12" s="1"/>
  <c r="AE647" i="12" a="1"/>
  <c r="AE647" i="12" s="1"/>
  <c r="AE648" i="12" a="1"/>
  <c r="AE648" i="12" s="1"/>
  <c r="AE649" i="12" a="1"/>
  <c r="AE649" i="12" s="1"/>
  <c r="AE650" i="12" a="1"/>
  <c r="AE650" i="12" s="1"/>
  <c r="AE651" i="12" a="1"/>
  <c r="AE651" i="12" s="1"/>
  <c r="AE652" i="12" a="1"/>
  <c r="AE652" i="12" s="1"/>
  <c r="AE653" i="12" a="1"/>
  <c r="AE653" i="12" s="1"/>
  <c r="AE654" i="12" a="1"/>
  <c r="AE654" i="12" s="1"/>
  <c r="AE655" i="12" a="1"/>
  <c r="AE655" i="12" s="1"/>
  <c r="AE656" i="12" a="1"/>
  <c r="AE656" i="12" s="1"/>
  <c r="AE657" i="12" a="1"/>
  <c r="AE657" i="12" s="1"/>
  <c r="AE658" i="12" a="1"/>
  <c r="AE658" i="12" s="1"/>
  <c r="AE659" i="12" a="1"/>
  <c r="AE659" i="12" s="1"/>
  <c r="AE660" i="12" a="1"/>
  <c r="AE660" i="12" s="1"/>
  <c r="AE661" i="12" a="1"/>
  <c r="AE661" i="12" s="1"/>
  <c r="AE662" i="12" a="1"/>
  <c r="AE662" i="12" s="1"/>
  <c r="AE663" i="12" a="1"/>
  <c r="AE663" i="12" s="1"/>
  <c r="AE664" i="12" a="1"/>
  <c r="AE664" i="12" s="1"/>
  <c r="AE665" i="12" a="1"/>
  <c r="AE665" i="12" s="1"/>
  <c r="AE666" i="12" a="1"/>
  <c r="AE666" i="12" s="1"/>
  <c r="AE667" i="12" a="1"/>
  <c r="AE667" i="12" s="1"/>
  <c r="AE668" i="12" a="1"/>
  <c r="AE668" i="12" s="1"/>
  <c r="AE669" i="12" a="1"/>
  <c r="AE669" i="12" s="1"/>
  <c r="AE670" i="12" a="1"/>
  <c r="AE670" i="12" s="1"/>
  <c r="AE671" i="12" a="1"/>
  <c r="AE671" i="12" s="1"/>
  <c r="AE672" i="12" a="1"/>
  <c r="AE672" i="12" s="1"/>
  <c r="AE673" i="12" a="1"/>
  <c r="AE673" i="12" s="1"/>
  <c r="AE674" i="12" a="1"/>
  <c r="AE674" i="12" s="1"/>
  <c r="AE675" i="12" a="1"/>
  <c r="AE675" i="12" s="1"/>
  <c r="AE676" i="12" a="1"/>
  <c r="AE676" i="12" s="1"/>
  <c r="AE677" i="12" a="1"/>
  <c r="AE677" i="12" s="1"/>
  <c r="AE678" i="12" a="1"/>
  <c r="AE678" i="12" s="1"/>
  <c r="AE679" i="12" a="1"/>
  <c r="AE679" i="12" s="1"/>
  <c r="AE680" i="12" a="1"/>
  <c r="AE680" i="12" s="1"/>
  <c r="AE681" i="12" a="1"/>
  <c r="AE681" i="12" s="1"/>
  <c r="AE682" i="12" a="1"/>
  <c r="AE682" i="12" s="1"/>
  <c r="AE683" i="12" a="1"/>
  <c r="AE683" i="12" s="1"/>
  <c r="AE684" i="12" a="1"/>
  <c r="AE684" i="12" s="1"/>
  <c r="AE685" i="12" a="1"/>
  <c r="AE685" i="12" s="1"/>
  <c r="AE686" i="12" a="1"/>
  <c r="AE686" i="12" s="1"/>
  <c r="AE687" i="12" a="1"/>
  <c r="AE687" i="12" s="1"/>
  <c r="AE688" i="12" a="1"/>
  <c r="AE688" i="12" s="1"/>
  <c r="AE689" i="12" a="1"/>
  <c r="AE689" i="12" s="1"/>
  <c r="AE690" i="12" a="1"/>
  <c r="AE690" i="12" s="1"/>
  <c r="AE691" i="12" a="1"/>
  <c r="AE691" i="12" s="1"/>
  <c r="AE692" i="12" a="1"/>
  <c r="AE692" i="12" s="1"/>
  <c r="AE693" i="12" a="1"/>
  <c r="AE693" i="12" s="1"/>
  <c r="AE694" i="12" a="1"/>
  <c r="AE694" i="12" s="1"/>
  <c r="AE695" i="12" a="1"/>
  <c r="AE695" i="12" s="1"/>
  <c r="AE696" i="12" a="1"/>
  <c r="AE696" i="12" s="1"/>
  <c r="AE697" i="12" a="1"/>
  <c r="AE697" i="12" s="1"/>
  <c r="AE698" i="12" a="1"/>
  <c r="AE698" i="12" s="1"/>
  <c r="AE699" i="12" a="1"/>
  <c r="AE699" i="12" s="1"/>
  <c r="AE700" i="12" a="1"/>
  <c r="AE700" i="12" s="1"/>
  <c r="AE701" i="12" a="1"/>
  <c r="AE701" i="12" s="1"/>
  <c r="AE702" i="12" a="1"/>
  <c r="AE702" i="12" s="1"/>
  <c r="AE703" i="12" a="1"/>
  <c r="AE703" i="12" s="1"/>
  <c r="AE704" i="12" a="1"/>
  <c r="AE704" i="12" s="1"/>
  <c r="AE705" i="12" a="1"/>
  <c r="AE705" i="12" s="1"/>
  <c r="AE706" i="12" a="1"/>
  <c r="AE706" i="12" s="1"/>
  <c r="AE707" i="12" a="1"/>
  <c r="AE707" i="12" s="1"/>
  <c r="AE708" i="12" a="1"/>
  <c r="AE708" i="12" s="1"/>
  <c r="AE709" i="12" a="1"/>
  <c r="AE709" i="12" s="1"/>
  <c r="AE710" i="12" a="1"/>
  <c r="AE710" i="12" s="1"/>
  <c r="AE711" i="12" a="1"/>
  <c r="AE711" i="12" s="1"/>
  <c r="AE712" i="12" a="1"/>
  <c r="AE712" i="12" s="1"/>
  <c r="AE713" i="12" a="1"/>
  <c r="AE713" i="12" s="1"/>
  <c r="AE714" i="12" a="1"/>
  <c r="AE714" i="12" s="1"/>
  <c r="AE715" i="12" a="1"/>
  <c r="AE715" i="12" s="1"/>
  <c r="AE716" i="12" a="1"/>
  <c r="AE716" i="12" s="1"/>
  <c r="AE717" i="12" a="1"/>
  <c r="AE717" i="12" s="1"/>
  <c r="AE718" i="12" a="1"/>
  <c r="AE718" i="12" s="1"/>
  <c r="AE719" i="12" a="1"/>
  <c r="AE719" i="12" s="1"/>
  <c r="AE720" i="12" a="1"/>
  <c r="AE720" i="12" s="1"/>
  <c r="AE721" i="12" a="1"/>
  <c r="AE721" i="12" s="1"/>
  <c r="AE722" i="12" a="1"/>
  <c r="AE722" i="12" s="1"/>
  <c r="AE723" i="12" a="1"/>
  <c r="AE723" i="12" s="1"/>
  <c r="AE724" i="12" a="1"/>
  <c r="AE724" i="12" s="1"/>
  <c r="AE725" i="12" a="1"/>
  <c r="AE725" i="12" s="1"/>
  <c r="AE726" i="12" a="1"/>
  <c r="AE726" i="12" s="1"/>
  <c r="AE727" i="12" a="1"/>
  <c r="AE727" i="12" s="1"/>
  <c r="AE728" i="12" a="1"/>
  <c r="AE728" i="12" s="1"/>
  <c r="AE729" i="12" a="1"/>
  <c r="AE729" i="12" s="1"/>
  <c r="AE730" i="12" a="1"/>
  <c r="AE730" i="12" s="1"/>
  <c r="AE731" i="12" a="1"/>
  <c r="AE731" i="12" s="1"/>
  <c r="AE732" i="12" a="1"/>
  <c r="AE732" i="12" s="1"/>
  <c r="AE733" i="12" a="1"/>
  <c r="AE733" i="12" s="1"/>
  <c r="AE734" i="12" a="1"/>
  <c r="AE734" i="12" s="1"/>
  <c r="AE735" i="12" a="1"/>
  <c r="AE735" i="12" s="1"/>
  <c r="AE736" i="12" a="1"/>
  <c r="AE736" i="12" s="1"/>
  <c r="AE737" i="12" a="1"/>
  <c r="AE737" i="12" s="1"/>
  <c r="AE738" i="12" a="1"/>
  <c r="AE738" i="12" s="1"/>
  <c r="AE739" i="12" a="1"/>
  <c r="AE739" i="12" s="1"/>
  <c r="AE740" i="12" a="1"/>
  <c r="AE740" i="12" s="1"/>
  <c r="AE741" i="12" a="1"/>
  <c r="AE741" i="12" s="1"/>
  <c r="AE742" i="12" a="1"/>
  <c r="AE742" i="12" s="1"/>
  <c r="AE743" i="12" a="1"/>
  <c r="AE743" i="12" s="1"/>
  <c r="AE744" i="12" a="1"/>
  <c r="AE744" i="12" s="1"/>
  <c r="AE745" i="12" a="1"/>
  <c r="AE745" i="12" s="1"/>
  <c r="AE746" i="12" a="1"/>
  <c r="AE746" i="12" s="1"/>
  <c r="AE747" i="12" a="1"/>
  <c r="AE747" i="12" s="1"/>
  <c r="AE748" i="12" a="1"/>
  <c r="AE748" i="12" s="1"/>
  <c r="AE749" i="12" a="1"/>
  <c r="AE749" i="12" s="1"/>
  <c r="AE750" i="12" a="1"/>
  <c r="AE750" i="12" s="1"/>
  <c r="AE751" i="12" a="1"/>
  <c r="AE751" i="12" s="1"/>
  <c r="AE752" i="12" a="1"/>
  <c r="AE752" i="12" s="1"/>
  <c r="AE753" i="12" a="1"/>
  <c r="AE753" i="12" s="1"/>
  <c r="AE754" i="12" a="1"/>
  <c r="AE754" i="12" s="1"/>
  <c r="AE755" i="12" a="1"/>
  <c r="AE755" i="12" s="1"/>
  <c r="AE756" i="12" a="1"/>
  <c r="AE756" i="12" s="1"/>
  <c r="AE757" i="12" a="1"/>
  <c r="AE757" i="12" s="1"/>
  <c r="AE758" i="12" a="1"/>
  <c r="AE758" i="12" s="1"/>
  <c r="AE759" i="12" a="1"/>
  <c r="AE759" i="12" s="1"/>
  <c r="AE760" i="12" a="1"/>
  <c r="AE760" i="12" s="1"/>
  <c r="AE761" i="12" a="1"/>
  <c r="AE761" i="12" s="1"/>
  <c r="AE762" i="12" a="1"/>
  <c r="AE762" i="12" s="1"/>
  <c r="AE763" i="12" a="1"/>
  <c r="AE763" i="12" s="1"/>
  <c r="AE764" i="12" a="1"/>
  <c r="AE764" i="12" s="1"/>
  <c r="AE765" i="12" a="1"/>
  <c r="AE765" i="12" s="1"/>
  <c r="AE766" i="12" a="1"/>
  <c r="AE766" i="12" s="1"/>
  <c r="AE767" i="12" a="1"/>
  <c r="AE767" i="12" s="1"/>
  <c r="AE768" i="12" a="1"/>
  <c r="AE768" i="12" s="1"/>
  <c r="AE769" i="12" a="1"/>
  <c r="AE769" i="12" s="1"/>
  <c r="AE770" i="12" a="1"/>
  <c r="AE770" i="12" s="1"/>
  <c r="AE771" i="12" a="1"/>
  <c r="AE771" i="12" s="1"/>
  <c r="AE772" i="12" a="1"/>
  <c r="AE772" i="12" s="1"/>
  <c r="AE773" i="12" a="1"/>
  <c r="AE773" i="12" s="1"/>
  <c r="AE774" i="12" a="1"/>
  <c r="AE774" i="12" s="1"/>
  <c r="AE775" i="12" a="1"/>
  <c r="AE775" i="12" s="1"/>
  <c r="AE776" i="12" a="1"/>
  <c r="AE776" i="12" s="1"/>
  <c r="AE777" i="12" a="1"/>
  <c r="AE777" i="12" s="1"/>
  <c r="AE778" i="12" a="1"/>
  <c r="AE778" i="12" s="1"/>
  <c r="AE779" i="12" a="1"/>
  <c r="AE779" i="12" s="1"/>
  <c r="AE780" i="12" a="1"/>
  <c r="AE780" i="12" s="1"/>
  <c r="AE781" i="12" a="1"/>
  <c r="AE781" i="12" s="1"/>
  <c r="AE782" i="12" a="1"/>
  <c r="AE782" i="12" s="1"/>
  <c r="AE783" i="12" a="1"/>
  <c r="AE783" i="12" s="1"/>
  <c r="AE784" i="12" a="1"/>
  <c r="AE784" i="12" s="1"/>
  <c r="AE785" i="12" a="1"/>
  <c r="AE785" i="12" s="1"/>
  <c r="AE786" i="12" a="1"/>
  <c r="AE786" i="12" s="1"/>
  <c r="AE787" i="12" a="1"/>
  <c r="AE787" i="12" s="1"/>
  <c r="AE788" i="12" a="1"/>
  <c r="AE788" i="12" s="1"/>
  <c r="AE789" i="12" a="1"/>
  <c r="AE789" i="12" s="1"/>
  <c r="AE790" i="12" a="1"/>
  <c r="AE790" i="12" s="1"/>
  <c r="AE791" i="12" a="1"/>
  <c r="AE791" i="12" s="1"/>
  <c r="AE792" i="12" a="1"/>
  <c r="AE792" i="12" s="1"/>
  <c r="AE793" i="12" a="1"/>
  <c r="AE793" i="12" s="1"/>
  <c r="AE794" i="12" a="1"/>
  <c r="AE794" i="12" s="1"/>
  <c r="AE795" i="12" a="1"/>
  <c r="AE795" i="12" s="1"/>
  <c r="AE796" i="12" a="1"/>
  <c r="AE796" i="12" s="1"/>
  <c r="AE797" i="12" a="1"/>
  <c r="AE797" i="12" s="1"/>
  <c r="AE798" i="12" a="1"/>
  <c r="AE798" i="12" s="1"/>
  <c r="AE799" i="12" a="1"/>
  <c r="AE799" i="12" s="1"/>
  <c r="AE800" i="12" a="1"/>
  <c r="AE800" i="12" s="1"/>
  <c r="AE801" i="12" a="1"/>
  <c r="AE801" i="12" s="1"/>
  <c r="AE802" i="12" a="1"/>
  <c r="AE802" i="12" s="1"/>
  <c r="AE803" i="12" a="1"/>
  <c r="AE803" i="12" s="1"/>
  <c r="AE804" i="12" a="1"/>
  <c r="AE804" i="12" s="1"/>
  <c r="AE805" i="12" a="1"/>
  <c r="AE805" i="12" s="1"/>
  <c r="AE806" i="12" a="1"/>
  <c r="AE806" i="12" s="1"/>
  <c r="AE807" i="12" a="1"/>
  <c r="AE807" i="12" s="1"/>
  <c r="AE808" i="12" a="1"/>
  <c r="AE808" i="12" s="1"/>
  <c r="AE809" i="12" a="1"/>
  <c r="AE809" i="12" s="1"/>
  <c r="AE810" i="12" a="1"/>
  <c r="AE810" i="12" s="1"/>
  <c r="AE811" i="12" a="1"/>
  <c r="AE811" i="12" s="1"/>
  <c r="AE812" i="12" a="1"/>
  <c r="AE812" i="12" s="1"/>
  <c r="AE813" i="12" a="1"/>
  <c r="AE813" i="12" s="1"/>
  <c r="AE814" i="12" a="1"/>
  <c r="AE814" i="12" s="1"/>
  <c r="AE815" i="12" a="1"/>
  <c r="AE815" i="12" s="1"/>
  <c r="AE816" i="12" a="1"/>
  <c r="AE816" i="12" s="1"/>
  <c r="AE817" i="12" a="1"/>
  <c r="AE817" i="12" s="1"/>
  <c r="AE818" i="12" a="1"/>
  <c r="AE818" i="12" s="1"/>
  <c r="AE819" i="12" a="1"/>
  <c r="AE819" i="12" s="1"/>
  <c r="AE820" i="12" a="1"/>
  <c r="AE820" i="12" s="1"/>
  <c r="AE821" i="12" a="1"/>
  <c r="AE821" i="12" s="1"/>
  <c r="AE822" i="12" a="1"/>
  <c r="AE822" i="12" s="1"/>
  <c r="AE823" i="12" a="1"/>
  <c r="AE823" i="12" s="1"/>
  <c r="AE824" i="12" a="1"/>
  <c r="AE824" i="12" s="1"/>
  <c r="AE825" i="12" a="1"/>
  <c r="AE825" i="12" s="1"/>
  <c r="AE826" i="12" a="1"/>
  <c r="AE826" i="12" s="1"/>
  <c r="AE827" i="12" a="1"/>
  <c r="AE827" i="12" s="1"/>
  <c r="AE828" i="12" a="1"/>
  <c r="AE828" i="12" s="1"/>
  <c r="AE829" i="12" a="1"/>
  <c r="AE829" i="12" s="1"/>
  <c r="AE830" i="12" a="1"/>
  <c r="AE830" i="12" s="1"/>
  <c r="AE831" i="12" a="1"/>
  <c r="AE831" i="12" s="1"/>
  <c r="AE832" i="12" a="1"/>
  <c r="AE832" i="12" s="1"/>
  <c r="AE833" i="12" a="1"/>
  <c r="AE833" i="12" s="1"/>
  <c r="AE834" i="12" a="1"/>
  <c r="AE834" i="12" s="1"/>
  <c r="AE835" i="12" a="1"/>
  <c r="AE835" i="12" s="1"/>
  <c r="AE836" i="12" a="1"/>
  <c r="AE836" i="12" s="1"/>
  <c r="AE837" i="12" a="1"/>
  <c r="AE837" i="12" s="1"/>
  <c r="AE838" i="12" a="1"/>
  <c r="AE838" i="12" s="1"/>
  <c r="AE839" i="12" a="1"/>
  <c r="AE839" i="12" s="1"/>
  <c r="AE840" i="12" a="1"/>
  <c r="AE840" i="12" s="1"/>
  <c r="AE841" i="12" a="1"/>
  <c r="AE841" i="12" s="1"/>
  <c r="AE842" i="12" a="1"/>
  <c r="AE842" i="12" s="1"/>
  <c r="AE843" i="12" a="1"/>
  <c r="AE843" i="12" s="1"/>
  <c r="AE844" i="12" a="1"/>
  <c r="AE844" i="12" s="1"/>
  <c r="AE845" i="12" a="1"/>
  <c r="AE845" i="12" s="1"/>
  <c r="AE846" i="12" a="1"/>
  <c r="AE846" i="12" s="1"/>
  <c r="AE847" i="12" a="1"/>
  <c r="AE847" i="12" s="1"/>
  <c r="AE848" i="12" a="1"/>
  <c r="AE848" i="12" s="1"/>
  <c r="AE849" i="12" a="1"/>
  <c r="AE849" i="12" s="1"/>
  <c r="AE850" i="12" a="1"/>
  <c r="AE850" i="12" s="1"/>
  <c r="AE851" i="12" a="1"/>
  <c r="AE851" i="12" s="1"/>
  <c r="AE852" i="12" a="1"/>
  <c r="AE852" i="12" s="1"/>
  <c r="AE853" i="12" a="1"/>
  <c r="AE853" i="12" s="1"/>
  <c r="AE854" i="12" a="1"/>
  <c r="AE854" i="12" s="1"/>
  <c r="AE855" i="12" a="1"/>
  <c r="AE855" i="12" s="1"/>
  <c r="AE856" i="12" a="1"/>
  <c r="AE856" i="12" s="1"/>
  <c r="AE857" i="12" a="1"/>
  <c r="AE857" i="12" s="1"/>
  <c r="AE858" i="12" a="1"/>
  <c r="AE858" i="12" s="1"/>
  <c r="AE859" i="12" a="1"/>
  <c r="AE859" i="12" s="1"/>
  <c r="AE860" i="12" a="1"/>
  <c r="AE860" i="12" s="1"/>
  <c r="AE861" i="12" a="1"/>
  <c r="AE861" i="12" s="1"/>
  <c r="AE862" i="12" a="1"/>
  <c r="AE862" i="12" s="1"/>
  <c r="AE863" i="12" a="1"/>
  <c r="AE863" i="12" s="1"/>
  <c r="AE864" i="12" a="1"/>
  <c r="AE864" i="12" s="1"/>
  <c r="AE865" i="12" a="1"/>
  <c r="AE865" i="12" s="1"/>
  <c r="AE866" i="12" a="1"/>
  <c r="AE866" i="12" s="1"/>
  <c r="AE3" i="12" a="1"/>
  <c r="AE3" i="12" s="1"/>
  <c r="AM866" i="12"/>
  <c r="AK866" i="12" a="1"/>
  <c r="AK866" i="12" s="1"/>
  <c r="AJ866" i="12"/>
  <c r="AH866" i="12"/>
  <c r="W866" i="12" a="1"/>
  <c r="W866" i="12" s="1"/>
  <c r="V866" i="12" a="1"/>
  <c r="V866" i="12" s="1"/>
  <c r="U866" i="12" a="1"/>
  <c r="U866" i="12" s="1"/>
  <c r="T866" i="12" a="1"/>
  <c r="T866" i="12" s="1"/>
  <c r="S866" i="12" a="1"/>
  <c r="S866" i="12" s="1"/>
  <c r="R866" i="12" a="1"/>
  <c r="R866" i="12" s="1"/>
  <c r="E866" i="12"/>
  <c r="AM865" i="12"/>
  <c r="AK865" i="12" a="1"/>
  <c r="AK865" i="12" s="1"/>
  <c r="AJ865" i="12"/>
  <c r="AH865" i="12"/>
  <c r="W865" i="12" a="1"/>
  <c r="W865" i="12" s="1"/>
  <c r="V865" i="12" a="1"/>
  <c r="V865" i="12" s="1"/>
  <c r="U865" i="12" a="1"/>
  <c r="U865" i="12" s="1"/>
  <c r="T865" i="12" a="1"/>
  <c r="T865" i="12" s="1"/>
  <c r="S865" i="12" a="1"/>
  <c r="S865" i="12" s="1"/>
  <c r="R865" i="12" a="1"/>
  <c r="R865" i="12" s="1"/>
  <c r="E865" i="12"/>
  <c r="AM864" i="12"/>
  <c r="AK864" i="12" a="1"/>
  <c r="AK864" i="12" s="1"/>
  <c r="AJ864" i="12"/>
  <c r="AH864" i="12"/>
  <c r="W864" i="12" a="1"/>
  <c r="W864" i="12" s="1"/>
  <c r="V864" i="12" a="1"/>
  <c r="V864" i="12" s="1"/>
  <c r="U864" i="12" a="1"/>
  <c r="U864" i="12" s="1"/>
  <c r="T864" i="12" a="1"/>
  <c r="T864" i="12" s="1"/>
  <c r="S864" i="12" a="1"/>
  <c r="S864" i="12" s="1"/>
  <c r="R864" i="12" a="1"/>
  <c r="R864" i="12" s="1"/>
  <c r="E864" i="12"/>
  <c r="AM863" i="12"/>
  <c r="AK863" i="12" a="1"/>
  <c r="AK863" i="12" s="1"/>
  <c r="AJ863" i="12"/>
  <c r="AH863" i="12"/>
  <c r="W863" i="12" a="1"/>
  <c r="W863" i="12" s="1"/>
  <c r="V863" i="12" a="1"/>
  <c r="V863" i="12" s="1"/>
  <c r="U863" i="12" a="1"/>
  <c r="U863" i="12" s="1"/>
  <c r="T863" i="12" a="1"/>
  <c r="T863" i="12" s="1"/>
  <c r="S863" i="12" a="1"/>
  <c r="S863" i="12" s="1"/>
  <c r="R863" i="12" a="1"/>
  <c r="R863" i="12" s="1"/>
  <c r="E863" i="12"/>
  <c r="AM862" i="12"/>
  <c r="AK862" i="12" a="1"/>
  <c r="AK862" i="12" s="1"/>
  <c r="AJ862" i="12"/>
  <c r="AH862" i="12"/>
  <c r="W862" i="12" a="1"/>
  <c r="W862" i="12" s="1"/>
  <c r="V862" i="12" a="1"/>
  <c r="V862" i="12" s="1"/>
  <c r="U862" i="12" a="1"/>
  <c r="U862" i="12" s="1"/>
  <c r="T862" i="12" a="1"/>
  <c r="T862" i="12" s="1"/>
  <c r="S862" i="12" a="1"/>
  <c r="S862" i="12" s="1"/>
  <c r="R862" i="12" a="1"/>
  <c r="R862" i="12" s="1"/>
  <c r="E862" i="12"/>
  <c r="AM861" i="12"/>
  <c r="AK861" i="12" a="1"/>
  <c r="AK861" i="12" s="1"/>
  <c r="AJ861" i="12"/>
  <c r="AH861" i="12"/>
  <c r="W861" i="12" a="1"/>
  <c r="W861" i="12" s="1"/>
  <c r="V861" i="12" a="1"/>
  <c r="V861" i="12" s="1"/>
  <c r="U861" i="12" a="1"/>
  <c r="U861" i="12" s="1"/>
  <c r="T861" i="12" a="1"/>
  <c r="T861" i="12" s="1"/>
  <c r="S861" i="12" a="1"/>
  <c r="S861" i="12" s="1"/>
  <c r="R861" i="12" a="1"/>
  <c r="R861" i="12" s="1"/>
  <c r="E861" i="12"/>
  <c r="AM860" i="12"/>
  <c r="AK860" i="12" a="1"/>
  <c r="AK860" i="12" s="1"/>
  <c r="AJ860" i="12"/>
  <c r="AH860" i="12"/>
  <c r="W860" i="12"/>
  <c r="W860" i="12" a="1"/>
  <c r="V860" i="12" a="1"/>
  <c r="V860" i="12" s="1"/>
  <c r="U860" i="12" a="1"/>
  <c r="U860" i="12" s="1"/>
  <c r="T860" i="12" a="1"/>
  <c r="T860" i="12" s="1"/>
  <c r="S860" i="12" a="1"/>
  <c r="S860" i="12" s="1"/>
  <c r="R860" i="12" a="1"/>
  <c r="R860" i="12" s="1"/>
  <c r="E860" i="12"/>
  <c r="AM859" i="12"/>
  <c r="AK859" i="12" a="1"/>
  <c r="AK859" i="12" s="1"/>
  <c r="AJ859" i="12"/>
  <c r="AH859" i="12"/>
  <c r="W859" i="12" a="1"/>
  <c r="W859" i="12" s="1"/>
  <c r="V859" i="12" a="1"/>
  <c r="V859" i="12" s="1"/>
  <c r="U859" i="12" a="1"/>
  <c r="U859" i="12" s="1"/>
  <c r="T859" i="12" a="1"/>
  <c r="T859" i="12" s="1"/>
  <c r="S859" i="12" a="1"/>
  <c r="S859" i="12" s="1"/>
  <c r="R859" i="12" a="1"/>
  <c r="R859" i="12" s="1"/>
  <c r="E859" i="12"/>
  <c r="AM858" i="12"/>
  <c r="AK858" i="12" a="1"/>
  <c r="AK858" i="12" s="1"/>
  <c r="AJ858" i="12"/>
  <c r="AH858" i="12"/>
  <c r="W858" i="12" a="1"/>
  <c r="W858" i="12" s="1"/>
  <c r="V858" i="12" a="1"/>
  <c r="V858" i="12" s="1"/>
  <c r="U858" i="12" a="1"/>
  <c r="U858" i="12" s="1"/>
  <c r="T858" i="12" a="1"/>
  <c r="T858" i="12" s="1"/>
  <c r="S858" i="12" a="1"/>
  <c r="S858" i="12" s="1"/>
  <c r="R858" i="12" a="1"/>
  <c r="R858" i="12" s="1"/>
  <c r="E858" i="12"/>
  <c r="AM857" i="12"/>
  <c r="AK857" i="12" a="1"/>
  <c r="AK857" i="12" s="1"/>
  <c r="AJ857" i="12"/>
  <c r="AH857" i="12"/>
  <c r="W857" i="12" a="1"/>
  <c r="W857" i="12" s="1"/>
  <c r="V857" i="12" a="1"/>
  <c r="V857" i="12" s="1"/>
  <c r="U857" i="12" a="1"/>
  <c r="U857" i="12" s="1"/>
  <c r="T857" i="12" a="1"/>
  <c r="T857" i="12" s="1"/>
  <c r="S857" i="12" a="1"/>
  <c r="S857" i="12" s="1"/>
  <c r="R857" i="12" a="1"/>
  <c r="R857" i="12" s="1"/>
  <c r="E857" i="12"/>
  <c r="AM856" i="12"/>
  <c r="AK856" i="12" a="1"/>
  <c r="AK856" i="12" s="1"/>
  <c r="AJ856" i="12"/>
  <c r="AH856" i="12"/>
  <c r="W856" i="12" a="1"/>
  <c r="W856" i="12" s="1"/>
  <c r="V856" i="12" a="1"/>
  <c r="V856" i="12" s="1"/>
  <c r="U856" i="12" a="1"/>
  <c r="U856" i="12" s="1"/>
  <c r="T856" i="12" a="1"/>
  <c r="T856" i="12" s="1"/>
  <c r="S856" i="12" a="1"/>
  <c r="S856" i="12" s="1"/>
  <c r="R856" i="12" a="1"/>
  <c r="R856" i="12" s="1"/>
  <c r="E856" i="12"/>
  <c r="AM855" i="12"/>
  <c r="AK855" i="12" a="1"/>
  <c r="AK855" i="12" s="1"/>
  <c r="AJ855" i="12"/>
  <c r="AH855" i="12"/>
  <c r="W855" i="12" a="1"/>
  <c r="W855" i="12" s="1"/>
  <c r="V855" i="12" a="1"/>
  <c r="V855" i="12" s="1"/>
  <c r="U855" i="12" a="1"/>
  <c r="U855" i="12" s="1"/>
  <c r="T855" i="12" a="1"/>
  <c r="T855" i="12" s="1"/>
  <c r="S855" i="12" a="1"/>
  <c r="S855" i="12" s="1"/>
  <c r="R855" i="12" a="1"/>
  <c r="R855" i="12" s="1"/>
  <c r="E855" i="12"/>
  <c r="AM854" i="12"/>
  <c r="AK854" i="12" a="1"/>
  <c r="AK854" i="12" s="1"/>
  <c r="AJ854" i="12"/>
  <c r="AH854" i="12"/>
  <c r="W854" i="12" a="1"/>
  <c r="W854" i="12" s="1"/>
  <c r="V854" i="12" a="1"/>
  <c r="V854" i="12" s="1"/>
  <c r="U854" i="12" a="1"/>
  <c r="U854" i="12" s="1"/>
  <c r="T854" i="12" a="1"/>
  <c r="T854" i="12" s="1"/>
  <c r="S854" i="12" a="1"/>
  <c r="S854" i="12" s="1"/>
  <c r="R854" i="12" a="1"/>
  <c r="R854" i="12" s="1"/>
  <c r="E854" i="12"/>
  <c r="AM853" i="12"/>
  <c r="AK853" i="12" a="1"/>
  <c r="AK853" i="12" s="1"/>
  <c r="AJ853" i="12"/>
  <c r="AH853" i="12"/>
  <c r="W853" i="12" a="1"/>
  <c r="W853" i="12" s="1"/>
  <c r="V853" i="12" a="1"/>
  <c r="V853" i="12" s="1"/>
  <c r="U853" i="12" a="1"/>
  <c r="U853" i="12" s="1"/>
  <c r="T853" i="12" a="1"/>
  <c r="T853" i="12" s="1"/>
  <c r="S853" i="12" a="1"/>
  <c r="S853" i="12" s="1"/>
  <c r="R853" i="12" a="1"/>
  <c r="R853" i="12" s="1"/>
  <c r="E853" i="12"/>
  <c r="AM852" i="12"/>
  <c r="AK852" i="12" a="1"/>
  <c r="AK852" i="12" s="1"/>
  <c r="AJ852" i="12"/>
  <c r="AH852" i="12"/>
  <c r="W852" i="12" a="1"/>
  <c r="W852" i="12" s="1"/>
  <c r="V852" i="12" a="1"/>
  <c r="V852" i="12" s="1"/>
  <c r="U852" i="12" a="1"/>
  <c r="U852" i="12" s="1"/>
  <c r="T852" i="12" a="1"/>
  <c r="T852" i="12" s="1"/>
  <c r="S852" i="12" a="1"/>
  <c r="S852" i="12" s="1"/>
  <c r="R852" i="12" a="1"/>
  <c r="R852" i="12" s="1"/>
  <c r="E852" i="12"/>
  <c r="AM851" i="12"/>
  <c r="AK851" i="12" a="1"/>
  <c r="AK851" i="12" s="1"/>
  <c r="AJ851" i="12"/>
  <c r="AH851" i="12"/>
  <c r="W851" i="12" a="1"/>
  <c r="W851" i="12" s="1"/>
  <c r="V851" i="12" a="1"/>
  <c r="V851" i="12" s="1"/>
  <c r="U851" i="12" a="1"/>
  <c r="U851" i="12" s="1"/>
  <c r="T851" i="12" a="1"/>
  <c r="T851" i="12" s="1"/>
  <c r="S851" i="12" a="1"/>
  <c r="S851" i="12" s="1"/>
  <c r="R851" i="12" a="1"/>
  <c r="R851" i="12" s="1"/>
  <c r="E851" i="12"/>
  <c r="AM850" i="12"/>
  <c r="AK850" i="12" a="1"/>
  <c r="AK850" i="12" s="1"/>
  <c r="AJ850" i="12"/>
  <c r="AH850" i="12"/>
  <c r="W850" i="12" a="1"/>
  <c r="W850" i="12" s="1"/>
  <c r="V850" i="12" a="1"/>
  <c r="V850" i="12" s="1"/>
  <c r="U850" i="12" a="1"/>
  <c r="U850" i="12" s="1"/>
  <c r="T850" i="12" a="1"/>
  <c r="T850" i="12" s="1"/>
  <c r="S850" i="12" a="1"/>
  <c r="S850" i="12" s="1"/>
  <c r="R850" i="12" a="1"/>
  <c r="R850" i="12" s="1"/>
  <c r="E850" i="12"/>
  <c r="AM849" i="12"/>
  <c r="AK849" i="12" a="1"/>
  <c r="AK849" i="12" s="1"/>
  <c r="AJ849" i="12"/>
  <c r="AH849" i="12"/>
  <c r="W849" i="12" a="1"/>
  <c r="W849" i="12" s="1"/>
  <c r="V849" i="12" a="1"/>
  <c r="V849" i="12" s="1"/>
  <c r="U849" i="12" a="1"/>
  <c r="U849" i="12" s="1"/>
  <c r="T849" i="12" a="1"/>
  <c r="T849" i="12" s="1"/>
  <c r="S849" i="12" a="1"/>
  <c r="S849" i="12" s="1"/>
  <c r="R849" i="12" a="1"/>
  <c r="R849" i="12" s="1"/>
  <c r="E849" i="12"/>
  <c r="AM848" i="12"/>
  <c r="AK848" i="12" a="1"/>
  <c r="AK848" i="12" s="1"/>
  <c r="AJ848" i="12"/>
  <c r="AH848" i="12"/>
  <c r="W848" i="12" a="1"/>
  <c r="W848" i="12" s="1"/>
  <c r="V848" i="12" a="1"/>
  <c r="V848" i="12" s="1"/>
  <c r="U848" i="12" a="1"/>
  <c r="U848" i="12" s="1"/>
  <c r="T848" i="12" a="1"/>
  <c r="T848" i="12" s="1"/>
  <c r="S848" i="12" a="1"/>
  <c r="S848" i="12" s="1"/>
  <c r="R848" i="12" a="1"/>
  <c r="R848" i="12" s="1"/>
  <c r="E848" i="12"/>
  <c r="AM847" i="12"/>
  <c r="AK847" i="12" a="1"/>
  <c r="AK847" i="12" s="1"/>
  <c r="AJ847" i="12"/>
  <c r="AH847" i="12"/>
  <c r="W847" i="12" a="1"/>
  <c r="W847" i="12" s="1"/>
  <c r="V847" i="12" a="1"/>
  <c r="V847" i="12" s="1"/>
  <c r="U847" i="12" a="1"/>
  <c r="U847" i="12" s="1"/>
  <c r="T847" i="12" a="1"/>
  <c r="T847" i="12" s="1"/>
  <c r="S847" i="12" a="1"/>
  <c r="S847" i="12" s="1"/>
  <c r="R847" i="12" a="1"/>
  <c r="R847" i="12" s="1"/>
  <c r="E847" i="12"/>
  <c r="AM846" i="12"/>
  <c r="AK846" i="12" a="1"/>
  <c r="AK846" i="12" s="1"/>
  <c r="AJ846" i="12"/>
  <c r="AH846" i="12"/>
  <c r="W846" i="12" a="1"/>
  <c r="W846" i="12" s="1"/>
  <c r="V846" i="12" a="1"/>
  <c r="V846" i="12" s="1"/>
  <c r="U846" i="12" a="1"/>
  <c r="U846" i="12" s="1"/>
  <c r="T846" i="12" a="1"/>
  <c r="T846" i="12" s="1"/>
  <c r="S846" i="12" a="1"/>
  <c r="S846" i="12" s="1"/>
  <c r="R846" i="12" a="1"/>
  <c r="R846" i="12" s="1"/>
  <c r="E846" i="12"/>
  <c r="AM845" i="12"/>
  <c r="AK845" i="12" a="1"/>
  <c r="AK845" i="12" s="1"/>
  <c r="AJ845" i="12"/>
  <c r="AH845" i="12"/>
  <c r="W845" i="12" a="1"/>
  <c r="W845" i="12" s="1"/>
  <c r="V845" i="12" a="1"/>
  <c r="V845" i="12" s="1"/>
  <c r="U845" i="12" a="1"/>
  <c r="U845" i="12" s="1"/>
  <c r="T845" i="12" a="1"/>
  <c r="T845" i="12" s="1"/>
  <c r="S845" i="12" a="1"/>
  <c r="S845" i="12" s="1"/>
  <c r="R845" i="12" a="1"/>
  <c r="R845" i="12" s="1"/>
  <c r="E845" i="12"/>
  <c r="AM844" i="12"/>
  <c r="AK844" i="12" a="1"/>
  <c r="AK844" i="12" s="1"/>
  <c r="AJ844" i="12"/>
  <c r="AH844" i="12"/>
  <c r="W844" i="12" a="1"/>
  <c r="W844" i="12" s="1"/>
  <c r="V844" i="12" a="1"/>
  <c r="V844" i="12" s="1"/>
  <c r="U844" i="12" a="1"/>
  <c r="U844" i="12" s="1"/>
  <c r="T844" i="12" a="1"/>
  <c r="T844" i="12" s="1"/>
  <c r="S844" i="12" a="1"/>
  <c r="S844" i="12" s="1"/>
  <c r="R844" i="12" a="1"/>
  <c r="R844" i="12" s="1"/>
  <c r="E844" i="12"/>
  <c r="AM843" i="12"/>
  <c r="AK843" i="12" a="1"/>
  <c r="AK843" i="12" s="1"/>
  <c r="AJ843" i="12"/>
  <c r="AH843" i="12"/>
  <c r="W843" i="12" a="1"/>
  <c r="W843" i="12" s="1"/>
  <c r="V843" i="12" a="1"/>
  <c r="V843" i="12" s="1"/>
  <c r="U843" i="12" a="1"/>
  <c r="U843" i="12" s="1"/>
  <c r="T843" i="12" a="1"/>
  <c r="T843" i="12" s="1"/>
  <c r="S843" i="12" a="1"/>
  <c r="S843" i="12" s="1"/>
  <c r="R843" i="12" a="1"/>
  <c r="R843" i="12" s="1"/>
  <c r="E843" i="12"/>
  <c r="AM842" i="12"/>
  <c r="AK842" i="12" a="1"/>
  <c r="AK842" i="12" s="1"/>
  <c r="AJ842" i="12"/>
  <c r="AH842" i="12"/>
  <c r="W842" i="12" a="1"/>
  <c r="W842" i="12" s="1"/>
  <c r="V842" i="12" a="1"/>
  <c r="V842" i="12" s="1"/>
  <c r="U842" i="12" a="1"/>
  <c r="U842" i="12" s="1"/>
  <c r="T842" i="12" a="1"/>
  <c r="T842" i="12" s="1"/>
  <c r="S842" i="12" a="1"/>
  <c r="S842" i="12" s="1"/>
  <c r="R842" i="12" a="1"/>
  <c r="R842" i="12" s="1"/>
  <c r="E842" i="12"/>
  <c r="AM841" i="12"/>
  <c r="AK841" i="12" a="1"/>
  <c r="AK841" i="12" s="1"/>
  <c r="AJ841" i="12"/>
  <c r="AH841" i="12"/>
  <c r="W841" i="12" a="1"/>
  <c r="W841" i="12" s="1"/>
  <c r="V841" i="12" a="1"/>
  <c r="V841" i="12" s="1"/>
  <c r="U841" i="12" a="1"/>
  <c r="U841" i="12" s="1"/>
  <c r="T841" i="12" a="1"/>
  <c r="T841" i="12" s="1"/>
  <c r="S841" i="12" a="1"/>
  <c r="S841" i="12" s="1"/>
  <c r="R841" i="12" a="1"/>
  <c r="R841" i="12" s="1"/>
  <c r="E841" i="12"/>
  <c r="AM840" i="12"/>
  <c r="AK840" i="12" a="1"/>
  <c r="AK840" i="12" s="1"/>
  <c r="AJ840" i="12"/>
  <c r="AH840" i="12"/>
  <c r="W840" i="12" a="1"/>
  <c r="W840" i="12" s="1"/>
  <c r="V840" i="12" a="1"/>
  <c r="V840" i="12" s="1"/>
  <c r="U840" i="12" a="1"/>
  <c r="U840" i="12" s="1"/>
  <c r="T840" i="12" a="1"/>
  <c r="T840" i="12" s="1"/>
  <c r="S840" i="12" a="1"/>
  <c r="S840" i="12" s="1"/>
  <c r="R840" i="12" a="1"/>
  <c r="R840" i="12" s="1"/>
  <c r="E840" i="12"/>
  <c r="AM839" i="12"/>
  <c r="AK839" i="12" a="1"/>
  <c r="AK839" i="12" s="1"/>
  <c r="AJ839" i="12"/>
  <c r="AH839" i="12"/>
  <c r="W839" i="12" a="1"/>
  <c r="W839" i="12" s="1"/>
  <c r="V839" i="12" a="1"/>
  <c r="V839" i="12" s="1"/>
  <c r="U839" i="12" a="1"/>
  <c r="U839" i="12" s="1"/>
  <c r="T839" i="12" a="1"/>
  <c r="T839" i="12" s="1"/>
  <c r="S839" i="12" a="1"/>
  <c r="S839" i="12" s="1"/>
  <c r="R839" i="12" a="1"/>
  <c r="R839" i="12" s="1"/>
  <c r="E839" i="12"/>
  <c r="AM838" i="12"/>
  <c r="AK838" i="12" a="1"/>
  <c r="AK838" i="12" s="1"/>
  <c r="AJ838" i="12"/>
  <c r="AH838" i="12"/>
  <c r="W838" i="12" a="1"/>
  <c r="W838" i="12" s="1"/>
  <c r="V838" i="12" a="1"/>
  <c r="V838" i="12" s="1"/>
  <c r="U838" i="12" a="1"/>
  <c r="U838" i="12" s="1"/>
  <c r="T838" i="12" a="1"/>
  <c r="T838" i="12" s="1"/>
  <c r="S838" i="12" a="1"/>
  <c r="S838" i="12" s="1"/>
  <c r="R838" i="12" a="1"/>
  <c r="R838" i="12" s="1"/>
  <c r="E838" i="12"/>
  <c r="AM837" i="12"/>
  <c r="AK837" i="12" a="1"/>
  <c r="AK837" i="12" s="1"/>
  <c r="AJ837" i="12"/>
  <c r="AH837" i="12"/>
  <c r="W837" i="12" a="1"/>
  <c r="W837" i="12" s="1"/>
  <c r="V837" i="12" a="1"/>
  <c r="V837" i="12" s="1"/>
  <c r="U837" i="12" a="1"/>
  <c r="U837" i="12" s="1"/>
  <c r="T837" i="12" a="1"/>
  <c r="T837" i="12" s="1"/>
  <c r="S837" i="12" a="1"/>
  <c r="S837" i="12" s="1"/>
  <c r="R837" i="12" a="1"/>
  <c r="R837" i="12" s="1"/>
  <c r="E837" i="12"/>
  <c r="AM836" i="12"/>
  <c r="AK836" i="12" a="1"/>
  <c r="AK836" i="12" s="1"/>
  <c r="AJ836" i="12"/>
  <c r="AH836" i="12"/>
  <c r="W836" i="12" a="1"/>
  <c r="W836" i="12" s="1"/>
  <c r="V836" i="12" a="1"/>
  <c r="V836" i="12" s="1"/>
  <c r="U836" i="12" a="1"/>
  <c r="U836" i="12" s="1"/>
  <c r="T836" i="12" a="1"/>
  <c r="T836" i="12" s="1"/>
  <c r="S836" i="12" a="1"/>
  <c r="S836" i="12" s="1"/>
  <c r="R836" i="12" a="1"/>
  <c r="R836" i="12" s="1"/>
  <c r="E836" i="12"/>
  <c r="AM835" i="12"/>
  <c r="AK835" i="12" a="1"/>
  <c r="AK835" i="12" s="1"/>
  <c r="AJ835" i="12"/>
  <c r="AH835" i="12"/>
  <c r="W835" i="12" a="1"/>
  <c r="W835" i="12" s="1"/>
  <c r="V835" i="12" a="1"/>
  <c r="V835" i="12" s="1"/>
  <c r="U835" i="12" a="1"/>
  <c r="U835" i="12" s="1"/>
  <c r="T835" i="12" a="1"/>
  <c r="T835" i="12" s="1"/>
  <c r="S835" i="12" a="1"/>
  <c r="S835" i="12" s="1"/>
  <c r="R835" i="12" a="1"/>
  <c r="R835" i="12" s="1"/>
  <c r="E835" i="12"/>
  <c r="AM834" i="12"/>
  <c r="AK834" i="12" a="1"/>
  <c r="AK834" i="12" s="1"/>
  <c r="AJ834" i="12"/>
  <c r="AH834" i="12"/>
  <c r="W834" i="12" a="1"/>
  <c r="W834" i="12" s="1"/>
  <c r="V834" i="12" a="1"/>
  <c r="V834" i="12" s="1"/>
  <c r="U834" i="12" a="1"/>
  <c r="U834" i="12" s="1"/>
  <c r="T834" i="12" a="1"/>
  <c r="T834" i="12" s="1"/>
  <c r="S834" i="12" a="1"/>
  <c r="S834" i="12" s="1"/>
  <c r="R834" i="12" a="1"/>
  <c r="R834" i="12" s="1"/>
  <c r="E834" i="12"/>
  <c r="AM833" i="12"/>
  <c r="AK833" i="12" a="1"/>
  <c r="AK833" i="12" s="1"/>
  <c r="AJ833" i="12"/>
  <c r="AH833" i="12"/>
  <c r="W833" i="12" a="1"/>
  <c r="W833" i="12" s="1"/>
  <c r="V833" i="12" a="1"/>
  <c r="V833" i="12" s="1"/>
  <c r="U833" i="12" a="1"/>
  <c r="U833" i="12" s="1"/>
  <c r="T833" i="12" a="1"/>
  <c r="T833" i="12" s="1"/>
  <c r="S833" i="12" a="1"/>
  <c r="S833" i="12" s="1"/>
  <c r="R833" i="12" a="1"/>
  <c r="R833" i="12" s="1"/>
  <c r="E833" i="12"/>
  <c r="AM832" i="12"/>
  <c r="AK832" i="12" a="1"/>
  <c r="AK832" i="12" s="1"/>
  <c r="AJ832" i="12"/>
  <c r="AH832" i="12"/>
  <c r="W832" i="12" a="1"/>
  <c r="W832" i="12" s="1"/>
  <c r="V832" i="12" a="1"/>
  <c r="V832" i="12" s="1"/>
  <c r="U832" i="12" a="1"/>
  <c r="U832" i="12" s="1"/>
  <c r="T832" i="12" a="1"/>
  <c r="T832" i="12" s="1"/>
  <c r="S832" i="12" a="1"/>
  <c r="S832" i="12" s="1"/>
  <c r="R832" i="12" a="1"/>
  <c r="R832" i="12" s="1"/>
  <c r="E832" i="12"/>
  <c r="AM831" i="12"/>
  <c r="AK831" i="12" a="1"/>
  <c r="AK831" i="12" s="1"/>
  <c r="AJ831" i="12"/>
  <c r="AH831" i="12"/>
  <c r="W831" i="12" a="1"/>
  <c r="W831" i="12" s="1"/>
  <c r="V831" i="12" a="1"/>
  <c r="V831" i="12" s="1"/>
  <c r="U831" i="12" a="1"/>
  <c r="U831" i="12" s="1"/>
  <c r="T831" i="12" a="1"/>
  <c r="T831" i="12" s="1"/>
  <c r="S831" i="12" a="1"/>
  <c r="S831" i="12" s="1"/>
  <c r="R831" i="12" a="1"/>
  <c r="R831" i="12" s="1"/>
  <c r="E831" i="12"/>
  <c r="AM830" i="12"/>
  <c r="AK830" i="12" a="1"/>
  <c r="AK830" i="12" s="1"/>
  <c r="AJ830" i="12"/>
  <c r="AH830" i="12"/>
  <c r="W830" i="12" a="1"/>
  <c r="W830" i="12" s="1"/>
  <c r="V830" i="12" a="1"/>
  <c r="V830" i="12" s="1"/>
  <c r="U830" i="12" a="1"/>
  <c r="U830" i="12" s="1"/>
  <c r="T830" i="12" a="1"/>
  <c r="T830" i="12" s="1"/>
  <c r="S830" i="12" a="1"/>
  <c r="S830" i="12" s="1"/>
  <c r="R830" i="12" a="1"/>
  <c r="R830" i="12" s="1"/>
  <c r="E830" i="12"/>
  <c r="AM829" i="12"/>
  <c r="AK829" i="12" a="1"/>
  <c r="AK829" i="12" s="1"/>
  <c r="AJ829" i="12"/>
  <c r="AH829" i="12"/>
  <c r="W829" i="12" a="1"/>
  <c r="W829" i="12" s="1"/>
  <c r="V829" i="12" a="1"/>
  <c r="V829" i="12" s="1"/>
  <c r="U829" i="12" a="1"/>
  <c r="U829" i="12" s="1"/>
  <c r="T829" i="12" a="1"/>
  <c r="T829" i="12" s="1"/>
  <c r="S829" i="12" a="1"/>
  <c r="S829" i="12" s="1"/>
  <c r="R829" i="12" a="1"/>
  <c r="R829" i="12" s="1"/>
  <c r="E829" i="12"/>
  <c r="AM828" i="12"/>
  <c r="AK828" i="12" a="1"/>
  <c r="AK828" i="12" s="1"/>
  <c r="AJ828" i="12"/>
  <c r="AH828" i="12"/>
  <c r="W828" i="12" a="1"/>
  <c r="W828" i="12" s="1"/>
  <c r="V828" i="12" a="1"/>
  <c r="V828" i="12" s="1"/>
  <c r="U828" i="12" a="1"/>
  <c r="U828" i="12" s="1"/>
  <c r="T828" i="12" a="1"/>
  <c r="T828" i="12" s="1"/>
  <c r="S828" i="12" a="1"/>
  <c r="S828" i="12" s="1"/>
  <c r="R828" i="12" a="1"/>
  <c r="R828" i="12" s="1"/>
  <c r="E828" i="12"/>
  <c r="AM827" i="12"/>
  <c r="AK827" i="12" a="1"/>
  <c r="AK827" i="12" s="1"/>
  <c r="AJ827" i="12"/>
  <c r="AH827" i="12"/>
  <c r="W827" i="12" a="1"/>
  <c r="W827" i="12" s="1"/>
  <c r="V827" i="12" a="1"/>
  <c r="V827" i="12" s="1"/>
  <c r="U827" i="12" a="1"/>
  <c r="U827" i="12" s="1"/>
  <c r="T827" i="12" a="1"/>
  <c r="T827" i="12" s="1"/>
  <c r="S827" i="12" a="1"/>
  <c r="S827" i="12" s="1"/>
  <c r="R827" i="12" a="1"/>
  <c r="R827" i="12" s="1"/>
  <c r="E827" i="12"/>
  <c r="AM826" i="12"/>
  <c r="AK826" i="12" a="1"/>
  <c r="AK826" i="12" s="1"/>
  <c r="AJ826" i="12"/>
  <c r="AH826" i="12"/>
  <c r="W826" i="12" a="1"/>
  <c r="W826" i="12" s="1"/>
  <c r="V826" i="12" a="1"/>
  <c r="V826" i="12" s="1"/>
  <c r="U826" i="12" a="1"/>
  <c r="U826" i="12" s="1"/>
  <c r="T826" i="12" a="1"/>
  <c r="T826" i="12" s="1"/>
  <c r="S826" i="12" a="1"/>
  <c r="S826" i="12" s="1"/>
  <c r="R826" i="12" a="1"/>
  <c r="R826" i="12" s="1"/>
  <c r="E826" i="12"/>
  <c r="AM825" i="12"/>
  <c r="AK825" i="12" a="1"/>
  <c r="AK825" i="12" s="1"/>
  <c r="AJ825" i="12"/>
  <c r="AH825" i="12"/>
  <c r="W825" i="12" a="1"/>
  <c r="W825" i="12" s="1"/>
  <c r="V825" i="12" a="1"/>
  <c r="V825" i="12" s="1"/>
  <c r="U825" i="12" a="1"/>
  <c r="U825" i="12" s="1"/>
  <c r="T825" i="12" a="1"/>
  <c r="T825" i="12" s="1"/>
  <c r="S825" i="12" a="1"/>
  <c r="S825" i="12" s="1"/>
  <c r="R825" i="12" a="1"/>
  <c r="R825" i="12" s="1"/>
  <c r="E825" i="12"/>
  <c r="AM824" i="12"/>
  <c r="AK824" i="12" a="1"/>
  <c r="AK824" i="12" s="1"/>
  <c r="AJ824" i="12"/>
  <c r="AH824" i="12"/>
  <c r="W824" i="12" a="1"/>
  <c r="W824" i="12" s="1"/>
  <c r="V824" i="12" a="1"/>
  <c r="V824" i="12" s="1"/>
  <c r="U824" i="12" a="1"/>
  <c r="U824" i="12" s="1"/>
  <c r="T824" i="12" a="1"/>
  <c r="T824" i="12" s="1"/>
  <c r="S824" i="12" a="1"/>
  <c r="S824" i="12" s="1"/>
  <c r="R824" i="12" a="1"/>
  <c r="R824" i="12" s="1"/>
  <c r="E824" i="12"/>
  <c r="AM823" i="12"/>
  <c r="AK823" i="12" a="1"/>
  <c r="AK823" i="12" s="1"/>
  <c r="AJ823" i="12"/>
  <c r="AH823" i="12"/>
  <c r="W823" i="12" a="1"/>
  <c r="W823" i="12" s="1"/>
  <c r="V823" i="12" a="1"/>
  <c r="V823" i="12" s="1"/>
  <c r="U823" i="12" a="1"/>
  <c r="U823" i="12" s="1"/>
  <c r="T823" i="12" a="1"/>
  <c r="T823" i="12" s="1"/>
  <c r="S823" i="12" a="1"/>
  <c r="S823" i="12" s="1"/>
  <c r="R823" i="12" a="1"/>
  <c r="R823" i="12" s="1"/>
  <c r="E823" i="12"/>
  <c r="AM822" i="12"/>
  <c r="AK822" i="12" a="1"/>
  <c r="AK822" i="12" s="1"/>
  <c r="AJ822" i="12"/>
  <c r="AH822" i="12"/>
  <c r="W822" i="12" a="1"/>
  <c r="W822" i="12" s="1"/>
  <c r="V822" i="12" a="1"/>
  <c r="V822" i="12" s="1"/>
  <c r="U822" i="12" a="1"/>
  <c r="U822" i="12" s="1"/>
  <c r="T822" i="12" a="1"/>
  <c r="T822" i="12" s="1"/>
  <c r="S822" i="12" a="1"/>
  <c r="S822" i="12" s="1"/>
  <c r="R822" i="12" a="1"/>
  <c r="R822" i="12" s="1"/>
  <c r="E822" i="12"/>
  <c r="AM821" i="12"/>
  <c r="AK821" i="12" a="1"/>
  <c r="AK821" i="12" s="1"/>
  <c r="AJ821" i="12"/>
  <c r="AH821" i="12"/>
  <c r="W821" i="12" a="1"/>
  <c r="W821" i="12" s="1"/>
  <c r="V821" i="12" a="1"/>
  <c r="V821" i="12" s="1"/>
  <c r="U821" i="12" a="1"/>
  <c r="U821" i="12" s="1"/>
  <c r="T821" i="12" a="1"/>
  <c r="T821" i="12" s="1"/>
  <c r="S821" i="12" a="1"/>
  <c r="S821" i="12" s="1"/>
  <c r="R821" i="12" a="1"/>
  <c r="R821" i="12" s="1"/>
  <c r="E821" i="12"/>
  <c r="AM820" i="12"/>
  <c r="AK820" i="12" a="1"/>
  <c r="AK820" i="12" s="1"/>
  <c r="AJ820" i="12"/>
  <c r="AH820" i="12"/>
  <c r="W820" i="12" a="1"/>
  <c r="W820" i="12" s="1"/>
  <c r="V820" i="12" a="1"/>
  <c r="V820" i="12" s="1"/>
  <c r="U820" i="12" a="1"/>
  <c r="U820" i="12" s="1"/>
  <c r="T820" i="12" a="1"/>
  <c r="T820" i="12" s="1"/>
  <c r="S820" i="12" a="1"/>
  <c r="S820" i="12" s="1"/>
  <c r="R820" i="12" a="1"/>
  <c r="R820" i="12" s="1"/>
  <c r="E820" i="12"/>
  <c r="AM819" i="12"/>
  <c r="AK819" i="12" a="1"/>
  <c r="AK819" i="12" s="1"/>
  <c r="AJ819" i="12"/>
  <c r="AH819" i="12"/>
  <c r="W819" i="12" a="1"/>
  <c r="W819" i="12" s="1"/>
  <c r="V819" i="12" a="1"/>
  <c r="V819" i="12" s="1"/>
  <c r="U819" i="12" a="1"/>
  <c r="U819" i="12" s="1"/>
  <c r="T819" i="12" a="1"/>
  <c r="T819" i="12" s="1"/>
  <c r="S819" i="12" a="1"/>
  <c r="S819" i="12" s="1"/>
  <c r="R819" i="12" a="1"/>
  <c r="R819" i="12" s="1"/>
  <c r="E819" i="12"/>
  <c r="AM818" i="12"/>
  <c r="AK818" i="12" a="1"/>
  <c r="AK818" i="12" s="1"/>
  <c r="AJ818" i="12"/>
  <c r="AH818" i="12"/>
  <c r="W818" i="12" a="1"/>
  <c r="W818" i="12" s="1"/>
  <c r="V818" i="12" a="1"/>
  <c r="V818" i="12" s="1"/>
  <c r="U818" i="12" a="1"/>
  <c r="U818" i="12" s="1"/>
  <c r="T818" i="12" a="1"/>
  <c r="T818" i="12" s="1"/>
  <c r="S818" i="12" a="1"/>
  <c r="S818" i="12" s="1"/>
  <c r="R818" i="12" a="1"/>
  <c r="R818" i="12" s="1"/>
  <c r="E818" i="12"/>
  <c r="AM817" i="12"/>
  <c r="AK817" i="12" a="1"/>
  <c r="AK817" i="12" s="1"/>
  <c r="AJ817" i="12"/>
  <c r="AH817" i="12"/>
  <c r="W817" i="12" a="1"/>
  <c r="W817" i="12" s="1"/>
  <c r="V817" i="12" a="1"/>
  <c r="V817" i="12" s="1"/>
  <c r="U817" i="12" a="1"/>
  <c r="U817" i="12" s="1"/>
  <c r="T817" i="12" a="1"/>
  <c r="T817" i="12" s="1"/>
  <c r="S817" i="12" a="1"/>
  <c r="S817" i="12" s="1"/>
  <c r="R817" i="12" a="1"/>
  <c r="R817" i="12" s="1"/>
  <c r="E817" i="12"/>
  <c r="AM816" i="12"/>
  <c r="AK816" i="12" a="1"/>
  <c r="AK816" i="12" s="1"/>
  <c r="AJ816" i="12"/>
  <c r="AH816" i="12"/>
  <c r="W816" i="12" a="1"/>
  <c r="W816" i="12" s="1"/>
  <c r="V816" i="12" a="1"/>
  <c r="V816" i="12" s="1"/>
  <c r="U816" i="12" a="1"/>
  <c r="U816" i="12" s="1"/>
  <c r="T816" i="12" a="1"/>
  <c r="T816" i="12" s="1"/>
  <c r="S816" i="12" a="1"/>
  <c r="S816" i="12" s="1"/>
  <c r="R816" i="12" a="1"/>
  <c r="R816" i="12" s="1"/>
  <c r="E816" i="12"/>
  <c r="AM815" i="12"/>
  <c r="AK815" i="12" a="1"/>
  <c r="AK815" i="12" s="1"/>
  <c r="AJ815" i="12"/>
  <c r="AH815" i="12"/>
  <c r="W815" i="12" a="1"/>
  <c r="W815" i="12" s="1"/>
  <c r="V815" i="12" a="1"/>
  <c r="V815" i="12" s="1"/>
  <c r="U815" i="12" a="1"/>
  <c r="U815" i="12" s="1"/>
  <c r="T815" i="12" a="1"/>
  <c r="T815" i="12" s="1"/>
  <c r="S815" i="12" a="1"/>
  <c r="S815" i="12" s="1"/>
  <c r="R815" i="12" a="1"/>
  <c r="R815" i="12" s="1"/>
  <c r="E815" i="12"/>
  <c r="AM814" i="12"/>
  <c r="AK814" i="12" a="1"/>
  <c r="AK814" i="12" s="1"/>
  <c r="AJ814" i="12"/>
  <c r="AH814" i="12"/>
  <c r="W814" i="12" a="1"/>
  <c r="W814" i="12" s="1"/>
  <c r="V814" i="12" a="1"/>
  <c r="V814" i="12" s="1"/>
  <c r="U814" i="12" a="1"/>
  <c r="U814" i="12" s="1"/>
  <c r="T814" i="12" a="1"/>
  <c r="T814" i="12" s="1"/>
  <c r="S814" i="12" a="1"/>
  <c r="S814" i="12" s="1"/>
  <c r="R814" i="12" a="1"/>
  <c r="R814" i="12" s="1"/>
  <c r="E814" i="12"/>
  <c r="AM813" i="12"/>
  <c r="AK813" i="12" a="1"/>
  <c r="AK813" i="12" s="1"/>
  <c r="AJ813" i="12"/>
  <c r="AH813" i="12"/>
  <c r="W813" i="12" a="1"/>
  <c r="W813" i="12" s="1"/>
  <c r="V813" i="12" a="1"/>
  <c r="V813" i="12" s="1"/>
  <c r="U813" i="12" a="1"/>
  <c r="U813" i="12" s="1"/>
  <c r="T813" i="12" a="1"/>
  <c r="T813" i="12" s="1"/>
  <c r="S813" i="12" a="1"/>
  <c r="S813" i="12" s="1"/>
  <c r="R813" i="12" a="1"/>
  <c r="R813" i="12" s="1"/>
  <c r="E813" i="12"/>
  <c r="AM812" i="12"/>
  <c r="AK812" i="12" a="1"/>
  <c r="AK812" i="12" s="1"/>
  <c r="AJ812" i="12"/>
  <c r="AH812" i="12"/>
  <c r="W812" i="12" a="1"/>
  <c r="W812" i="12" s="1"/>
  <c r="V812" i="12" a="1"/>
  <c r="V812" i="12" s="1"/>
  <c r="U812" i="12" a="1"/>
  <c r="U812" i="12" s="1"/>
  <c r="T812" i="12" a="1"/>
  <c r="T812" i="12" s="1"/>
  <c r="S812" i="12" a="1"/>
  <c r="S812" i="12" s="1"/>
  <c r="R812" i="12" a="1"/>
  <c r="R812" i="12" s="1"/>
  <c r="E812" i="12"/>
  <c r="AM811" i="12"/>
  <c r="AK811" i="12" a="1"/>
  <c r="AK811" i="12" s="1"/>
  <c r="AJ811" i="12"/>
  <c r="AH811" i="12"/>
  <c r="W811" i="12" a="1"/>
  <c r="W811" i="12" s="1"/>
  <c r="V811" i="12" a="1"/>
  <c r="V811" i="12" s="1"/>
  <c r="U811" i="12" a="1"/>
  <c r="U811" i="12" s="1"/>
  <c r="T811" i="12" a="1"/>
  <c r="T811" i="12" s="1"/>
  <c r="S811" i="12" a="1"/>
  <c r="S811" i="12" s="1"/>
  <c r="R811" i="12" a="1"/>
  <c r="R811" i="12" s="1"/>
  <c r="E811" i="12"/>
  <c r="AM810" i="12"/>
  <c r="AK810" i="12" a="1"/>
  <c r="AK810" i="12" s="1"/>
  <c r="AJ810" i="12"/>
  <c r="AH810" i="12"/>
  <c r="W810" i="12" a="1"/>
  <c r="W810" i="12" s="1"/>
  <c r="V810" i="12" a="1"/>
  <c r="V810" i="12" s="1"/>
  <c r="U810" i="12" a="1"/>
  <c r="U810" i="12" s="1"/>
  <c r="T810" i="12" a="1"/>
  <c r="T810" i="12" s="1"/>
  <c r="S810" i="12" a="1"/>
  <c r="S810" i="12" s="1"/>
  <c r="R810" i="12" a="1"/>
  <c r="R810" i="12" s="1"/>
  <c r="E810" i="12"/>
  <c r="AM809" i="12"/>
  <c r="AK809" i="12" a="1"/>
  <c r="AK809" i="12" s="1"/>
  <c r="AJ809" i="12"/>
  <c r="AH809" i="12"/>
  <c r="W809" i="12" a="1"/>
  <c r="W809" i="12" s="1"/>
  <c r="V809" i="12" a="1"/>
  <c r="V809" i="12" s="1"/>
  <c r="U809" i="12" a="1"/>
  <c r="U809" i="12" s="1"/>
  <c r="T809" i="12" a="1"/>
  <c r="T809" i="12" s="1"/>
  <c r="S809" i="12" a="1"/>
  <c r="S809" i="12" s="1"/>
  <c r="R809" i="12" a="1"/>
  <c r="R809" i="12" s="1"/>
  <c r="E809" i="12"/>
  <c r="AM808" i="12"/>
  <c r="AK808" i="12" a="1"/>
  <c r="AK808" i="12" s="1"/>
  <c r="AJ808" i="12"/>
  <c r="AH808" i="12"/>
  <c r="W808" i="12" a="1"/>
  <c r="W808" i="12" s="1"/>
  <c r="V808" i="12" a="1"/>
  <c r="V808" i="12" s="1"/>
  <c r="U808" i="12" a="1"/>
  <c r="U808" i="12" s="1"/>
  <c r="T808" i="12" a="1"/>
  <c r="T808" i="12" s="1"/>
  <c r="S808" i="12" a="1"/>
  <c r="S808" i="12" s="1"/>
  <c r="R808" i="12" a="1"/>
  <c r="R808" i="12" s="1"/>
  <c r="E808" i="12"/>
  <c r="AM807" i="12"/>
  <c r="AK807" i="12" a="1"/>
  <c r="AK807" i="12" s="1"/>
  <c r="AJ807" i="12"/>
  <c r="AH807" i="12"/>
  <c r="W807" i="12" a="1"/>
  <c r="W807" i="12" s="1"/>
  <c r="V807" i="12" a="1"/>
  <c r="V807" i="12" s="1"/>
  <c r="U807" i="12" a="1"/>
  <c r="U807" i="12" s="1"/>
  <c r="T807" i="12" a="1"/>
  <c r="T807" i="12" s="1"/>
  <c r="S807" i="12" a="1"/>
  <c r="S807" i="12" s="1"/>
  <c r="R807" i="12" a="1"/>
  <c r="R807" i="12" s="1"/>
  <c r="E807" i="12"/>
  <c r="AM806" i="12"/>
  <c r="AK806" i="12" a="1"/>
  <c r="AK806" i="12" s="1"/>
  <c r="AJ806" i="12"/>
  <c r="AH806" i="12"/>
  <c r="W806" i="12" a="1"/>
  <c r="W806" i="12" s="1"/>
  <c r="V806" i="12" a="1"/>
  <c r="V806" i="12" s="1"/>
  <c r="U806" i="12" a="1"/>
  <c r="U806" i="12" s="1"/>
  <c r="T806" i="12" a="1"/>
  <c r="T806" i="12" s="1"/>
  <c r="S806" i="12" a="1"/>
  <c r="S806" i="12" s="1"/>
  <c r="R806" i="12" a="1"/>
  <c r="R806" i="12" s="1"/>
  <c r="E806" i="12"/>
  <c r="AM805" i="12"/>
  <c r="AK805" i="12" a="1"/>
  <c r="AK805" i="12" s="1"/>
  <c r="AJ805" i="12"/>
  <c r="AH805" i="12"/>
  <c r="W805" i="12" a="1"/>
  <c r="W805" i="12" s="1"/>
  <c r="V805" i="12" a="1"/>
  <c r="V805" i="12" s="1"/>
  <c r="U805" i="12" a="1"/>
  <c r="U805" i="12" s="1"/>
  <c r="T805" i="12" a="1"/>
  <c r="T805" i="12" s="1"/>
  <c r="S805" i="12" a="1"/>
  <c r="S805" i="12" s="1"/>
  <c r="R805" i="12" a="1"/>
  <c r="R805" i="12" s="1"/>
  <c r="E805" i="12"/>
  <c r="AM804" i="12"/>
  <c r="AK804" i="12" a="1"/>
  <c r="AK804" i="12" s="1"/>
  <c r="AJ804" i="12"/>
  <c r="AH804" i="12"/>
  <c r="W804" i="12" a="1"/>
  <c r="W804" i="12" s="1"/>
  <c r="V804" i="12" a="1"/>
  <c r="V804" i="12" s="1"/>
  <c r="U804" i="12" a="1"/>
  <c r="U804" i="12" s="1"/>
  <c r="T804" i="12" a="1"/>
  <c r="T804" i="12" s="1"/>
  <c r="S804" i="12" a="1"/>
  <c r="S804" i="12" s="1"/>
  <c r="R804" i="12" a="1"/>
  <c r="R804" i="12" s="1"/>
  <c r="E804" i="12"/>
  <c r="AM803" i="12"/>
  <c r="AK803" i="12" a="1"/>
  <c r="AK803" i="12" s="1"/>
  <c r="AJ803" i="12"/>
  <c r="AH803" i="12"/>
  <c r="W803" i="12" a="1"/>
  <c r="W803" i="12" s="1"/>
  <c r="V803" i="12" a="1"/>
  <c r="V803" i="12" s="1"/>
  <c r="U803" i="12" a="1"/>
  <c r="U803" i="12" s="1"/>
  <c r="T803" i="12" a="1"/>
  <c r="T803" i="12" s="1"/>
  <c r="S803" i="12" a="1"/>
  <c r="S803" i="12" s="1"/>
  <c r="R803" i="12" a="1"/>
  <c r="R803" i="12" s="1"/>
  <c r="E803" i="12"/>
  <c r="AM802" i="12"/>
  <c r="AK802" i="12" a="1"/>
  <c r="AK802" i="12" s="1"/>
  <c r="AJ802" i="12"/>
  <c r="AH802" i="12"/>
  <c r="W802" i="12" a="1"/>
  <c r="W802" i="12" s="1"/>
  <c r="V802" i="12" a="1"/>
  <c r="V802" i="12" s="1"/>
  <c r="U802" i="12" a="1"/>
  <c r="U802" i="12" s="1"/>
  <c r="T802" i="12" a="1"/>
  <c r="T802" i="12" s="1"/>
  <c r="S802" i="12" a="1"/>
  <c r="S802" i="12" s="1"/>
  <c r="R802" i="12" a="1"/>
  <c r="R802" i="12" s="1"/>
  <c r="E802" i="12"/>
  <c r="AM801" i="12"/>
  <c r="AK801" i="12" a="1"/>
  <c r="AK801" i="12" s="1"/>
  <c r="AJ801" i="12"/>
  <c r="AH801" i="12"/>
  <c r="W801" i="12" a="1"/>
  <c r="W801" i="12" s="1"/>
  <c r="V801" i="12" a="1"/>
  <c r="V801" i="12" s="1"/>
  <c r="U801" i="12" a="1"/>
  <c r="U801" i="12" s="1"/>
  <c r="T801" i="12" a="1"/>
  <c r="T801" i="12" s="1"/>
  <c r="S801" i="12" a="1"/>
  <c r="S801" i="12" s="1"/>
  <c r="R801" i="12" a="1"/>
  <c r="R801" i="12" s="1"/>
  <c r="E801" i="12"/>
  <c r="AM800" i="12"/>
  <c r="AK800" i="12" a="1"/>
  <c r="AK800" i="12" s="1"/>
  <c r="AJ800" i="12"/>
  <c r="AH800" i="12"/>
  <c r="W800" i="12" a="1"/>
  <c r="W800" i="12" s="1"/>
  <c r="V800" i="12" a="1"/>
  <c r="V800" i="12" s="1"/>
  <c r="U800" i="12" a="1"/>
  <c r="U800" i="12" s="1"/>
  <c r="T800" i="12" a="1"/>
  <c r="T800" i="12" s="1"/>
  <c r="S800" i="12" a="1"/>
  <c r="S800" i="12" s="1"/>
  <c r="R800" i="12" a="1"/>
  <c r="R800" i="12" s="1"/>
  <c r="E800" i="12"/>
  <c r="AM799" i="12"/>
  <c r="AK799" i="12" a="1"/>
  <c r="AK799" i="12" s="1"/>
  <c r="AJ799" i="12"/>
  <c r="AH799" i="12"/>
  <c r="W799" i="12" a="1"/>
  <c r="W799" i="12" s="1"/>
  <c r="V799" i="12" a="1"/>
  <c r="V799" i="12" s="1"/>
  <c r="U799" i="12" a="1"/>
  <c r="U799" i="12" s="1"/>
  <c r="T799" i="12" a="1"/>
  <c r="T799" i="12" s="1"/>
  <c r="S799" i="12" a="1"/>
  <c r="S799" i="12" s="1"/>
  <c r="R799" i="12" a="1"/>
  <c r="R799" i="12" s="1"/>
  <c r="E799" i="12"/>
  <c r="AM798" i="12"/>
  <c r="AK798" i="12" a="1"/>
  <c r="AK798" i="12" s="1"/>
  <c r="AJ798" i="12"/>
  <c r="AH798" i="12"/>
  <c r="W798" i="12" a="1"/>
  <c r="W798" i="12" s="1"/>
  <c r="V798" i="12" a="1"/>
  <c r="V798" i="12" s="1"/>
  <c r="U798" i="12" a="1"/>
  <c r="U798" i="12" s="1"/>
  <c r="T798" i="12" a="1"/>
  <c r="T798" i="12" s="1"/>
  <c r="S798" i="12" a="1"/>
  <c r="S798" i="12" s="1"/>
  <c r="R798" i="12" a="1"/>
  <c r="R798" i="12" s="1"/>
  <c r="E798" i="12"/>
  <c r="AM797" i="12"/>
  <c r="AK797" i="12" a="1"/>
  <c r="AK797" i="12" s="1"/>
  <c r="AJ797" i="12"/>
  <c r="AH797" i="12"/>
  <c r="W797" i="12" a="1"/>
  <c r="W797" i="12" s="1"/>
  <c r="V797" i="12" a="1"/>
  <c r="V797" i="12" s="1"/>
  <c r="U797" i="12" a="1"/>
  <c r="U797" i="12" s="1"/>
  <c r="T797" i="12" a="1"/>
  <c r="T797" i="12" s="1"/>
  <c r="S797" i="12" a="1"/>
  <c r="S797" i="12" s="1"/>
  <c r="R797" i="12" a="1"/>
  <c r="R797" i="12" s="1"/>
  <c r="E797" i="12"/>
  <c r="AM796" i="12"/>
  <c r="AK796" i="12" a="1"/>
  <c r="AK796" i="12" s="1"/>
  <c r="AJ796" i="12"/>
  <c r="AH796" i="12"/>
  <c r="W796" i="12" a="1"/>
  <c r="W796" i="12" s="1"/>
  <c r="V796" i="12" a="1"/>
  <c r="V796" i="12" s="1"/>
  <c r="U796" i="12" a="1"/>
  <c r="U796" i="12" s="1"/>
  <c r="T796" i="12" a="1"/>
  <c r="T796" i="12" s="1"/>
  <c r="S796" i="12" a="1"/>
  <c r="S796" i="12" s="1"/>
  <c r="R796" i="12" a="1"/>
  <c r="R796" i="12" s="1"/>
  <c r="E796" i="12"/>
  <c r="AM795" i="12"/>
  <c r="AK795" i="12" a="1"/>
  <c r="AK795" i="12" s="1"/>
  <c r="AJ795" i="12"/>
  <c r="AH795" i="12"/>
  <c r="W795" i="12" a="1"/>
  <c r="W795" i="12" s="1"/>
  <c r="V795" i="12" a="1"/>
  <c r="V795" i="12" s="1"/>
  <c r="U795" i="12" a="1"/>
  <c r="U795" i="12" s="1"/>
  <c r="T795" i="12" a="1"/>
  <c r="T795" i="12" s="1"/>
  <c r="S795" i="12" a="1"/>
  <c r="S795" i="12" s="1"/>
  <c r="R795" i="12" a="1"/>
  <c r="R795" i="12" s="1"/>
  <c r="E795" i="12"/>
  <c r="AM794" i="12"/>
  <c r="AK794" i="12" a="1"/>
  <c r="AK794" i="12" s="1"/>
  <c r="AJ794" i="12"/>
  <c r="AH794" i="12"/>
  <c r="W794" i="12" a="1"/>
  <c r="W794" i="12" s="1"/>
  <c r="V794" i="12" a="1"/>
  <c r="V794" i="12" s="1"/>
  <c r="U794" i="12" a="1"/>
  <c r="U794" i="12" s="1"/>
  <c r="T794" i="12" a="1"/>
  <c r="T794" i="12" s="1"/>
  <c r="S794" i="12" a="1"/>
  <c r="S794" i="12" s="1"/>
  <c r="R794" i="12" a="1"/>
  <c r="R794" i="12" s="1"/>
  <c r="E794" i="12"/>
  <c r="AM793" i="12"/>
  <c r="AK793" i="12" a="1"/>
  <c r="AK793" i="12" s="1"/>
  <c r="AJ793" i="12"/>
  <c r="AH793" i="12"/>
  <c r="W793" i="12" a="1"/>
  <c r="W793" i="12" s="1"/>
  <c r="V793" i="12" a="1"/>
  <c r="V793" i="12" s="1"/>
  <c r="U793" i="12" a="1"/>
  <c r="U793" i="12" s="1"/>
  <c r="T793" i="12" a="1"/>
  <c r="T793" i="12" s="1"/>
  <c r="S793" i="12" a="1"/>
  <c r="S793" i="12" s="1"/>
  <c r="R793" i="12" a="1"/>
  <c r="R793" i="12" s="1"/>
  <c r="E793" i="12"/>
  <c r="AM792" i="12"/>
  <c r="AK792" i="12" a="1"/>
  <c r="AK792" i="12" s="1"/>
  <c r="AJ792" i="12"/>
  <c r="AH792" i="12"/>
  <c r="W792" i="12" a="1"/>
  <c r="W792" i="12" s="1"/>
  <c r="V792" i="12" a="1"/>
  <c r="V792" i="12" s="1"/>
  <c r="U792" i="12" a="1"/>
  <c r="U792" i="12" s="1"/>
  <c r="T792" i="12" a="1"/>
  <c r="T792" i="12" s="1"/>
  <c r="S792" i="12" a="1"/>
  <c r="S792" i="12" s="1"/>
  <c r="R792" i="12" a="1"/>
  <c r="R792" i="12" s="1"/>
  <c r="E792" i="12"/>
  <c r="AM791" i="12"/>
  <c r="AK791" i="12" a="1"/>
  <c r="AK791" i="12" s="1"/>
  <c r="AJ791" i="12"/>
  <c r="AH791" i="12"/>
  <c r="W791" i="12" a="1"/>
  <c r="W791" i="12" s="1"/>
  <c r="V791" i="12" a="1"/>
  <c r="V791" i="12" s="1"/>
  <c r="U791" i="12" a="1"/>
  <c r="U791" i="12" s="1"/>
  <c r="T791" i="12" a="1"/>
  <c r="T791" i="12" s="1"/>
  <c r="S791" i="12" a="1"/>
  <c r="S791" i="12" s="1"/>
  <c r="R791" i="12" a="1"/>
  <c r="R791" i="12" s="1"/>
  <c r="E791" i="12"/>
  <c r="AM790" i="12"/>
  <c r="AK790" i="12" a="1"/>
  <c r="AK790" i="12" s="1"/>
  <c r="AJ790" i="12"/>
  <c r="AH790" i="12"/>
  <c r="W790" i="12" a="1"/>
  <c r="W790" i="12" s="1"/>
  <c r="V790" i="12" a="1"/>
  <c r="V790" i="12" s="1"/>
  <c r="U790" i="12" a="1"/>
  <c r="U790" i="12" s="1"/>
  <c r="T790" i="12" a="1"/>
  <c r="T790" i="12" s="1"/>
  <c r="S790" i="12" a="1"/>
  <c r="S790" i="12" s="1"/>
  <c r="R790" i="12" a="1"/>
  <c r="R790" i="12" s="1"/>
  <c r="E790" i="12"/>
  <c r="AM789" i="12"/>
  <c r="AK789" i="12" a="1"/>
  <c r="AK789" i="12" s="1"/>
  <c r="AJ789" i="12"/>
  <c r="AH789" i="12"/>
  <c r="W789" i="12" a="1"/>
  <c r="W789" i="12" s="1"/>
  <c r="V789" i="12" a="1"/>
  <c r="V789" i="12" s="1"/>
  <c r="U789" i="12" a="1"/>
  <c r="U789" i="12" s="1"/>
  <c r="T789" i="12" a="1"/>
  <c r="T789" i="12" s="1"/>
  <c r="S789" i="12" a="1"/>
  <c r="S789" i="12" s="1"/>
  <c r="R789" i="12" a="1"/>
  <c r="R789" i="12" s="1"/>
  <c r="E789" i="12"/>
  <c r="AM788" i="12"/>
  <c r="AK788" i="12" a="1"/>
  <c r="AK788" i="12" s="1"/>
  <c r="AJ788" i="12"/>
  <c r="AH788" i="12"/>
  <c r="W788" i="12" a="1"/>
  <c r="W788" i="12" s="1"/>
  <c r="V788" i="12" a="1"/>
  <c r="V788" i="12" s="1"/>
  <c r="U788" i="12" a="1"/>
  <c r="U788" i="12" s="1"/>
  <c r="T788" i="12" a="1"/>
  <c r="T788" i="12" s="1"/>
  <c r="S788" i="12" a="1"/>
  <c r="S788" i="12" s="1"/>
  <c r="R788" i="12" a="1"/>
  <c r="R788" i="12" s="1"/>
  <c r="E788" i="12"/>
  <c r="AM787" i="12"/>
  <c r="AK787" i="12" a="1"/>
  <c r="AK787" i="12" s="1"/>
  <c r="AJ787" i="12"/>
  <c r="AH787" i="12"/>
  <c r="W787" i="12" a="1"/>
  <c r="W787" i="12" s="1"/>
  <c r="V787" i="12" a="1"/>
  <c r="V787" i="12" s="1"/>
  <c r="U787" i="12" a="1"/>
  <c r="U787" i="12" s="1"/>
  <c r="T787" i="12" a="1"/>
  <c r="T787" i="12" s="1"/>
  <c r="S787" i="12" a="1"/>
  <c r="S787" i="12" s="1"/>
  <c r="R787" i="12" a="1"/>
  <c r="R787" i="12" s="1"/>
  <c r="E787" i="12"/>
  <c r="AM786" i="12"/>
  <c r="AK786" i="12" a="1"/>
  <c r="AK786" i="12" s="1"/>
  <c r="AJ786" i="12"/>
  <c r="AH786" i="12"/>
  <c r="W786" i="12" a="1"/>
  <c r="W786" i="12" s="1"/>
  <c r="V786" i="12" a="1"/>
  <c r="V786" i="12" s="1"/>
  <c r="U786" i="12" a="1"/>
  <c r="U786" i="12" s="1"/>
  <c r="T786" i="12" a="1"/>
  <c r="T786" i="12" s="1"/>
  <c r="S786" i="12" a="1"/>
  <c r="S786" i="12" s="1"/>
  <c r="R786" i="12" a="1"/>
  <c r="R786" i="12" s="1"/>
  <c r="E786" i="12"/>
  <c r="AM785" i="12"/>
  <c r="AK785" i="12" a="1"/>
  <c r="AK785" i="12" s="1"/>
  <c r="AJ785" i="12"/>
  <c r="AH785" i="12"/>
  <c r="W785" i="12" a="1"/>
  <c r="W785" i="12" s="1"/>
  <c r="V785" i="12" a="1"/>
  <c r="V785" i="12" s="1"/>
  <c r="U785" i="12" a="1"/>
  <c r="U785" i="12" s="1"/>
  <c r="T785" i="12" a="1"/>
  <c r="T785" i="12" s="1"/>
  <c r="S785" i="12" a="1"/>
  <c r="S785" i="12" s="1"/>
  <c r="R785" i="12" a="1"/>
  <c r="R785" i="12" s="1"/>
  <c r="E785" i="12"/>
  <c r="AM784" i="12"/>
  <c r="AK784" i="12" a="1"/>
  <c r="AK784" i="12" s="1"/>
  <c r="AJ784" i="12"/>
  <c r="AH784" i="12"/>
  <c r="W784" i="12" a="1"/>
  <c r="W784" i="12" s="1"/>
  <c r="V784" i="12" a="1"/>
  <c r="V784" i="12" s="1"/>
  <c r="U784" i="12" a="1"/>
  <c r="U784" i="12" s="1"/>
  <c r="T784" i="12" a="1"/>
  <c r="T784" i="12" s="1"/>
  <c r="S784" i="12" a="1"/>
  <c r="S784" i="12" s="1"/>
  <c r="R784" i="12" a="1"/>
  <c r="R784" i="12" s="1"/>
  <c r="E784" i="12"/>
  <c r="AM783" i="12"/>
  <c r="AK783" i="12" a="1"/>
  <c r="AK783" i="12" s="1"/>
  <c r="AJ783" i="12"/>
  <c r="AH783" i="12"/>
  <c r="W783" i="12" a="1"/>
  <c r="W783" i="12" s="1"/>
  <c r="V783" i="12" a="1"/>
  <c r="V783" i="12" s="1"/>
  <c r="U783" i="12" a="1"/>
  <c r="U783" i="12" s="1"/>
  <c r="T783" i="12" a="1"/>
  <c r="T783" i="12" s="1"/>
  <c r="S783" i="12" a="1"/>
  <c r="S783" i="12" s="1"/>
  <c r="R783" i="12" a="1"/>
  <c r="R783" i="12" s="1"/>
  <c r="E783" i="12"/>
  <c r="AM782" i="12"/>
  <c r="AK782" i="12" a="1"/>
  <c r="AK782" i="12" s="1"/>
  <c r="AJ782" i="12"/>
  <c r="AH782" i="12"/>
  <c r="W782" i="12" a="1"/>
  <c r="W782" i="12" s="1"/>
  <c r="V782" i="12" a="1"/>
  <c r="V782" i="12" s="1"/>
  <c r="U782" i="12" a="1"/>
  <c r="U782" i="12" s="1"/>
  <c r="T782" i="12" a="1"/>
  <c r="T782" i="12" s="1"/>
  <c r="S782" i="12" a="1"/>
  <c r="S782" i="12" s="1"/>
  <c r="R782" i="12" a="1"/>
  <c r="R782" i="12" s="1"/>
  <c r="E782" i="12"/>
  <c r="AM781" i="12"/>
  <c r="AK781" i="12" a="1"/>
  <c r="AK781" i="12" s="1"/>
  <c r="AJ781" i="12"/>
  <c r="AH781" i="12"/>
  <c r="W781" i="12" a="1"/>
  <c r="W781" i="12" s="1"/>
  <c r="V781" i="12" a="1"/>
  <c r="V781" i="12" s="1"/>
  <c r="U781" i="12" a="1"/>
  <c r="U781" i="12" s="1"/>
  <c r="T781" i="12" a="1"/>
  <c r="T781" i="12" s="1"/>
  <c r="S781" i="12" a="1"/>
  <c r="S781" i="12" s="1"/>
  <c r="R781" i="12" a="1"/>
  <c r="R781" i="12" s="1"/>
  <c r="E781" i="12"/>
  <c r="AM780" i="12"/>
  <c r="AK780" i="12" a="1"/>
  <c r="AK780" i="12" s="1"/>
  <c r="AJ780" i="12"/>
  <c r="AH780" i="12"/>
  <c r="W780" i="12" a="1"/>
  <c r="W780" i="12" s="1"/>
  <c r="V780" i="12" a="1"/>
  <c r="V780" i="12" s="1"/>
  <c r="U780" i="12" a="1"/>
  <c r="U780" i="12" s="1"/>
  <c r="T780" i="12" a="1"/>
  <c r="T780" i="12" s="1"/>
  <c r="S780" i="12" a="1"/>
  <c r="S780" i="12" s="1"/>
  <c r="R780" i="12" a="1"/>
  <c r="R780" i="12" s="1"/>
  <c r="E780" i="12"/>
  <c r="AM779" i="12"/>
  <c r="AK779" i="12" a="1"/>
  <c r="AK779" i="12" s="1"/>
  <c r="AJ779" i="12"/>
  <c r="AH779" i="12"/>
  <c r="W779" i="12" a="1"/>
  <c r="W779" i="12" s="1"/>
  <c r="V779" i="12" a="1"/>
  <c r="V779" i="12" s="1"/>
  <c r="U779" i="12" a="1"/>
  <c r="U779" i="12" s="1"/>
  <c r="T779" i="12" a="1"/>
  <c r="T779" i="12" s="1"/>
  <c r="S779" i="12" a="1"/>
  <c r="S779" i="12" s="1"/>
  <c r="R779" i="12" a="1"/>
  <c r="R779" i="12" s="1"/>
  <c r="E779" i="12"/>
  <c r="AM778" i="12"/>
  <c r="AK778" i="12" a="1"/>
  <c r="AK778" i="12" s="1"/>
  <c r="AJ778" i="12"/>
  <c r="AH778" i="12"/>
  <c r="W778" i="12" a="1"/>
  <c r="W778" i="12" s="1"/>
  <c r="V778" i="12" a="1"/>
  <c r="V778" i="12" s="1"/>
  <c r="U778" i="12" a="1"/>
  <c r="U778" i="12" s="1"/>
  <c r="T778" i="12" a="1"/>
  <c r="T778" i="12" s="1"/>
  <c r="S778" i="12" a="1"/>
  <c r="S778" i="12" s="1"/>
  <c r="R778" i="12" a="1"/>
  <c r="R778" i="12" s="1"/>
  <c r="E778" i="12"/>
  <c r="AM777" i="12"/>
  <c r="AK777" i="12" a="1"/>
  <c r="AK777" i="12" s="1"/>
  <c r="AJ777" i="12"/>
  <c r="AH777" i="12"/>
  <c r="W777" i="12" a="1"/>
  <c r="W777" i="12" s="1"/>
  <c r="V777" i="12" a="1"/>
  <c r="V777" i="12" s="1"/>
  <c r="U777" i="12" a="1"/>
  <c r="U777" i="12" s="1"/>
  <c r="T777" i="12" a="1"/>
  <c r="T777" i="12" s="1"/>
  <c r="S777" i="12" a="1"/>
  <c r="S777" i="12" s="1"/>
  <c r="R777" i="12" a="1"/>
  <c r="R777" i="12" s="1"/>
  <c r="E777" i="12"/>
  <c r="AM776" i="12"/>
  <c r="AK776" i="12" a="1"/>
  <c r="AK776" i="12" s="1"/>
  <c r="AJ776" i="12"/>
  <c r="AH776" i="12"/>
  <c r="W776" i="12" a="1"/>
  <c r="W776" i="12" s="1"/>
  <c r="V776" i="12" a="1"/>
  <c r="V776" i="12" s="1"/>
  <c r="U776" i="12" a="1"/>
  <c r="U776" i="12" s="1"/>
  <c r="T776" i="12" a="1"/>
  <c r="T776" i="12" s="1"/>
  <c r="S776" i="12" a="1"/>
  <c r="S776" i="12" s="1"/>
  <c r="R776" i="12" a="1"/>
  <c r="R776" i="12" s="1"/>
  <c r="E776" i="12"/>
  <c r="AM775" i="12"/>
  <c r="AK775" i="12" a="1"/>
  <c r="AK775" i="12" s="1"/>
  <c r="AJ775" i="12"/>
  <c r="AH775" i="12"/>
  <c r="W775" i="12" a="1"/>
  <c r="W775" i="12" s="1"/>
  <c r="V775" i="12" a="1"/>
  <c r="V775" i="12" s="1"/>
  <c r="U775" i="12" a="1"/>
  <c r="U775" i="12" s="1"/>
  <c r="T775" i="12" a="1"/>
  <c r="T775" i="12" s="1"/>
  <c r="S775" i="12" a="1"/>
  <c r="S775" i="12" s="1"/>
  <c r="R775" i="12" a="1"/>
  <c r="R775" i="12" s="1"/>
  <c r="E775" i="12"/>
  <c r="AM774" i="12"/>
  <c r="AK774" i="12" a="1"/>
  <c r="AK774" i="12" s="1"/>
  <c r="AJ774" i="12"/>
  <c r="AH774" i="12"/>
  <c r="W774" i="12" a="1"/>
  <c r="W774" i="12" s="1"/>
  <c r="V774" i="12" a="1"/>
  <c r="V774" i="12" s="1"/>
  <c r="U774" i="12" a="1"/>
  <c r="U774" i="12" s="1"/>
  <c r="T774" i="12" a="1"/>
  <c r="T774" i="12" s="1"/>
  <c r="S774" i="12" a="1"/>
  <c r="S774" i="12" s="1"/>
  <c r="R774" i="12" a="1"/>
  <c r="R774" i="12" s="1"/>
  <c r="E774" i="12"/>
  <c r="AM773" i="12"/>
  <c r="AK773" i="12" a="1"/>
  <c r="AK773" i="12" s="1"/>
  <c r="AJ773" i="12"/>
  <c r="AH773" i="12"/>
  <c r="W773" i="12" a="1"/>
  <c r="W773" i="12" s="1"/>
  <c r="V773" i="12" a="1"/>
  <c r="V773" i="12" s="1"/>
  <c r="U773" i="12" a="1"/>
  <c r="U773" i="12" s="1"/>
  <c r="T773" i="12" a="1"/>
  <c r="T773" i="12" s="1"/>
  <c r="S773" i="12" a="1"/>
  <c r="S773" i="12" s="1"/>
  <c r="R773" i="12" a="1"/>
  <c r="R773" i="12" s="1"/>
  <c r="E773" i="12"/>
  <c r="AM772" i="12"/>
  <c r="AK772" i="12" a="1"/>
  <c r="AK772" i="12" s="1"/>
  <c r="AJ772" i="12"/>
  <c r="AH772" i="12"/>
  <c r="W772" i="12" a="1"/>
  <c r="W772" i="12" s="1"/>
  <c r="V772" i="12" a="1"/>
  <c r="V772" i="12" s="1"/>
  <c r="U772" i="12" a="1"/>
  <c r="U772" i="12" s="1"/>
  <c r="T772" i="12" a="1"/>
  <c r="T772" i="12" s="1"/>
  <c r="S772" i="12" a="1"/>
  <c r="S772" i="12" s="1"/>
  <c r="R772" i="12" a="1"/>
  <c r="R772" i="12" s="1"/>
  <c r="E772" i="12"/>
  <c r="AM771" i="12"/>
  <c r="AK771" i="12" a="1"/>
  <c r="AK771" i="12" s="1"/>
  <c r="AJ771" i="12"/>
  <c r="AH771" i="12"/>
  <c r="W771" i="12" a="1"/>
  <c r="W771" i="12" s="1"/>
  <c r="V771" i="12" a="1"/>
  <c r="V771" i="12" s="1"/>
  <c r="U771" i="12" a="1"/>
  <c r="U771" i="12" s="1"/>
  <c r="T771" i="12" a="1"/>
  <c r="T771" i="12" s="1"/>
  <c r="S771" i="12" a="1"/>
  <c r="S771" i="12" s="1"/>
  <c r="R771" i="12" a="1"/>
  <c r="R771" i="12" s="1"/>
  <c r="E771" i="12"/>
  <c r="AM770" i="12"/>
  <c r="AK770" i="12" a="1"/>
  <c r="AK770" i="12" s="1"/>
  <c r="AJ770" i="12"/>
  <c r="AH770" i="12"/>
  <c r="W770" i="12" a="1"/>
  <c r="W770" i="12" s="1"/>
  <c r="V770" i="12" a="1"/>
  <c r="V770" i="12" s="1"/>
  <c r="U770" i="12" a="1"/>
  <c r="U770" i="12" s="1"/>
  <c r="T770" i="12" a="1"/>
  <c r="T770" i="12" s="1"/>
  <c r="S770" i="12" a="1"/>
  <c r="S770" i="12" s="1"/>
  <c r="R770" i="12" a="1"/>
  <c r="R770" i="12" s="1"/>
  <c r="E770" i="12"/>
  <c r="AM769" i="12"/>
  <c r="AK769" i="12" a="1"/>
  <c r="AK769" i="12" s="1"/>
  <c r="AJ769" i="12"/>
  <c r="AH769" i="12"/>
  <c r="W769" i="12" a="1"/>
  <c r="W769" i="12" s="1"/>
  <c r="V769" i="12" a="1"/>
  <c r="V769" i="12" s="1"/>
  <c r="U769" i="12" a="1"/>
  <c r="U769" i="12" s="1"/>
  <c r="T769" i="12" a="1"/>
  <c r="T769" i="12" s="1"/>
  <c r="S769" i="12" a="1"/>
  <c r="S769" i="12" s="1"/>
  <c r="R769" i="12" a="1"/>
  <c r="R769" i="12" s="1"/>
  <c r="E769" i="12"/>
  <c r="AM768" i="12"/>
  <c r="AK768" i="12" a="1"/>
  <c r="AK768" i="12" s="1"/>
  <c r="AJ768" i="12"/>
  <c r="AH768" i="12"/>
  <c r="W768" i="12" a="1"/>
  <c r="W768" i="12" s="1"/>
  <c r="V768" i="12" a="1"/>
  <c r="V768" i="12" s="1"/>
  <c r="U768" i="12" a="1"/>
  <c r="U768" i="12" s="1"/>
  <c r="T768" i="12" a="1"/>
  <c r="T768" i="12" s="1"/>
  <c r="S768" i="12" a="1"/>
  <c r="S768" i="12" s="1"/>
  <c r="R768" i="12" a="1"/>
  <c r="R768" i="12" s="1"/>
  <c r="E768" i="12"/>
  <c r="AM767" i="12"/>
  <c r="AK767" i="12" a="1"/>
  <c r="AK767" i="12" s="1"/>
  <c r="AJ767" i="12"/>
  <c r="AH767" i="12"/>
  <c r="W767" i="12" a="1"/>
  <c r="W767" i="12" s="1"/>
  <c r="V767" i="12" a="1"/>
  <c r="V767" i="12" s="1"/>
  <c r="U767" i="12" a="1"/>
  <c r="U767" i="12" s="1"/>
  <c r="T767" i="12" a="1"/>
  <c r="T767" i="12" s="1"/>
  <c r="S767" i="12" a="1"/>
  <c r="S767" i="12" s="1"/>
  <c r="R767" i="12" a="1"/>
  <c r="R767" i="12" s="1"/>
  <c r="E767" i="12"/>
  <c r="AM766" i="12"/>
  <c r="AK766" i="12" a="1"/>
  <c r="AK766" i="12" s="1"/>
  <c r="AJ766" i="12"/>
  <c r="AH766" i="12"/>
  <c r="W766" i="12" a="1"/>
  <c r="W766" i="12" s="1"/>
  <c r="V766" i="12" a="1"/>
  <c r="V766" i="12" s="1"/>
  <c r="U766" i="12" a="1"/>
  <c r="U766" i="12" s="1"/>
  <c r="T766" i="12" a="1"/>
  <c r="T766" i="12" s="1"/>
  <c r="S766" i="12" a="1"/>
  <c r="S766" i="12" s="1"/>
  <c r="R766" i="12" a="1"/>
  <c r="R766" i="12" s="1"/>
  <c r="E766" i="12"/>
  <c r="AM765" i="12"/>
  <c r="AK765" i="12" a="1"/>
  <c r="AK765" i="12" s="1"/>
  <c r="AJ765" i="12"/>
  <c r="AH765" i="12"/>
  <c r="W765" i="12" a="1"/>
  <c r="W765" i="12" s="1"/>
  <c r="V765" i="12" a="1"/>
  <c r="V765" i="12" s="1"/>
  <c r="U765" i="12" a="1"/>
  <c r="U765" i="12" s="1"/>
  <c r="T765" i="12" a="1"/>
  <c r="T765" i="12" s="1"/>
  <c r="S765" i="12" a="1"/>
  <c r="S765" i="12" s="1"/>
  <c r="R765" i="12" a="1"/>
  <c r="R765" i="12" s="1"/>
  <c r="E765" i="12"/>
  <c r="AM764" i="12"/>
  <c r="AK764" i="12" a="1"/>
  <c r="AK764" i="12" s="1"/>
  <c r="AJ764" i="12"/>
  <c r="AH764" i="12"/>
  <c r="W764" i="12" a="1"/>
  <c r="W764" i="12" s="1"/>
  <c r="V764" i="12" a="1"/>
  <c r="V764" i="12" s="1"/>
  <c r="U764" i="12" a="1"/>
  <c r="U764" i="12" s="1"/>
  <c r="T764" i="12" a="1"/>
  <c r="T764" i="12" s="1"/>
  <c r="S764" i="12" a="1"/>
  <c r="S764" i="12" s="1"/>
  <c r="R764" i="12" a="1"/>
  <c r="R764" i="12" s="1"/>
  <c r="E764" i="12"/>
  <c r="AM763" i="12"/>
  <c r="AK763" i="12" a="1"/>
  <c r="AK763" i="12" s="1"/>
  <c r="AJ763" i="12"/>
  <c r="AH763" i="12"/>
  <c r="W763" i="12" a="1"/>
  <c r="W763" i="12" s="1"/>
  <c r="V763" i="12" a="1"/>
  <c r="V763" i="12" s="1"/>
  <c r="U763" i="12" a="1"/>
  <c r="U763" i="12" s="1"/>
  <c r="T763" i="12" a="1"/>
  <c r="T763" i="12" s="1"/>
  <c r="S763" i="12" a="1"/>
  <c r="S763" i="12" s="1"/>
  <c r="R763" i="12" a="1"/>
  <c r="R763" i="12" s="1"/>
  <c r="E763" i="12"/>
  <c r="AM762" i="12"/>
  <c r="AK762" i="12" a="1"/>
  <c r="AK762" i="12" s="1"/>
  <c r="AJ762" i="12"/>
  <c r="AH762" i="12"/>
  <c r="W762" i="12" a="1"/>
  <c r="W762" i="12" s="1"/>
  <c r="V762" i="12" a="1"/>
  <c r="V762" i="12" s="1"/>
  <c r="U762" i="12" a="1"/>
  <c r="U762" i="12" s="1"/>
  <c r="T762" i="12" a="1"/>
  <c r="T762" i="12" s="1"/>
  <c r="S762" i="12" a="1"/>
  <c r="S762" i="12" s="1"/>
  <c r="R762" i="12" a="1"/>
  <c r="R762" i="12" s="1"/>
  <c r="E762" i="12"/>
  <c r="AM761" i="12"/>
  <c r="AK761" i="12" a="1"/>
  <c r="AK761" i="12" s="1"/>
  <c r="AJ761" i="12"/>
  <c r="AH761" i="12"/>
  <c r="W761" i="12" a="1"/>
  <c r="W761" i="12" s="1"/>
  <c r="V761" i="12" a="1"/>
  <c r="V761" i="12" s="1"/>
  <c r="U761" i="12" a="1"/>
  <c r="U761" i="12" s="1"/>
  <c r="T761" i="12" a="1"/>
  <c r="T761" i="12" s="1"/>
  <c r="S761" i="12" a="1"/>
  <c r="S761" i="12" s="1"/>
  <c r="R761" i="12" a="1"/>
  <c r="R761" i="12" s="1"/>
  <c r="E761" i="12"/>
  <c r="AM760" i="12"/>
  <c r="AK760" i="12" a="1"/>
  <c r="AK760" i="12" s="1"/>
  <c r="AJ760" i="12"/>
  <c r="AH760" i="12"/>
  <c r="W760" i="12" a="1"/>
  <c r="W760" i="12" s="1"/>
  <c r="V760" i="12" a="1"/>
  <c r="V760" i="12" s="1"/>
  <c r="U760" i="12" a="1"/>
  <c r="U760" i="12" s="1"/>
  <c r="T760" i="12" a="1"/>
  <c r="T760" i="12" s="1"/>
  <c r="S760" i="12" a="1"/>
  <c r="S760" i="12" s="1"/>
  <c r="R760" i="12" a="1"/>
  <c r="R760" i="12" s="1"/>
  <c r="E760" i="12"/>
  <c r="AM759" i="12"/>
  <c r="AK759" i="12" a="1"/>
  <c r="AK759" i="12" s="1"/>
  <c r="AJ759" i="12"/>
  <c r="AH759" i="12"/>
  <c r="W759" i="12" a="1"/>
  <c r="W759" i="12" s="1"/>
  <c r="V759" i="12" a="1"/>
  <c r="V759" i="12" s="1"/>
  <c r="U759" i="12" a="1"/>
  <c r="U759" i="12" s="1"/>
  <c r="T759" i="12" a="1"/>
  <c r="T759" i="12" s="1"/>
  <c r="S759" i="12" a="1"/>
  <c r="S759" i="12" s="1"/>
  <c r="R759" i="12" a="1"/>
  <c r="R759" i="12" s="1"/>
  <c r="E759" i="12"/>
  <c r="AM758" i="12"/>
  <c r="AK758" i="12" a="1"/>
  <c r="AK758" i="12" s="1"/>
  <c r="AJ758" i="12"/>
  <c r="AH758" i="12"/>
  <c r="W758" i="12" a="1"/>
  <c r="W758" i="12" s="1"/>
  <c r="V758" i="12" a="1"/>
  <c r="V758" i="12" s="1"/>
  <c r="U758" i="12" a="1"/>
  <c r="U758" i="12" s="1"/>
  <c r="T758" i="12" a="1"/>
  <c r="T758" i="12" s="1"/>
  <c r="S758" i="12" a="1"/>
  <c r="S758" i="12" s="1"/>
  <c r="R758" i="12" a="1"/>
  <c r="R758" i="12" s="1"/>
  <c r="E758" i="12"/>
  <c r="AM757" i="12"/>
  <c r="AK757" i="12" a="1"/>
  <c r="AK757" i="12" s="1"/>
  <c r="AJ757" i="12"/>
  <c r="AH757" i="12"/>
  <c r="W757" i="12" a="1"/>
  <c r="W757" i="12" s="1"/>
  <c r="V757" i="12" a="1"/>
  <c r="V757" i="12" s="1"/>
  <c r="U757" i="12" a="1"/>
  <c r="U757" i="12" s="1"/>
  <c r="T757" i="12" a="1"/>
  <c r="T757" i="12" s="1"/>
  <c r="S757" i="12" a="1"/>
  <c r="S757" i="12" s="1"/>
  <c r="R757" i="12" a="1"/>
  <c r="R757" i="12" s="1"/>
  <c r="E757" i="12"/>
  <c r="AM756" i="12"/>
  <c r="AK756" i="12" a="1"/>
  <c r="AK756" i="12" s="1"/>
  <c r="AJ756" i="12"/>
  <c r="AH756" i="12"/>
  <c r="W756" i="12" a="1"/>
  <c r="W756" i="12" s="1"/>
  <c r="V756" i="12" a="1"/>
  <c r="V756" i="12" s="1"/>
  <c r="U756" i="12" a="1"/>
  <c r="U756" i="12" s="1"/>
  <c r="T756" i="12" a="1"/>
  <c r="T756" i="12" s="1"/>
  <c r="S756" i="12" a="1"/>
  <c r="S756" i="12" s="1"/>
  <c r="R756" i="12" a="1"/>
  <c r="R756" i="12" s="1"/>
  <c r="E756" i="12"/>
  <c r="AM755" i="12"/>
  <c r="AK755" i="12" a="1"/>
  <c r="AK755" i="12" s="1"/>
  <c r="AJ755" i="12"/>
  <c r="AH755" i="12"/>
  <c r="W755" i="12" a="1"/>
  <c r="W755" i="12" s="1"/>
  <c r="V755" i="12" a="1"/>
  <c r="V755" i="12" s="1"/>
  <c r="U755" i="12" a="1"/>
  <c r="U755" i="12" s="1"/>
  <c r="T755" i="12" a="1"/>
  <c r="T755" i="12" s="1"/>
  <c r="S755" i="12" a="1"/>
  <c r="S755" i="12" s="1"/>
  <c r="R755" i="12" a="1"/>
  <c r="R755" i="12" s="1"/>
  <c r="E755" i="12"/>
  <c r="AM754" i="12"/>
  <c r="AK754" i="12" a="1"/>
  <c r="AK754" i="12" s="1"/>
  <c r="AJ754" i="12"/>
  <c r="AH754" i="12"/>
  <c r="W754" i="12" a="1"/>
  <c r="W754" i="12" s="1"/>
  <c r="V754" i="12" a="1"/>
  <c r="V754" i="12" s="1"/>
  <c r="U754" i="12" a="1"/>
  <c r="U754" i="12" s="1"/>
  <c r="T754" i="12" a="1"/>
  <c r="T754" i="12" s="1"/>
  <c r="S754" i="12" a="1"/>
  <c r="S754" i="12" s="1"/>
  <c r="R754" i="12" a="1"/>
  <c r="R754" i="12" s="1"/>
  <c r="E754" i="12"/>
  <c r="AM753" i="12"/>
  <c r="AK753" i="12" a="1"/>
  <c r="AK753" i="12" s="1"/>
  <c r="AJ753" i="12"/>
  <c r="AH753" i="12"/>
  <c r="W753" i="12" a="1"/>
  <c r="W753" i="12" s="1"/>
  <c r="V753" i="12" a="1"/>
  <c r="V753" i="12" s="1"/>
  <c r="U753" i="12" a="1"/>
  <c r="U753" i="12" s="1"/>
  <c r="T753" i="12" a="1"/>
  <c r="T753" i="12" s="1"/>
  <c r="S753" i="12" a="1"/>
  <c r="S753" i="12" s="1"/>
  <c r="R753" i="12" a="1"/>
  <c r="R753" i="12" s="1"/>
  <c r="E753" i="12"/>
  <c r="AM752" i="12"/>
  <c r="AK752" i="12" a="1"/>
  <c r="AK752" i="12" s="1"/>
  <c r="AJ752" i="12"/>
  <c r="AH752" i="12"/>
  <c r="W752" i="12" a="1"/>
  <c r="W752" i="12" s="1"/>
  <c r="V752" i="12" a="1"/>
  <c r="V752" i="12" s="1"/>
  <c r="U752" i="12" a="1"/>
  <c r="U752" i="12" s="1"/>
  <c r="T752" i="12" a="1"/>
  <c r="T752" i="12" s="1"/>
  <c r="S752" i="12" a="1"/>
  <c r="S752" i="12" s="1"/>
  <c r="R752" i="12" a="1"/>
  <c r="R752" i="12" s="1"/>
  <c r="E752" i="12"/>
  <c r="AM751" i="12"/>
  <c r="AK751" i="12" a="1"/>
  <c r="AK751" i="12" s="1"/>
  <c r="AJ751" i="12"/>
  <c r="AH751" i="12"/>
  <c r="W751" i="12" a="1"/>
  <c r="W751" i="12" s="1"/>
  <c r="V751" i="12" a="1"/>
  <c r="V751" i="12" s="1"/>
  <c r="U751" i="12" a="1"/>
  <c r="U751" i="12" s="1"/>
  <c r="T751" i="12" a="1"/>
  <c r="T751" i="12" s="1"/>
  <c r="S751" i="12" a="1"/>
  <c r="S751" i="12" s="1"/>
  <c r="R751" i="12" a="1"/>
  <c r="R751" i="12" s="1"/>
  <c r="E751" i="12"/>
  <c r="AM750" i="12"/>
  <c r="AK750" i="12" a="1"/>
  <c r="AK750" i="12" s="1"/>
  <c r="AJ750" i="12"/>
  <c r="AH750" i="12"/>
  <c r="W750" i="12" a="1"/>
  <c r="W750" i="12" s="1"/>
  <c r="V750" i="12" a="1"/>
  <c r="V750" i="12" s="1"/>
  <c r="U750" i="12" a="1"/>
  <c r="U750" i="12" s="1"/>
  <c r="T750" i="12" a="1"/>
  <c r="T750" i="12" s="1"/>
  <c r="S750" i="12" a="1"/>
  <c r="S750" i="12" s="1"/>
  <c r="R750" i="12" a="1"/>
  <c r="R750" i="12" s="1"/>
  <c r="E750" i="12"/>
  <c r="AM749" i="12"/>
  <c r="AK749" i="12" a="1"/>
  <c r="AK749" i="12" s="1"/>
  <c r="AJ749" i="12"/>
  <c r="AH749" i="12"/>
  <c r="W749" i="12" a="1"/>
  <c r="W749" i="12" s="1"/>
  <c r="V749" i="12" a="1"/>
  <c r="V749" i="12" s="1"/>
  <c r="U749" i="12" a="1"/>
  <c r="U749" i="12" s="1"/>
  <c r="T749" i="12" a="1"/>
  <c r="T749" i="12" s="1"/>
  <c r="S749" i="12" a="1"/>
  <c r="S749" i="12" s="1"/>
  <c r="R749" i="12" a="1"/>
  <c r="R749" i="12" s="1"/>
  <c r="E749" i="12"/>
  <c r="AM748" i="12"/>
  <c r="AK748" i="12" a="1"/>
  <c r="AK748" i="12" s="1"/>
  <c r="AJ748" i="12"/>
  <c r="AH748" i="12"/>
  <c r="W748" i="12" a="1"/>
  <c r="W748" i="12" s="1"/>
  <c r="V748" i="12" a="1"/>
  <c r="V748" i="12" s="1"/>
  <c r="U748" i="12" a="1"/>
  <c r="U748" i="12" s="1"/>
  <c r="T748" i="12" a="1"/>
  <c r="T748" i="12" s="1"/>
  <c r="S748" i="12" a="1"/>
  <c r="S748" i="12" s="1"/>
  <c r="R748" i="12" a="1"/>
  <c r="R748" i="12" s="1"/>
  <c r="E748" i="12"/>
  <c r="AM747" i="12"/>
  <c r="AK747" i="12" a="1"/>
  <c r="AK747" i="12" s="1"/>
  <c r="AJ747" i="12"/>
  <c r="AH747" i="12"/>
  <c r="W747" i="12" a="1"/>
  <c r="W747" i="12" s="1"/>
  <c r="V747" i="12" a="1"/>
  <c r="V747" i="12" s="1"/>
  <c r="U747" i="12" a="1"/>
  <c r="U747" i="12" s="1"/>
  <c r="T747" i="12" a="1"/>
  <c r="T747" i="12" s="1"/>
  <c r="S747" i="12" a="1"/>
  <c r="S747" i="12" s="1"/>
  <c r="R747" i="12" a="1"/>
  <c r="R747" i="12" s="1"/>
  <c r="E747" i="12"/>
  <c r="AM746" i="12"/>
  <c r="AK746" i="12" a="1"/>
  <c r="AK746" i="12" s="1"/>
  <c r="AJ746" i="12"/>
  <c r="AH746" i="12"/>
  <c r="W746" i="12" a="1"/>
  <c r="W746" i="12" s="1"/>
  <c r="V746" i="12" a="1"/>
  <c r="V746" i="12" s="1"/>
  <c r="U746" i="12" a="1"/>
  <c r="U746" i="12" s="1"/>
  <c r="T746" i="12" a="1"/>
  <c r="T746" i="12" s="1"/>
  <c r="S746" i="12" a="1"/>
  <c r="S746" i="12" s="1"/>
  <c r="R746" i="12" a="1"/>
  <c r="R746" i="12" s="1"/>
  <c r="E746" i="12"/>
  <c r="AM745" i="12"/>
  <c r="AK745" i="12" a="1"/>
  <c r="AK745" i="12" s="1"/>
  <c r="AJ745" i="12"/>
  <c r="AH745" i="12"/>
  <c r="W745" i="12" a="1"/>
  <c r="W745" i="12" s="1"/>
  <c r="V745" i="12" a="1"/>
  <c r="V745" i="12" s="1"/>
  <c r="U745" i="12" a="1"/>
  <c r="U745" i="12" s="1"/>
  <c r="T745" i="12" a="1"/>
  <c r="T745" i="12" s="1"/>
  <c r="S745" i="12" a="1"/>
  <c r="S745" i="12" s="1"/>
  <c r="R745" i="12" a="1"/>
  <c r="R745" i="12" s="1"/>
  <c r="E745" i="12"/>
  <c r="AM744" i="12"/>
  <c r="AK744" i="12" a="1"/>
  <c r="AK744" i="12" s="1"/>
  <c r="AJ744" i="12"/>
  <c r="AH744" i="12"/>
  <c r="W744" i="12" a="1"/>
  <c r="W744" i="12" s="1"/>
  <c r="V744" i="12" a="1"/>
  <c r="V744" i="12" s="1"/>
  <c r="U744" i="12" a="1"/>
  <c r="U744" i="12" s="1"/>
  <c r="T744" i="12" a="1"/>
  <c r="T744" i="12" s="1"/>
  <c r="S744" i="12" a="1"/>
  <c r="S744" i="12" s="1"/>
  <c r="R744" i="12" a="1"/>
  <c r="R744" i="12" s="1"/>
  <c r="E744" i="12"/>
  <c r="AM743" i="12"/>
  <c r="AK743" i="12" a="1"/>
  <c r="AK743" i="12" s="1"/>
  <c r="AJ743" i="12"/>
  <c r="AH743" i="12"/>
  <c r="W743" i="12" a="1"/>
  <c r="W743" i="12" s="1"/>
  <c r="V743" i="12" a="1"/>
  <c r="V743" i="12" s="1"/>
  <c r="U743" i="12" a="1"/>
  <c r="U743" i="12" s="1"/>
  <c r="T743" i="12" a="1"/>
  <c r="T743" i="12" s="1"/>
  <c r="S743" i="12" a="1"/>
  <c r="S743" i="12" s="1"/>
  <c r="R743" i="12" a="1"/>
  <c r="R743" i="12" s="1"/>
  <c r="E743" i="12"/>
  <c r="AM742" i="12"/>
  <c r="AK742" i="12" a="1"/>
  <c r="AK742" i="12" s="1"/>
  <c r="AJ742" i="12"/>
  <c r="AH742" i="12"/>
  <c r="W742" i="12" a="1"/>
  <c r="W742" i="12" s="1"/>
  <c r="V742" i="12" a="1"/>
  <c r="V742" i="12" s="1"/>
  <c r="U742" i="12" a="1"/>
  <c r="U742" i="12" s="1"/>
  <c r="T742" i="12" a="1"/>
  <c r="T742" i="12" s="1"/>
  <c r="S742" i="12" a="1"/>
  <c r="S742" i="12" s="1"/>
  <c r="R742" i="12" a="1"/>
  <c r="R742" i="12" s="1"/>
  <c r="E742" i="12"/>
  <c r="AM741" i="12"/>
  <c r="AK741" i="12" a="1"/>
  <c r="AK741" i="12" s="1"/>
  <c r="AJ741" i="12"/>
  <c r="AH741" i="12"/>
  <c r="W741" i="12" a="1"/>
  <c r="W741" i="12" s="1"/>
  <c r="V741" i="12" a="1"/>
  <c r="V741" i="12" s="1"/>
  <c r="U741" i="12" a="1"/>
  <c r="U741" i="12" s="1"/>
  <c r="T741" i="12" a="1"/>
  <c r="T741" i="12" s="1"/>
  <c r="S741" i="12" a="1"/>
  <c r="S741" i="12" s="1"/>
  <c r="R741" i="12" a="1"/>
  <c r="R741" i="12" s="1"/>
  <c r="E741" i="12"/>
  <c r="AM740" i="12"/>
  <c r="AK740" i="12" a="1"/>
  <c r="AK740" i="12" s="1"/>
  <c r="AJ740" i="12"/>
  <c r="AH740" i="12"/>
  <c r="W740" i="12" a="1"/>
  <c r="W740" i="12" s="1"/>
  <c r="V740" i="12" a="1"/>
  <c r="V740" i="12" s="1"/>
  <c r="U740" i="12" a="1"/>
  <c r="U740" i="12" s="1"/>
  <c r="T740" i="12" a="1"/>
  <c r="T740" i="12" s="1"/>
  <c r="S740" i="12" a="1"/>
  <c r="S740" i="12" s="1"/>
  <c r="R740" i="12" a="1"/>
  <c r="R740" i="12" s="1"/>
  <c r="E740" i="12"/>
  <c r="AM739" i="12"/>
  <c r="AK739" i="12" a="1"/>
  <c r="AK739" i="12" s="1"/>
  <c r="AJ739" i="12"/>
  <c r="AH739" i="12"/>
  <c r="W739" i="12" a="1"/>
  <c r="W739" i="12" s="1"/>
  <c r="V739" i="12" a="1"/>
  <c r="V739" i="12" s="1"/>
  <c r="U739" i="12" a="1"/>
  <c r="U739" i="12" s="1"/>
  <c r="T739" i="12" a="1"/>
  <c r="T739" i="12" s="1"/>
  <c r="S739" i="12" a="1"/>
  <c r="S739" i="12" s="1"/>
  <c r="R739" i="12" a="1"/>
  <c r="R739" i="12" s="1"/>
  <c r="E739" i="12"/>
  <c r="AM738" i="12"/>
  <c r="AK738" i="12" a="1"/>
  <c r="AK738" i="12" s="1"/>
  <c r="AJ738" i="12"/>
  <c r="AH738" i="12"/>
  <c r="W738" i="12" a="1"/>
  <c r="W738" i="12" s="1"/>
  <c r="V738" i="12" a="1"/>
  <c r="V738" i="12" s="1"/>
  <c r="U738" i="12" a="1"/>
  <c r="U738" i="12" s="1"/>
  <c r="T738" i="12" a="1"/>
  <c r="T738" i="12" s="1"/>
  <c r="S738" i="12" a="1"/>
  <c r="S738" i="12" s="1"/>
  <c r="R738" i="12" a="1"/>
  <c r="R738" i="12" s="1"/>
  <c r="E738" i="12"/>
  <c r="AM737" i="12"/>
  <c r="AK737" i="12" a="1"/>
  <c r="AK737" i="12" s="1"/>
  <c r="AJ737" i="12"/>
  <c r="AH737" i="12"/>
  <c r="W737" i="12" a="1"/>
  <c r="W737" i="12" s="1"/>
  <c r="V737" i="12" a="1"/>
  <c r="V737" i="12" s="1"/>
  <c r="U737" i="12" a="1"/>
  <c r="U737" i="12" s="1"/>
  <c r="T737" i="12" a="1"/>
  <c r="T737" i="12" s="1"/>
  <c r="S737" i="12" a="1"/>
  <c r="S737" i="12" s="1"/>
  <c r="R737" i="12" a="1"/>
  <c r="R737" i="12" s="1"/>
  <c r="E737" i="12"/>
  <c r="AM736" i="12"/>
  <c r="AK736" i="12" a="1"/>
  <c r="AK736" i="12" s="1"/>
  <c r="AJ736" i="12"/>
  <c r="AH736" i="12"/>
  <c r="W736" i="12" a="1"/>
  <c r="W736" i="12" s="1"/>
  <c r="V736" i="12" a="1"/>
  <c r="V736" i="12" s="1"/>
  <c r="U736" i="12" a="1"/>
  <c r="U736" i="12" s="1"/>
  <c r="T736" i="12" a="1"/>
  <c r="T736" i="12" s="1"/>
  <c r="S736" i="12" a="1"/>
  <c r="S736" i="12" s="1"/>
  <c r="R736" i="12" a="1"/>
  <c r="R736" i="12" s="1"/>
  <c r="E736" i="12"/>
  <c r="AM735" i="12"/>
  <c r="AK735" i="12" a="1"/>
  <c r="AK735" i="12" s="1"/>
  <c r="AJ735" i="12"/>
  <c r="AH735" i="12"/>
  <c r="W735" i="12" a="1"/>
  <c r="W735" i="12" s="1"/>
  <c r="V735" i="12" a="1"/>
  <c r="V735" i="12" s="1"/>
  <c r="U735" i="12" a="1"/>
  <c r="U735" i="12" s="1"/>
  <c r="T735" i="12" a="1"/>
  <c r="T735" i="12" s="1"/>
  <c r="S735" i="12" a="1"/>
  <c r="S735" i="12" s="1"/>
  <c r="R735" i="12" a="1"/>
  <c r="R735" i="12" s="1"/>
  <c r="E735" i="12"/>
  <c r="AM734" i="12"/>
  <c r="AK734" i="12" a="1"/>
  <c r="AK734" i="12" s="1"/>
  <c r="AJ734" i="12"/>
  <c r="AH734" i="12"/>
  <c r="W734" i="12" a="1"/>
  <c r="W734" i="12" s="1"/>
  <c r="V734" i="12" a="1"/>
  <c r="V734" i="12" s="1"/>
  <c r="U734" i="12" a="1"/>
  <c r="U734" i="12" s="1"/>
  <c r="T734" i="12" a="1"/>
  <c r="T734" i="12" s="1"/>
  <c r="S734" i="12" a="1"/>
  <c r="S734" i="12" s="1"/>
  <c r="R734" i="12" a="1"/>
  <c r="R734" i="12" s="1"/>
  <c r="E734" i="12"/>
  <c r="AM733" i="12"/>
  <c r="AK733" i="12" a="1"/>
  <c r="AK733" i="12" s="1"/>
  <c r="AJ733" i="12"/>
  <c r="AH733" i="12"/>
  <c r="W733" i="12" a="1"/>
  <c r="W733" i="12" s="1"/>
  <c r="V733" i="12" a="1"/>
  <c r="V733" i="12" s="1"/>
  <c r="U733" i="12" a="1"/>
  <c r="U733" i="12" s="1"/>
  <c r="T733" i="12" a="1"/>
  <c r="T733" i="12" s="1"/>
  <c r="S733" i="12" a="1"/>
  <c r="S733" i="12" s="1"/>
  <c r="R733" i="12" a="1"/>
  <c r="R733" i="12" s="1"/>
  <c r="E733" i="12"/>
  <c r="AM732" i="12"/>
  <c r="AK732" i="12" a="1"/>
  <c r="AK732" i="12" s="1"/>
  <c r="AJ732" i="12"/>
  <c r="AH732" i="12"/>
  <c r="W732" i="12" a="1"/>
  <c r="W732" i="12" s="1"/>
  <c r="V732" i="12" a="1"/>
  <c r="V732" i="12" s="1"/>
  <c r="U732" i="12" a="1"/>
  <c r="U732" i="12" s="1"/>
  <c r="T732" i="12" a="1"/>
  <c r="T732" i="12" s="1"/>
  <c r="S732" i="12" a="1"/>
  <c r="S732" i="12" s="1"/>
  <c r="R732" i="12" a="1"/>
  <c r="R732" i="12" s="1"/>
  <c r="E732" i="12"/>
  <c r="AM731" i="12"/>
  <c r="AK731" i="12" a="1"/>
  <c r="AK731" i="12" s="1"/>
  <c r="AJ731" i="12"/>
  <c r="AH731" i="12"/>
  <c r="W731" i="12" a="1"/>
  <c r="W731" i="12" s="1"/>
  <c r="V731" i="12" a="1"/>
  <c r="V731" i="12" s="1"/>
  <c r="U731" i="12" a="1"/>
  <c r="U731" i="12" s="1"/>
  <c r="T731" i="12" a="1"/>
  <c r="T731" i="12" s="1"/>
  <c r="S731" i="12" a="1"/>
  <c r="S731" i="12" s="1"/>
  <c r="R731" i="12" a="1"/>
  <c r="R731" i="12" s="1"/>
  <c r="E731" i="12"/>
  <c r="AM730" i="12"/>
  <c r="AK730" i="12" a="1"/>
  <c r="AK730" i="12" s="1"/>
  <c r="AJ730" i="12"/>
  <c r="AH730" i="12"/>
  <c r="W730" i="12" a="1"/>
  <c r="W730" i="12" s="1"/>
  <c r="V730" i="12" a="1"/>
  <c r="V730" i="12" s="1"/>
  <c r="U730" i="12" a="1"/>
  <c r="U730" i="12" s="1"/>
  <c r="T730" i="12" a="1"/>
  <c r="T730" i="12" s="1"/>
  <c r="S730" i="12" a="1"/>
  <c r="S730" i="12" s="1"/>
  <c r="R730" i="12" a="1"/>
  <c r="R730" i="12" s="1"/>
  <c r="E730" i="12"/>
  <c r="AM729" i="12"/>
  <c r="AK729" i="12" a="1"/>
  <c r="AK729" i="12" s="1"/>
  <c r="AJ729" i="12"/>
  <c r="AH729" i="12"/>
  <c r="W729" i="12" a="1"/>
  <c r="W729" i="12" s="1"/>
  <c r="V729" i="12" a="1"/>
  <c r="V729" i="12" s="1"/>
  <c r="U729" i="12" a="1"/>
  <c r="U729" i="12" s="1"/>
  <c r="T729" i="12" a="1"/>
  <c r="T729" i="12" s="1"/>
  <c r="S729" i="12" a="1"/>
  <c r="S729" i="12" s="1"/>
  <c r="R729" i="12" a="1"/>
  <c r="R729" i="12" s="1"/>
  <c r="E729" i="12"/>
  <c r="AM728" i="12"/>
  <c r="AK728" i="12" a="1"/>
  <c r="AK728" i="12" s="1"/>
  <c r="AJ728" i="12"/>
  <c r="AH728" i="12"/>
  <c r="W728" i="12" a="1"/>
  <c r="W728" i="12" s="1"/>
  <c r="V728" i="12" a="1"/>
  <c r="V728" i="12" s="1"/>
  <c r="U728" i="12" a="1"/>
  <c r="U728" i="12" s="1"/>
  <c r="T728" i="12" a="1"/>
  <c r="T728" i="12" s="1"/>
  <c r="S728" i="12" a="1"/>
  <c r="S728" i="12" s="1"/>
  <c r="R728" i="12" a="1"/>
  <c r="R728" i="12" s="1"/>
  <c r="E728" i="12"/>
  <c r="AM727" i="12"/>
  <c r="AK727" i="12" a="1"/>
  <c r="AK727" i="12" s="1"/>
  <c r="AJ727" i="12"/>
  <c r="AH727" i="12"/>
  <c r="W727" i="12" a="1"/>
  <c r="W727" i="12" s="1"/>
  <c r="V727" i="12" a="1"/>
  <c r="V727" i="12" s="1"/>
  <c r="U727" i="12" a="1"/>
  <c r="U727" i="12" s="1"/>
  <c r="T727" i="12" a="1"/>
  <c r="T727" i="12" s="1"/>
  <c r="S727" i="12" a="1"/>
  <c r="S727" i="12" s="1"/>
  <c r="R727" i="12" a="1"/>
  <c r="R727" i="12" s="1"/>
  <c r="E727" i="12"/>
  <c r="AM726" i="12"/>
  <c r="AK726" i="12" a="1"/>
  <c r="AK726" i="12" s="1"/>
  <c r="AJ726" i="12"/>
  <c r="AH726" i="12"/>
  <c r="W726" i="12" a="1"/>
  <c r="W726" i="12" s="1"/>
  <c r="V726" i="12" a="1"/>
  <c r="V726" i="12" s="1"/>
  <c r="U726" i="12" a="1"/>
  <c r="U726" i="12" s="1"/>
  <c r="T726" i="12" a="1"/>
  <c r="T726" i="12" s="1"/>
  <c r="S726" i="12" a="1"/>
  <c r="S726" i="12" s="1"/>
  <c r="R726" i="12" a="1"/>
  <c r="R726" i="12" s="1"/>
  <c r="E726" i="12"/>
  <c r="AM725" i="12"/>
  <c r="AK725" i="12" a="1"/>
  <c r="AK725" i="12" s="1"/>
  <c r="AJ725" i="12"/>
  <c r="AH725" i="12"/>
  <c r="W725" i="12" a="1"/>
  <c r="W725" i="12" s="1"/>
  <c r="V725" i="12" a="1"/>
  <c r="V725" i="12" s="1"/>
  <c r="U725" i="12" a="1"/>
  <c r="U725" i="12" s="1"/>
  <c r="T725" i="12" a="1"/>
  <c r="T725" i="12" s="1"/>
  <c r="S725" i="12" a="1"/>
  <c r="S725" i="12" s="1"/>
  <c r="R725" i="12" a="1"/>
  <c r="R725" i="12" s="1"/>
  <c r="E725" i="12"/>
  <c r="AM724" i="12"/>
  <c r="AK724" i="12" a="1"/>
  <c r="AK724" i="12" s="1"/>
  <c r="AJ724" i="12"/>
  <c r="AH724" i="12"/>
  <c r="W724" i="12" a="1"/>
  <c r="W724" i="12" s="1"/>
  <c r="V724" i="12" a="1"/>
  <c r="V724" i="12" s="1"/>
  <c r="U724" i="12" a="1"/>
  <c r="U724" i="12" s="1"/>
  <c r="T724" i="12" a="1"/>
  <c r="T724" i="12" s="1"/>
  <c r="S724" i="12" a="1"/>
  <c r="S724" i="12" s="1"/>
  <c r="R724" i="12" a="1"/>
  <c r="R724" i="12" s="1"/>
  <c r="E724" i="12"/>
  <c r="AM723" i="12"/>
  <c r="AK723" i="12" a="1"/>
  <c r="AK723" i="12" s="1"/>
  <c r="AJ723" i="12"/>
  <c r="AH723" i="12"/>
  <c r="W723" i="12" a="1"/>
  <c r="W723" i="12" s="1"/>
  <c r="V723" i="12" a="1"/>
  <c r="V723" i="12" s="1"/>
  <c r="U723" i="12" a="1"/>
  <c r="U723" i="12" s="1"/>
  <c r="T723" i="12" a="1"/>
  <c r="T723" i="12" s="1"/>
  <c r="S723" i="12" a="1"/>
  <c r="S723" i="12" s="1"/>
  <c r="R723" i="12" a="1"/>
  <c r="R723" i="12" s="1"/>
  <c r="E723" i="12"/>
  <c r="AM722" i="12"/>
  <c r="AK722" i="12" a="1"/>
  <c r="AK722" i="12" s="1"/>
  <c r="AJ722" i="12"/>
  <c r="AH722" i="12"/>
  <c r="W722" i="12" a="1"/>
  <c r="W722" i="12" s="1"/>
  <c r="V722" i="12" a="1"/>
  <c r="V722" i="12" s="1"/>
  <c r="U722" i="12" a="1"/>
  <c r="U722" i="12" s="1"/>
  <c r="T722" i="12" a="1"/>
  <c r="T722" i="12" s="1"/>
  <c r="S722" i="12" a="1"/>
  <c r="S722" i="12" s="1"/>
  <c r="R722" i="12" a="1"/>
  <c r="R722" i="12" s="1"/>
  <c r="E722" i="12"/>
  <c r="AM721" i="12"/>
  <c r="AK721" i="12" a="1"/>
  <c r="AK721" i="12" s="1"/>
  <c r="AJ721" i="12"/>
  <c r="AH721" i="12"/>
  <c r="W721" i="12" a="1"/>
  <c r="W721" i="12" s="1"/>
  <c r="V721" i="12" a="1"/>
  <c r="V721" i="12" s="1"/>
  <c r="U721" i="12" a="1"/>
  <c r="U721" i="12" s="1"/>
  <c r="T721" i="12" a="1"/>
  <c r="T721" i="12" s="1"/>
  <c r="S721" i="12" a="1"/>
  <c r="S721" i="12" s="1"/>
  <c r="R721" i="12" a="1"/>
  <c r="R721" i="12" s="1"/>
  <c r="E721" i="12"/>
  <c r="AM720" i="12"/>
  <c r="AK720" i="12" a="1"/>
  <c r="AK720" i="12" s="1"/>
  <c r="AJ720" i="12"/>
  <c r="AH720" i="12"/>
  <c r="W720" i="12" a="1"/>
  <c r="W720" i="12" s="1"/>
  <c r="V720" i="12" a="1"/>
  <c r="V720" i="12" s="1"/>
  <c r="U720" i="12" a="1"/>
  <c r="U720" i="12" s="1"/>
  <c r="T720" i="12" a="1"/>
  <c r="T720" i="12" s="1"/>
  <c r="S720" i="12" a="1"/>
  <c r="S720" i="12" s="1"/>
  <c r="R720" i="12" a="1"/>
  <c r="R720" i="12" s="1"/>
  <c r="E720" i="12"/>
  <c r="AM719" i="12"/>
  <c r="AK719" i="12" a="1"/>
  <c r="AK719" i="12" s="1"/>
  <c r="AJ719" i="12"/>
  <c r="AH719" i="12"/>
  <c r="W719" i="12" a="1"/>
  <c r="W719" i="12" s="1"/>
  <c r="V719" i="12" a="1"/>
  <c r="V719" i="12" s="1"/>
  <c r="U719" i="12" a="1"/>
  <c r="U719" i="12" s="1"/>
  <c r="T719" i="12" a="1"/>
  <c r="T719" i="12" s="1"/>
  <c r="S719" i="12" a="1"/>
  <c r="S719" i="12" s="1"/>
  <c r="R719" i="12" a="1"/>
  <c r="R719" i="12" s="1"/>
  <c r="E719" i="12"/>
  <c r="AM718" i="12"/>
  <c r="AK718" i="12" a="1"/>
  <c r="AK718" i="12" s="1"/>
  <c r="AJ718" i="12"/>
  <c r="AH718" i="12"/>
  <c r="W718" i="12" a="1"/>
  <c r="W718" i="12" s="1"/>
  <c r="V718" i="12" a="1"/>
  <c r="V718" i="12" s="1"/>
  <c r="U718" i="12" a="1"/>
  <c r="U718" i="12" s="1"/>
  <c r="T718" i="12" a="1"/>
  <c r="T718" i="12" s="1"/>
  <c r="S718" i="12" a="1"/>
  <c r="S718" i="12" s="1"/>
  <c r="R718" i="12" a="1"/>
  <c r="R718" i="12" s="1"/>
  <c r="E718" i="12"/>
  <c r="AM717" i="12"/>
  <c r="AK717" i="12" a="1"/>
  <c r="AK717" i="12" s="1"/>
  <c r="AJ717" i="12"/>
  <c r="AH717" i="12"/>
  <c r="W717" i="12" a="1"/>
  <c r="W717" i="12" s="1"/>
  <c r="V717" i="12" a="1"/>
  <c r="V717" i="12" s="1"/>
  <c r="U717" i="12" a="1"/>
  <c r="U717" i="12" s="1"/>
  <c r="T717" i="12" a="1"/>
  <c r="T717" i="12" s="1"/>
  <c r="S717" i="12" a="1"/>
  <c r="S717" i="12" s="1"/>
  <c r="R717" i="12" a="1"/>
  <c r="R717" i="12" s="1"/>
  <c r="E717" i="12"/>
  <c r="AM716" i="12"/>
  <c r="AK716" i="12" a="1"/>
  <c r="AK716" i="12" s="1"/>
  <c r="AJ716" i="12"/>
  <c r="AH716" i="12"/>
  <c r="W716" i="12" a="1"/>
  <c r="W716" i="12" s="1"/>
  <c r="V716" i="12" a="1"/>
  <c r="V716" i="12" s="1"/>
  <c r="U716" i="12" a="1"/>
  <c r="U716" i="12" s="1"/>
  <c r="T716" i="12" a="1"/>
  <c r="T716" i="12" s="1"/>
  <c r="S716" i="12" a="1"/>
  <c r="S716" i="12" s="1"/>
  <c r="R716" i="12" a="1"/>
  <c r="R716" i="12" s="1"/>
  <c r="E716" i="12"/>
  <c r="AM715" i="12"/>
  <c r="AK715" i="12" a="1"/>
  <c r="AK715" i="12" s="1"/>
  <c r="AJ715" i="12"/>
  <c r="AH715" i="12"/>
  <c r="W715" i="12" a="1"/>
  <c r="W715" i="12" s="1"/>
  <c r="V715" i="12" a="1"/>
  <c r="V715" i="12" s="1"/>
  <c r="U715" i="12" a="1"/>
  <c r="U715" i="12" s="1"/>
  <c r="T715" i="12" a="1"/>
  <c r="T715" i="12" s="1"/>
  <c r="S715" i="12" a="1"/>
  <c r="S715" i="12" s="1"/>
  <c r="R715" i="12" a="1"/>
  <c r="R715" i="12" s="1"/>
  <c r="E715" i="12"/>
  <c r="AM714" i="12"/>
  <c r="AK714" i="12" a="1"/>
  <c r="AK714" i="12" s="1"/>
  <c r="AJ714" i="12"/>
  <c r="AH714" i="12"/>
  <c r="W714" i="12" a="1"/>
  <c r="W714" i="12" s="1"/>
  <c r="V714" i="12" a="1"/>
  <c r="V714" i="12" s="1"/>
  <c r="U714" i="12" a="1"/>
  <c r="U714" i="12" s="1"/>
  <c r="T714" i="12" a="1"/>
  <c r="T714" i="12" s="1"/>
  <c r="S714" i="12" a="1"/>
  <c r="S714" i="12" s="1"/>
  <c r="R714" i="12" a="1"/>
  <c r="R714" i="12" s="1"/>
  <c r="E714" i="12"/>
  <c r="AM713" i="12"/>
  <c r="AK713" i="12" a="1"/>
  <c r="AK713" i="12" s="1"/>
  <c r="AJ713" i="12"/>
  <c r="AH713" i="12"/>
  <c r="W713" i="12" a="1"/>
  <c r="W713" i="12" s="1"/>
  <c r="V713" i="12" a="1"/>
  <c r="V713" i="12" s="1"/>
  <c r="U713" i="12" a="1"/>
  <c r="U713" i="12" s="1"/>
  <c r="T713" i="12" a="1"/>
  <c r="T713" i="12" s="1"/>
  <c r="S713" i="12" a="1"/>
  <c r="S713" i="12" s="1"/>
  <c r="R713" i="12" a="1"/>
  <c r="R713" i="12" s="1"/>
  <c r="E713" i="12"/>
  <c r="AM712" i="12"/>
  <c r="AK712" i="12" a="1"/>
  <c r="AK712" i="12" s="1"/>
  <c r="AJ712" i="12"/>
  <c r="AH712" i="12"/>
  <c r="W712" i="12" a="1"/>
  <c r="W712" i="12" s="1"/>
  <c r="V712" i="12" a="1"/>
  <c r="V712" i="12" s="1"/>
  <c r="U712" i="12" a="1"/>
  <c r="U712" i="12" s="1"/>
  <c r="T712" i="12" a="1"/>
  <c r="T712" i="12" s="1"/>
  <c r="S712" i="12" a="1"/>
  <c r="S712" i="12" s="1"/>
  <c r="R712" i="12" a="1"/>
  <c r="R712" i="12" s="1"/>
  <c r="E712" i="12"/>
  <c r="AM711" i="12"/>
  <c r="AK711" i="12" a="1"/>
  <c r="AK711" i="12" s="1"/>
  <c r="AJ711" i="12"/>
  <c r="AH711" i="12"/>
  <c r="W711" i="12" a="1"/>
  <c r="W711" i="12" s="1"/>
  <c r="V711" i="12" a="1"/>
  <c r="V711" i="12" s="1"/>
  <c r="U711" i="12" a="1"/>
  <c r="U711" i="12" s="1"/>
  <c r="T711" i="12" a="1"/>
  <c r="T711" i="12" s="1"/>
  <c r="S711" i="12" a="1"/>
  <c r="S711" i="12" s="1"/>
  <c r="R711" i="12" a="1"/>
  <c r="R711" i="12" s="1"/>
  <c r="E711" i="12"/>
  <c r="AM710" i="12"/>
  <c r="AK710" i="12" a="1"/>
  <c r="AK710" i="12" s="1"/>
  <c r="AJ710" i="12"/>
  <c r="AH710" i="12"/>
  <c r="W710" i="12" a="1"/>
  <c r="W710" i="12" s="1"/>
  <c r="V710" i="12" a="1"/>
  <c r="V710" i="12" s="1"/>
  <c r="U710" i="12" a="1"/>
  <c r="U710" i="12" s="1"/>
  <c r="T710" i="12" a="1"/>
  <c r="T710" i="12" s="1"/>
  <c r="S710" i="12" a="1"/>
  <c r="S710" i="12" s="1"/>
  <c r="R710" i="12" a="1"/>
  <c r="R710" i="12" s="1"/>
  <c r="E710" i="12"/>
  <c r="AM709" i="12"/>
  <c r="AK709" i="12" a="1"/>
  <c r="AK709" i="12" s="1"/>
  <c r="AJ709" i="12"/>
  <c r="AH709" i="12"/>
  <c r="W709" i="12" a="1"/>
  <c r="W709" i="12" s="1"/>
  <c r="V709" i="12" a="1"/>
  <c r="V709" i="12" s="1"/>
  <c r="U709" i="12" a="1"/>
  <c r="U709" i="12" s="1"/>
  <c r="T709" i="12" a="1"/>
  <c r="T709" i="12" s="1"/>
  <c r="S709" i="12" a="1"/>
  <c r="S709" i="12" s="1"/>
  <c r="R709" i="12" a="1"/>
  <c r="R709" i="12" s="1"/>
  <c r="E709" i="12"/>
  <c r="AM708" i="12"/>
  <c r="AK708" i="12" a="1"/>
  <c r="AK708" i="12" s="1"/>
  <c r="AJ708" i="12"/>
  <c r="AH708" i="12"/>
  <c r="W708" i="12" a="1"/>
  <c r="W708" i="12" s="1"/>
  <c r="V708" i="12" a="1"/>
  <c r="V708" i="12" s="1"/>
  <c r="U708" i="12" a="1"/>
  <c r="U708" i="12" s="1"/>
  <c r="T708" i="12" a="1"/>
  <c r="T708" i="12" s="1"/>
  <c r="S708" i="12" a="1"/>
  <c r="S708" i="12" s="1"/>
  <c r="R708" i="12" a="1"/>
  <c r="R708" i="12" s="1"/>
  <c r="E708" i="12"/>
  <c r="AM707" i="12"/>
  <c r="AK707" i="12" a="1"/>
  <c r="AK707" i="12" s="1"/>
  <c r="AJ707" i="12"/>
  <c r="AH707" i="12"/>
  <c r="W707" i="12" a="1"/>
  <c r="W707" i="12" s="1"/>
  <c r="V707" i="12" a="1"/>
  <c r="V707" i="12" s="1"/>
  <c r="U707" i="12" a="1"/>
  <c r="U707" i="12" s="1"/>
  <c r="T707" i="12" a="1"/>
  <c r="T707" i="12" s="1"/>
  <c r="S707" i="12" a="1"/>
  <c r="S707" i="12" s="1"/>
  <c r="R707" i="12" a="1"/>
  <c r="R707" i="12" s="1"/>
  <c r="E707" i="12"/>
  <c r="AM706" i="12"/>
  <c r="AK706" i="12" a="1"/>
  <c r="AK706" i="12" s="1"/>
  <c r="AJ706" i="12"/>
  <c r="AH706" i="12"/>
  <c r="W706" i="12" a="1"/>
  <c r="W706" i="12" s="1"/>
  <c r="V706" i="12" a="1"/>
  <c r="V706" i="12" s="1"/>
  <c r="U706" i="12" a="1"/>
  <c r="U706" i="12" s="1"/>
  <c r="T706" i="12" a="1"/>
  <c r="T706" i="12" s="1"/>
  <c r="S706" i="12" a="1"/>
  <c r="S706" i="12" s="1"/>
  <c r="R706" i="12" a="1"/>
  <c r="R706" i="12" s="1"/>
  <c r="E706" i="12"/>
  <c r="AM705" i="12"/>
  <c r="AK705" i="12" a="1"/>
  <c r="AK705" i="12" s="1"/>
  <c r="AJ705" i="12"/>
  <c r="AH705" i="12"/>
  <c r="W705" i="12" a="1"/>
  <c r="W705" i="12" s="1"/>
  <c r="V705" i="12" a="1"/>
  <c r="V705" i="12" s="1"/>
  <c r="U705" i="12" a="1"/>
  <c r="U705" i="12" s="1"/>
  <c r="T705" i="12" a="1"/>
  <c r="T705" i="12" s="1"/>
  <c r="S705" i="12" a="1"/>
  <c r="S705" i="12" s="1"/>
  <c r="R705" i="12" a="1"/>
  <c r="R705" i="12" s="1"/>
  <c r="E705" i="12"/>
  <c r="AM704" i="12"/>
  <c r="AK704" i="12" a="1"/>
  <c r="AK704" i="12" s="1"/>
  <c r="AJ704" i="12"/>
  <c r="AH704" i="12"/>
  <c r="W704" i="12" a="1"/>
  <c r="W704" i="12" s="1"/>
  <c r="V704" i="12" a="1"/>
  <c r="V704" i="12" s="1"/>
  <c r="U704" i="12" a="1"/>
  <c r="U704" i="12" s="1"/>
  <c r="T704" i="12" a="1"/>
  <c r="T704" i="12" s="1"/>
  <c r="S704" i="12" a="1"/>
  <c r="S704" i="12" s="1"/>
  <c r="R704" i="12" a="1"/>
  <c r="R704" i="12" s="1"/>
  <c r="E704" i="12"/>
  <c r="AM703" i="12"/>
  <c r="AK703" i="12" a="1"/>
  <c r="AK703" i="12" s="1"/>
  <c r="AJ703" i="12"/>
  <c r="AH703" i="12"/>
  <c r="W703" i="12" a="1"/>
  <c r="W703" i="12" s="1"/>
  <c r="V703" i="12" a="1"/>
  <c r="V703" i="12" s="1"/>
  <c r="U703" i="12" a="1"/>
  <c r="U703" i="12" s="1"/>
  <c r="T703" i="12" a="1"/>
  <c r="T703" i="12" s="1"/>
  <c r="S703" i="12" a="1"/>
  <c r="S703" i="12" s="1"/>
  <c r="R703" i="12" a="1"/>
  <c r="R703" i="12" s="1"/>
  <c r="E703" i="12"/>
  <c r="AM702" i="12"/>
  <c r="AK702" i="12" a="1"/>
  <c r="AK702" i="12" s="1"/>
  <c r="AJ702" i="12"/>
  <c r="AH702" i="12"/>
  <c r="W702" i="12" a="1"/>
  <c r="W702" i="12" s="1"/>
  <c r="V702" i="12" a="1"/>
  <c r="V702" i="12" s="1"/>
  <c r="U702" i="12" a="1"/>
  <c r="U702" i="12" s="1"/>
  <c r="T702" i="12" a="1"/>
  <c r="T702" i="12" s="1"/>
  <c r="S702" i="12" a="1"/>
  <c r="S702" i="12" s="1"/>
  <c r="R702" i="12" a="1"/>
  <c r="R702" i="12" s="1"/>
  <c r="E702" i="12"/>
  <c r="AM701" i="12"/>
  <c r="AK701" i="12" a="1"/>
  <c r="AK701" i="12" s="1"/>
  <c r="AJ701" i="12"/>
  <c r="AH701" i="12"/>
  <c r="W701" i="12" a="1"/>
  <c r="W701" i="12" s="1"/>
  <c r="V701" i="12" a="1"/>
  <c r="V701" i="12" s="1"/>
  <c r="U701" i="12" a="1"/>
  <c r="U701" i="12" s="1"/>
  <c r="T701" i="12" a="1"/>
  <c r="T701" i="12" s="1"/>
  <c r="S701" i="12" a="1"/>
  <c r="S701" i="12" s="1"/>
  <c r="R701" i="12" a="1"/>
  <c r="R701" i="12" s="1"/>
  <c r="E701" i="12"/>
  <c r="AM700" i="12"/>
  <c r="AK700" i="12" a="1"/>
  <c r="AK700" i="12" s="1"/>
  <c r="AJ700" i="12"/>
  <c r="AH700" i="12"/>
  <c r="W700" i="12" a="1"/>
  <c r="W700" i="12" s="1"/>
  <c r="V700" i="12" a="1"/>
  <c r="V700" i="12" s="1"/>
  <c r="U700" i="12" a="1"/>
  <c r="U700" i="12" s="1"/>
  <c r="T700" i="12" a="1"/>
  <c r="T700" i="12" s="1"/>
  <c r="S700" i="12" a="1"/>
  <c r="S700" i="12" s="1"/>
  <c r="R700" i="12" a="1"/>
  <c r="R700" i="12" s="1"/>
  <c r="E700" i="12"/>
  <c r="AM699" i="12"/>
  <c r="AK699" i="12" a="1"/>
  <c r="AK699" i="12" s="1"/>
  <c r="AJ699" i="12"/>
  <c r="AH699" i="12"/>
  <c r="W699" i="12" a="1"/>
  <c r="W699" i="12" s="1"/>
  <c r="V699" i="12" a="1"/>
  <c r="V699" i="12" s="1"/>
  <c r="U699" i="12" a="1"/>
  <c r="U699" i="12" s="1"/>
  <c r="T699" i="12" a="1"/>
  <c r="T699" i="12" s="1"/>
  <c r="S699" i="12" a="1"/>
  <c r="S699" i="12" s="1"/>
  <c r="R699" i="12" a="1"/>
  <c r="R699" i="12" s="1"/>
  <c r="E699" i="12"/>
  <c r="AM698" i="12"/>
  <c r="AK698" i="12" a="1"/>
  <c r="AK698" i="12" s="1"/>
  <c r="AJ698" i="12"/>
  <c r="AH698" i="12"/>
  <c r="W698" i="12" a="1"/>
  <c r="W698" i="12" s="1"/>
  <c r="V698" i="12" a="1"/>
  <c r="V698" i="12" s="1"/>
  <c r="U698" i="12" a="1"/>
  <c r="U698" i="12" s="1"/>
  <c r="T698" i="12" a="1"/>
  <c r="T698" i="12" s="1"/>
  <c r="S698" i="12" a="1"/>
  <c r="S698" i="12" s="1"/>
  <c r="R698" i="12" a="1"/>
  <c r="R698" i="12" s="1"/>
  <c r="E698" i="12"/>
  <c r="AM697" i="12"/>
  <c r="AK697" i="12" a="1"/>
  <c r="AK697" i="12" s="1"/>
  <c r="AJ697" i="12"/>
  <c r="AH697" i="12"/>
  <c r="W697" i="12" a="1"/>
  <c r="W697" i="12" s="1"/>
  <c r="V697" i="12" a="1"/>
  <c r="V697" i="12" s="1"/>
  <c r="U697" i="12" a="1"/>
  <c r="U697" i="12" s="1"/>
  <c r="T697" i="12" a="1"/>
  <c r="T697" i="12" s="1"/>
  <c r="S697" i="12" a="1"/>
  <c r="S697" i="12" s="1"/>
  <c r="R697" i="12" a="1"/>
  <c r="R697" i="12" s="1"/>
  <c r="E697" i="12"/>
  <c r="AM696" i="12"/>
  <c r="AK696" i="12" a="1"/>
  <c r="AK696" i="12" s="1"/>
  <c r="AJ696" i="12"/>
  <c r="AH696" i="12"/>
  <c r="W696" i="12" a="1"/>
  <c r="W696" i="12" s="1"/>
  <c r="V696" i="12" a="1"/>
  <c r="V696" i="12" s="1"/>
  <c r="U696" i="12" a="1"/>
  <c r="U696" i="12" s="1"/>
  <c r="T696" i="12" a="1"/>
  <c r="T696" i="12" s="1"/>
  <c r="S696" i="12" a="1"/>
  <c r="S696" i="12" s="1"/>
  <c r="R696" i="12" a="1"/>
  <c r="R696" i="12" s="1"/>
  <c r="E696" i="12"/>
  <c r="AM695" i="12"/>
  <c r="AK695" i="12" a="1"/>
  <c r="AK695" i="12" s="1"/>
  <c r="AJ695" i="12"/>
  <c r="AH695" i="12"/>
  <c r="W695" i="12" a="1"/>
  <c r="W695" i="12" s="1"/>
  <c r="V695" i="12" a="1"/>
  <c r="V695" i="12" s="1"/>
  <c r="U695" i="12" a="1"/>
  <c r="U695" i="12" s="1"/>
  <c r="T695" i="12" a="1"/>
  <c r="T695" i="12" s="1"/>
  <c r="S695" i="12" a="1"/>
  <c r="S695" i="12" s="1"/>
  <c r="R695" i="12" a="1"/>
  <c r="R695" i="12" s="1"/>
  <c r="E695" i="12"/>
  <c r="AM694" i="12"/>
  <c r="AK694" i="12" a="1"/>
  <c r="AK694" i="12" s="1"/>
  <c r="AJ694" i="12"/>
  <c r="AH694" i="12"/>
  <c r="W694" i="12" a="1"/>
  <c r="W694" i="12" s="1"/>
  <c r="V694" i="12" a="1"/>
  <c r="V694" i="12" s="1"/>
  <c r="U694" i="12" a="1"/>
  <c r="U694" i="12" s="1"/>
  <c r="T694" i="12" a="1"/>
  <c r="T694" i="12" s="1"/>
  <c r="S694" i="12" a="1"/>
  <c r="S694" i="12" s="1"/>
  <c r="R694" i="12" a="1"/>
  <c r="R694" i="12" s="1"/>
  <c r="E694" i="12"/>
  <c r="AM693" i="12"/>
  <c r="AK693" i="12" a="1"/>
  <c r="AK693" i="12" s="1"/>
  <c r="AJ693" i="12"/>
  <c r="AH693" i="12"/>
  <c r="W693" i="12" a="1"/>
  <c r="W693" i="12" s="1"/>
  <c r="V693" i="12" a="1"/>
  <c r="V693" i="12" s="1"/>
  <c r="U693" i="12" a="1"/>
  <c r="U693" i="12" s="1"/>
  <c r="T693" i="12" a="1"/>
  <c r="T693" i="12" s="1"/>
  <c r="S693" i="12" a="1"/>
  <c r="S693" i="12" s="1"/>
  <c r="R693" i="12" a="1"/>
  <c r="R693" i="12" s="1"/>
  <c r="E693" i="12"/>
  <c r="AM692" i="12"/>
  <c r="AK692" i="12" a="1"/>
  <c r="AK692" i="12" s="1"/>
  <c r="AJ692" i="12"/>
  <c r="AH692" i="12"/>
  <c r="W692" i="12" a="1"/>
  <c r="W692" i="12" s="1"/>
  <c r="V692" i="12" a="1"/>
  <c r="V692" i="12" s="1"/>
  <c r="U692" i="12" a="1"/>
  <c r="U692" i="12" s="1"/>
  <c r="T692" i="12" a="1"/>
  <c r="T692" i="12" s="1"/>
  <c r="S692" i="12" a="1"/>
  <c r="S692" i="12" s="1"/>
  <c r="R692" i="12" a="1"/>
  <c r="R692" i="12" s="1"/>
  <c r="E692" i="12"/>
  <c r="AM691" i="12"/>
  <c r="AK691" i="12" a="1"/>
  <c r="AK691" i="12" s="1"/>
  <c r="AJ691" i="12"/>
  <c r="AH691" i="12"/>
  <c r="W691" i="12" a="1"/>
  <c r="W691" i="12" s="1"/>
  <c r="V691" i="12" a="1"/>
  <c r="V691" i="12" s="1"/>
  <c r="U691" i="12" a="1"/>
  <c r="U691" i="12" s="1"/>
  <c r="T691" i="12" a="1"/>
  <c r="T691" i="12" s="1"/>
  <c r="S691" i="12" a="1"/>
  <c r="S691" i="12" s="1"/>
  <c r="R691" i="12" a="1"/>
  <c r="R691" i="12" s="1"/>
  <c r="E691" i="12"/>
  <c r="AM690" i="12"/>
  <c r="AK690" i="12" a="1"/>
  <c r="AK690" i="12" s="1"/>
  <c r="AJ690" i="12"/>
  <c r="AH690" i="12"/>
  <c r="W690" i="12" a="1"/>
  <c r="W690" i="12" s="1"/>
  <c r="V690" i="12" a="1"/>
  <c r="V690" i="12" s="1"/>
  <c r="U690" i="12" a="1"/>
  <c r="U690" i="12" s="1"/>
  <c r="T690" i="12" a="1"/>
  <c r="T690" i="12" s="1"/>
  <c r="S690" i="12" a="1"/>
  <c r="S690" i="12" s="1"/>
  <c r="R690" i="12" a="1"/>
  <c r="R690" i="12" s="1"/>
  <c r="E690" i="12"/>
  <c r="AM689" i="12"/>
  <c r="AK689" i="12" a="1"/>
  <c r="AK689" i="12" s="1"/>
  <c r="AJ689" i="12"/>
  <c r="AH689" i="12"/>
  <c r="W689" i="12" a="1"/>
  <c r="W689" i="12" s="1"/>
  <c r="V689" i="12" a="1"/>
  <c r="V689" i="12" s="1"/>
  <c r="U689" i="12" a="1"/>
  <c r="U689" i="12" s="1"/>
  <c r="T689" i="12" a="1"/>
  <c r="T689" i="12" s="1"/>
  <c r="S689" i="12" a="1"/>
  <c r="S689" i="12" s="1"/>
  <c r="R689" i="12" a="1"/>
  <c r="R689" i="12" s="1"/>
  <c r="E689" i="12"/>
  <c r="AM688" i="12"/>
  <c r="AK688" i="12" a="1"/>
  <c r="AK688" i="12" s="1"/>
  <c r="AJ688" i="12"/>
  <c r="AH688" i="12"/>
  <c r="W688" i="12" a="1"/>
  <c r="W688" i="12" s="1"/>
  <c r="V688" i="12" a="1"/>
  <c r="V688" i="12" s="1"/>
  <c r="U688" i="12" a="1"/>
  <c r="U688" i="12" s="1"/>
  <c r="T688" i="12" a="1"/>
  <c r="T688" i="12" s="1"/>
  <c r="S688" i="12" a="1"/>
  <c r="S688" i="12" s="1"/>
  <c r="R688" i="12" a="1"/>
  <c r="R688" i="12" s="1"/>
  <c r="E688" i="12"/>
  <c r="AM687" i="12"/>
  <c r="AK687" i="12" a="1"/>
  <c r="AK687" i="12" s="1"/>
  <c r="AJ687" i="12"/>
  <c r="AH687" i="12"/>
  <c r="W687" i="12" a="1"/>
  <c r="W687" i="12" s="1"/>
  <c r="V687" i="12" a="1"/>
  <c r="V687" i="12" s="1"/>
  <c r="U687" i="12" a="1"/>
  <c r="U687" i="12" s="1"/>
  <c r="T687" i="12" a="1"/>
  <c r="T687" i="12" s="1"/>
  <c r="S687" i="12" a="1"/>
  <c r="S687" i="12" s="1"/>
  <c r="R687" i="12" a="1"/>
  <c r="R687" i="12" s="1"/>
  <c r="E687" i="12"/>
  <c r="AM686" i="12"/>
  <c r="AK686" i="12" a="1"/>
  <c r="AK686" i="12" s="1"/>
  <c r="AJ686" i="12"/>
  <c r="AH686" i="12"/>
  <c r="W686" i="12" a="1"/>
  <c r="W686" i="12" s="1"/>
  <c r="V686" i="12" a="1"/>
  <c r="V686" i="12" s="1"/>
  <c r="U686" i="12" a="1"/>
  <c r="U686" i="12" s="1"/>
  <c r="T686" i="12" a="1"/>
  <c r="T686" i="12" s="1"/>
  <c r="S686" i="12" a="1"/>
  <c r="S686" i="12" s="1"/>
  <c r="R686" i="12" a="1"/>
  <c r="R686" i="12" s="1"/>
  <c r="E686" i="12"/>
  <c r="AM685" i="12"/>
  <c r="AK685" i="12" a="1"/>
  <c r="AK685" i="12" s="1"/>
  <c r="AJ685" i="12"/>
  <c r="AH685" i="12"/>
  <c r="W685" i="12" a="1"/>
  <c r="W685" i="12" s="1"/>
  <c r="V685" i="12" a="1"/>
  <c r="V685" i="12" s="1"/>
  <c r="U685" i="12" a="1"/>
  <c r="U685" i="12" s="1"/>
  <c r="T685" i="12" a="1"/>
  <c r="T685" i="12" s="1"/>
  <c r="S685" i="12" a="1"/>
  <c r="S685" i="12" s="1"/>
  <c r="R685" i="12" a="1"/>
  <c r="R685" i="12" s="1"/>
  <c r="E685" i="12"/>
  <c r="AM684" i="12"/>
  <c r="AK684" i="12" a="1"/>
  <c r="AK684" i="12" s="1"/>
  <c r="AJ684" i="12"/>
  <c r="AH684" i="12"/>
  <c r="W684" i="12" a="1"/>
  <c r="W684" i="12" s="1"/>
  <c r="V684" i="12" a="1"/>
  <c r="V684" i="12" s="1"/>
  <c r="U684" i="12" a="1"/>
  <c r="U684" i="12" s="1"/>
  <c r="T684" i="12" a="1"/>
  <c r="T684" i="12" s="1"/>
  <c r="S684" i="12" a="1"/>
  <c r="S684" i="12" s="1"/>
  <c r="R684" i="12" a="1"/>
  <c r="R684" i="12" s="1"/>
  <c r="E684" i="12"/>
  <c r="AM683" i="12"/>
  <c r="AK683" i="12" a="1"/>
  <c r="AK683" i="12" s="1"/>
  <c r="AJ683" i="12"/>
  <c r="AH683" i="12"/>
  <c r="W683" i="12" a="1"/>
  <c r="W683" i="12" s="1"/>
  <c r="V683" i="12" a="1"/>
  <c r="V683" i="12" s="1"/>
  <c r="U683" i="12" a="1"/>
  <c r="U683" i="12" s="1"/>
  <c r="T683" i="12" a="1"/>
  <c r="T683" i="12" s="1"/>
  <c r="S683" i="12" a="1"/>
  <c r="S683" i="12" s="1"/>
  <c r="R683" i="12" a="1"/>
  <c r="R683" i="12" s="1"/>
  <c r="E683" i="12"/>
  <c r="AM682" i="12"/>
  <c r="AK682" i="12" a="1"/>
  <c r="AK682" i="12" s="1"/>
  <c r="AJ682" i="12"/>
  <c r="AH682" i="12"/>
  <c r="W682" i="12" a="1"/>
  <c r="W682" i="12" s="1"/>
  <c r="V682" i="12" a="1"/>
  <c r="V682" i="12" s="1"/>
  <c r="U682" i="12" a="1"/>
  <c r="U682" i="12" s="1"/>
  <c r="T682" i="12" a="1"/>
  <c r="T682" i="12" s="1"/>
  <c r="S682" i="12" a="1"/>
  <c r="S682" i="12" s="1"/>
  <c r="R682" i="12" a="1"/>
  <c r="R682" i="12" s="1"/>
  <c r="E682" i="12"/>
  <c r="AM681" i="12"/>
  <c r="AK681" i="12" a="1"/>
  <c r="AK681" i="12" s="1"/>
  <c r="AJ681" i="12"/>
  <c r="AH681" i="12"/>
  <c r="W681" i="12" a="1"/>
  <c r="W681" i="12" s="1"/>
  <c r="V681" i="12" a="1"/>
  <c r="V681" i="12" s="1"/>
  <c r="U681" i="12" a="1"/>
  <c r="U681" i="12" s="1"/>
  <c r="T681" i="12" a="1"/>
  <c r="T681" i="12" s="1"/>
  <c r="S681" i="12" a="1"/>
  <c r="S681" i="12" s="1"/>
  <c r="R681" i="12" a="1"/>
  <c r="R681" i="12" s="1"/>
  <c r="E681" i="12"/>
  <c r="AM680" i="12"/>
  <c r="AK680" i="12" a="1"/>
  <c r="AK680" i="12" s="1"/>
  <c r="AJ680" i="12"/>
  <c r="AH680" i="12"/>
  <c r="W680" i="12" a="1"/>
  <c r="W680" i="12" s="1"/>
  <c r="V680" i="12" a="1"/>
  <c r="V680" i="12" s="1"/>
  <c r="U680" i="12" a="1"/>
  <c r="U680" i="12" s="1"/>
  <c r="T680" i="12" a="1"/>
  <c r="T680" i="12" s="1"/>
  <c r="S680" i="12" a="1"/>
  <c r="S680" i="12" s="1"/>
  <c r="R680" i="12" a="1"/>
  <c r="R680" i="12" s="1"/>
  <c r="E680" i="12"/>
  <c r="AM679" i="12"/>
  <c r="AK679" i="12" a="1"/>
  <c r="AK679" i="12" s="1"/>
  <c r="AJ679" i="12"/>
  <c r="AH679" i="12"/>
  <c r="W679" i="12" a="1"/>
  <c r="W679" i="12" s="1"/>
  <c r="V679" i="12" a="1"/>
  <c r="V679" i="12" s="1"/>
  <c r="U679" i="12" a="1"/>
  <c r="U679" i="12" s="1"/>
  <c r="T679" i="12" a="1"/>
  <c r="T679" i="12" s="1"/>
  <c r="S679" i="12" a="1"/>
  <c r="S679" i="12" s="1"/>
  <c r="R679" i="12" a="1"/>
  <c r="R679" i="12" s="1"/>
  <c r="E679" i="12"/>
  <c r="AM678" i="12"/>
  <c r="AK678" i="12" a="1"/>
  <c r="AK678" i="12" s="1"/>
  <c r="AJ678" i="12"/>
  <c r="AH678" i="12"/>
  <c r="W678" i="12" a="1"/>
  <c r="W678" i="12" s="1"/>
  <c r="V678" i="12" a="1"/>
  <c r="V678" i="12" s="1"/>
  <c r="U678" i="12" a="1"/>
  <c r="U678" i="12" s="1"/>
  <c r="T678" i="12" a="1"/>
  <c r="T678" i="12" s="1"/>
  <c r="S678" i="12" a="1"/>
  <c r="S678" i="12" s="1"/>
  <c r="R678" i="12" a="1"/>
  <c r="R678" i="12" s="1"/>
  <c r="E678" i="12"/>
  <c r="AM677" i="12"/>
  <c r="AK677" i="12" a="1"/>
  <c r="AK677" i="12" s="1"/>
  <c r="AJ677" i="12"/>
  <c r="AH677" i="12"/>
  <c r="W677" i="12" a="1"/>
  <c r="W677" i="12" s="1"/>
  <c r="V677" i="12" a="1"/>
  <c r="V677" i="12" s="1"/>
  <c r="U677" i="12" a="1"/>
  <c r="U677" i="12" s="1"/>
  <c r="T677" i="12" a="1"/>
  <c r="T677" i="12" s="1"/>
  <c r="S677" i="12" a="1"/>
  <c r="S677" i="12" s="1"/>
  <c r="R677" i="12" a="1"/>
  <c r="R677" i="12" s="1"/>
  <c r="E677" i="12"/>
  <c r="AM676" i="12"/>
  <c r="AK676" i="12" a="1"/>
  <c r="AK676" i="12" s="1"/>
  <c r="AJ676" i="12"/>
  <c r="AH676" i="12"/>
  <c r="W676" i="12" a="1"/>
  <c r="W676" i="12" s="1"/>
  <c r="V676" i="12" a="1"/>
  <c r="V676" i="12" s="1"/>
  <c r="U676" i="12" a="1"/>
  <c r="U676" i="12" s="1"/>
  <c r="T676" i="12" a="1"/>
  <c r="T676" i="12" s="1"/>
  <c r="S676" i="12" a="1"/>
  <c r="S676" i="12" s="1"/>
  <c r="R676" i="12" a="1"/>
  <c r="R676" i="12" s="1"/>
  <c r="E676" i="12"/>
  <c r="AM675" i="12"/>
  <c r="AK675" i="12" a="1"/>
  <c r="AK675" i="12" s="1"/>
  <c r="AJ675" i="12"/>
  <c r="AH675" i="12"/>
  <c r="W675" i="12" a="1"/>
  <c r="W675" i="12" s="1"/>
  <c r="V675" i="12" a="1"/>
  <c r="V675" i="12" s="1"/>
  <c r="U675" i="12" a="1"/>
  <c r="U675" i="12" s="1"/>
  <c r="T675" i="12" a="1"/>
  <c r="T675" i="12" s="1"/>
  <c r="S675" i="12" a="1"/>
  <c r="S675" i="12" s="1"/>
  <c r="R675" i="12" a="1"/>
  <c r="R675" i="12" s="1"/>
  <c r="E675" i="12"/>
  <c r="AM674" i="12"/>
  <c r="AK674" i="12" a="1"/>
  <c r="AK674" i="12" s="1"/>
  <c r="AJ674" i="12"/>
  <c r="AH674" i="12"/>
  <c r="W674" i="12" a="1"/>
  <c r="W674" i="12" s="1"/>
  <c r="V674" i="12" a="1"/>
  <c r="V674" i="12" s="1"/>
  <c r="U674" i="12" a="1"/>
  <c r="U674" i="12" s="1"/>
  <c r="T674" i="12" a="1"/>
  <c r="T674" i="12" s="1"/>
  <c r="S674" i="12" a="1"/>
  <c r="S674" i="12" s="1"/>
  <c r="R674" i="12" a="1"/>
  <c r="R674" i="12" s="1"/>
  <c r="E674" i="12"/>
  <c r="AM673" i="12"/>
  <c r="AK673" i="12" a="1"/>
  <c r="AK673" i="12" s="1"/>
  <c r="AJ673" i="12"/>
  <c r="AH673" i="12"/>
  <c r="W673" i="12" a="1"/>
  <c r="W673" i="12" s="1"/>
  <c r="V673" i="12" a="1"/>
  <c r="V673" i="12" s="1"/>
  <c r="U673" i="12" a="1"/>
  <c r="U673" i="12" s="1"/>
  <c r="T673" i="12" a="1"/>
  <c r="T673" i="12" s="1"/>
  <c r="S673" i="12" a="1"/>
  <c r="S673" i="12" s="1"/>
  <c r="R673" i="12" a="1"/>
  <c r="R673" i="12" s="1"/>
  <c r="E673" i="12"/>
  <c r="AM672" i="12"/>
  <c r="AK672" i="12" a="1"/>
  <c r="AK672" i="12" s="1"/>
  <c r="AJ672" i="12"/>
  <c r="AH672" i="12"/>
  <c r="W672" i="12" a="1"/>
  <c r="W672" i="12" s="1"/>
  <c r="V672" i="12" a="1"/>
  <c r="V672" i="12" s="1"/>
  <c r="U672" i="12" a="1"/>
  <c r="U672" i="12" s="1"/>
  <c r="T672" i="12" a="1"/>
  <c r="T672" i="12" s="1"/>
  <c r="S672" i="12" a="1"/>
  <c r="S672" i="12" s="1"/>
  <c r="R672" i="12" a="1"/>
  <c r="R672" i="12" s="1"/>
  <c r="E672" i="12"/>
  <c r="AM671" i="12"/>
  <c r="AK671" i="12" a="1"/>
  <c r="AK671" i="12" s="1"/>
  <c r="AJ671" i="12"/>
  <c r="AH671" i="12"/>
  <c r="W671" i="12" a="1"/>
  <c r="W671" i="12" s="1"/>
  <c r="V671" i="12" a="1"/>
  <c r="V671" i="12" s="1"/>
  <c r="U671" i="12" a="1"/>
  <c r="U671" i="12" s="1"/>
  <c r="T671" i="12" a="1"/>
  <c r="T671" i="12" s="1"/>
  <c r="S671" i="12" a="1"/>
  <c r="S671" i="12" s="1"/>
  <c r="R671" i="12" a="1"/>
  <c r="R671" i="12" s="1"/>
  <c r="E671" i="12"/>
  <c r="AM670" i="12"/>
  <c r="AK670" i="12" a="1"/>
  <c r="AK670" i="12" s="1"/>
  <c r="AJ670" i="12"/>
  <c r="AH670" i="12"/>
  <c r="W670" i="12" a="1"/>
  <c r="W670" i="12" s="1"/>
  <c r="V670" i="12" a="1"/>
  <c r="V670" i="12" s="1"/>
  <c r="U670" i="12" a="1"/>
  <c r="U670" i="12" s="1"/>
  <c r="T670" i="12" a="1"/>
  <c r="T670" i="12" s="1"/>
  <c r="S670" i="12" a="1"/>
  <c r="S670" i="12" s="1"/>
  <c r="R670" i="12" a="1"/>
  <c r="R670" i="12" s="1"/>
  <c r="E670" i="12"/>
  <c r="AM669" i="12"/>
  <c r="AK669" i="12" a="1"/>
  <c r="AK669" i="12" s="1"/>
  <c r="AJ669" i="12"/>
  <c r="AH669" i="12"/>
  <c r="W669" i="12" a="1"/>
  <c r="W669" i="12" s="1"/>
  <c r="V669" i="12" a="1"/>
  <c r="V669" i="12" s="1"/>
  <c r="U669" i="12" a="1"/>
  <c r="U669" i="12" s="1"/>
  <c r="T669" i="12" a="1"/>
  <c r="T669" i="12" s="1"/>
  <c r="S669" i="12" a="1"/>
  <c r="S669" i="12" s="1"/>
  <c r="R669" i="12" a="1"/>
  <c r="R669" i="12" s="1"/>
  <c r="E669" i="12"/>
  <c r="AM668" i="12"/>
  <c r="AK668" i="12" a="1"/>
  <c r="AK668" i="12" s="1"/>
  <c r="AJ668" i="12"/>
  <c r="AH668" i="12"/>
  <c r="W668" i="12" a="1"/>
  <c r="W668" i="12" s="1"/>
  <c r="V668" i="12" a="1"/>
  <c r="V668" i="12" s="1"/>
  <c r="U668" i="12" a="1"/>
  <c r="U668" i="12" s="1"/>
  <c r="T668" i="12" a="1"/>
  <c r="T668" i="12" s="1"/>
  <c r="S668" i="12" a="1"/>
  <c r="S668" i="12" s="1"/>
  <c r="R668" i="12" a="1"/>
  <c r="R668" i="12" s="1"/>
  <c r="E668" i="12"/>
  <c r="AM667" i="12"/>
  <c r="AK667" i="12" a="1"/>
  <c r="AK667" i="12" s="1"/>
  <c r="AJ667" i="12"/>
  <c r="AH667" i="12"/>
  <c r="W667" i="12" a="1"/>
  <c r="W667" i="12" s="1"/>
  <c r="V667" i="12" a="1"/>
  <c r="V667" i="12" s="1"/>
  <c r="U667" i="12" a="1"/>
  <c r="U667" i="12" s="1"/>
  <c r="T667" i="12" a="1"/>
  <c r="T667" i="12" s="1"/>
  <c r="S667" i="12" a="1"/>
  <c r="S667" i="12" s="1"/>
  <c r="R667" i="12" a="1"/>
  <c r="R667" i="12" s="1"/>
  <c r="E667" i="12"/>
  <c r="AM666" i="12"/>
  <c r="AK666" i="12" a="1"/>
  <c r="AK666" i="12" s="1"/>
  <c r="AJ666" i="12"/>
  <c r="AH666" i="12"/>
  <c r="W666" i="12" a="1"/>
  <c r="W666" i="12" s="1"/>
  <c r="V666" i="12" a="1"/>
  <c r="V666" i="12" s="1"/>
  <c r="U666" i="12" a="1"/>
  <c r="U666" i="12" s="1"/>
  <c r="T666" i="12" a="1"/>
  <c r="T666" i="12" s="1"/>
  <c r="S666" i="12" a="1"/>
  <c r="S666" i="12" s="1"/>
  <c r="R666" i="12" a="1"/>
  <c r="R666" i="12" s="1"/>
  <c r="E666" i="12"/>
  <c r="AM665" i="12"/>
  <c r="AK665" i="12" a="1"/>
  <c r="AK665" i="12" s="1"/>
  <c r="AJ665" i="12"/>
  <c r="AH665" i="12"/>
  <c r="W665" i="12" a="1"/>
  <c r="W665" i="12" s="1"/>
  <c r="V665" i="12" a="1"/>
  <c r="V665" i="12" s="1"/>
  <c r="U665" i="12" a="1"/>
  <c r="U665" i="12" s="1"/>
  <c r="T665" i="12" a="1"/>
  <c r="T665" i="12" s="1"/>
  <c r="S665" i="12" a="1"/>
  <c r="S665" i="12" s="1"/>
  <c r="R665" i="12" a="1"/>
  <c r="R665" i="12" s="1"/>
  <c r="E665" i="12"/>
  <c r="AM664" i="12"/>
  <c r="AK664" i="12" a="1"/>
  <c r="AK664" i="12" s="1"/>
  <c r="AJ664" i="12"/>
  <c r="AH664" i="12"/>
  <c r="W664" i="12" a="1"/>
  <c r="W664" i="12" s="1"/>
  <c r="V664" i="12" a="1"/>
  <c r="V664" i="12" s="1"/>
  <c r="U664" i="12" a="1"/>
  <c r="U664" i="12" s="1"/>
  <c r="T664" i="12" a="1"/>
  <c r="T664" i="12" s="1"/>
  <c r="S664" i="12" a="1"/>
  <c r="S664" i="12" s="1"/>
  <c r="R664" i="12" a="1"/>
  <c r="R664" i="12" s="1"/>
  <c r="E664" i="12"/>
  <c r="AM663" i="12"/>
  <c r="AK663" i="12" a="1"/>
  <c r="AK663" i="12" s="1"/>
  <c r="AJ663" i="12"/>
  <c r="AH663" i="12"/>
  <c r="W663" i="12" a="1"/>
  <c r="W663" i="12" s="1"/>
  <c r="V663" i="12" a="1"/>
  <c r="V663" i="12" s="1"/>
  <c r="U663" i="12" a="1"/>
  <c r="U663" i="12" s="1"/>
  <c r="T663" i="12" a="1"/>
  <c r="T663" i="12" s="1"/>
  <c r="S663" i="12" a="1"/>
  <c r="S663" i="12" s="1"/>
  <c r="R663" i="12" a="1"/>
  <c r="R663" i="12" s="1"/>
  <c r="E663" i="12"/>
  <c r="AM662" i="12"/>
  <c r="AK662" i="12" a="1"/>
  <c r="AK662" i="12" s="1"/>
  <c r="AJ662" i="12"/>
  <c r="AH662" i="12"/>
  <c r="W662" i="12" a="1"/>
  <c r="W662" i="12" s="1"/>
  <c r="V662" i="12" a="1"/>
  <c r="V662" i="12" s="1"/>
  <c r="U662" i="12" a="1"/>
  <c r="U662" i="12" s="1"/>
  <c r="T662" i="12" a="1"/>
  <c r="T662" i="12" s="1"/>
  <c r="S662" i="12" a="1"/>
  <c r="S662" i="12" s="1"/>
  <c r="R662" i="12" a="1"/>
  <c r="R662" i="12" s="1"/>
  <c r="E662" i="12"/>
  <c r="AM661" i="12"/>
  <c r="AK661" i="12" a="1"/>
  <c r="AK661" i="12" s="1"/>
  <c r="AJ661" i="12"/>
  <c r="AH661" i="12"/>
  <c r="W661" i="12" a="1"/>
  <c r="W661" i="12" s="1"/>
  <c r="V661" i="12" a="1"/>
  <c r="V661" i="12" s="1"/>
  <c r="U661" i="12" a="1"/>
  <c r="U661" i="12" s="1"/>
  <c r="T661" i="12" a="1"/>
  <c r="T661" i="12" s="1"/>
  <c r="S661" i="12" a="1"/>
  <c r="S661" i="12" s="1"/>
  <c r="R661" i="12" a="1"/>
  <c r="R661" i="12" s="1"/>
  <c r="E661" i="12"/>
  <c r="AM660" i="12"/>
  <c r="AK660" i="12" a="1"/>
  <c r="AK660" i="12" s="1"/>
  <c r="AJ660" i="12"/>
  <c r="AH660" i="12"/>
  <c r="W660" i="12" a="1"/>
  <c r="W660" i="12" s="1"/>
  <c r="V660" i="12" a="1"/>
  <c r="V660" i="12" s="1"/>
  <c r="U660" i="12" a="1"/>
  <c r="U660" i="12" s="1"/>
  <c r="T660" i="12" a="1"/>
  <c r="T660" i="12" s="1"/>
  <c r="S660" i="12" a="1"/>
  <c r="S660" i="12" s="1"/>
  <c r="R660" i="12" a="1"/>
  <c r="R660" i="12" s="1"/>
  <c r="E660" i="12"/>
  <c r="AM659" i="12"/>
  <c r="AK659" i="12" a="1"/>
  <c r="AK659" i="12" s="1"/>
  <c r="AJ659" i="12"/>
  <c r="AH659" i="12"/>
  <c r="W659" i="12" a="1"/>
  <c r="W659" i="12" s="1"/>
  <c r="V659" i="12" a="1"/>
  <c r="V659" i="12" s="1"/>
  <c r="U659" i="12" a="1"/>
  <c r="U659" i="12" s="1"/>
  <c r="T659" i="12" a="1"/>
  <c r="T659" i="12" s="1"/>
  <c r="S659" i="12" a="1"/>
  <c r="S659" i="12" s="1"/>
  <c r="R659" i="12" a="1"/>
  <c r="R659" i="12" s="1"/>
  <c r="E659" i="12"/>
  <c r="AM658" i="12"/>
  <c r="AK658" i="12" a="1"/>
  <c r="AK658" i="12" s="1"/>
  <c r="AJ658" i="12"/>
  <c r="AH658" i="12"/>
  <c r="W658" i="12" a="1"/>
  <c r="W658" i="12" s="1"/>
  <c r="V658" i="12" a="1"/>
  <c r="V658" i="12" s="1"/>
  <c r="U658" i="12" a="1"/>
  <c r="U658" i="12" s="1"/>
  <c r="T658" i="12" a="1"/>
  <c r="T658" i="12" s="1"/>
  <c r="S658" i="12" a="1"/>
  <c r="S658" i="12" s="1"/>
  <c r="R658" i="12" a="1"/>
  <c r="R658" i="12" s="1"/>
  <c r="E658" i="12"/>
  <c r="AM657" i="12"/>
  <c r="AK657" i="12" a="1"/>
  <c r="AK657" i="12" s="1"/>
  <c r="AJ657" i="12"/>
  <c r="AH657" i="12"/>
  <c r="W657" i="12" a="1"/>
  <c r="W657" i="12" s="1"/>
  <c r="V657" i="12" a="1"/>
  <c r="V657" i="12" s="1"/>
  <c r="U657" i="12" a="1"/>
  <c r="U657" i="12" s="1"/>
  <c r="T657" i="12" a="1"/>
  <c r="T657" i="12" s="1"/>
  <c r="S657" i="12" a="1"/>
  <c r="S657" i="12" s="1"/>
  <c r="R657" i="12" a="1"/>
  <c r="R657" i="12" s="1"/>
  <c r="E657" i="12"/>
  <c r="AM656" i="12"/>
  <c r="AK656" i="12" a="1"/>
  <c r="AK656" i="12" s="1"/>
  <c r="AJ656" i="12"/>
  <c r="AH656" i="12"/>
  <c r="W656" i="12" a="1"/>
  <c r="W656" i="12" s="1"/>
  <c r="V656" i="12" a="1"/>
  <c r="V656" i="12" s="1"/>
  <c r="U656" i="12" a="1"/>
  <c r="U656" i="12" s="1"/>
  <c r="T656" i="12" a="1"/>
  <c r="T656" i="12" s="1"/>
  <c r="S656" i="12" a="1"/>
  <c r="S656" i="12" s="1"/>
  <c r="R656" i="12" a="1"/>
  <c r="R656" i="12" s="1"/>
  <c r="E656" i="12"/>
  <c r="AM655" i="12"/>
  <c r="AK655" i="12" a="1"/>
  <c r="AK655" i="12" s="1"/>
  <c r="AJ655" i="12"/>
  <c r="AH655" i="12"/>
  <c r="W655" i="12" a="1"/>
  <c r="W655" i="12" s="1"/>
  <c r="V655" i="12" a="1"/>
  <c r="V655" i="12" s="1"/>
  <c r="U655" i="12" a="1"/>
  <c r="U655" i="12" s="1"/>
  <c r="T655" i="12" a="1"/>
  <c r="T655" i="12" s="1"/>
  <c r="S655" i="12" a="1"/>
  <c r="S655" i="12" s="1"/>
  <c r="R655" i="12" a="1"/>
  <c r="R655" i="12" s="1"/>
  <c r="E655" i="12"/>
  <c r="AM654" i="12"/>
  <c r="AK654" i="12" a="1"/>
  <c r="AK654" i="12" s="1"/>
  <c r="AJ654" i="12"/>
  <c r="AH654" i="12"/>
  <c r="W654" i="12" a="1"/>
  <c r="W654" i="12" s="1"/>
  <c r="V654" i="12" a="1"/>
  <c r="V654" i="12" s="1"/>
  <c r="U654" i="12" a="1"/>
  <c r="U654" i="12" s="1"/>
  <c r="T654" i="12" a="1"/>
  <c r="T654" i="12" s="1"/>
  <c r="S654" i="12" a="1"/>
  <c r="S654" i="12" s="1"/>
  <c r="R654" i="12" a="1"/>
  <c r="R654" i="12" s="1"/>
  <c r="E654" i="12"/>
  <c r="AM653" i="12"/>
  <c r="AK653" i="12" a="1"/>
  <c r="AK653" i="12" s="1"/>
  <c r="AJ653" i="12"/>
  <c r="AH653" i="12"/>
  <c r="W653" i="12" a="1"/>
  <c r="W653" i="12" s="1"/>
  <c r="V653" i="12" a="1"/>
  <c r="V653" i="12" s="1"/>
  <c r="U653" i="12" a="1"/>
  <c r="U653" i="12" s="1"/>
  <c r="T653" i="12" a="1"/>
  <c r="T653" i="12" s="1"/>
  <c r="S653" i="12" a="1"/>
  <c r="S653" i="12" s="1"/>
  <c r="R653" i="12" a="1"/>
  <c r="R653" i="12" s="1"/>
  <c r="E653" i="12"/>
  <c r="AM652" i="12"/>
  <c r="AK652" i="12" a="1"/>
  <c r="AK652" i="12" s="1"/>
  <c r="AJ652" i="12"/>
  <c r="AH652" i="12"/>
  <c r="W652" i="12" a="1"/>
  <c r="W652" i="12" s="1"/>
  <c r="V652" i="12" a="1"/>
  <c r="V652" i="12" s="1"/>
  <c r="U652" i="12" a="1"/>
  <c r="U652" i="12" s="1"/>
  <c r="T652" i="12" a="1"/>
  <c r="T652" i="12" s="1"/>
  <c r="S652" i="12" a="1"/>
  <c r="S652" i="12" s="1"/>
  <c r="R652" i="12" a="1"/>
  <c r="R652" i="12" s="1"/>
  <c r="E652" i="12"/>
  <c r="AM651" i="12"/>
  <c r="AK651" i="12" a="1"/>
  <c r="AK651" i="12" s="1"/>
  <c r="AJ651" i="12"/>
  <c r="AH651" i="12"/>
  <c r="W651" i="12" a="1"/>
  <c r="W651" i="12" s="1"/>
  <c r="V651" i="12" a="1"/>
  <c r="V651" i="12" s="1"/>
  <c r="U651" i="12" a="1"/>
  <c r="U651" i="12" s="1"/>
  <c r="T651" i="12" a="1"/>
  <c r="T651" i="12" s="1"/>
  <c r="S651" i="12" a="1"/>
  <c r="S651" i="12" s="1"/>
  <c r="R651" i="12" a="1"/>
  <c r="R651" i="12" s="1"/>
  <c r="E651" i="12"/>
  <c r="AM650" i="12"/>
  <c r="AK650" i="12" a="1"/>
  <c r="AK650" i="12" s="1"/>
  <c r="AJ650" i="12"/>
  <c r="AH650" i="12"/>
  <c r="W650" i="12" a="1"/>
  <c r="W650" i="12" s="1"/>
  <c r="V650" i="12" a="1"/>
  <c r="V650" i="12" s="1"/>
  <c r="U650" i="12" a="1"/>
  <c r="U650" i="12" s="1"/>
  <c r="T650" i="12" a="1"/>
  <c r="T650" i="12" s="1"/>
  <c r="S650" i="12" a="1"/>
  <c r="S650" i="12" s="1"/>
  <c r="R650" i="12" a="1"/>
  <c r="R650" i="12" s="1"/>
  <c r="E650" i="12"/>
  <c r="AM649" i="12"/>
  <c r="AK649" i="12" a="1"/>
  <c r="AK649" i="12" s="1"/>
  <c r="AJ649" i="12"/>
  <c r="AH649" i="12"/>
  <c r="W649" i="12" a="1"/>
  <c r="W649" i="12" s="1"/>
  <c r="V649" i="12" a="1"/>
  <c r="V649" i="12" s="1"/>
  <c r="U649" i="12" a="1"/>
  <c r="U649" i="12" s="1"/>
  <c r="T649" i="12" a="1"/>
  <c r="T649" i="12" s="1"/>
  <c r="S649" i="12" a="1"/>
  <c r="S649" i="12" s="1"/>
  <c r="R649" i="12" a="1"/>
  <c r="R649" i="12" s="1"/>
  <c r="E649" i="12"/>
  <c r="AM648" i="12"/>
  <c r="AK648" i="12" a="1"/>
  <c r="AK648" i="12" s="1"/>
  <c r="AJ648" i="12"/>
  <c r="AH648" i="12"/>
  <c r="W648" i="12" a="1"/>
  <c r="W648" i="12" s="1"/>
  <c r="V648" i="12" a="1"/>
  <c r="V648" i="12" s="1"/>
  <c r="U648" i="12" a="1"/>
  <c r="U648" i="12" s="1"/>
  <c r="T648" i="12" a="1"/>
  <c r="T648" i="12" s="1"/>
  <c r="S648" i="12" a="1"/>
  <c r="S648" i="12" s="1"/>
  <c r="R648" i="12" a="1"/>
  <c r="R648" i="12" s="1"/>
  <c r="E648" i="12"/>
  <c r="AM647" i="12"/>
  <c r="AK647" i="12" a="1"/>
  <c r="AK647" i="12" s="1"/>
  <c r="AJ647" i="12"/>
  <c r="AH647" i="12"/>
  <c r="W647" i="12" a="1"/>
  <c r="W647" i="12" s="1"/>
  <c r="V647" i="12" a="1"/>
  <c r="V647" i="12" s="1"/>
  <c r="U647" i="12" a="1"/>
  <c r="U647" i="12" s="1"/>
  <c r="T647" i="12" a="1"/>
  <c r="T647" i="12" s="1"/>
  <c r="S647" i="12" a="1"/>
  <c r="S647" i="12" s="1"/>
  <c r="R647" i="12" a="1"/>
  <c r="R647" i="12" s="1"/>
  <c r="E647" i="12"/>
  <c r="AM646" i="12"/>
  <c r="AK646" i="12" a="1"/>
  <c r="AK646" i="12" s="1"/>
  <c r="AJ646" i="12"/>
  <c r="AH646" i="12"/>
  <c r="W646" i="12" a="1"/>
  <c r="W646" i="12" s="1"/>
  <c r="V646" i="12" a="1"/>
  <c r="V646" i="12" s="1"/>
  <c r="U646" i="12" a="1"/>
  <c r="U646" i="12" s="1"/>
  <c r="T646" i="12" a="1"/>
  <c r="T646" i="12" s="1"/>
  <c r="S646" i="12" a="1"/>
  <c r="S646" i="12" s="1"/>
  <c r="R646" i="12" a="1"/>
  <c r="R646" i="12" s="1"/>
  <c r="E646" i="12"/>
  <c r="AM645" i="12"/>
  <c r="AK645" i="12" a="1"/>
  <c r="AK645" i="12" s="1"/>
  <c r="AJ645" i="12"/>
  <c r="AH645" i="12"/>
  <c r="W645" i="12" a="1"/>
  <c r="W645" i="12" s="1"/>
  <c r="V645" i="12" a="1"/>
  <c r="V645" i="12" s="1"/>
  <c r="U645" i="12" a="1"/>
  <c r="U645" i="12" s="1"/>
  <c r="T645" i="12" a="1"/>
  <c r="T645" i="12" s="1"/>
  <c r="S645" i="12" a="1"/>
  <c r="S645" i="12" s="1"/>
  <c r="R645" i="12" a="1"/>
  <c r="R645" i="12" s="1"/>
  <c r="E645" i="12"/>
  <c r="AM644" i="12"/>
  <c r="AK644" i="12" a="1"/>
  <c r="AK644" i="12" s="1"/>
  <c r="AJ644" i="12"/>
  <c r="AH644" i="12"/>
  <c r="W644" i="12" a="1"/>
  <c r="W644" i="12" s="1"/>
  <c r="V644" i="12" a="1"/>
  <c r="V644" i="12" s="1"/>
  <c r="U644" i="12" a="1"/>
  <c r="U644" i="12" s="1"/>
  <c r="T644" i="12" a="1"/>
  <c r="T644" i="12" s="1"/>
  <c r="S644" i="12" a="1"/>
  <c r="S644" i="12" s="1"/>
  <c r="R644" i="12" a="1"/>
  <c r="R644" i="12" s="1"/>
  <c r="E644" i="12"/>
  <c r="AM643" i="12"/>
  <c r="AK643" i="12" a="1"/>
  <c r="AK643" i="12" s="1"/>
  <c r="AJ643" i="12"/>
  <c r="AH643" i="12"/>
  <c r="W643" i="12" a="1"/>
  <c r="W643" i="12" s="1"/>
  <c r="V643" i="12" a="1"/>
  <c r="V643" i="12" s="1"/>
  <c r="U643" i="12" a="1"/>
  <c r="U643" i="12" s="1"/>
  <c r="T643" i="12" a="1"/>
  <c r="T643" i="12" s="1"/>
  <c r="S643" i="12" a="1"/>
  <c r="S643" i="12" s="1"/>
  <c r="R643" i="12" a="1"/>
  <c r="R643" i="12" s="1"/>
  <c r="E643" i="12"/>
  <c r="AM642" i="12"/>
  <c r="AK642" i="12" a="1"/>
  <c r="AK642" i="12" s="1"/>
  <c r="AJ642" i="12"/>
  <c r="AH642" i="12"/>
  <c r="W642" i="12" a="1"/>
  <c r="W642" i="12" s="1"/>
  <c r="V642" i="12" a="1"/>
  <c r="V642" i="12" s="1"/>
  <c r="U642" i="12" a="1"/>
  <c r="U642" i="12" s="1"/>
  <c r="T642" i="12" a="1"/>
  <c r="T642" i="12" s="1"/>
  <c r="S642" i="12" a="1"/>
  <c r="S642" i="12" s="1"/>
  <c r="R642" i="12" a="1"/>
  <c r="R642" i="12" s="1"/>
  <c r="E642" i="12"/>
  <c r="AM641" i="12"/>
  <c r="AK641" i="12" a="1"/>
  <c r="AK641" i="12" s="1"/>
  <c r="AJ641" i="12"/>
  <c r="AH641" i="12"/>
  <c r="W641" i="12" a="1"/>
  <c r="W641" i="12" s="1"/>
  <c r="V641" i="12" a="1"/>
  <c r="V641" i="12" s="1"/>
  <c r="U641" i="12" a="1"/>
  <c r="U641" i="12" s="1"/>
  <c r="T641" i="12" a="1"/>
  <c r="T641" i="12" s="1"/>
  <c r="S641" i="12" a="1"/>
  <c r="S641" i="12" s="1"/>
  <c r="R641" i="12" a="1"/>
  <c r="R641" i="12" s="1"/>
  <c r="E641" i="12"/>
  <c r="AM640" i="12"/>
  <c r="AK640" i="12" a="1"/>
  <c r="AK640" i="12" s="1"/>
  <c r="AJ640" i="12"/>
  <c r="AH640" i="12"/>
  <c r="W640" i="12" a="1"/>
  <c r="W640" i="12" s="1"/>
  <c r="V640" i="12" a="1"/>
  <c r="V640" i="12" s="1"/>
  <c r="U640" i="12" a="1"/>
  <c r="U640" i="12" s="1"/>
  <c r="T640" i="12" a="1"/>
  <c r="T640" i="12" s="1"/>
  <c r="S640" i="12" a="1"/>
  <c r="S640" i="12" s="1"/>
  <c r="R640" i="12" a="1"/>
  <c r="R640" i="12" s="1"/>
  <c r="E640" i="12"/>
  <c r="AM639" i="12"/>
  <c r="AK639" i="12" a="1"/>
  <c r="AK639" i="12" s="1"/>
  <c r="AJ639" i="12"/>
  <c r="AH639" i="12"/>
  <c r="W639" i="12" a="1"/>
  <c r="W639" i="12" s="1"/>
  <c r="V639" i="12" a="1"/>
  <c r="V639" i="12" s="1"/>
  <c r="U639" i="12" a="1"/>
  <c r="U639" i="12" s="1"/>
  <c r="T639" i="12" a="1"/>
  <c r="T639" i="12" s="1"/>
  <c r="S639" i="12" a="1"/>
  <c r="S639" i="12" s="1"/>
  <c r="R639" i="12" a="1"/>
  <c r="R639" i="12" s="1"/>
  <c r="E639" i="12"/>
  <c r="AM638" i="12"/>
  <c r="AK638" i="12" a="1"/>
  <c r="AK638" i="12" s="1"/>
  <c r="AJ638" i="12"/>
  <c r="AH638" i="12"/>
  <c r="W638" i="12" a="1"/>
  <c r="W638" i="12" s="1"/>
  <c r="V638" i="12" a="1"/>
  <c r="V638" i="12" s="1"/>
  <c r="U638" i="12" a="1"/>
  <c r="U638" i="12" s="1"/>
  <c r="T638" i="12" a="1"/>
  <c r="T638" i="12" s="1"/>
  <c r="S638" i="12" a="1"/>
  <c r="S638" i="12" s="1"/>
  <c r="R638" i="12" a="1"/>
  <c r="R638" i="12" s="1"/>
  <c r="E638" i="12"/>
  <c r="AM637" i="12"/>
  <c r="AK637" i="12" a="1"/>
  <c r="AK637" i="12" s="1"/>
  <c r="AJ637" i="12"/>
  <c r="AH637" i="12"/>
  <c r="W637" i="12" a="1"/>
  <c r="W637" i="12" s="1"/>
  <c r="V637" i="12" a="1"/>
  <c r="V637" i="12" s="1"/>
  <c r="U637" i="12" a="1"/>
  <c r="U637" i="12" s="1"/>
  <c r="T637" i="12" a="1"/>
  <c r="T637" i="12" s="1"/>
  <c r="S637" i="12" a="1"/>
  <c r="S637" i="12" s="1"/>
  <c r="R637" i="12" a="1"/>
  <c r="R637" i="12" s="1"/>
  <c r="E637" i="12"/>
  <c r="AM636" i="12"/>
  <c r="AK636" i="12" a="1"/>
  <c r="AK636" i="12" s="1"/>
  <c r="AJ636" i="12"/>
  <c r="AH636" i="12"/>
  <c r="W636" i="12" a="1"/>
  <c r="W636" i="12" s="1"/>
  <c r="V636" i="12" a="1"/>
  <c r="V636" i="12" s="1"/>
  <c r="U636" i="12" a="1"/>
  <c r="U636" i="12" s="1"/>
  <c r="T636" i="12" a="1"/>
  <c r="T636" i="12" s="1"/>
  <c r="S636" i="12" a="1"/>
  <c r="S636" i="12" s="1"/>
  <c r="R636" i="12" a="1"/>
  <c r="R636" i="12" s="1"/>
  <c r="E636" i="12"/>
  <c r="AM635" i="12"/>
  <c r="AK635" i="12" a="1"/>
  <c r="AK635" i="12" s="1"/>
  <c r="AJ635" i="12"/>
  <c r="AH635" i="12"/>
  <c r="W635" i="12" a="1"/>
  <c r="W635" i="12" s="1"/>
  <c r="V635" i="12" a="1"/>
  <c r="V635" i="12" s="1"/>
  <c r="U635" i="12" a="1"/>
  <c r="U635" i="12" s="1"/>
  <c r="T635" i="12" a="1"/>
  <c r="T635" i="12" s="1"/>
  <c r="S635" i="12" a="1"/>
  <c r="S635" i="12" s="1"/>
  <c r="R635" i="12" a="1"/>
  <c r="R635" i="12" s="1"/>
  <c r="E635" i="12"/>
  <c r="AM634" i="12"/>
  <c r="AK634" i="12" a="1"/>
  <c r="AK634" i="12" s="1"/>
  <c r="AJ634" i="12"/>
  <c r="AH634" i="12"/>
  <c r="W634" i="12" a="1"/>
  <c r="W634" i="12" s="1"/>
  <c r="V634" i="12" a="1"/>
  <c r="V634" i="12" s="1"/>
  <c r="U634" i="12" a="1"/>
  <c r="U634" i="12" s="1"/>
  <c r="T634" i="12" a="1"/>
  <c r="T634" i="12" s="1"/>
  <c r="S634" i="12" a="1"/>
  <c r="S634" i="12" s="1"/>
  <c r="R634" i="12" a="1"/>
  <c r="R634" i="12" s="1"/>
  <c r="E634" i="12"/>
  <c r="AM633" i="12"/>
  <c r="AK633" i="12" a="1"/>
  <c r="AK633" i="12" s="1"/>
  <c r="AJ633" i="12"/>
  <c r="AH633" i="12"/>
  <c r="W633" i="12" a="1"/>
  <c r="W633" i="12" s="1"/>
  <c r="V633" i="12" a="1"/>
  <c r="V633" i="12" s="1"/>
  <c r="U633" i="12" a="1"/>
  <c r="U633" i="12" s="1"/>
  <c r="T633" i="12" a="1"/>
  <c r="T633" i="12" s="1"/>
  <c r="S633" i="12" a="1"/>
  <c r="S633" i="12" s="1"/>
  <c r="R633" i="12" a="1"/>
  <c r="R633" i="12" s="1"/>
  <c r="E633" i="12"/>
  <c r="AM632" i="12"/>
  <c r="AK632" i="12" a="1"/>
  <c r="AK632" i="12" s="1"/>
  <c r="AJ632" i="12"/>
  <c r="AH632" i="12"/>
  <c r="W632" i="12" a="1"/>
  <c r="W632" i="12" s="1"/>
  <c r="V632" i="12" a="1"/>
  <c r="V632" i="12" s="1"/>
  <c r="U632" i="12" a="1"/>
  <c r="U632" i="12" s="1"/>
  <c r="T632" i="12" a="1"/>
  <c r="T632" i="12" s="1"/>
  <c r="S632" i="12" a="1"/>
  <c r="S632" i="12" s="1"/>
  <c r="R632" i="12" a="1"/>
  <c r="R632" i="12" s="1"/>
  <c r="E632" i="12"/>
  <c r="AM631" i="12"/>
  <c r="AK631" i="12" a="1"/>
  <c r="AK631" i="12" s="1"/>
  <c r="AJ631" i="12"/>
  <c r="AH631" i="12"/>
  <c r="W631" i="12" a="1"/>
  <c r="W631" i="12" s="1"/>
  <c r="V631" i="12" a="1"/>
  <c r="V631" i="12" s="1"/>
  <c r="U631" i="12" a="1"/>
  <c r="U631" i="12" s="1"/>
  <c r="T631" i="12" a="1"/>
  <c r="T631" i="12" s="1"/>
  <c r="S631" i="12" a="1"/>
  <c r="S631" i="12" s="1"/>
  <c r="R631" i="12" a="1"/>
  <c r="R631" i="12" s="1"/>
  <c r="E631" i="12"/>
  <c r="AM630" i="12"/>
  <c r="AK630" i="12" a="1"/>
  <c r="AK630" i="12" s="1"/>
  <c r="AJ630" i="12"/>
  <c r="AH630" i="12"/>
  <c r="W630" i="12" a="1"/>
  <c r="W630" i="12" s="1"/>
  <c r="V630" i="12" a="1"/>
  <c r="V630" i="12" s="1"/>
  <c r="U630" i="12" a="1"/>
  <c r="U630" i="12" s="1"/>
  <c r="T630" i="12" a="1"/>
  <c r="T630" i="12" s="1"/>
  <c r="S630" i="12" a="1"/>
  <c r="S630" i="12" s="1"/>
  <c r="R630" i="12" a="1"/>
  <c r="R630" i="12" s="1"/>
  <c r="E630" i="12"/>
  <c r="AM629" i="12"/>
  <c r="AK629" i="12" a="1"/>
  <c r="AK629" i="12" s="1"/>
  <c r="AJ629" i="12"/>
  <c r="AH629" i="12"/>
  <c r="W629" i="12" a="1"/>
  <c r="W629" i="12" s="1"/>
  <c r="V629" i="12" a="1"/>
  <c r="V629" i="12" s="1"/>
  <c r="U629" i="12" a="1"/>
  <c r="U629" i="12" s="1"/>
  <c r="T629" i="12" a="1"/>
  <c r="T629" i="12" s="1"/>
  <c r="S629" i="12" a="1"/>
  <c r="S629" i="12" s="1"/>
  <c r="R629" i="12" a="1"/>
  <c r="R629" i="12" s="1"/>
  <c r="E629" i="12"/>
  <c r="AM628" i="12"/>
  <c r="AK628" i="12" a="1"/>
  <c r="AK628" i="12" s="1"/>
  <c r="AJ628" i="12"/>
  <c r="AH628" i="12"/>
  <c r="W628" i="12" a="1"/>
  <c r="W628" i="12" s="1"/>
  <c r="V628" i="12" a="1"/>
  <c r="V628" i="12" s="1"/>
  <c r="U628" i="12" a="1"/>
  <c r="U628" i="12" s="1"/>
  <c r="T628" i="12" a="1"/>
  <c r="T628" i="12" s="1"/>
  <c r="S628" i="12" a="1"/>
  <c r="S628" i="12" s="1"/>
  <c r="R628" i="12" a="1"/>
  <c r="R628" i="12" s="1"/>
  <c r="E628" i="12"/>
  <c r="AM627" i="12"/>
  <c r="AK627" i="12" a="1"/>
  <c r="AK627" i="12" s="1"/>
  <c r="AJ627" i="12"/>
  <c r="AH627" i="12"/>
  <c r="W627" i="12" a="1"/>
  <c r="W627" i="12" s="1"/>
  <c r="V627" i="12" a="1"/>
  <c r="V627" i="12" s="1"/>
  <c r="U627" i="12" a="1"/>
  <c r="U627" i="12" s="1"/>
  <c r="T627" i="12" a="1"/>
  <c r="T627" i="12" s="1"/>
  <c r="S627" i="12" a="1"/>
  <c r="S627" i="12" s="1"/>
  <c r="R627" i="12" a="1"/>
  <c r="R627" i="12" s="1"/>
  <c r="E627" i="12"/>
  <c r="AM626" i="12"/>
  <c r="AK626" i="12" a="1"/>
  <c r="AK626" i="12" s="1"/>
  <c r="AJ626" i="12"/>
  <c r="AH626" i="12"/>
  <c r="W626" i="12" a="1"/>
  <c r="W626" i="12" s="1"/>
  <c r="V626" i="12" a="1"/>
  <c r="V626" i="12" s="1"/>
  <c r="U626" i="12" a="1"/>
  <c r="U626" i="12" s="1"/>
  <c r="T626" i="12" a="1"/>
  <c r="T626" i="12" s="1"/>
  <c r="S626" i="12" a="1"/>
  <c r="S626" i="12" s="1"/>
  <c r="R626" i="12" a="1"/>
  <c r="R626" i="12" s="1"/>
  <c r="E626" i="12"/>
  <c r="AM625" i="12"/>
  <c r="AK625" i="12" a="1"/>
  <c r="AK625" i="12" s="1"/>
  <c r="AJ625" i="12"/>
  <c r="AH625" i="12"/>
  <c r="W625" i="12" a="1"/>
  <c r="W625" i="12" s="1"/>
  <c r="V625" i="12" a="1"/>
  <c r="V625" i="12" s="1"/>
  <c r="U625" i="12" a="1"/>
  <c r="U625" i="12" s="1"/>
  <c r="T625" i="12" a="1"/>
  <c r="T625" i="12" s="1"/>
  <c r="S625" i="12" a="1"/>
  <c r="S625" i="12" s="1"/>
  <c r="R625" i="12" a="1"/>
  <c r="R625" i="12" s="1"/>
  <c r="E625" i="12"/>
  <c r="AM624" i="12"/>
  <c r="AK624" i="12" a="1"/>
  <c r="AK624" i="12" s="1"/>
  <c r="AJ624" i="12"/>
  <c r="AH624" i="12"/>
  <c r="W624" i="12" a="1"/>
  <c r="W624" i="12" s="1"/>
  <c r="V624" i="12" a="1"/>
  <c r="V624" i="12" s="1"/>
  <c r="U624" i="12" a="1"/>
  <c r="U624" i="12" s="1"/>
  <c r="T624" i="12" a="1"/>
  <c r="T624" i="12" s="1"/>
  <c r="S624" i="12" a="1"/>
  <c r="S624" i="12" s="1"/>
  <c r="R624" i="12" a="1"/>
  <c r="R624" i="12" s="1"/>
  <c r="E624" i="12"/>
  <c r="AM623" i="12"/>
  <c r="AK623" i="12" a="1"/>
  <c r="AK623" i="12" s="1"/>
  <c r="AJ623" i="12"/>
  <c r="AH623" i="12"/>
  <c r="W623" i="12" a="1"/>
  <c r="W623" i="12" s="1"/>
  <c r="V623" i="12" a="1"/>
  <c r="V623" i="12" s="1"/>
  <c r="U623" i="12" a="1"/>
  <c r="U623" i="12" s="1"/>
  <c r="T623" i="12" a="1"/>
  <c r="T623" i="12" s="1"/>
  <c r="S623" i="12" a="1"/>
  <c r="S623" i="12" s="1"/>
  <c r="R623" i="12" a="1"/>
  <c r="R623" i="12" s="1"/>
  <c r="E623" i="12"/>
  <c r="AM622" i="12"/>
  <c r="AK622" i="12" a="1"/>
  <c r="AK622" i="12" s="1"/>
  <c r="AJ622" i="12"/>
  <c r="AH622" i="12"/>
  <c r="W622" i="12" a="1"/>
  <c r="W622" i="12" s="1"/>
  <c r="V622" i="12" a="1"/>
  <c r="V622" i="12" s="1"/>
  <c r="U622" i="12" a="1"/>
  <c r="U622" i="12" s="1"/>
  <c r="T622" i="12" a="1"/>
  <c r="T622" i="12" s="1"/>
  <c r="S622" i="12" a="1"/>
  <c r="S622" i="12" s="1"/>
  <c r="R622" i="12" a="1"/>
  <c r="R622" i="12" s="1"/>
  <c r="E622" i="12"/>
  <c r="AM621" i="12"/>
  <c r="AK621" i="12" a="1"/>
  <c r="AK621" i="12" s="1"/>
  <c r="AJ621" i="12"/>
  <c r="AH621" i="12"/>
  <c r="W621" i="12" a="1"/>
  <c r="W621" i="12" s="1"/>
  <c r="V621" i="12" a="1"/>
  <c r="V621" i="12" s="1"/>
  <c r="U621" i="12" a="1"/>
  <c r="U621" i="12" s="1"/>
  <c r="T621" i="12" a="1"/>
  <c r="T621" i="12" s="1"/>
  <c r="S621" i="12" a="1"/>
  <c r="S621" i="12" s="1"/>
  <c r="R621" i="12" a="1"/>
  <c r="R621" i="12" s="1"/>
  <c r="E621" i="12"/>
  <c r="AM620" i="12"/>
  <c r="AK620" i="12" a="1"/>
  <c r="AK620" i="12" s="1"/>
  <c r="AJ620" i="12"/>
  <c r="AH620" i="12"/>
  <c r="W620" i="12" a="1"/>
  <c r="W620" i="12" s="1"/>
  <c r="V620" i="12" a="1"/>
  <c r="V620" i="12" s="1"/>
  <c r="U620" i="12" a="1"/>
  <c r="U620" i="12" s="1"/>
  <c r="T620" i="12" a="1"/>
  <c r="T620" i="12" s="1"/>
  <c r="S620" i="12" a="1"/>
  <c r="S620" i="12" s="1"/>
  <c r="R620" i="12" a="1"/>
  <c r="R620" i="12" s="1"/>
  <c r="E620" i="12"/>
  <c r="AM619" i="12"/>
  <c r="AK619" i="12" a="1"/>
  <c r="AK619" i="12" s="1"/>
  <c r="AJ619" i="12"/>
  <c r="AH619" i="12"/>
  <c r="W619" i="12" a="1"/>
  <c r="W619" i="12" s="1"/>
  <c r="V619" i="12" a="1"/>
  <c r="V619" i="12" s="1"/>
  <c r="U619" i="12" a="1"/>
  <c r="U619" i="12" s="1"/>
  <c r="T619" i="12" a="1"/>
  <c r="T619" i="12" s="1"/>
  <c r="S619" i="12" a="1"/>
  <c r="S619" i="12" s="1"/>
  <c r="R619" i="12" a="1"/>
  <c r="R619" i="12" s="1"/>
  <c r="E619" i="12"/>
  <c r="AM618" i="12"/>
  <c r="AK618" i="12" a="1"/>
  <c r="AK618" i="12" s="1"/>
  <c r="AJ618" i="12"/>
  <c r="AH618" i="12"/>
  <c r="W618" i="12" a="1"/>
  <c r="W618" i="12" s="1"/>
  <c r="V618" i="12" a="1"/>
  <c r="V618" i="12" s="1"/>
  <c r="U618" i="12" a="1"/>
  <c r="U618" i="12" s="1"/>
  <c r="T618" i="12" a="1"/>
  <c r="T618" i="12" s="1"/>
  <c r="S618" i="12" a="1"/>
  <c r="S618" i="12" s="1"/>
  <c r="R618" i="12" a="1"/>
  <c r="R618" i="12" s="1"/>
  <c r="E618" i="12"/>
  <c r="AM617" i="12"/>
  <c r="AK617" i="12" a="1"/>
  <c r="AK617" i="12" s="1"/>
  <c r="AJ617" i="12"/>
  <c r="AH617" i="12"/>
  <c r="W617" i="12" a="1"/>
  <c r="W617" i="12" s="1"/>
  <c r="V617" i="12" a="1"/>
  <c r="V617" i="12" s="1"/>
  <c r="U617" i="12" a="1"/>
  <c r="U617" i="12" s="1"/>
  <c r="T617" i="12" a="1"/>
  <c r="T617" i="12" s="1"/>
  <c r="S617" i="12" a="1"/>
  <c r="S617" i="12" s="1"/>
  <c r="R617" i="12" a="1"/>
  <c r="R617" i="12" s="1"/>
  <c r="E617" i="12"/>
  <c r="AM616" i="12"/>
  <c r="AK616" i="12" a="1"/>
  <c r="AK616" i="12" s="1"/>
  <c r="AJ616" i="12"/>
  <c r="AH616" i="12"/>
  <c r="W616" i="12" a="1"/>
  <c r="W616" i="12" s="1"/>
  <c r="V616" i="12" a="1"/>
  <c r="V616" i="12" s="1"/>
  <c r="U616" i="12" a="1"/>
  <c r="U616" i="12" s="1"/>
  <c r="T616" i="12" a="1"/>
  <c r="T616" i="12" s="1"/>
  <c r="S616" i="12" a="1"/>
  <c r="S616" i="12" s="1"/>
  <c r="R616" i="12" a="1"/>
  <c r="R616" i="12" s="1"/>
  <c r="E616" i="12"/>
  <c r="AM615" i="12"/>
  <c r="AK615" i="12" a="1"/>
  <c r="AK615" i="12" s="1"/>
  <c r="AJ615" i="12"/>
  <c r="AH615" i="12"/>
  <c r="W615" i="12" a="1"/>
  <c r="W615" i="12" s="1"/>
  <c r="V615" i="12" a="1"/>
  <c r="V615" i="12" s="1"/>
  <c r="U615" i="12" a="1"/>
  <c r="U615" i="12" s="1"/>
  <c r="T615" i="12" a="1"/>
  <c r="T615" i="12" s="1"/>
  <c r="S615" i="12" a="1"/>
  <c r="S615" i="12" s="1"/>
  <c r="R615" i="12" a="1"/>
  <c r="R615" i="12" s="1"/>
  <c r="E615" i="12"/>
  <c r="AM614" i="12"/>
  <c r="AK614" i="12" a="1"/>
  <c r="AK614" i="12" s="1"/>
  <c r="AJ614" i="12"/>
  <c r="AH614" i="12"/>
  <c r="W614" i="12" a="1"/>
  <c r="W614" i="12" s="1"/>
  <c r="V614" i="12" a="1"/>
  <c r="V614" i="12" s="1"/>
  <c r="U614" i="12" a="1"/>
  <c r="U614" i="12" s="1"/>
  <c r="T614" i="12" a="1"/>
  <c r="T614" i="12" s="1"/>
  <c r="S614" i="12" a="1"/>
  <c r="S614" i="12" s="1"/>
  <c r="R614" i="12" a="1"/>
  <c r="R614" i="12" s="1"/>
  <c r="E614" i="12"/>
  <c r="AM613" i="12"/>
  <c r="AK613" i="12" a="1"/>
  <c r="AK613" i="12" s="1"/>
  <c r="AJ613" i="12"/>
  <c r="AH613" i="12"/>
  <c r="W613" i="12" a="1"/>
  <c r="W613" i="12" s="1"/>
  <c r="V613" i="12" a="1"/>
  <c r="V613" i="12" s="1"/>
  <c r="U613" i="12" a="1"/>
  <c r="U613" i="12" s="1"/>
  <c r="T613" i="12" a="1"/>
  <c r="T613" i="12" s="1"/>
  <c r="S613" i="12" a="1"/>
  <c r="S613" i="12" s="1"/>
  <c r="R613" i="12" a="1"/>
  <c r="R613" i="12" s="1"/>
  <c r="E613" i="12"/>
  <c r="AM612" i="12"/>
  <c r="AK612" i="12" a="1"/>
  <c r="AK612" i="12" s="1"/>
  <c r="AJ612" i="12"/>
  <c r="AH612" i="12"/>
  <c r="W612" i="12" a="1"/>
  <c r="W612" i="12" s="1"/>
  <c r="V612" i="12" a="1"/>
  <c r="V612" i="12" s="1"/>
  <c r="U612" i="12" a="1"/>
  <c r="U612" i="12" s="1"/>
  <c r="T612" i="12" a="1"/>
  <c r="T612" i="12" s="1"/>
  <c r="S612" i="12" a="1"/>
  <c r="S612" i="12" s="1"/>
  <c r="R612" i="12" a="1"/>
  <c r="R612" i="12" s="1"/>
  <c r="E612" i="12"/>
  <c r="AM611" i="12"/>
  <c r="AK611" i="12" a="1"/>
  <c r="AK611" i="12" s="1"/>
  <c r="AJ611" i="12"/>
  <c r="AH611" i="12"/>
  <c r="W611" i="12" a="1"/>
  <c r="W611" i="12" s="1"/>
  <c r="V611" i="12" a="1"/>
  <c r="V611" i="12" s="1"/>
  <c r="U611" i="12" a="1"/>
  <c r="U611" i="12" s="1"/>
  <c r="T611" i="12" a="1"/>
  <c r="T611" i="12" s="1"/>
  <c r="S611" i="12" a="1"/>
  <c r="S611" i="12" s="1"/>
  <c r="R611" i="12" a="1"/>
  <c r="R611" i="12" s="1"/>
  <c r="E611" i="12"/>
  <c r="AM610" i="12"/>
  <c r="AK610" i="12" a="1"/>
  <c r="AK610" i="12" s="1"/>
  <c r="AJ610" i="12"/>
  <c r="AH610" i="12"/>
  <c r="W610" i="12" a="1"/>
  <c r="W610" i="12" s="1"/>
  <c r="V610" i="12" a="1"/>
  <c r="V610" i="12" s="1"/>
  <c r="U610" i="12" a="1"/>
  <c r="U610" i="12" s="1"/>
  <c r="T610" i="12" a="1"/>
  <c r="T610" i="12" s="1"/>
  <c r="S610" i="12" a="1"/>
  <c r="S610" i="12" s="1"/>
  <c r="R610" i="12" a="1"/>
  <c r="R610" i="12" s="1"/>
  <c r="E610" i="12"/>
  <c r="AM609" i="12"/>
  <c r="AK609" i="12" a="1"/>
  <c r="AK609" i="12" s="1"/>
  <c r="AJ609" i="12"/>
  <c r="AH609" i="12"/>
  <c r="W609" i="12" a="1"/>
  <c r="W609" i="12" s="1"/>
  <c r="V609" i="12" a="1"/>
  <c r="V609" i="12" s="1"/>
  <c r="U609" i="12" a="1"/>
  <c r="U609" i="12" s="1"/>
  <c r="T609" i="12" a="1"/>
  <c r="T609" i="12" s="1"/>
  <c r="S609" i="12" a="1"/>
  <c r="S609" i="12" s="1"/>
  <c r="R609" i="12" a="1"/>
  <c r="R609" i="12" s="1"/>
  <c r="E609" i="12"/>
  <c r="AM608" i="12"/>
  <c r="AK608" i="12" a="1"/>
  <c r="AK608" i="12" s="1"/>
  <c r="AJ608" i="12"/>
  <c r="AH608" i="12"/>
  <c r="W608" i="12" a="1"/>
  <c r="W608" i="12" s="1"/>
  <c r="V608" i="12" a="1"/>
  <c r="V608" i="12" s="1"/>
  <c r="U608" i="12" a="1"/>
  <c r="U608" i="12" s="1"/>
  <c r="T608" i="12" a="1"/>
  <c r="T608" i="12" s="1"/>
  <c r="S608" i="12" a="1"/>
  <c r="S608" i="12" s="1"/>
  <c r="R608" i="12" a="1"/>
  <c r="R608" i="12" s="1"/>
  <c r="E608" i="12"/>
  <c r="AM607" i="12"/>
  <c r="AK607" i="12" a="1"/>
  <c r="AK607" i="12" s="1"/>
  <c r="AJ607" i="12"/>
  <c r="AH607" i="12"/>
  <c r="W607" i="12" a="1"/>
  <c r="W607" i="12" s="1"/>
  <c r="V607" i="12" a="1"/>
  <c r="V607" i="12" s="1"/>
  <c r="U607" i="12" a="1"/>
  <c r="U607" i="12" s="1"/>
  <c r="T607" i="12" a="1"/>
  <c r="T607" i="12" s="1"/>
  <c r="S607" i="12" a="1"/>
  <c r="S607" i="12" s="1"/>
  <c r="R607" i="12" a="1"/>
  <c r="R607" i="12" s="1"/>
  <c r="E607" i="12"/>
  <c r="AM606" i="12"/>
  <c r="AK606" i="12" a="1"/>
  <c r="AK606" i="12" s="1"/>
  <c r="AJ606" i="12"/>
  <c r="AH606" i="12"/>
  <c r="W606" i="12" a="1"/>
  <c r="W606" i="12" s="1"/>
  <c r="V606" i="12" a="1"/>
  <c r="V606" i="12" s="1"/>
  <c r="U606" i="12" a="1"/>
  <c r="U606" i="12" s="1"/>
  <c r="T606" i="12" a="1"/>
  <c r="T606" i="12" s="1"/>
  <c r="S606" i="12" a="1"/>
  <c r="S606" i="12" s="1"/>
  <c r="R606" i="12" a="1"/>
  <c r="R606" i="12" s="1"/>
  <c r="E606" i="12"/>
  <c r="AM605" i="12"/>
  <c r="AK605" i="12" a="1"/>
  <c r="AK605" i="12" s="1"/>
  <c r="AJ605" i="12"/>
  <c r="AH605" i="12"/>
  <c r="W605" i="12" a="1"/>
  <c r="W605" i="12" s="1"/>
  <c r="V605" i="12" a="1"/>
  <c r="V605" i="12" s="1"/>
  <c r="U605" i="12" a="1"/>
  <c r="U605" i="12" s="1"/>
  <c r="T605" i="12" a="1"/>
  <c r="T605" i="12" s="1"/>
  <c r="S605" i="12" a="1"/>
  <c r="S605" i="12" s="1"/>
  <c r="R605" i="12" a="1"/>
  <c r="R605" i="12" s="1"/>
  <c r="E605" i="12"/>
  <c r="AM604" i="12"/>
  <c r="AK604" i="12" a="1"/>
  <c r="AK604" i="12" s="1"/>
  <c r="AJ604" i="12"/>
  <c r="AH604" i="12"/>
  <c r="W604" i="12" a="1"/>
  <c r="W604" i="12" s="1"/>
  <c r="V604" i="12" a="1"/>
  <c r="V604" i="12" s="1"/>
  <c r="U604" i="12" a="1"/>
  <c r="U604" i="12" s="1"/>
  <c r="T604" i="12" a="1"/>
  <c r="T604" i="12" s="1"/>
  <c r="S604" i="12" a="1"/>
  <c r="S604" i="12" s="1"/>
  <c r="R604" i="12" a="1"/>
  <c r="R604" i="12" s="1"/>
  <c r="E604" i="12"/>
  <c r="AM603" i="12"/>
  <c r="AK603" i="12" a="1"/>
  <c r="AK603" i="12" s="1"/>
  <c r="AJ603" i="12"/>
  <c r="AH603" i="12"/>
  <c r="W603" i="12" a="1"/>
  <c r="W603" i="12" s="1"/>
  <c r="V603" i="12" a="1"/>
  <c r="V603" i="12" s="1"/>
  <c r="U603" i="12" a="1"/>
  <c r="U603" i="12" s="1"/>
  <c r="T603" i="12" a="1"/>
  <c r="T603" i="12" s="1"/>
  <c r="S603" i="12" a="1"/>
  <c r="S603" i="12" s="1"/>
  <c r="R603" i="12" a="1"/>
  <c r="R603" i="12" s="1"/>
  <c r="E603" i="12"/>
  <c r="AM602" i="12"/>
  <c r="AK602" i="12" a="1"/>
  <c r="AK602" i="12" s="1"/>
  <c r="AJ602" i="12"/>
  <c r="AH602" i="12"/>
  <c r="W602" i="12" a="1"/>
  <c r="W602" i="12" s="1"/>
  <c r="V602" i="12" a="1"/>
  <c r="V602" i="12" s="1"/>
  <c r="U602" i="12" a="1"/>
  <c r="U602" i="12" s="1"/>
  <c r="T602" i="12" a="1"/>
  <c r="T602" i="12" s="1"/>
  <c r="S602" i="12" a="1"/>
  <c r="S602" i="12" s="1"/>
  <c r="R602" i="12" a="1"/>
  <c r="R602" i="12" s="1"/>
  <c r="E602" i="12"/>
  <c r="AM601" i="12"/>
  <c r="AK601" i="12" a="1"/>
  <c r="AK601" i="12" s="1"/>
  <c r="AJ601" i="12"/>
  <c r="AH601" i="12"/>
  <c r="W601" i="12" a="1"/>
  <c r="W601" i="12" s="1"/>
  <c r="V601" i="12" a="1"/>
  <c r="V601" i="12" s="1"/>
  <c r="U601" i="12" a="1"/>
  <c r="U601" i="12" s="1"/>
  <c r="T601" i="12" a="1"/>
  <c r="T601" i="12" s="1"/>
  <c r="S601" i="12" a="1"/>
  <c r="S601" i="12" s="1"/>
  <c r="R601" i="12" a="1"/>
  <c r="R601" i="12" s="1"/>
  <c r="E601" i="12"/>
  <c r="AM600" i="12"/>
  <c r="AK600" i="12" a="1"/>
  <c r="AK600" i="12" s="1"/>
  <c r="AJ600" i="12"/>
  <c r="AH600" i="12"/>
  <c r="W600" i="12" a="1"/>
  <c r="W600" i="12" s="1"/>
  <c r="V600" i="12" a="1"/>
  <c r="V600" i="12" s="1"/>
  <c r="U600" i="12" a="1"/>
  <c r="U600" i="12" s="1"/>
  <c r="T600" i="12" a="1"/>
  <c r="T600" i="12" s="1"/>
  <c r="S600" i="12" a="1"/>
  <c r="S600" i="12" s="1"/>
  <c r="R600" i="12" a="1"/>
  <c r="R600" i="12" s="1"/>
  <c r="E600" i="12"/>
  <c r="AM599" i="12"/>
  <c r="AK599" i="12" a="1"/>
  <c r="AK599" i="12" s="1"/>
  <c r="AJ599" i="12"/>
  <c r="AH599" i="12"/>
  <c r="W599" i="12" a="1"/>
  <c r="W599" i="12" s="1"/>
  <c r="V599" i="12" a="1"/>
  <c r="V599" i="12" s="1"/>
  <c r="U599" i="12" a="1"/>
  <c r="U599" i="12" s="1"/>
  <c r="T599" i="12" a="1"/>
  <c r="T599" i="12" s="1"/>
  <c r="S599" i="12" a="1"/>
  <c r="S599" i="12" s="1"/>
  <c r="R599" i="12" a="1"/>
  <c r="R599" i="12" s="1"/>
  <c r="E599" i="12"/>
  <c r="AM598" i="12"/>
  <c r="AK598" i="12" a="1"/>
  <c r="AK598" i="12" s="1"/>
  <c r="AJ598" i="12"/>
  <c r="AH598" i="12"/>
  <c r="W598" i="12" a="1"/>
  <c r="W598" i="12" s="1"/>
  <c r="V598" i="12" a="1"/>
  <c r="V598" i="12" s="1"/>
  <c r="U598" i="12" a="1"/>
  <c r="U598" i="12" s="1"/>
  <c r="T598" i="12" a="1"/>
  <c r="T598" i="12" s="1"/>
  <c r="S598" i="12" a="1"/>
  <c r="S598" i="12" s="1"/>
  <c r="R598" i="12" a="1"/>
  <c r="R598" i="12" s="1"/>
  <c r="E598" i="12"/>
  <c r="AM597" i="12"/>
  <c r="AK597" i="12" a="1"/>
  <c r="AK597" i="12" s="1"/>
  <c r="AJ597" i="12"/>
  <c r="AH597" i="12"/>
  <c r="W597" i="12" a="1"/>
  <c r="W597" i="12" s="1"/>
  <c r="V597" i="12" a="1"/>
  <c r="V597" i="12" s="1"/>
  <c r="U597" i="12" a="1"/>
  <c r="U597" i="12" s="1"/>
  <c r="T597" i="12" a="1"/>
  <c r="T597" i="12" s="1"/>
  <c r="S597" i="12" a="1"/>
  <c r="S597" i="12" s="1"/>
  <c r="R597" i="12" a="1"/>
  <c r="R597" i="12" s="1"/>
  <c r="E597" i="12"/>
  <c r="AM596" i="12"/>
  <c r="AK596" i="12" a="1"/>
  <c r="AK596" i="12" s="1"/>
  <c r="AJ596" i="12"/>
  <c r="AH596" i="12"/>
  <c r="W596" i="12" a="1"/>
  <c r="W596" i="12" s="1"/>
  <c r="V596" i="12" a="1"/>
  <c r="V596" i="12" s="1"/>
  <c r="U596" i="12" a="1"/>
  <c r="U596" i="12" s="1"/>
  <c r="T596" i="12" a="1"/>
  <c r="T596" i="12" s="1"/>
  <c r="S596" i="12" a="1"/>
  <c r="S596" i="12" s="1"/>
  <c r="R596" i="12" a="1"/>
  <c r="R596" i="12" s="1"/>
  <c r="E596" i="12"/>
  <c r="AM595" i="12"/>
  <c r="AK595" i="12" a="1"/>
  <c r="AK595" i="12" s="1"/>
  <c r="AJ595" i="12"/>
  <c r="AH595" i="12"/>
  <c r="W595" i="12" a="1"/>
  <c r="W595" i="12" s="1"/>
  <c r="V595" i="12" a="1"/>
  <c r="V595" i="12" s="1"/>
  <c r="U595" i="12" a="1"/>
  <c r="U595" i="12" s="1"/>
  <c r="T595" i="12" a="1"/>
  <c r="T595" i="12" s="1"/>
  <c r="S595" i="12" a="1"/>
  <c r="S595" i="12" s="1"/>
  <c r="R595" i="12" a="1"/>
  <c r="R595" i="12" s="1"/>
  <c r="E595" i="12"/>
  <c r="AM594" i="12"/>
  <c r="AK594" i="12" a="1"/>
  <c r="AK594" i="12" s="1"/>
  <c r="AJ594" i="12"/>
  <c r="AH594" i="12"/>
  <c r="W594" i="12" a="1"/>
  <c r="W594" i="12" s="1"/>
  <c r="V594" i="12" a="1"/>
  <c r="V594" i="12" s="1"/>
  <c r="U594" i="12" a="1"/>
  <c r="U594" i="12" s="1"/>
  <c r="T594" i="12" a="1"/>
  <c r="T594" i="12" s="1"/>
  <c r="S594" i="12" a="1"/>
  <c r="S594" i="12" s="1"/>
  <c r="R594" i="12" a="1"/>
  <c r="R594" i="12" s="1"/>
  <c r="E594" i="12"/>
  <c r="AM593" i="12"/>
  <c r="AK593" i="12" a="1"/>
  <c r="AK593" i="12" s="1"/>
  <c r="AJ593" i="12"/>
  <c r="AH593" i="12"/>
  <c r="W593" i="12" a="1"/>
  <c r="W593" i="12" s="1"/>
  <c r="V593" i="12" a="1"/>
  <c r="V593" i="12" s="1"/>
  <c r="U593" i="12" a="1"/>
  <c r="U593" i="12" s="1"/>
  <c r="T593" i="12" a="1"/>
  <c r="T593" i="12" s="1"/>
  <c r="S593" i="12" a="1"/>
  <c r="S593" i="12" s="1"/>
  <c r="R593" i="12" a="1"/>
  <c r="R593" i="12" s="1"/>
  <c r="E593" i="12"/>
  <c r="AM592" i="12"/>
  <c r="AK592" i="12" a="1"/>
  <c r="AK592" i="12" s="1"/>
  <c r="AJ592" i="12"/>
  <c r="AH592" i="12"/>
  <c r="W592" i="12" a="1"/>
  <c r="W592" i="12" s="1"/>
  <c r="V592" i="12" a="1"/>
  <c r="V592" i="12" s="1"/>
  <c r="U592" i="12" a="1"/>
  <c r="U592" i="12" s="1"/>
  <c r="T592" i="12" a="1"/>
  <c r="T592" i="12" s="1"/>
  <c r="S592" i="12" a="1"/>
  <c r="S592" i="12" s="1"/>
  <c r="R592" i="12" a="1"/>
  <c r="R592" i="12" s="1"/>
  <c r="E592" i="12"/>
  <c r="AM591" i="12"/>
  <c r="AK591" i="12" a="1"/>
  <c r="AK591" i="12" s="1"/>
  <c r="AJ591" i="12"/>
  <c r="AH591" i="12"/>
  <c r="W591" i="12" a="1"/>
  <c r="W591" i="12" s="1"/>
  <c r="V591" i="12" a="1"/>
  <c r="V591" i="12" s="1"/>
  <c r="U591" i="12" a="1"/>
  <c r="U591" i="12" s="1"/>
  <c r="T591" i="12" a="1"/>
  <c r="T591" i="12" s="1"/>
  <c r="S591" i="12" a="1"/>
  <c r="S591" i="12" s="1"/>
  <c r="R591" i="12" a="1"/>
  <c r="R591" i="12" s="1"/>
  <c r="E591" i="12"/>
  <c r="AM590" i="12"/>
  <c r="AK590" i="12" a="1"/>
  <c r="AK590" i="12" s="1"/>
  <c r="AJ590" i="12"/>
  <c r="AH590" i="12"/>
  <c r="W590" i="12" a="1"/>
  <c r="W590" i="12" s="1"/>
  <c r="V590" i="12" a="1"/>
  <c r="V590" i="12" s="1"/>
  <c r="U590" i="12" a="1"/>
  <c r="U590" i="12" s="1"/>
  <c r="T590" i="12" a="1"/>
  <c r="T590" i="12" s="1"/>
  <c r="S590" i="12" a="1"/>
  <c r="S590" i="12" s="1"/>
  <c r="R590" i="12" a="1"/>
  <c r="R590" i="12" s="1"/>
  <c r="E590" i="12"/>
  <c r="AM589" i="12"/>
  <c r="AK589" i="12" a="1"/>
  <c r="AK589" i="12" s="1"/>
  <c r="AJ589" i="12"/>
  <c r="AH589" i="12"/>
  <c r="W589" i="12" a="1"/>
  <c r="W589" i="12" s="1"/>
  <c r="V589" i="12" a="1"/>
  <c r="V589" i="12" s="1"/>
  <c r="U589" i="12" a="1"/>
  <c r="U589" i="12" s="1"/>
  <c r="T589" i="12" a="1"/>
  <c r="T589" i="12" s="1"/>
  <c r="S589" i="12" a="1"/>
  <c r="S589" i="12" s="1"/>
  <c r="R589" i="12" a="1"/>
  <c r="R589" i="12" s="1"/>
  <c r="E589" i="12"/>
  <c r="AM588" i="12"/>
  <c r="AK588" i="12" a="1"/>
  <c r="AK588" i="12" s="1"/>
  <c r="AJ588" i="12"/>
  <c r="AH588" i="12"/>
  <c r="W588" i="12" a="1"/>
  <c r="W588" i="12" s="1"/>
  <c r="V588" i="12" a="1"/>
  <c r="V588" i="12" s="1"/>
  <c r="U588" i="12" a="1"/>
  <c r="U588" i="12" s="1"/>
  <c r="T588" i="12" a="1"/>
  <c r="T588" i="12" s="1"/>
  <c r="S588" i="12" a="1"/>
  <c r="S588" i="12" s="1"/>
  <c r="R588" i="12" a="1"/>
  <c r="R588" i="12" s="1"/>
  <c r="E588" i="12"/>
  <c r="AM587" i="12"/>
  <c r="AK587" i="12" a="1"/>
  <c r="AK587" i="12" s="1"/>
  <c r="AJ587" i="12"/>
  <c r="AH587" i="12"/>
  <c r="W587" i="12" a="1"/>
  <c r="W587" i="12" s="1"/>
  <c r="V587" i="12" a="1"/>
  <c r="V587" i="12" s="1"/>
  <c r="U587" i="12" a="1"/>
  <c r="U587" i="12" s="1"/>
  <c r="T587" i="12" a="1"/>
  <c r="T587" i="12" s="1"/>
  <c r="S587" i="12" a="1"/>
  <c r="S587" i="12" s="1"/>
  <c r="R587" i="12" a="1"/>
  <c r="R587" i="12" s="1"/>
  <c r="E587" i="12"/>
  <c r="AM586" i="12"/>
  <c r="AK586" i="12" a="1"/>
  <c r="AK586" i="12" s="1"/>
  <c r="AJ586" i="12"/>
  <c r="AH586" i="12"/>
  <c r="W586" i="12" a="1"/>
  <c r="W586" i="12" s="1"/>
  <c r="V586" i="12" a="1"/>
  <c r="V586" i="12" s="1"/>
  <c r="U586" i="12" a="1"/>
  <c r="U586" i="12" s="1"/>
  <c r="T586" i="12" a="1"/>
  <c r="T586" i="12" s="1"/>
  <c r="S586" i="12" a="1"/>
  <c r="S586" i="12" s="1"/>
  <c r="R586" i="12" a="1"/>
  <c r="R586" i="12" s="1"/>
  <c r="E586" i="12"/>
  <c r="AM585" i="12"/>
  <c r="AK585" i="12" a="1"/>
  <c r="AK585" i="12" s="1"/>
  <c r="AJ585" i="12"/>
  <c r="AH585" i="12"/>
  <c r="W585" i="12" a="1"/>
  <c r="W585" i="12" s="1"/>
  <c r="V585" i="12" a="1"/>
  <c r="V585" i="12" s="1"/>
  <c r="U585" i="12" a="1"/>
  <c r="U585" i="12" s="1"/>
  <c r="T585" i="12" a="1"/>
  <c r="T585" i="12" s="1"/>
  <c r="S585" i="12" a="1"/>
  <c r="S585" i="12" s="1"/>
  <c r="R585" i="12" a="1"/>
  <c r="R585" i="12" s="1"/>
  <c r="E585" i="12"/>
  <c r="AM584" i="12"/>
  <c r="AK584" i="12" a="1"/>
  <c r="AK584" i="12" s="1"/>
  <c r="AJ584" i="12"/>
  <c r="AH584" i="12"/>
  <c r="W584" i="12" a="1"/>
  <c r="W584" i="12" s="1"/>
  <c r="V584" i="12" a="1"/>
  <c r="V584" i="12" s="1"/>
  <c r="U584" i="12" a="1"/>
  <c r="U584" i="12" s="1"/>
  <c r="T584" i="12" a="1"/>
  <c r="T584" i="12" s="1"/>
  <c r="S584" i="12" a="1"/>
  <c r="S584" i="12" s="1"/>
  <c r="R584" i="12" a="1"/>
  <c r="R584" i="12" s="1"/>
  <c r="E584" i="12"/>
  <c r="AM583" i="12"/>
  <c r="AK583" i="12" a="1"/>
  <c r="AK583" i="12" s="1"/>
  <c r="AJ583" i="12"/>
  <c r="AH583" i="12"/>
  <c r="W583" i="12" a="1"/>
  <c r="W583" i="12" s="1"/>
  <c r="V583" i="12" a="1"/>
  <c r="V583" i="12" s="1"/>
  <c r="U583" i="12" a="1"/>
  <c r="U583" i="12" s="1"/>
  <c r="T583" i="12" a="1"/>
  <c r="T583" i="12" s="1"/>
  <c r="S583" i="12" a="1"/>
  <c r="S583" i="12" s="1"/>
  <c r="R583" i="12" a="1"/>
  <c r="R583" i="12" s="1"/>
  <c r="E583" i="12"/>
  <c r="AM582" i="12"/>
  <c r="AK582" i="12" a="1"/>
  <c r="AK582" i="12" s="1"/>
  <c r="AJ582" i="12"/>
  <c r="AH582" i="12"/>
  <c r="W582" i="12" a="1"/>
  <c r="W582" i="12" s="1"/>
  <c r="V582" i="12" a="1"/>
  <c r="V582" i="12" s="1"/>
  <c r="U582" i="12" a="1"/>
  <c r="U582" i="12" s="1"/>
  <c r="T582" i="12" a="1"/>
  <c r="T582" i="12" s="1"/>
  <c r="S582" i="12" a="1"/>
  <c r="S582" i="12" s="1"/>
  <c r="R582" i="12" a="1"/>
  <c r="R582" i="12" s="1"/>
  <c r="E582" i="12"/>
  <c r="AM581" i="12"/>
  <c r="AK581" i="12" a="1"/>
  <c r="AK581" i="12" s="1"/>
  <c r="AJ581" i="12"/>
  <c r="AH581" i="12"/>
  <c r="W581" i="12" a="1"/>
  <c r="W581" i="12" s="1"/>
  <c r="V581" i="12" a="1"/>
  <c r="V581" i="12" s="1"/>
  <c r="U581" i="12" a="1"/>
  <c r="U581" i="12" s="1"/>
  <c r="T581" i="12" a="1"/>
  <c r="T581" i="12" s="1"/>
  <c r="S581" i="12" a="1"/>
  <c r="S581" i="12" s="1"/>
  <c r="R581" i="12" a="1"/>
  <c r="R581" i="12" s="1"/>
  <c r="E581" i="12"/>
  <c r="AM580" i="12"/>
  <c r="AK580" i="12" a="1"/>
  <c r="AK580" i="12" s="1"/>
  <c r="AJ580" i="12"/>
  <c r="AH580" i="12"/>
  <c r="W580" i="12" a="1"/>
  <c r="W580" i="12" s="1"/>
  <c r="V580" i="12" a="1"/>
  <c r="V580" i="12" s="1"/>
  <c r="U580" i="12" a="1"/>
  <c r="U580" i="12" s="1"/>
  <c r="T580" i="12" a="1"/>
  <c r="T580" i="12" s="1"/>
  <c r="S580" i="12" a="1"/>
  <c r="S580" i="12" s="1"/>
  <c r="R580" i="12" a="1"/>
  <c r="R580" i="12" s="1"/>
  <c r="E580" i="12"/>
  <c r="AM579" i="12"/>
  <c r="AK579" i="12" a="1"/>
  <c r="AK579" i="12" s="1"/>
  <c r="AJ579" i="12"/>
  <c r="AH579" i="12"/>
  <c r="W579" i="12" a="1"/>
  <c r="W579" i="12" s="1"/>
  <c r="V579" i="12" a="1"/>
  <c r="V579" i="12" s="1"/>
  <c r="U579" i="12" a="1"/>
  <c r="U579" i="12" s="1"/>
  <c r="T579" i="12" a="1"/>
  <c r="T579" i="12" s="1"/>
  <c r="S579" i="12" a="1"/>
  <c r="S579" i="12" s="1"/>
  <c r="R579" i="12" a="1"/>
  <c r="R579" i="12" s="1"/>
  <c r="E579" i="12"/>
  <c r="AM578" i="12"/>
  <c r="AK578" i="12" a="1"/>
  <c r="AK578" i="12" s="1"/>
  <c r="AJ578" i="12"/>
  <c r="AH578" i="12"/>
  <c r="W578" i="12" a="1"/>
  <c r="W578" i="12" s="1"/>
  <c r="V578" i="12" a="1"/>
  <c r="V578" i="12" s="1"/>
  <c r="U578" i="12" a="1"/>
  <c r="U578" i="12" s="1"/>
  <c r="T578" i="12" a="1"/>
  <c r="T578" i="12" s="1"/>
  <c r="S578" i="12" a="1"/>
  <c r="S578" i="12" s="1"/>
  <c r="R578" i="12" a="1"/>
  <c r="R578" i="12" s="1"/>
  <c r="E578" i="12"/>
  <c r="AM577" i="12"/>
  <c r="AK577" i="12" a="1"/>
  <c r="AK577" i="12" s="1"/>
  <c r="AJ577" i="12"/>
  <c r="AH577" i="12"/>
  <c r="W577" i="12" a="1"/>
  <c r="W577" i="12" s="1"/>
  <c r="V577" i="12" a="1"/>
  <c r="V577" i="12" s="1"/>
  <c r="U577" i="12" a="1"/>
  <c r="U577" i="12" s="1"/>
  <c r="T577" i="12" a="1"/>
  <c r="T577" i="12" s="1"/>
  <c r="S577" i="12" a="1"/>
  <c r="S577" i="12" s="1"/>
  <c r="R577" i="12" a="1"/>
  <c r="R577" i="12" s="1"/>
  <c r="E577" i="12"/>
  <c r="AM576" i="12"/>
  <c r="AK576" i="12" a="1"/>
  <c r="AK576" i="12" s="1"/>
  <c r="AJ576" i="12"/>
  <c r="AH576" i="12"/>
  <c r="W576" i="12" a="1"/>
  <c r="W576" i="12" s="1"/>
  <c r="V576" i="12" a="1"/>
  <c r="V576" i="12" s="1"/>
  <c r="U576" i="12" a="1"/>
  <c r="U576" i="12" s="1"/>
  <c r="T576" i="12" a="1"/>
  <c r="T576" i="12" s="1"/>
  <c r="S576" i="12" a="1"/>
  <c r="S576" i="12" s="1"/>
  <c r="R576" i="12" a="1"/>
  <c r="R576" i="12" s="1"/>
  <c r="E576" i="12"/>
  <c r="AM575" i="12"/>
  <c r="AK575" i="12" a="1"/>
  <c r="AK575" i="12" s="1"/>
  <c r="AJ575" i="12"/>
  <c r="AH575" i="12"/>
  <c r="W575" i="12" a="1"/>
  <c r="W575" i="12" s="1"/>
  <c r="V575" i="12" a="1"/>
  <c r="V575" i="12" s="1"/>
  <c r="U575" i="12" a="1"/>
  <c r="U575" i="12" s="1"/>
  <c r="T575" i="12" a="1"/>
  <c r="T575" i="12" s="1"/>
  <c r="S575" i="12" a="1"/>
  <c r="S575" i="12" s="1"/>
  <c r="R575" i="12" a="1"/>
  <c r="R575" i="12" s="1"/>
  <c r="E575" i="12"/>
  <c r="AM574" i="12"/>
  <c r="AK574" i="12" a="1"/>
  <c r="AK574" i="12" s="1"/>
  <c r="AJ574" i="12"/>
  <c r="AH574" i="12"/>
  <c r="W574" i="12" a="1"/>
  <c r="W574" i="12" s="1"/>
  <c r="V574" i="12" a="1"/>
  <c r="V574" i="12" s="1"/>
  <c r="U574" i="12" a="1"/>
  <c r="U574" i="12" s="1"/>
  <c r="T574" i="12" a="1"/>
  <c r="T574" i="12" s="1"/>
  <c r="S574" i="12" a="1"/>
  <c r="S574" i="12" s="1"/>
  <c r="R574" i="12" a="1"/>
  <c r="R574" i="12" s="1"/>
  <c r="E574" i="12"/>
  <c r="AM573" i="12"/>
  <c r="AK573" i="12" a="1"/>
  <c r="AK573" i="12" s="1"/>
  <c r="AJ573" i="12"/>
  <c r="AH573" i="12"/>
  <c r="W573" i="12" a="1"/>
  <c r="W573" i="12" s="1"/>
  <c r="V573" i="12" a="1"/>
  <c r="V573" i="12" s="1"/>
  <c r="U573" i="12" a="1"/>
  <c r="U573" i="12" s="1"/>
  <c r="T573" i="12" a="1"/>
  <c r="T573" i="12" s="1"/>
  <c r="S573" i="12" a="1"/>
  <c r="S573" i="12" s="1"/>
  <c r="R573" i="12" a="1"/>
  <c r="R573" i="12" s="1"/>
  <c r="E573" i="12"/>
  <c r="AM572" i="12"/>
  <c r="AK572" i="12" a="1"/>
  <c r="AK572" i="12" s="1"/>
  <c r="AJ572" i="12"/>
  <c r="AH572" i="12"/>
  <c r="W572" i="12" a="1"/>
  <c r="W572" i="12" s="1"/>
  <c r="V572" i="12" a="1"/>
  <c r="V572" i="12" s="1"/>
  <c r="U572" i="12" a="1"/>
  <c r="U572" i="12" s="1"/>
  <c r="T572" i="12" a="1"/>
  <c r="T572" i="12" s="1"/>
  <c r="S572" i="12" a="1"/>
  <c r="S572" i="12" s="1"/>
  <c r="R572" i="12" a="1"/>
  <c r="R572" i="12" s="1"/>
  <c r="E572" i="12"/>
  <c r="AM571" i="12"/>
  <c r="AK571" i="12" a="1"/>
  <c r="AK571" i="12" s="1"/>
  <c r="AJ571" i="12"/>
  <c r="AH571" i="12"/>
  <c r="W571" i="12" a="1"/>
  <c r="W571" i="12" s="1"/>
  <c r="V571" i="12" a="1"/>
  <c r="V571" i="12" s="1"/>
  <c r="U571" i="12" a="1"/>
  <c r="U571" i="12" s="1"/>
  <c r="T571" i="12" a="1"/>
  <c r="T571" i="12" s="1"/>
  <c r="S571" i="12" a="1"/>
  <c r="S571" i="12" s="1"/>
  <c r="R571" i="12" a="1"/>
  <c r="R571" i="12" s="1"/>
  <c r="E571" i="12"/>
  <c r="AM570" i="12"/>
  <c r="AK570" i="12" a="1"/>
  <c r="AK570" i="12" s="1"/>
  <c r="AJ570" i="12"/>
  <c r="AH570" i="12"/>
  <c r="W570" i="12" a="1"/>
  <c r="W570" i="12" s="1"/>
  <c r="V570" i="12" a="1"/>
  <c r="V570" i="12" s="1"/>
  <c r="U570" i="12" a="1"/>
  <c r="U570" i="12" s="1"/>
  <c r="T570" i="12" a="1"/>
  <c r="T570" i="12" s="1"/>
  <c r="S570" i="12" a="1"/>
  <c r="S570" i="12" s="1"/>
  <c r="R570" i="12" a="1"/>
  <c r="R570" i="12" s="1"/>
  <c r="E570" i="12"/>
  <c r="AM569" i="12"/>
  <c r="AK569" i="12" a="1"/>
  <c r="AK569" i="12" s="1"/>
  <c r="AJ569" i="12"/>
  <c r="AH569" i="12"/>
  <c r="W569" i="12" a="1"/>
  <c r="W569" i="12" s="1"/>
  <c r="V569" i="12" a="1"/>
  <c r="V569" i="12" s="1"/>
  <c r="U569" i="12" a="1"/>
  <c r="U569" i="12" s="1"/>
  <c r="T569" i="12" a="1"/>
  <c r="T569" i="12" s="1"/>
  <c r="S569" i="12" a="1"/>
  <c r="S569" i="12" s="1"/>
  <c r="R569" i="12" a="1"/>
  <c r="R569" i="12" s="1"/>
  <c r="E569" i="12"/>
  <c r="AM568" i="12"/>
  <c r="AK568" i="12" a="1"/>
  <c r="AK568" i="12" s="1"/>
  <c r="AJ568" i="12"/>
  <c r="AH568" i="12"/>
  <c r="W568" i="12" a="1"/>
  <c r="W568" i="12" s="1"/>
  <c r="V568" i="12" a="1"/>
  <c r="V568" i="12" s="1"/>
  <c r="U568" i="12" a="1"/>
  <c r="U568" i="12" s="1"/>
  <c r="T568" i="12" a="1"/>
  <c r="T568" i="12" s="1"/>
  <c r="S568" i="12" a="1"/>
  <c r="S568" i="12" s="1"/>
  <c r="R568" i="12" a="1"/>
  <c r="R568" i="12" s="1"/>
  <c r="E568" i="12"/>
  <c r="AM567" i="12"/>
  <c r="AK567" i="12" a="1"/>
  <c r="AK567" i="12" s="1"/>
  <c r="AJ567" i="12"/>
  <c r="AH567" i="12"/>
  <c r="W567" i="12" a="1"/>
  <c r="W567" i="12" s="1"/>
  <c r="V567" i="12" a="1"/>
  <c r="V567" i="12" s="1"/>
  <c r="U567" i="12" a="1"/>
  <c r="U567" i="12" s="1"/>
  <c r="T567" i="12" a="1"/>
  <c r="T567" i="12" s="1"/>
  <c r="S567" i="12" a="1"/>
  <c r="S567" i="12" s="1"/>
  <c r="R567" i="12" a="1"/>
  <c r="R567" i="12" s="1"/>
  <c r="E567" i="12"/>
  <c r="AM566" i="12"/>
  <c r="AK566" i="12" a="1"/>
  <c r="AK566" i="12" s="1"/>
  <c r="AJ566" i="12"/>
  <c r="AH566" i="12"/>
  <c r="W566" i="12" a="1"/>
  <c r="W566" i="12" s="1"/>
  <c r="V566" i="12" a="1"/>
  <c r="V566" i="12" s="1"/>
  <c r="U566" i="12" a="1"/>
  <c r="U566" i="12" s="1"/>
  <c r="T566" i="12" a="1"/>
  <c r="T566" i="12" s="1"/>
  <c r="S566" i="12" a="1"/>
  <c r="S566" i="12" s="1"/>
  <c r="R566" i="12" a="1"/>
  <c r="R566" i="12" s="1"/>
  <c r="E566" i="12"/>
  <c r="AM565" i="12"/>
  <c r="AK565" i="12" a="1"/>
  <c r="AK565" i="12" s="1"/>
  <c r="AJ565" i="12"/>
  <c r="AH565" i="12"/>
  <c r="W565" i="12" a="1"/>
  <c r="W565" i="12" s="1"/>
  <c r="V565" i="12" a="1"/>
  <c r="V565" i="12" s="1"/>
  <c r="U565" i="12" a="1"/>
  <c r="U565" i="12" s="1"/>
  <c r="T565" i="12" a="1"/>
  <c r="T565" i="12" s="1"/>
  <c r="S565" i="12" a="1"/>
  <c r="S565" i="12" s="1"/>
  <c r="R565" i="12" a="1"/>
  <c r="R565" i="12" s="1"/>
  <c r="E565" i="12"/>
  <c r="AM564" i="12"/>
  <c r="AK564" i="12" a="1"/>
  <c r="AK564" i="12" s="1"/>
  <c r="AJ564" i="12"/>
  <c r="AH564" i="12"/>
  <c r="W564" i="12" a="1"/>
  <c r="W564" i="12" s="1"/>
  <c r="V564" i="12" a="1"/>
  <c r="V564" i="12" s="1"/>
  <c r="U564" i="12" a="1"/>
  <c r="U564" i="12" s="1"/>
  <c r="T564" i="12" a="1"/>
  <c r="T564" i="12" s="1"/>
  <c r="S564" i="12" a="1"/>
  <c r="S564" i="12" s="1"/>
  <c r="R564" i="12" a="1"/>
  <c r="R564" i="12" s="1"/>
  <c r="E564" i="12"/>
  <c r="AM563" i="12"/>
  <c r="AK563" i="12" a="1"/>
  <c r="AK563" i="12" s="1"/>
  <c r="AJ563" i="12"/>
  <c r="AH563" i="12"/>
  <c r="W563" i="12" a="1"/>
  <c r="W563" i="12" s="1"/>
  <c r="V563" i="12" a="1"/>
  <c r="V563" i="12" s="1"/>
  <c r="U563" i="12" a="1"/>
  <c r="U563" i="12" s="1"/>
  <c r="T563" i="12" a="1"/>
  <c r="T563" i="12" s="1"/>
  <c r="S563" i="12" a="1"/>
  <c r="S563" i="12" s="1"/>
  <c r="R563" i="12" a="1"/>
  <c r="R563" i="12" s="1"/>
  <c r="E563" i="12"/>
  <c r="AM562" i="12"/>
  <c r="AK562" i="12" a="1"/>
  <c r="AK562" i="12" s="1"/>
  <c r="AJ562" i="12"/>
  <c r="AH562" i="12"/>
  <c r="W562" i="12" a="1"/>
  <c r="W562" i="12" s="1"/>
  <c r="V562" i="12" a="1"/>
  <c r="V562" i="12" s="1"/>
  <c r="U562" i="12" a="1"/>
  <c r="U562" i="12" s="1"/>
  <c r="T562" i="12" a="1"/>
  <c r="T562" i="12" s="1"/>
  <c r="S562" i="12" a="1"/>
  <c r="S562" i="12" s="1"/>
  <c r="R562" i="12" a="1"/>
  <c r="R562" i="12" s="1"/>
  <c r="E562" i="12"/>
  <c r="AM561" i="12"/>
  <c r="AK561" i="12" a="1"/>
  <c r="AK561" i="12" s="1"/>
  <c r="AJ561" i="12"/>
  <c r="AH561" i="12"/>
  <c r="W561" i="12" a="1"/>
  <c r="W561" i="12" s="1"/>
  <c r="V561" i="12" a="1"/>
  <c r="V561" i="12" s="1"/>
  <c r="U561" i="12" a="1"/>
  <c r="U561" i="12" s="1"/>
  <c r="T561" i="12" a="1"/>
  <c r="T561" i="12" s="1"/>
  <c r="S561" i="12" a="1"/>
  <c r="S561" i="12" s="1"/>
  <c r="R561" i="12" a="1"/>
  <c r="R561" i="12" s="1"/>
  <c r="E561" i="12"/>
  <c r="AM560" i="12"/>
  <c r="AK560" i="12" a="1"/>
  <c r="AK560" i="12" s="1"/>
  <c r="AJ560" i="12"/>
  <c r="AH560" i="12"/>
  <c r="W560" i="12" a="1"/>
  <c r="W560" i="12" s="1"/>
  <c r="V560" i="12" a="1"/>
  <c r="V560" i="12" s="1"/>
  <c r="U560" i="12" a="1"/>
  <c r="U560" i="12" s="1"/>
  <c r="T560" i="12" a="1"/>
  <c r="T560" i="12" s="1"/>
  <c r="S560" i="12" a="1"/>
  <c r="S560" i="12" s="1"/>
  <c r="R560" i="12" a="1"/>
  <c r="R560" i="12" s="1"/>
  <c r="E560" i="12"/>
  <c r="AM559" i="12"/>
  <c r="AK559" i="12" a="1"/>
  <c r="AK559" i="12" s="1"/>
  <c r="AJ559" i="12"/>
  <c r="AH559" i="12"/>
  <c r="W559" i="12" a="1"/>
  <c r="W559" i="12" s="1"/>
  <c r="V559" i="12" a="1"/>
  <c r="V559" i="12" s="1"/>
  <c r="U559" i="12" a="1"/>
  <c r="U559" i="12" s="1"/>
  <c r="T559" i="12" a="1"/>
  <c r="T559" i="12" s="1"/>
  <c r="S559" i="12" a="1"/>
  <c r="S559" i="12" s="1"/>
  <c r="R559" i="12" a="1"/>
  <c r="R559" i="12" s="1"/>
  <c r="E559" i="12"/>
  <c r="AM558" i="12"/>
  <c r="AK558" i="12" a="1"/>
  <c r="AK558" i="12" s="1"/>
  <c r="AJ558" i="12"/>
  <c r="AH558" i="12"/>
  <c r="W558" i="12" a="1"/>
  <c r="W558" i="12" s="1"/>
  <c r="V558" i="12" a="1"/>
  <c r="V558" i="12" s="1"/>
  <c r="U558" i="12" a="1"/>
  <c r="U558" i="12" s="1"/>
  <c r="T558" i="12" a="1"/>
  <c r="T558" i="12" s="1"/>
  <c r="S558" i="12" a="1"/>
  <c r="S558" i="12" s="1"/>
  <c r="R558" i="12" a="1"/>
  <c r="R558" i="12" s="1"/>
  <c r="E558" i="12"/>
  <c r="AM557" i="12"/>
  <c r="AK557" i="12" a="1"/>
  <c r="AK557" i="12" s="1"/>
  <c r="AJ557" i="12"/>
  <c r="AH557" i="12"/>
  <c r="W557" i="12" a="1"/>
  <c r="W557" i="12" s="1"/>
  <c r="V557" i="12" a="1"/>
  <c r="V557" i="12" s="1"/>
  <c r="U557" i="12" a="1"/>
  <c r="U557" i="12" s="1"/>
  <c r="T557" i="12" a="1"/>
  <c r="T557" i="12" s="1"/>
  <c r="S557" i="12" a="1"/>
  <c r="S557" i="12" s="1"/>
  <c r="R557" i="12" a="1"/>
  <c r="R557" i="12" s="1"/>
  <c r="E557" i="12"/>
  <c r="AM556" i="12"/>
  <c r="AK556" i="12" a="1"/>
  <c r="AK556" i="12" s="1"/>
  <c r="AJ556" i="12"/>
  <c r="AH556" i="12"/>
  <c r="W556" i="12" a="1"/>
  <c r="W556" i="12" s="1"/>
  <c r="V556" i="12" a="1"/>
  <c r="V556" i="12" s="1"/>
  <c r="U556" i="12" a="1"/>
  <c r="U556" i="12" s="1"/>
  <c r="T556" i="12" a="1"/>
  <c r="T556" i="12" s="1"/>
  <c r="S556" i="12" a="1"/>
  <c r="S556" i="12" s="1"/>
  <c r="R556" i="12" a="1"/>
  <c r="R556" i="12" s="1"/>
  <c r="E556" i="12"/>
  <c r="AM555" i="12"/>
  <c r="AK555" i="12" a="1"/>
  <c r="AK555" i="12" s="1"/>
  <c r="AJ555" i="12"/>
  <c r="AH555" i="12"/>
  <c r="W555" i="12" a="1"/>
  <c r="W555" i="12" s="1"/>
  <c r="V555" i="12" a="1"/>
  <c r="V555" i="12" s="1"/>
  <c r="U555" i="12" a="1"/>
  <c r="U555" i="12" s="1"/>
  <c r="T555" i="12" a="1"/>
  <c r="T555" i="12" s="1"/>
  <c r="S555" i="12" a="1"/>
  <c r="S555" i="12" s="1"/>
  <c r="R555" i="12" a="1"/>
  <c r="R555" i="12" s="1"/>
  <c r="E555" i="12"/>
  <c r="AM554" i="12"/>
  <c r="AK554" i="12" a="1"/>
  <c r="AK554" i="12" s="1"/>
  <c r="AJ554" i="12"/>
  <c r="AH554" i="12"/>
  <c r="W554" i="12" a="1"/>
  <c r="W554" i="12" s="1"/>
  <c r="V554" i="12" a="1"/>
  <c r="V554" i="12" s="1"/>
  <c r="U554" i="12" a="1"/>
  <c r="U554" i="12" s="1"/>
  <c r="T554" i="12" a="1"/>
  <c r="T554" i="12" s="1"/>
  <c r="S554" i="12" a="1"/>
  <c r="S554" i="12" s="1"/>
  <c r="R554" i="12" a="1"/>
  <c r="R554" i="12" s="1"/>
  <c r="E554" i="12"/>
  <c r="AM553" i="12"/>
  <c r="AK553" i="12" a="1"/>
  <c r="AK553" i="12" s="1"/>
  <c r="AJ553" i="12"/>
  <c r="AH553" i="12"/>
  <c r="W553" i="12" a="1"/>
  <c r="W553" i="12" s="1"/>
  <c r="V553" i="12" a="1"/>
  <c r="V553" i="12" s="1"/>
  <c r="U553" i="12" a="1"/>
  <c r="U553" i="12" s="1"/>
  <c r="T553" i="12" a="1"/>
  <c r="T553" i="12" s="1"/>
  <c r="S553" i="12" a="1"/>
  <c r="S553" i="12" s="1"/>
  <c r="R553" i="12" a="1"/>
  <c r="R553" i="12" s="1"/>
  <c r="E553" i="12"/>
  <c r="AM552" i="12"/>
  <c r="AK552" i="12" a="1"/>
  <c r="AK552" i="12" s="1"/>
  <c r="AJ552" i="12"/>
  <c r="AH552" i="12"/>
  <c r="W552" i="12" a="1"/>
  <c r="W552" i="12" s="1"/>
  <c r="V552" i="12" a="1"/>
  <c r="V552" i="12" s="1"/>
  <c r="U552" i="12" a="1"/>
  <c r="U552" i="12" s="1"/>
  <c r="T552" i="12" a="1"/>
  <c r="T552" i="12" s="1"/>
  <c r="S552" i="12" a="1"/>
  <c r="S552" i="12" s="1"/>
  <c r="R552" i="12" a="1"/>
  <c r="R552" i="12" s="1"/>
  <c r="E552" i="12"/>
  <c r="AM551" i="12"/>
  <c r="AK551" i="12" a="1"/>
  <c r="AK551" i="12" s="1"/>
  <c r="AJ551" i="12"/>
  <c r="AH551" i="12"/>
  <c r="W551" i="12" a="1"/>
  <c r="W551" i="12" s="1"/>
  <c r="V551" i="12" a="1"/>
  <c r="V551" i="12" s="1"/>
  <c r="U551" i="12" a="1"/>
  <c r="U551" i="12" s="1"/>
  <c r="T551" i="12" a="1"/>
  <c r="T551" i="12" s="1"/>
  <c r="S551" i="12" a="1"/>
  <c r="S551" i="12" s="1"/>
  <c r="R551" i="12" a="1"/>
  <c r="R551" i="12" s="1"/>
  <c r="E551" i="12"/>
  <c r="AM550" i="12"/>
  <c r="AK550" i="12" a="1"/>
  <c r="AK550" i="12" s="1"/>
  <c r="AJ550" i="12"/>
  <c r="AH550" i="12"/>
  <c r="W550" i="12" a="1"/>
  <c r="W550" i="12" s="1"/>
  <c r="V550" i="12" a="1"/>
  <c r="V550" i="12" s="1"/>
  <c r="U550" i="12" a="1"/>
  <c r="U550" i="12" s="1"/>
  <c r="T550" i="12" a="1"/>
  <c r="T550" i="12" s="1"/>
  <c r="S550" i="12" a="1"/>
  <c r="S550" i="12" s="1"/>
  <c r="R550" i="12" a="1"/>
  <c r="R550" i="12" s="1"/>
  <c r="E550" i="12"/>
  <c r="AM549" i="12"/>
  <c r="AK549" i="12" a="1"/>
  <c r="AK549" i="12" s="1"/>
  <c r="AJ549" i="12"/>
  <c r="AH549" i="12"/>
  <c r="W549" i="12" a="1"/>
  <c r="W549" i="12" s="1"/>
  <c r="V549" i="12" a="1"/>
  <c r="V549" i="12" s="1"/>
  <c r="U549" i="12" a="1"/>
  <c r="U549" i="12" s="1"/>
  <c r="T549" i="12" a="1"/>
  <c r="T549" i="12" s="1"/>
  <c r="S549" i="12" a="1"/>
  <c r="S549" i="12" s="1"/>
  <c r="R549" i="12" a="1"/>
  <c r="R549" i="12" s="1"/>
  <c r="E549" i="12"/>
  <c r="AM548" i="12"/>
  <c r="AK548" i="12" a="1"/>
  <c r="AK548" i="12" s="1"/>
  <c r="AJ548" i="12"/>
  <c r="AH548" i="12"/>
  <c r="W548" i="12" a="1"/>
  <c r="W548" i="12" s="1"/>
  <c r="V548" i="12" a="1"/>
  <c r="V548" i="12" s="1"/>
  <c r="U548" i="12" a="1"/>
  <c r="U548" i="12" s="1"/>
  <c r="T548" i="12" a="1"/>
  <c r="T548" i="12" s="1"/>
  <c r="S548" i="12" a="1"/>
  <c r="S548" i="12" s="1"/>
  <c r="R548" i="12" a="1"/>
  <c r="R548" i="12" s="1"/>
  <c r="E548" i="12"/>
  <c r="AM547" i="12"/>
  <c r="AK547" i="12" a="1"/>
  <c r="AK547" i="12" s="1"/>
  <c r="AJ547" i="12"/>
  <c r="AH547" i="12"/>
  <c r="W547" i="12" a="1"/>
  <c r="W547" i="12" s="1"/>
  <c r="V547" i="12" a="1"/>
  <c r="V547" i="12" s="1"/>
  <c r="U547" i="12" a="1"/>
  <c r="U547" i="12" s="1"/>
  <c r="T547" i="12" a="1"/>
  <c r="T547" i="12" s="1"/>
  <c r="S547" i="12" a="1"/>
  <c r="S547" i="12" s="1"/>
  <c r="R547" i="12" a="1"/>
  <c r="R547" i="12" s="1"/>
  <c r="E547" i="12"/>
  <c r="AM546" i="12"/>
  <c r="AK546" i="12" a="1"/>
  <c r="AK546" i="12" s="1"/>
  <c r="AJ546" i="12"/>
  <c r="AH546" i="12"/>
  <c r="W546" i="12" a="1"/>
  <c r="W546" i="12" s="1"/>
  <c r="V546" i="12" a="1"/>
  <c r="V546" i="12" s="1"/>
  <c r="U546" i="12" a="1"/>
  <c r="U546" i="12" s="1"/>
  <c r="T546" i="12" a="1"/>
  <c r="T546" i="12" s="1"/>
  <c r="S546" i="12" a="1"/>
  <c r="S546" i="12" s="1"/>
  <c r="R546" i="12" a="1"/>
  <c r="R546" i="12" s="1"/>
  <c r="E546" i="12"/>
  <c r="AM545" i="12"/>
  <c r="AK545" i="12" a="1"/>
  <c r="AK545" i="12" s="1"/>
  <c r="AJ545" i="12"/>
  <c r="AH545" i="12"/>
  <c r="W545" i="12" a="1"/>
  <c r="W545" i="12" s="1"/>
  <c r="V545" i="12" a="1"/>
  <c r="V545" i="12" s="1"/>
  <c r="U545" i="12" a="1"/>
  <c r="U545" i="12" s="1"/>
  <c r="T545" i="12" a="1"/>
  <c r="T545" i="12" s="1"/>
  <c r="S545" i="12" a="1"/>
  <c r="S545" i="12" s="1"/>
  <c r="R545" i="12" a="1"/>
  <c r="R545" i="12" s="1"/>
  <c r="E545" i="12"/>
  <c r="AM544" i="12"/>
  <c r="AK544" i="12" a="1"/>
  <c r="AK544" i="12" s="1"/>
  <c r="AJ544" i="12"/>
  <c r="AH544" i="12"/>
  <c r="W544" i="12" a="1"/>
  <c r="W544" i="12" s="1"/>
  <c r="V544" i="12" a="1"/>
  <c r="V544" i="12" s="1"/>
  <c r="U544" i="12" a="1"/>
  <c r="U544" i="12" s="1"/>
  <c r="T544" i="12" a="1"/>
  <c r="T544" i="12" s="1"/>
  <c r="S544" i="12" a="1"/>
  <c r="S544" i="12" s="1"/>
  <c r="R544" i="12" a="1"/>
  <c r="R544" i="12" s="1"/>
  <c r="E544" i="12"/>
  <c r="AM543" i="12"/>
  <c r="AK543" i="12" a="1"/>
  <c r="AK543" i="12" s="1"/>
  <c r="AJ543" i="12"/>
  <c r="AH543" i="12"/>
  <c r="W543" i="12" a="1"/>
  <c r="W543" i="12" s="1"/>
  <c r="V543" i="12" a="1"/>
  <c r="V543" i="12" s="1"/>
  <c r="U543" i="12" a="1"/>
  <c r="U543" i="12" s="1"/>
  <c r="T543" i="12" a="1"/>
  <c r="T543" i="12" s="1"/>
  <c r="S543" i="12" a="1"/>
  <c r="S543" i="12" s="1"/>
  <c r="R543" i="12" a="1"/>
  <c r="R543" i="12" s="1"/>
  <c r="E543" i="12"/>
  <c r="AM542" i="12"/>
  <c r="AK542" i="12" a="1"/>
  <c r="AK542" i="12" s="1"/>
  <c r="AJ542" i="12"/>
  <c r="AH542" i="12"/>
  <c r="W542" i="12" a="1"/>
  <c r="W542" i="12" s="1"/>
  <c r="V542" i="12" a="1"/>
  <c r="V542" i="12" s="1"/>
  <c r="U542" i="12" a="1"/>
  <c r="U542" i="12" s="1"/>
  <c r="T542" i="12" a="1"/>
  <c r="T542" i="12" s="1"/>
  <c r="S542" i="12" a="1"/>
  <c r="S542" i="12" s="1"/>
  <c r="R542" i="12" a="1"/>
  <c r="R542" i="12" s="1"/>
  <c r="E542" i="12"/>
  <c r="AM541" i="12"/>
  <c r="AK541" i="12" a="1"/>
  <c r="AK541" i="12" s="1"/>
  <c r="AJ541" i="12"/>
  <c r="AH541" i="12"/>
  <c r="W541" i="12" a="1"/>
  <c r="W541" i="12" s="1"/>
  <c r="V541" i="12" a="1"/>
  <c r="V541" i="12" s="1"/>
  <c r="U541" i="12" a="1"/>
  <c r="U541" i="12" s="1"/>
  <c r="T541" i="12" a="1"/>
  <c r="T541" i="12" s="1"/>
  <c r="S541" i="12" a="1"/>
  <c r="S541" i="12" s="1"/>
  <c r="R541" i="12" a="1"/>
  <c r="R541" i="12" s="1"/>
  <c r="E541" i="12"/>
  <c r="AM540" i="12"/>
  <c r="AK540" i="12" a="1"/>
  <c r="AK540" i="12" s="1"/>
  <c r="AJ540" i="12"/>
  <c r="AH540" i="12"/>
  <c r="W540" i="12" a="1"/>
  <c r="W540" i="12" s="1"/>
  <c r="V540" i="12" a="1"/>
  <c r="V540" i="12" s="1"/>
  <c r="U540" i="12" a="1"/>
  <c r="U540" i="12" s="1"/>
  <c r="T540" i="12" a="1"/>
  <c r="T540" i="12" s="1"/>
  <c r="S540" i="12" a="1"/>
  <c r="S540" i="12" s="1"/>
  <c r="R540" i="12" a="1"/>
  <c r="R540" i="12" s="1"/>
  <c r="E540" i="12"/>
  <c r="AM539" i="12"/>
  <c r="AK539" i="12" a="1"/>
  <c r="AK539" i="12" s="1"/>
  <c r="AJ539" i="12"/>
  <c r="AH539" i="12"/>
  <c r="W539" i="12" a="1"/>
  <c r="W539" i="12" s="1"/>
  <c r="V539" i="12" a="1"/>
  <c r="V539" i="12" s="1"/>
  <c r="U539" i="12" a="1"/>
  <c r="U539" i="12" s="1"/>
  <c r="T539" i="12" a="1"/>
  <c r="T539" i="12" s="1"/>
  <c r="S539" i="12" a="1"/>
  <c r="S539" i="12" s="1"/>
  <c r="R539" i="12" a="1"/>
  <c r="R539" i="12" s="1"/>
  <c r="E539" i="12"/>
  <c r="AM538" i="12"/>
  <c r="AK538" i="12" a="1"/>
  <c r="AK538" i="12" s="1"/>
  <c r="AJ538" i="12"/>
  <c r="AH538" i="12"/>
  <c r="W538" i="12" a="1"/>
  <c r="W538" i="12" s="1"/>
  <c r="V538" i="12" a="1"/>
  <c r="V538" i="12" s="1"/>
  <c r="U538" i="12" a="1"/>
  <c r="U538" i="12" s="1"/>
  <c r="T538" i="12" a="1"/>
  <c r="T538" i="12" s="1"/>
  <c r="S538" i="12" a="1"/>
  <c r="S538" i="12" s="1"/>
  <c r="R538" i="12" a="1"/>
  <c r="R538" i="12" s="1"/>
  <c r="E538" i="12"/>
  <c r="AM537" i="12"/>
  <c r="AK537" i="12" a="1"/>
  <c r="AK537" i="12" s="1"/>
  <c r="AJ537" i="12"/>
  <c r="AH537" i="12"/>
  <c r="W537" i="12" a="1"/>
  <c r="W537" i="12" s="1"/>
  <c r="V537" i="12" a="1"/>
  <c r="V537" i="12" s="1"/>
  <c r="U537" i="12" a="1"/>
  <c r="U537" i="12" s="1"/>
  <c r="T537" i="12" a="1"/>
  <c r="T537" i="12" s="1"/>
  <c r="S537" i="12" a="1"/>
  <c r="S537" i="12" s="1"/>
  <c r="R537" i="12" a="1"/>
  <c r="R537" i="12" s="1"/>
  <c r="E537" i="12"/>
  <c r="AM536" i="12"/>
  <c r="AK536" i="12" a="1"/>
  <c r="AK536" i="12" s="1"/>
  <c r="AJ536" i="12"/>
  <c r="AH536" i="12"/>
  <c r="W536" i="12" a="1"/>
  <c r="W536" i="12" s="1"/>
  <c r="V536" i="12" a="1"/>
  <c r="V536" i="12" s="1"/>
  <c r="U536" i="12" a="1"/>
  <c r="U536" i="12" s="1"/>
  <c r="T536" i="12" a="1"/>
  <c r="T536" i="12" s="1"/>
  <c r="S536" i="12" a="1"/>
  <c r="S536" i="12" s="1"/>
  <c r="R536" i="12" a="1"/>
  <c r="R536" i="12" s="1"/>
  <c r="E536" i="12"/>
  <c r="AM535" i="12"/>
  <c r="AK535" i="12" a="1"/>
  <c r="AK535" i="12" s="1"/>
  <c r="AJ535" i="12"/>
  <c r="AH535" i="12"/>
  <c r="W535" i="12" a="1"/>
  <c r="W535" i="12" s="1"/>
  <c r="V535" i="12" a="1"/>
  <c r="V535" i="12" s="1"/>
  <c r="U535" i="12" a="1"/>
  <c r="U535" i="12" s="1"/>
  <c r="T535" i="12" a="1"/>
  <c r="T535" i="12" s="1"/>
  <c r="S535" i="12" a="1"/>
  <c r="S535" i="12" s="1"/>
  <c r="R535" i="12" a="1"/>
  <c r="R535" i="12" s="1"/>
  <c r="E535" i="12"/>
  <c r="AM534" i="12"/>
  <c r="AK534" i="12" a="1"/>
  <c r="AK534" i="12" s="1"/>
  <c r="AJ534" i="12"/>
  <c r="AH534" i="12"/>
  <c r="W534" i="12" a="1"/>
  <c r="W534" i="12" s="1"/>
  <c r="V534" i="12" a="1"/>
  <c r="V534" i="12" s="1"/>
  <c r="U534" i="12" a="1"/>
  <c r="U534" i="12" s="1"/>
  <c r="T534" i="12" a="1"/>
  <c r="T534" i="12" s="1"/>
  <c r="S534" i="12" a="1"/>
  <c r="S534" i="12" s="1"/>
  <c r="R534" i="12" a="1"/>
  <c r="R534" i="12" s="1"/>
  <c r="E534" i="12"/>
  <c r="AM533" i="12"/>
  <c r="AK533" i="12" a="1"/>
  <c r="AK533" i="12" s="1"/>
  <c r="AJ533" i="12"/>
  <c r="AH533" i="12"/>
  <c r="W533" i="12" a="1"/>
  <c r="W533" i="12" s="1"/>
  <c r="V533" i="12" a="1"/>
  <c r="V533" i="12" s="1"/>
  <c r="U533" i="12" a="1"/>
  <c r="U533" i="12" s="1"/>
  <c r="T533" i="12" a="1"/>
  <c r="T533" i="12" s="1"/>
  <c r="S533" i="12" a="1"/>
  <c r="S533" i="12" s="1"/>
  <c r="R533" i="12" a="1"/>
  <c r="R533" i="12" s="1"/>
  <c r="E533" i="12"/>
  <c r="AM532" i="12"/>
  <c r="AK532" i="12" a="1"/>
  <c r="AK532" i="12" s="1"/>
  <c r="AJ532" i="12"/>
  <c r="AH532" i="12"/>
  <c r="W532" i="12" a="1"/>
  <c r="W532" i="12" s="1"/>
  <c r="V532" i="12" a="1"/>
  <c r="V532" i="12" s="1"/>
  <c r="U532" i="12" a="1"/>
  <c r="U532" i="12" s="1"/>
  <c r="T532" i="12" a="1"/>
  <c r="T532" i="12" s="1"/>
  <c r="S532" i="12" a="1"/>
  <c r="S532" i="12" s="1"/>
  <c r="R532" i="12" a="1"/>
  <c r="R532" i="12" s="1"/>
  <c r="E532" i="12"/>
  <c r="AM531" i="12"/>
  <c r="AK531" i="12" a="1"/>
  <c r="AK531" i="12" s="1"/>
  <c r="AJ531" i="12"/>
  <c r="AH531" i="12"/>
  <c r="W531" i="12" a="1"/>
  <c r="W531" i="12" s="1"/>
  <c r="V531" i="12" a="1"/>
  <c r="V531" i="12" s="1"/>
  <c r="U531" i="12" a="1"/>
  <c r="U531" i="12" s="1"/>
  <c r="T531" i="12" a="1"/>
  <c r="T531" i="12" s="1"/>
  <c r="S531" i="12" a="1"/>
  <c r="S531" i="12" s="1"/>
  <c r="R531" i="12" a="1"/>
  <c r="R531" i="12" s="1"/>
  <c r="E531" i="12"/>
  <c r="AM530" i="12"/>
  <c r="AK530" i="12" a="1"/>
  <c r="AK530" i="12" s="1"/>
  <c r="AJ530" i="12"/>
  <c r="AH530" i="12"/>
  <c r="W530" i="12" a="1"/>
  <c r="W530" i="12" s="1"/>
  <c r="V530" i="12" a="1"/>
  <c r="V530" i="12" s="1"/>
  <c r="U530" i="12" a="1"/>
  <c r="U530" i="12" s="1"/>
  <c r="T530" i="12" a="1"/>
  <c r="T530" i="12" s="1"/>
  <c r="S530" i="12" a="1"/>
  <c r="S530" i="12" s="1"/>
  <c r="R530" i="12" a="1"/>
  <c r="R530" i="12" s="1"/>
  <c r="E530" i="12"/>
  <c r="AM529" i="12"/>
  <c r="AK529" i="12" a="1"/>
  <c r="AK529" i="12" s="1"/>
  <c r="AJ529" i="12"/>
  <c r="AH529" i="12"/>
  <c r="W529" i="12" a="1"/>
  <c r="W529" i="12" s="1"/>
  <c r="V529" i="12" a="1"/>
  <c r="V529" i="12" s="1"/>
  <c r="U529" i="12" a="1"/>
  <c r="U529" i="12" s="1"/>
  <c r="T529" i="12" a="1"/>
  <c r="T529" i="12" s="1"/>
  <c r="S529" i="12" a="1"/>
  <c r="S529" i="12" s="1"/>
  <c r="R529" i="12" a="1"/>
  <c r="R529" i="12" s="1"/>
  <c r="E529" i="12"/>
  <c r="AM528" i="12"/>
  <c r="AK528" i="12" a="1"/>
  <c r="AK528" i="12" s="1"/>
  <c r="AJ528" i="12"/>
  <c r="AH528" i="12"/>
  <c r="W528" i="12" a="1"/>
  <c r="W528" i="12" s="1"/>
  <c r="V528" i="12" a="1"/>
  <c r="V528" i="12" s="1"/>
  <c r="U528" i="12" a="1"/>
  <c r="U528" i="12" s="1"/>
  <c r="T528" i="12" a="1"/>
  <c r="T528" i="12" s="1"/>
  <c r="S528" i="12" a="1"/>
  <c r="S528" i="12" s="1"/>
  <c r="R528" i="12" a="1"/>
  <c r="R528" i="12" s="1"/>
  <c r="E528" i="12"/>
  <c r="AM527" i="12"/>
  <c r="AK527" i="12" a="1"/>
  <c r="AK527" i="12" s="1"/>
  <c r="AJ527" i="12"/>
  <c r="AH527" i="12"/>
  <c r="W527" i="12" a="1"/>
  <c r="W527" i="12" s="1"/>
  <c r="V527" i="12" a="1"/>
  <c r="V527" i="12" s="1"/>
  <c r="U527" i="12" a="1"/>
  <c r="U527" i="12" s="1"/>
  <c r="T527" i="12" a="1"/>
  <c r="T527" i="12" s="1"/>
  <c r="S527" i="12" a="1"/>
  <c r="S527" i="12" s="1"/>
  <c r="R527" i="12" a="1"/>
  <c r="R527" i="12" s="1"/>
  <c r="E527" i="12"/>
  <c r="AM526" i="12"/>
  <c r="AK526" i="12" a="1"/>
  <c r="AK526" i="12" s="1"/>
  <c r="AJ526" i="12"/>
  <c r="AH526" i="12"/>
  <c r="W526" i="12" a="1"/>
  <c r="W526" i="12" s="1"/>
  <c r="V526" i="12" a="1"/>
  <c r="V526" i="12" s="1"/>
  <c r="U526" i="12" a="1"/>
  <c r="U526" i="12" s="1"/>
  <c r="T526" i="12" a="1"/>
  <c r="T526" i="12" s="1"/>
  <c r="S526" i="12" a="1"/>
  <c r="S526" i="12" s="1"/>
  <c r="R526" i="12" a="1"/>
  <c r="R526" i="12" s="1"/>
  <c r="E526" i="12"/>
  <c r="AM525" i="12"/>
  <c r="AK525" i="12" a="1"/>
  <c r="AK525" i="12" s="1"/>
  <c r="AJ525" i="12"/>
  <c r="AH525" i="12"/>
  <c r="W525" i="12" a="1"/>
  <c r="W525" i="12" s="1"/>
  <c r="V525" i="12" a="1"/>
  <c r="V525" i="12" s="1"/>
  <c r="U525" i="12" a="1"/>
  <c r="U525" i="12" s="1"/>
  <c r="T525" i="12" a="1"/>
  <c r="T525" i="12" s="1"/>
  <c r="S525" i="12" a="1"/>
  <c r="S525" i="12" s="1"/>
  <c r="R525" i="12" a="1"/>
  <c r="R525" i="12" s="1"/>
  <c r="E525" i="12"/>
  <c r="AM524" i="12"/>
  <c r="AK524" i="12" a="1"/>
  <c r="AK524" i="12" s="1"/>
  <c r="AJ524" i="12"/>
  <c r="AH524" i="12"/>
  <c r="W524" i="12" a="1"/>
  <c r="W524" i="12" s="1"/>
  <c r="V524" i="12" a="1"/>
  <c r="V524" i="12" s="1"/>
  <c r="U524" i="12" a="1"/>
  <c r="U524" i="12" s="1"/>
  <c r="T524" i="12" a="1"/>
  <c r="T524" i="12" s="1"/>
  <c r="S524" i="12" a="1"/>
  <c r="S524" i="12" s="1"/>
  <c r="R524" i="12" a="1"/>
  <c r="R524" i="12" s="1"/>
  <c r="E524" i="12"/>
  <c r="AM523" i="12"/>
  <c r="AK523" i="12" a="1"/>
  <c r="AK523" i="12" s="1"/>
  <c r="AJ523" i="12"/>
  <c r="AH523" i="12"/>
  <c r="W523" i="12" a="1"/>
  <c r="W523" i="12" s="1"/>
  <c r="V523" i="12" a="1"/>
  <c r="V523" i="12" s="1"/>
  <c r="U523" i="12" a="1"/>
  <c r="U523" i="12" s="1"/>
  <c r="T523" i="12" a="1"/>
  <c r="T523" i="12" s="1"/>
  <c r="S523" i="12" a="1"/>
  <c r="S523" i="12" s="1"/>
  <c r="R523" i="12" a="1"/>
  <c r="R523" i="12" s="1"/>
  <c r="E523" i="12"/>
  <c r="AM522" i="12"/>
  <c r="AK522" i="12" a="1"/>
  <c r="AK522" i="12" s="1"/>
  <c r="AJ522" i="12"/>
  <c r="AH522" i="12"/>
  <c r="W522" i="12" a="1"/>
  <c r="W522" i="12" s="1"/>
  <c r="V522" i="12" a="1"/>
  <c r="V522" i="12" s="1"/>
  <c r="U522" i="12" a="1"/>
  <c r="U522" i="12" s="1"/>
  <c r="T522" i="12" a="1"/>
  <c r="T522" i="12" s="1"/>
  <c r="S522" i="12" a="1"/>
  <c r="S522" i="12" s="1"/>
  <c r="R522" i="12" a="1"/>
  <c r="R522" i="12" s="1"/>
  <c r="E522" i="12"/>
  <c r="AM521" i="12"/>
  <c r="AK521" i="12" a="1"/>
  <c r="AK521" i="12" s="1"/>
  <c r="AJ521" i="12"/>
  <c r="AH521" i="12"/>
  <c r="W521" i="12" a="1"/>
  <c r="W521" i="12" s="1"/>
  <c r="V521" i="12" a="1"/>
  <c r="V521" i="12" s="1"/>
  <c r="U521" i="12" a="1"/>
  <c r="U521" i="12" s="1"/>
  <c r="T521" i="12" a="1"/>
  <c r="T521" i="12" s="1"/>
  <c r="S521" i="12" a="1"/>
  <c r="S521" i="12" s="1"/>
  <c r="R521" i="12" a="1"/>
  <c r="R521" i="12" s="1"/>
  <c r="E521" i="12"/>
  <c r="AM520" i="12"/>
  <c r="AK520" i="12" a="1"/>
  <c r="AK520" i="12" s="1"/>
  <c r="AJ520" i="12"/>
  <c r="AH520" i="12"/>
  <c r="W520" i="12" a="1"/>
  <c r="W520" i="12" s="1"/>
  <c r="V520" i="12" a="1"/>
  <c r="V520" i="12" s="1"/>
  <c r="U520" i="12" a="1"/>
  <c r="U520" i="12" s="1"/>
  <c r="T520" i="12" a="1"/>
  <c r="T520" i="12" s="1"/>
  <c r="S520" i="12" a="1"/>
  <c r="S520" i="12" s="1"/>
  <c r="R520" i="12" a="1"/>
  <c r="R520" i="12" s="1"/>
  <c r="E520" i="12"/>
  <c r="AM519" i="12"/>
  <c r="AK519" i="12" a="1"/>
  <c r="AK519" i="12" s="1"/>
  <c r="AJ519" i="12"/>
  <c r="AH519" i="12"/>
  <c r="W519" i="12" a="1"/>
  <c r="W519" i="12" s="1"/>
  <c r="V519" i="12" a="1"/>
  <c r="V519" i="12" s="1"/>
  <c r="U519" i="12" a="1"/>
  <c r="U519" i="12" s="1"/>
  <c r="T519" i="12" a="1"/>
  <c r="T519" i="12" s="1"/>
  <c r="S519" i="12" a="1"/>
  <c r="S519" i="12" s="1"/>
  <c r="R519" i="12" a="1"/>
  <c r="R519" i="12" s="1"/>
  <c r="E519" i="12"/>
  <c r="AM518" i="12"/>
  <c r="AK518" i="12" a="1"/>
  <c r="AK518" i="12" s="1"/>
  <c r="AJ518" i="12"/>
  <c r="AH518" i="12"/>
  <c r="W518" i="12" a="1"/>
  <c r="W518" i="12" s="1"/>
  <c r="V518" i="12" a="1"/>
  <c r="V518" i="12" s="1"/>
  <c r="U518" i="12" a="1"/>
  <c r="U518" i="12" s="1"/>
  <c r="T518" i="12" a="1"/>
  <c r="T518" i="12" s="1"/>
  <c r="S518" i="12" a="1"/>
  <c r="S518" i="12" s="1"/>
  <c r="R518" i="12" a="1"/>
  <c r="R518" i="12" s="1"/>
  <c r="E518" i="12"/>
  <c r="AM517" i="12"/>
  <c r="AK517" i="12" a="1"/>
  <c r="AK517" i="12" s="1"/>
  <c r="AJ517" i="12"/>
  <c r="AH517" i="12"/>
  <c r="W517" i="12" a="1"/>
  <c r="W517" i="12" s="1"/>
  <c r="V517" i="12" a="1"/>
  <c r="V517" i="12" s="1"/>
  <c r="U517" i="12" a="1"/>
  <c r="U517" i="12" s="1"/>
  <c r="T517" i="12" a="1"/>
  <c r="T517" i="12" s="1"/>
  <c r="S517" i="12" a="1"/>
  <c r="S517" i="12" s="1"/>
  <c r="R517" i="12" a="1"/>
  <c r="R517" i="12" s="1"/>
  <c r="E517" i="12"/>
  <c r="AM516" i="12"/>
  <c r="AK516" i="12" a="1"/>
  <c r="AK516" i="12" s="1"/>
  <c r="AJ516" i="12"/>
  <c r="AH516" i="12"/>
  <c r="W516" i="12" a="1"/>
  <c r="W516" i="12" s="1"/>
  <c r="V516" i="12" a="1"/>
  <c r="V516" i="12" s="1"/>
  <c r="U516" i="12" a="1"/>
  <c r="U516" i="12" s="1"/>
  <c r="T516" i="12" a="1"/>
  <c r="T516" i="12" s="1"/>
  <c r="S516" i="12" a="1"/>
  <c r="S516" i="12" s="1"/>
  <c r="R516" i="12" a="1"/>
  <c r="R516" i="12" s="1"/>
  <c r="E516" i="12"/>
  <c r="AM515" i="12"/>
  <c r="AK515" i="12" a="1"/>
  <c r="AK515" i="12" s="1"/>
  <c r="AJ515" i="12"/>
  <c r="AH515" i="12"/>
  <c r="W515" i="12" a="1"/>
  <c r="W515" i="12" s="1"/>
  <c r="V515" i="12" a="1"/>
  <c r="V515" i="12" s="1"/>
  <c r="U515" i="12" a="1"/>
  <c r="U515" i="12" s="1"/>
  <c r="T515" i="12" a="1"/>
  <c r="T515" i="12" s="1"/>
  <c r="S515" i="12" a="1"/>
  <c r="S515" i="12" s="1"/>
  <c r="R515" i="12" a="1"/>
  <c r="R515" i="12" s="1"/>
  <c r="E515" i="12"/>
  <c r="AM514" i="12"/>
  <c r="AK514" i="12" a="1"/>
  <c r="AK514" i="12" s="1"/>
  <c r="AJ514" i="12"/>
  <c r="AH514" i="12"/>
  <c r="W514" i="12" a="1"/>
  <c r="W514" i="12" s="1"/>
  <c r="V514" i="12" a="1"/>
  <c r="V514" i="12" s="1"/>
  <c r="U514" i="12" a="1"/>
  <c r="U514" i="12" s="1"/>
  <c r="T514" i="12" a="1"/>
  <c r="T514" i="12" s="1"/>
  <c r="S514" i="12" a="1"/>
  <c r="S514" i="12" s="1"/>
  <c r="R514" i="12" a="1"/>
  <c r="R514" i="12" s="1"/>
  <c r="E514" i="12"/>
  <c r="AM513" i="12"/>
  <c r="AK513" i="12" a="1"/>
  <c r="AK513" i="12" s="1"/>
  <c r="AJ513" i="12"/>
  <c r="AH513" i="12"/>
  <c r="W513" i="12" a="1"/>
  <c r="W513" i="12" s="1"/>
  <c r="V513" i="12" a="1"/>
  <c r="V513" i="12" s="1"/>
  <c r="U513" i="12" a="1"/>
  <c r="U513" i="12" s="1"/>
  <c r="T513" i="12" a="1"/>
  <c r="T513" i="12" s="1"/>
  <c r="S513" i="12" a="1"/>
  <c r="S513" i="12" s="1"/>
  <c r="R513" i="12" a="1"/>
  <c r="R513" i="12" s="1"/>
  <c r="E513" i="12"/>
  <c r="AM512" i="12"/>
  <c r="AK512" i="12" a="1"/>
  <c r="AK512" i="12" s="1"/>
  <c r="AJ512" i="12"/>
  <c r="AH512" i="12"/>
  <c r="W512" i="12" a="1"/>
  <c r="W512" i="12" s="1"/>
  <c r="V512" i="12" a="1"/>
  <c r="V512" i="12" s="1"/>
  <c r="U512" i="12" a="1"/>
  <c r="U512" i="12" s="1"/>
  <c r="T512" i="12" a="1"/>
  <c r="T512" i="12" s="1"/>
  <c r="S512" i="12" a="1"/>
  <c r="S512" i="12" s="1"/>
  <c r="R512" i="12" a="1"/>
  <c r="R512" i="12" s="1"/>
  <c r="E512" i="12"/>
  <c r="AM511" i="12"/>
  <c r="AK511" i="12" a="1"/>
  <c r="AK511" i="12" s="1"/>
  <c r="AJ511" i="12"/>
  <c r="AH511" i="12"/>
  <c r="W511" i="12" a="1"/>
  <c r="W511" i="12" s="1"/>
  <c r="V511" i="12" a="1"/>
  <c r="V511" i="12" s="1"/>
  <c r="U511" i="12" a="1"/>
  <c r="U511" i="12" s="1"/>
  <c r="T511" i="12" a="1"/>
  <c r="T511" i="12" s="1"/>
  <c r="S511" i="12" a="1"/>
  <c r="S511" i="12" s="1"/>
  <c r="R511" i="12" a="1"/>
  <c r="R511" i="12" s="1"/>
  <c r="E511" i="12"/>
  <c r="AM510" i="12"/>
  <c r="AK510" i="12" a="1"/>
  <c r="AK510" i="12" s="1"/>
  <c r="AJ510" i="12"/>
  <c r="AH510" i="12"/>
  <c r="W510" i="12" a="1"/>
  <c r="W510" i="12" s="1"/>
  <c r="V510" i="12" a="1"/>
  <c r="V510" i="12" s="1"/>
  <c r="U510" i="12" a="1"/>
  <c r="U510" i="12" s="1"/>
  <c r="T510" i="12" a="1"/>
  <c r="T510" i="12" s="1"/>
  <c r="S510" i="12" a="1"/>
  <c r="S510" i="12" s="1"/>
  <c r="R510" i="12" a="1"/>
  <c r="R510" i="12" s="1"/>
  <c r="E510" i="12"/>
  <c r="AM509" i="12"/>
  <c r="AK509" i="12" a="1"/>
  <c r="AK509" i="12" s="1"/>
  <c r="AJ509" i="12"/>
  <c r="AH509" i="12"/>
  <c r="W509" i="12" a="1"/>
  <c r="W509" i="12" s="1"/>
  <c r="V509" i="12" a="1"/>
  <c r="V509" i="12" s="1"/>
  <c r="U509" i="12" a="1"/>
  <c r="U509" i="12" s="1"/>
  <c r="T509" i="12" a="1"/>
  <c r="T509" i="12" s="1"/>
  <c r="S509" i="12" a="1"/>
  <c r="S509" i="12" s="1"/>
  <c r="R509" i="12" a="1"/>
  <c r="R509" i="12" s="1"/>
  <c r="E509" i="12"/>
  <c r="AM508" i="12"/>
  <c r="AK508" i="12" a="1"/>
  <c r="AK508" i="12" s="1"/>
  <c r="AJ508" i="12"/>
  <c r="AH508" i="12"/>
  <c r="W508" i="12" a="1"/>
  <c r="W508" i="12" s="1"/>
  <c r="V508" i="12" a="1"/>
  <c r="V508" i="12" s="1"/>
  <c r="U508" i="12" a="1"/>
  <c r="U508" i="12" s="1"/>
  <c r="T508" i="12" a="1"/>
  <c r="T508" i="12" s="1"/>
  <c r="S508" i="12" a="1"/>
  <c r="S508" i="12" s="1"/>
  <c r="R508" i="12" a="1"/>
  <c r="R508" i="12" s="1"/>
  <c r="E508" i="12"/>
  <c r="AM507" i="12"/>
  <c r="AK507" i="12" a="1"/>
  <c r="AK507" i="12" s="1"/>
  <c r="AJ507" i="12"/>
  <c r="AH507" i="12"/>
  <c r="W507" i="12" a="1"/>
  <c r="W507" i="12" s="1"/>
  <c r="V507" i="12" a="1"/>
  <c r="V507" i="12" s="1"/>
  <c r="U507" i="12" a="1"/>
  <c r="U507" i="12" s="1"/>
  <c r="T507" i="12" a="1"/>
  <c r="T507" i="12" s="1"/>
  <c r="S507" i="12" a="1"/>
  <c r="S507" i="12" s="1"/>
  <c r="R507" i="12" a="1"/>
  <c r="R507" i="12" s="1"/>
  <c r="E507" i="12"/>
  <c r="AM506" i="12"/>
  <c r="AK506" i="12" a="1"/>
  <c r="AK506" i="12" s="1"/>
  <c r="AJ506" i="12"/>
  <c r="AH506" i="12"/>
  <c r="W506" i="12" a="1"/>
  <c r="W506" i="12" s="1"/>
  <c r="V506" i="12" a="1"/>
  <c r="V506" i="12" s="1"/>
  <c r="U506" i="12" a="1"/>
  <c r="U506" i="12" s="1"/>
  <c r="T506" i="12" a="1"/>
  <c r="T506" i="12" s="1"/>
  <c r="S506" i="12" a="1"/>
  <c r="S506" i="12" s="1"/>
  <c r="R506" i="12" a="1"/>
  <c r="R506" i="12" s="1"/>
  <c r="E506" i="12"/>
  <c r="AM505" i="12"/>
  <c r="AK505" i="12" a="1"/>
  <c r="AK505" i="12" s="1"/>
  <c r="AJ505" i="12"/>
  <c r="AH505" i="12"/>
  <c r="W505" i="12" a="1"/>
  <c r="W505" i="12" s="1"/>
  <c r="V505" i="12" a="1"/>
  <c r="V505" i="12" s="1"/>
  <c r="U505" i="12" a="1"/>
  <c r="U505" i="12" s="1"/>
  <c r="T505" i="12" a="1"/>
  <c r="T505" i="12" s="1"/>
  <c r="S505" i="12" a="1"/>
  <c r="S505" i="12" s="1"/>
  <c r="R505" i="12" a="1"/>
  <c r="R505" i="12" s="1"/>
  <c r="E505" i="12"/>
  <c r="AM504" i="12"/>
  <c r="AK504" i="12" a="1"/>
  <c r="AK504" i="12" s="1"/>
  <c r="AJ504" i="12"/>
  <c r="AH504" i="12"/>
  <c r="W504" i="12" a="1"/>
  <c r="W504" i="12" s="1"/>
  <c r="V504" i="12" a="1"/>
  <c r="V504" i="12" s="1"/>
  <c r="U504" i="12" a="1"/>
  <c r="U504" i="12" s="1"/>
  <c r="T504" i="12" a="1"/>
  <c r="T504" i="12" s="1"/>
  <c r="S504" i="12" a="1"/>
  <c r="S504" i="12" s="1"/>
  <c r="R504" i="12" a="1"/>
  <c r="R504" i="12" s="1"/>
  <c r="E504" i="12"/>
  <c r="AM503" i="12"/>
  <c r="AK503" i="12" a="1"/>
  <c r="AK503" i="12" s="1"/>
  <c r="AJ503" i="12"/>
  <c r="AH503" i="12"/>
  <c r="W503" i="12" a="1"/>
  <c r="W503" i="12" s="1"/>
  <c r="V503" i="12" a="1"/>
  <c r="V503" i="12" s="1"/>
  <c r="U503" i="12" a="1"/>
  <c r="U503" i="12" s="1"/>
  <c r="T503" i="12" a="1"/>
  <c r="T503" i="12" s="1"/>
  <c r="S503" i="12" a="1"/>
  <c r="S503" i="12" s="1"/>
  <c r="R503" i="12" a="1"/>
  <c r="R503" i="12" s="1"/>
  <c r="E503" i="12"/>
  <c r="AM502" i="12"/>
  <c r="AK502" i="12" a="1"/>
  <c r="AK502" i="12" s="1"/>
  <c r="AJ502" i="12"/>
  <c r="AH502" i="12"/>
  <c r="W502" i="12" a="1"/>
  <c r="W502" i="12" s="1"/>
  <c r="V502" i="12" a="1"/>
  <c r="V502" i="12" s="1"/>
  <c r="U502" i="12" a="1"/>
  <c r="U502" i="12" s="1"/>
  <c r="T502" i="12" a="1"/>
  <c r="T502" i="12" s="1"/>
  <c r="S502" i="12" a="1"/>
  <c r="S502" i="12" s="1"/>
  <c r="R502" i="12" a="1"/>
  <c r="R502" i="12" s="1"/>
  <c r="E502" i="12"/>
  <c r="AM501" i="12"/>
  <c r="AK501" i="12" a="1"/>
  <c r="AK501" i="12" s="1"/>
  <c r="AJ501" i="12"/>
  <c r="AH501" i="12"/>
  <c r="W501" i="12" a="1"/>
  <c r="W501" i="12" s="1"/>
  <c r="V501" i="12" a="1"/>
  <c r="V501" i="12" s="1"/>
  <c r="U501" i="12" a="1"/>
  <c r="U501" i="12" s="1"/>
  <c r="T501" i="12" a="1"/>
  <c r="T501" i="12" s="1"/>
  <c r="S501" i="12" a="1"/>
  <c r="S501" i="12" s="1"/>
  <c r="R501" i="12" a="1"/>
  <c r="R501" i="12" s="1"/>
  <c r="E501" i="12"/>
  <c r="AM500" i="12"/>
  <c r="AK500" i="12" a="1"/>
  <c r="AK500" i="12" s="1"/>
  <c r="AJ500" i="12"/>
  <c r="AH500" i="12"/>
  <c r="W500" i="12" a="1"/>
  <c r="W500" i="12" s="1"/>
  <c r="V500" i="12" a="1"/>
  <c r="V500" i="12" s="1"/>
  <c r="U500" i="12" a="1"/>
  <c r="U500" i="12" s="1"/>
  <c r="T500" i="12" a="1"/>
  <c r="T500" i="12" s="1"/>
  <c r="S500" i="12" a="1"/>
  <c r="S500" i="12" s="1"/>
  <c r="R500" i="12" a="1"/>
  <c r="R500" i="12" s="1"/>
  <c r="E500" i="12"/>
  <c r="AM499" i="12"/>
  <c r="AK499" i="12" a="1"/>
  <c r="AK499" i="12" s="1"/>
  <c r="AJ499" i="12"/>
  <c r="AH499" i="12"/>
  <c r="W499" i="12" a="1"/>
  <c r="W499" i="12" s="1"/>
  <c r="V499" i="12" a="1"/>
  <c r="V499" i="12" s="1"/>
  <c r="U499" i="12" a="1"/>
  <c r="U499" i="12" s="1"/>
  <c r="T499" i="12" a="1"/>
  <c r="T499" i="12" s="1"/>
  <c r="S499" i="12" a="1"/>
  <c r="S499" i="12" s="1"/>
  <c r="R499" i="12" a="1"/>
  <c r="R499" i="12" s="1"/>
  <c r="E499" i="12"/>
  <c r="AM498" i="12"/>
  <c r="AK498" i="12" a="1"/>
  <c r="AK498" i="12" s="1"/>
  <c r="AJ498" i="12"/>
  <c r="AH498" i="12"/>
  <c r="W498" i="12" a="1"/>
  <c r="W498" i="12" s="1"/>
  <c r="V498" i="12" a="1"/>
  <c r="V498" i="12" s="1"/>
  <c r="U498" i="12" a="1"/>
  <c r="U498" i="12" s="1"/>
  <c r="T498" i="12" a="1"/>
  <c r="T498" i="12" s="1"/>
  <c r="S498" i="12" a="1"/>
  <c r="S498" i="12" s="1"/>
  <c r="R498" i="12" a="1"/>
  <c r="R498" i="12" s="1"/>
  <c r="E498" i="12"/>
  <c r="AM497" i="12"/>
  <c r="AK497" i="12" a="1"/>
  <c r="AK497" i="12" s="1"/>
  <c r="AJ497" i="12"/>
  <c r="AH497" i="12"/>
  <c r="W497" i="12" a="1"/>
  <c r="W497" i="12" s="1"/>
  <c r="V497" i="12" a="1"/>
  <c r="V497" i="12" s="1"/>
  <c r="U497" i="12" a="1"/>
  <c r="U497" i="12" s="1"/>
  <c r="T497" i="12" a="1"/>
  <c r="T497" i="12" s="1"/>
  <c r="S497" i="12" a="1"/>
  <c r="S497" i="12" s="1"/>
  <c r="R497" i="12" a="1"/>
  <c r="R497" i="12" s="1"/>
  <c r="E497" i="12"/>
  <c r="AM496" i="12"/>
  <c r="AK496" i="12" a="1"/>
  <c r="AK496" i="12" s="1"/>
  <c r="AJ496" i="12"/>
  <c r="AH496" i="12"/>
  <c r="W496" i="12" a="1"/>
  <c r="W496" i="12" s="1"/>
  <c r="V496" i="12" a="1"/>
  <c r="V496" i="12" s="1"/>
  <c r="U496" i="12" a="1"/>
  <c r="U496" i="12" s="1"/>
  <c r="T496" i="12" a="1"/>
  <c r="T496" i="12" s="1"/>
  <c r="S496" i="12" a="1"/>
  <c r="S496" i="12" s="1"/>
  <c r="R496" i="12" a="1"/>
  <c r="R496" i="12" s="1"/>
  <c r="E496" i="12"/>
  <c r="AM495" i="12"/>
  <c r="AK495" i="12" a="1"/>
  <c r="AK495" i="12" s="1"/>
  <c r="AJ495" i="12"/>
  <c r="AH495" i="12"/>
  <c r="W495" i="12" a="1"/>
  <c r="W495" i="12" s="1"/>
  <c r="V495" i="12" a="1"/>
  <c r="V495" i="12" s="1"/>
  <c r="U495" i="12" a="1"/>
  <c r="U495" i="12" s="1"/>
  <c r="T495" i="12" a="1"/>
  <c r="T495" i="12" s="1"/>
  <c r="S495" i="12" a="1"/>
  <c r="S495" i="12" s="1"/>
  <c r="R495" i="12" a="1"/>
  <c r="R495" i="12" s="1"/>
  <c r="E495" i="12"/>
  <c r="AM494" i="12"/>
  <c r="AK494" i="12" a="1"/>
  <c r="AK494" i="12" s="1"/>
  <c r="AJ494" i="12"/>
  <c r="AH494" i="12"/>
  <c r="W494" i="12" a="1"/>
  <c r="W494" i="12" s="1"/>
  <c r="V494" i="12" a="1"/>
  <c r="V494" i="12" s="1"/>
  <c r="U494" i="12" a="1"/>
  <c r="U494" i="12" s="1"/>
  <c r="T494" i="12" a="1"/>
  <c r="T494" i="12" s="1"/>
  <c r="S494" i="12" a="1"/>
  <c r="S494" i="12" s="1"/>
  <c r="R494" i="12" a="1"/>
  <c r="R494" i="12" s="1"/>
  <c r="E494" i="12"/>
  <c r="AM493" i="12"/>
  <c r="AK493" i="12" a="1"/>
  <c r="AK493" i="12" s="1"/>
  <c r="AJ493" i="12"/>
  <c r="AH493" i="12"/>
  <c r="W493" i="12" a="1"/>
  <c r="W493" i="12" s="1"/>
  <c r="V493" i="12" a="1"/>
  <c r="V493" i="12" s="1"/>
  <c r="U493" i="12" a="1"/>
  <c r="U493" i="12" s="1"/>
  <c r="T493" i="12" a="1"/>
  <c r="T493" i="12" s="1"/>
  <c r="S493" i="12" a="1"/>
  <c r="S493" i="12" s="1"/>
  <c r="R493" i="12" a="1"/>
  <c r="R493" i="12" s="1"/>
  <c r="E493" i="12"/>
  <c r="AM492" i="12"/>
  <c r="AK492" i="12" a="1"/>
  <c r="AK492" i="12" s="1"/>
  <c r="AJ492" i="12"/>
  <c r="AH492" i="12"/>
  <c r="W492" i="12" a="1"/>
  <c r="W492" i="12" s="1"/>
  <c r="V492" i="12" a="1"/>
  <c r="V492" i="12" s="1"/>
  <c r="U492" i="12" a="1"/>
  <c r="U492" i="12" s="1"/>
  <c r="T492" i="12" a="1"/>
  <c r="T492" i="12" s="1"/>
  <c r="S492" i="12" a="1"/>
  <c r="S492" i="12" s="1"/>
  <c r="R492" i="12" a="1"/>
  <c r="R492" i="12" s="1"/>
  <c r="E492" i="12"/>
  <c r="AM491" i="12"/>
  <c r="AK491" i="12" a="1"/>
  <c r="AK491" i="12" s="1"/>
  <c r="AJ491" i="12"/>
  <c r="AH491" i="12"/>
  <c r="W491" i="12" a="1"/>
  <c r="W491" i="12" s="1"/>
  <c r="V491" i="12" a="1"/>
  <c r="V491" i="12" s="1"/>
  <c r="U491" i="12" a="1"/>
  <c r="U491" i="12" s="1"/>
  <c r="T491" i="12" a="1"/>
  <c r="T491" i="12" s="1"/>
  <c r="S491" i="12" a="1"/>
  <c r="S491" i="12" s="1"/>
  <c r="R491" i="12" a="1"/>
  <c r="R491" i="12" s="1"/>
  <c r="E491" i="12"/>
  <c r="AM490" i="12"/>
  <c r="AK490" i="12" a="1"/>
  <c r="AK490" i="12" s="1"/>
  <c r="AJ490" i="12"/>
  <c r="AH490" i="12"/>
  <c r="W490" i="12" a="1"/>
  <c r="W490" i="12" s="1"/>
  <c r="V490" i="12" a="1"/>
  <c r="V490" i="12" s="1"/>
  <c r="U490" i="12" a="1"/>
  <c r="U490" i="12" s="1"/>
  <c r="T490" i="12" a="1"/>
  <c r="T490" i="12" s="1"/>
  <c r="S490" i="12" a="1"/>
  <c r="S490" i="12" s="1"/>
  <c r="R490" i="12" a="1"/>
  <c r="R490" i="12" s="1"/>
  <c r="E490" i="12"/>
  <c r="AM489" i="12"/>
  <c r="AK489" i="12" a="1"/>
  <c r="AK489" i="12" s="1"/>
  <c r="AJ489" i="12"/>
  <c r="AH489" i="12"/>
  <c r="W489" i="12" a="1"/>
  <c r="W489" i="12" s="1"/>
  <c r="V489" i="12" a="1"/>
  <c r="V489" i="12" s="1"/>
  <c r="U489" i="12" a="1"/>
  <c r="U489" i="12" s="1"/>
  <c r="T489" i="12" a="1"/>
  <c r="T489" i="12" s="1"/>
  <c r="S489" i="12" a="1"/>
  <c r="S489" i="12" s="1"/>
  <c r="R489" i="12" a="1"/>
  <c r="R489" i="12" s="1"/>
  <c r="E489" i="12"/>
  <c r="AM488" i="12"/>
  <c r="AK488" i="12" a="1"/>
  <c r="AK488" i="12" s="1"/>
  <c r="AJ488" i="12"/>
  <c r="AH488" i="12"/>
  <c r="W488" i="12" a="1"/>
  <c r="W488" i="12" s="1"/>
  <c r="V488" i="12" a="1"/>
  <c r="V488" i="12" s="1"/>
  <c r="U488" i="12" a="1"/>
  <c r="U488" i="12" s="1"/>
  <c r="T488" i="12" a="1"/>
  <c r="T488" i="12" s="1"/>
  <c r="S488" i="12" a="1"/>
  <c r="S488" i="12" s="1"/>
  <c r="R488" i="12" a="1"/>
  <c r="R488" i="12" s="1"/>
  <c r="E488" i="12"/>
  <c r="AM487" i="12"/>
  <c r="AK487" i="12" a="1"/>
  <c r="AK487" i="12" s="1"/>
  <c r="AJ487" i="12"/>
  <c r="AH487" i="12"/>
  <c r="W487" i="12" a="1"/>
  <c r="W487" i="12" s="1"/>
  <c r="V487" i="12" a="1"/>
  <c r="V487" i="12" s="1"/>
  <c r="U487" i="12" a="1"/>
  <c r="U487" i="12" s="1"/>
  <c r="T487" i="12" a="1"/>
  <c r="T487" i="12" s="1"/>
  <c r="S487" i="12" a="1"/>
  <c r="S487" i="12" s="1"/>
  <c r="R487" i="12" a="1"/>
  <c r="R487" i="12" s="1"/>
  <c r="E487" i="12"/>
  <c r="AM486" i="12"/>
  <c r="AK486" i="12" a="1"/>
  <c r="AK486" i="12" s="1"/>
  <c r="AJ486" i="12"/>
  <c r="AH486" i="12"/>
  <c r="W486" i="12" a="1"/>
  <c r="W486" i="12" s="1"/>
  <c r="V486" i="12" a="1"/>
  <c r="V486" i="12" s="1"/>
  <c r="U486" i="12" a="1"/>
  <c r="U486" i="12" s="1"/>
  <c r="T486" i="12" a="1"/>
  <c r="T486" i="12" s="1"/>
  <c r="S486" i="12" a="1"/>
  <c r="S486" i="12" s="1"/>
  <c r="R486" i="12" a="1"/>
  <c r="R486" i="12" s="1"/>
  <c r="E486" i="12"/>
  <c r="AM485" i="12"/>
  <c r="AK485" i="12" a="1"/>
  <c r="AK485" i="12" s="1"/>
  <c r="AJ485" i="12"/>
  <c r="AH485" i="12"/>
  <c r="W485" i="12" a="1"/>
  <c r="W485" i="12" s="1"/>
  <c r="V485" i="12" a="1"/>
  <c r="V485" i="12" s="1"/>
  <c r="U485" i="12" a="1"/>
  <c r="U485" i="12" s="1"/>
  <c r="T485" i="12" a="1"/>
  <c r="T485" i="12" s="1"/>
  <c r="S485" i="12" a="1"/>
  <c r="S485" i="12" s="1"/>
  <c r="R485" i="12" a="1"/>
  <c r="R485" i="12" s="1"/>
  <c r="E485" i="12"/>
  <c r="AM484" i="12"/>
  <c r="AK484" i="12" a="1"/>
  <c r="AK484" i="12" s="1"/>
  <c r="AJ484" i="12"/>
  <c r="AH484" i="12"/>
  <c r="W484" i="12" a="1"/>
  <c r="W484" i="12" s="1"/>
  <c r="V484" i="12" a="1"/>
  <c r="V484" i="12" s="1"/>
  <c r="U484" i="12" a="1"/>
  <c r="U484" i="12" s="1"/>
  <c r="T484" i="12" a="1"/>
  <c r="T484" i="12" s="1"/>
  <c r="S484" i="12" a="1"/>
  <c r="S484" i="12" s="1"/>
  <c r="R484" i="12" a="1"/>
  <c r="R484" i="12" s="1"/>
  <c r="E484" i="12"/>
  <c r="AM483" i="12"/>
  <c r="AK483" i="12" a="1"/>
  <c r="AK483" i="12" s="1"/>
  <c r="AJ483" i="12"/>
  <c r="AH483" i="12"/>
  <c r="W483" i="12" a="1"/>
  <c r="W483" i="12" s="1"/>
  <c r="V483" i="12" a="1"/>
  <c r="V483" i="12" s="1"/>
  <c r="U483" i="12" a="1"/>
  <c r="U483" i="12" s="1"/>
  <c r="T483" i="12" a="1"/>
  <c r="T483" i="12" s="1"/>
  <c r="S483" i="12" a="1"/>
  <c r="S483" i="12" s="1"/>
  <c r="R483" i="12" a="1"/>
  <c r="R483" i="12" s="1"/>
  <c r="E483" i="12"/>
  <c r="AM482" i="12"/>
  <c r="AK482" i="12" a="1"/>
  <c r="AK482" i="12" s="1"/>
  <c r="AJ482" i="12"/>
  <c r="AH482" i="12"/>
  <c r="W482" i="12" a="1"/>
  <c r="W482" i="12" s="1"/>
  <c r="V482" i="12" a="1"/>
  <c r="V482" i="12" s="1"/>
  <c r="U482" i="12" a="1"/>
  <c r="U482" i="12" s="1"/>
  <c r="T482" i="12" a="1"/>
  <c r="T482" i="12" s="1"/>
  <c r="S482" i="12" a="1"/>
  <c r="S482" i="12" s="1"/>
  <c r="R482" i="12" a="1"/>
  <c r="R482" i="12" s="1"/>
  <c r="E482" i="12"/>
  <c r="AM481" i="12"/>
  <c r="AK481" i="12" a="1"/>
  <c r="AK481" i="12" s="1"/>
  <c r="AJ481" i="12"/>
  <c r="AH481" i="12"/>
  <c r="W481" i="12" a="1"/>
  <c r="W481" i="12" s="1"/>
  <c r="V481" i="12" a="1"/>
  <c r="V481" i="12" s="1"/>
  <c r="U481" i="12" a="1"/>
  <c r="U481" i="12" s="1"/>
  <c r="T481" i="12" a="1"/>
  <c r="T481" i="12" s="1"/>
  <c r="S481" i="12" a="1"/>
  <c r="S481" i="12" s="1"/>
  <c r="R481" i="12" a="1"/>
  <c r="R481" i="12" s="1"/>
  <c r="E481" i="12"/>
  <c r="AM480" i="12"/>
  <c r="AK480" i="12" a="1"/>
  <c r="AK480" i="12" s="1"/>
  <c r="AJ480" i="12"/>
  <c r="AH480" i="12"/>
  <c r="W480" i="12" a="1"/>
  <c r="W480" i="12" s="1"/>
  <c r="V480" i="12" a="1"/>
  <c r="V480" i="12" s="1"/>
  <c r="U480" i="12" a="1"/>
  <c r="U480" i="12" s="1"/>
  <c r="T480" i="12" a="1"/>
  <c r="T480" i="12" s="1"/>
  <c r="S480" i="12" a="1"/>
  <c r="S480" i="12" s="1"/>
  <c r="R480" i="12" a="1"/>
  <c r="R480" i="12" s="1"/>
  <c r="E480" i="12"/>
  <c r="AM479" i="12"/>
  <c r="AK479" i="12" a="1"/>
  <c r="AK479" i="12" s="1"/>
  <c r="AJ479" i="12"/>
  <c r="AH479" i="12"/>
  <c r="W479" i="12" a="1"/>
  <c r="W479" i="12" s="1"/>
  <c r="V479" i="12" a="1"/>
  <c r="V479" i="12" s="1"/>
  <c r="U479" i="12" a="1"/>
  <c r="U479" i="12" s="1"/>
  <c r="T479" i="12" a="1"/>
  <c r="T479" i="12" s="1"/>
  <c r="S479" i="12" a="1"/>
  <c r="S479" i="12" s="1"/>
  <c r="R479" i="12" a="1"/>
  <c r="R479" i="12" s="1"/>
  <c r="E479" i="12"/>
  <c r="AM478" i="12"/>
  <c r="AK478" i="12" a="1"/>
  <c r="AK478" i="12" s="1"/>
  <c r="AJ478" i="12"/>
  <c r="AH478" i="12"/>
  <c r="W478" i="12" a="1"/>
  <c r="W478" i="12" s="1"/>
  <c r="V478" i="12" a="1"/>
  <c r="V478" i="12" s="1"/>
  <c r="U478" i="12" a="1"/>
  <c r="U478" i="12" s="1"/>
  <c r="T478" i="12" a="1"/>
  <c r="T478" i="12" s="1"/>
  <c r="S478" i="12" a="1"/>
  <c r="S478" i="12" s="1"/>
  <c r="R478" i="12" a="1"/>
  <c r="R478" i="12" s="1"/>
  <c r="E478" i="12"/>
  <c r="AM477" i="12"/>
  <c r="AK477" i="12" a="1"/>
  <c r="AK477" i="12" s="1"/>
  <c r="AJ477" i="12"/>
  <c r="AH477" i="12"/>
  <c r="W477" i="12" a="1"/>
  <c r="W477" i="12" s="1"/>
  <c r="V477" i="12" a="1"/>
  <c r="V477" i="12" s="1"/>
  <c r="U477" i="12" a="1"/>
  <c r="U477" i="12" s="1"/>
  <c r="T477" i="12" a="1"/>
  <c r="T477" i="12" s="1"/>
  <c r="S477" i="12" a="1"/>
  <c r="S477" i="12" s="1"/>
  <c r="R477" i="12" a="1"/>
  <c r="R477" i="12" s="1"/>
  <c r="E477" i="12"/>
  <c r="AM476" i="12"/>
  <c r="AK476" i="12" a="1"/>
  <c r="AK476" i="12" s="1"/>
  <c r="AJ476" i="12"/>
  <c r="AH476" i="12"/>
  <c r="W476" i="12" a="1"/>
  <c r="W476" i="12" s="1"/>
  <c r="V476" i="12" a="1"/>
  <c r="V476" i="12" s="1"/>
  <c r="U476" i="12" a="1"/>
  <c r="U476" i="12" s="1"/>
  <c r="T476" i="12" a="1"/>
  <c r="T476" i="12" s="1"/>
  <c r="S476" i="12" a="1"/>
  <c r="S476" i="12" s="1"/>
  <c r="R476" i="12" a="1"/>
  <c r="R476" i="12" s="1"/>
  <c r="E476" i="12"/>
  <c r="AM475" i="12"/>
  <c r="AK475" i="12" a="1"/>
  <c r="AK475" i="12" s="1"/>
  <c r="AJ475" i="12"/>
  <c r="AH475" i="12"/>
  <c r="W475" i="12" a="1"/>
  <c r="W475" i="12" s="1"/>
  <c r="V475" i="12" a="1"/>
  <c r="V475" i="12" s="1"/>
  <c r="U475" i="12" a="1"/>
  <c r="U475" i="12" s="1"/>
  <c r="T475" i="12" a="1"/>
  <c r="T475" i="12" s="1"/>
  <c r="S475" i="12" a="1"/>
  <c r="S475" i="12" s="1"/>
  <c r="R475" i="12" a="1"/>
  <c r="R475" i="12" s="1"/>
  <c r="E475" i="12"/>
  <c r="AM474" i="12"/>
  <c r="AK474" i="12" a="1"/>
  <c r="AK474" i="12" s="1"/>
  <c r="AJ474" i="12"/>
  <c r="AH474" i="12"/>
  <c r="W474" i="12" a="1"/>
  <c r="W474" i="12" s="1"/>
  <c r="V474" i="12" a="1"/>
  <c r="V474" i="12" s="1"/>
  <c r="U474" i="12" a="1"/>
  <c r="U474" i="12" s="1"/>
  <c r="T474" i="12" a="1"/>
  <c r="T474" i="12" s="1"/>
  <c r="S474" i="12" a="1"/>
  <c r="S474" i="12" s="1"/>
  <c r="R474" i="12" a="1"/>
  <c r="R474" i="12" s="1"/>
  <c r="E474" i="12"/>
  <c r="AM473" i="12"/>
  <c r="AK473" i="12" a="1"/>
  <c r="AK473" i="12" s="1"/>
  <c r="AJ473" i="12"/>
  <c r="AH473" i="12"/>
  <c r="W473" i="12" a="1"/>
  <c r="W473" i="12" s="1"/>
  <c r="V473" i="12" a="1"/>
  <c r="V473" i="12" s="1"/>
  <c r="U473" i="12" a="1"/>
  <c r="U473" i="12" s="1"/>
  <c r="T473" i="12" a="1"/>
  <c r="T473" i="12" s="1"/>
  <c r="S473" i="12" a="1"/>
  <c r="S473" i="12" s="1"/>
  <c r="R473" i="12" a="1"/>
  <c r="R473" i="12" s="1"/>
  <c r="E473" i="12"/>
  <c r="AM472" i="12"/>
  <c r="AK472" i="12" a="1"/>
  <c r="AK472" i="12" s="1"/>
  <c r="AJ472" i="12"/>
  <c r="AH472" i="12"/>
  <c r="W472" i="12" a="1"/>
  <c r="W472" i="12" s="1"/>
  <c r="V472" i="12" a="1"/>
  <c r="V472" i="12" s="1"/>
  <c r="U472" i="12" a="1"/>
  <c r="U472" i="12" s="1"/>
  <c r="T472" i="12" a="1"/>
  <c r="T472" i="12" s="1"/>
  <c r="S472" i="12" a="1"/>
  <c r="S472" i="12" s="1"/>
  <c r="R472" i="12" a="1"/>
  <c r="R472" i="12" s="1"/>
  <c r="E472" i="12"/>
  <c r="AM471" i="12"/>
  <c r="AK471" i="12" a="1"/>
  <c r="AK471" i="12" s="1"/>
  <c r="AJ471" i="12"/>
  <c r="AH471" i="12"/>
  <c r="W471" i="12" a="1"/>
  <c r="W471" i="12" s="1"/>
  <c r="V471" i="12" a="1"/>
  <c r="V471" i="12" s="1"/>
  <c r="U471" i="12" a="1"/>
  <c r="U471" i="12" s="1"/>
  <c r="T471" i="12" a="1"/>
  <c r="T471" i="12" s="1"/>
  <c r="S471" i="12" a="1"/>
  <c r="S471" i="12" s="1"/>
  <c r="R471" i="12" a="1"/>
  <c r="R471" i="12" s="1"/>
  <c r="E471" i="12"/>
  <c r="AM470" i="12"/>
  <c r="AK470" i="12" a="1"/>
  <c r="AK470" i="12" s="1"/>
  <c r="AJ470" i="12"/>
  <c r="AH470" i="12"/>
  <c r="W470" i="12" a="1"/>
  <c r="W470" i="12" s="1"/>
  <c r="V470" i="12" a="1"/>
  <c r="V470" i="12" s="1"/>
  <c r="U470" i="12" a="1"/>
  <c r="U470" i="12" s="1"/>
  <c r="T470" i="12" a="1"/>
  <c r="T470" i="12" s="1"/>
  <c r="S470" i="12" a="1"/>
  <c r="S470" i="12" s="1"/>
  <c r="R470" i="12" a="1"/>
  <c r="R470" i="12" s="1"/>
  <c r="M470" i="12"/>
  <c r="E470" i="12"/>
  <c r="AM469" i="12"/>
  <c r="AK469" i="12" a="1"/>
  <c r="AK469" i="12" s="1"/>
  <c r="AJ469" i="12"/>
  <c r="AH469" i="12"/>
  <c r="W469" i="12" a="1"/>
  <c r="W469" i="12" s="1"/>
  <c r="V469" i="12" a="1"/>
  <c r="V469" i="12" s="1"/>
  <c r="U469" i="12" a="1"/>
  <c r="U469" i="12" s="1"/>
  <c r="T469" i="12" a="1"/>
  <c r="T469" i="12" s="1"/>
  <c r="S469" i="12" a="1"/>
  <c r="S469" i="12" s="1"/>
  <c r="R469" i="12" a="1"/>
  <c r="R469" i="12" s="1"/>
  <c r="E469" i="12"/>
  <c r="AM468" i="12"/>
  <c r="AK468" i="12" a="1"/>
  <c r="AK468" i="12" s="1"/>
  <c r="AJ468" i="12"/>
  <c r="AH468" i="12"/>
  <c r="W468" i="12" a="1"/>
  <c r="W468" i="12" s="1"/>
  <c r="V468" i="12" a="1"/>
  <c r="V468" i="12" s="1"/>
  <c r="U468" i="12" a="1"/>
  <c r="U468" i="12" s="1"/>
  <c r="T468" i="12" a="1"/>
  <c r="T468" i="12" s="1"/>
  <c r="S468" i="12" a="1"/>
  <c r="S468" i="12" s="1"/>
  <c r="R468" i="12" a="1"/>
  <c r="R468" i="12" s="1"/>
  <c r="E468" i="12"/>
  <c r="AM467" i="12"/>
  <c r="AK467" i="12" a="1"/>
  <c r="AK467" i="12" s="1"/>
  <c r="AJ467" i="12"/>
  <c r="AH467" i="12"/>
  <c r="W467" i="12" a="1"/>
  <c r="W467" i="12" s="1"/>
  <c r="V467" i="12" a="1"/>
  <c r="V467" i="12" s="1"/>
  <c r="U467" i="12" a="1"/>
  <c r="U467" i="12" s="1"/>
  <c r="T467" i="12" a="1"/>
  <c r="T467" i="12" s="1"/>
  <c r="S467" i="12" a="1"/>
  <c r="S467" i="12" s="1"/>
  <c r="R467" i="12" a="1"/>
  <c r="R467" i="12" s="1"/>
  <c r="E467" i="12"/>
  <c r="AM466" i="12"/>
  <c r="AK466" i="12" a="1"/>
  <c r="AK466" i="12" s="1"/>
  <c r="AJ466" i="12"/>
  <c r="AH466" i="12"/>
  <c r="W466" i="12" a="1"/>
  <c r="W466" i="12" s="1"/>
  <c r="V466" i="12" a="1"/>
  <c r="V466" i="12" s="1"/>
  <c r="U466" i="12" a="1"/>
  <c r="U466" i="12" s="1"/>
  <c r="T466" i="12" a="1"/>
  <c r="T466" i="12" s="1"/>
  <c r="S466" i="12" a="1"/>
  <c r="S466" i="12" s="1"/>
  <c r="R466" i="12" a="1"/>
  <c r="R466" i="12" s="1"/>
  <c r="E466" i="12"/>
  <c r="AM465" i="12"/>
  <c r="AK465" i="12" a="1"/>
  <c r="AK465" i="12" s="1"/>
  <c r="AJ465" i="12"/>
  <c r="AH465" i="12"/>
  <c r="W465" i="12" a="1"/>
  <c r="W465" i="12" s="1"/>
  <c r="V465" i="12" a="1"/>
  <c r="V465" i="12" s="1"/>
  <c r="U465" i="12" a="1"/>
  <c r="U465" i="12" s="1"/>
  <c r="T465" i="12" a="1"/>
  <c r="T465" i="12" s="1"/>
  <c r="S465" i="12" a="1"/>
  <c r="S465" i="12" s="1"/>
  <c r="R465" i="12" a="1"/>
  <c r="R465" i="12" s="1"/>
  <c r="E465" i="12"/>
  <c r="AM464" i="12"/>
  <c r="AK464" i="12" a="1"/>
  <c r="AK464" i="12" s="1"/>
  <c r="AJ464" i="12"/>
  <c r="AH464" i="12"/>
  <c r="W464" i="12" a="1"/>
  <c r="W464" i="12" s="1"/>
  <c r="V464" i="12" a="1"/>
  <c r="V464" i="12" s="1"/>
  <c r="U464" i="12" a="1"/>
  <c r="U464" i="12" s="1"/>
  <c r="T464" i="12" a="1"/>
  <c r="T464" i="12" s="1"/>
  <c r="S464" i="12" a="1"/>
  <c r="S464" i="12" s="1"/>
  <c r="R464" i="12" a="1"/>
  <c r="R464" i="12" s="1"/>
  <c r="E464" i="12"/>
  <c r="AM463" i="12"/>
  <c r="AK463" i="12" a="1"/>
  <c r="AK463" i="12" s="1"/>
  <c r="AJ463" i="12"/>
  <c r="AH463" i="12"/>
  <c r="W463" i="12" a="1"/>
  <c r="W463" i="12" s="1"/>
  <c r="V463" i="12" a="1"/>
  <c r="V463" i="12" s="1"/>
  <c r="U463" i="12" a="1"/>
  <c r="U463" i="12" s="1"/>
  <c r="T463" i="12" a="1"/>
  <c r="T463" i="12" s="1"/>
  <c r="S463" i="12" a="1"/>
  <c r="S463" i="12" s="1"/>
  <c r="R463" i="12" a="1"/>
  <c r="R463" i="12" s="1"/>
  <c r="E463" i="12"/>
  <c r="AM462" i="12"/>
  <c r="AK462" i="12" a="1"/>
  <c r="AK462" i="12" s="1"/>
  <c r="AJ462" i="12"/>
  <c r="AH462" i="12"/>
  <c r="W462" i="12" a="1"/>
  <c r="W462" i="12" s="1"/>
  <c r="V462" i="12" a="1"/>
  <c r="V462" i="12" s="1"/>
  <c r="U462" i="12" a="1"/>
  <c r="U462" i="12" s="1"/>
  <c r="T462" i="12" a="1"/>
  <c r="T462" i="12" s="1"/>
  <c r="S462" i="12" a="1"/>
  <c r="S462" i="12" s="1"/>
  <c r="R462" i="12" a="1"/>
  <c r="R462" i="12" s="1"/>
  <c r="E462" i="12"/>
  <c r="AM461" i="12"/>
  <c r="AK461" i="12" a="1"/>
  <c r="AK461" i="12" s="1"/>
  <c r="AJ461" i="12"/>
  <c r="AH461" i="12"/>
  <c r="W461" i="12" a="1"/>
  <c r="W461" i="12" s="1"/>
  <c r="V461" i="12" a="1"/>
  <c r="V461" i="12" s="1"/>
  <c r="U461" i="12" a="1"/>
  <c r="U461" i="12" s="1"/>
  <c r="T461" i="12" a="1"/>
  <c r="T461" i="12" s="1"/>
  <c r="S461" i="12" a="1"/>
  <c r="S461" i="12" s="1"/>
  <c r="R461" i="12" a="1"/>
  <c r="R461" i="12" s="1"/>
  <c r="E461" i="12"/>
  <c r="AM460" i="12"/>
  <c r="AK460" i="12" a="1"/>
  <c r="AK460" i="12" s="1"/>
  <c r="AJ460" i="12"/>
  <c r="AH460" i="12"/>
  <c r="W460" i="12" a="1"/>
  <c r="W460" i="12" s="1"/>
  <c r="V460" i="12" a="1"/>
  <c r="V460" i="12" s="1"/>
  <c r="U460" i="12" a="1"/>
  <c r="U460" i="12" s="1"/>
  <c r="T460" i="12" a="1"/>
  <c r="T460" i="12" s="1"/>
  <c r="S460" i="12" a="1"/>
  <c r="S460" i="12" s="1"/>
  <c r="R460" i="12" a="1"/>
  <c r="R460" i="12" s="1"/>
  <c r="E460" i="12"/>
  <c r="AM459" i="12"/>
  <c r="AK459" i="12" a="1"/>
  <c r="AK459" i="12" s="1"/>
  <c r="AJ459" i="12"/>
  <c r="AH459" i="12"/>
  <c r="W459" i="12" a="1"/>
  <c r="W459" i="12" s="1"/>
  <c r="V459" i="12" a="1"/>
  <c r="V459" i="12" s="1"/>
  <c r="U459" i="12" a="1"/>
  <c r="U459" i="12" s="1"/>
  <c r="T459" i="12" a="1"/>
  <c r="T459" i="12" s="1"/>
  <c r="S459" i="12" a="1"/>
  <c r="S459" i="12" s="1"/>
  <c r="R459" i="12" a="1"/>
  <c r="R459" i="12" s="1"/>
  <c r="E459" i="12"/>
  <c r="AM458" i="12"/>
  <c r="AK458" i="12" a="1"/>
  <c r="AK458" i="12" s="1"/>
  <c r="AJ458" i="12"/>
  <c r="AH458" i="12"/>
  <c r="W458" i="12" a="1"/>
  <c r="W458" i="12" s="1"/>
  <c r="V458" i="12" a="1"/>
  <c r="V458" i="12" s="1"/>
  <c r="U458" i="12" a="1"/>
  <c r="U458" i="12" s="1"/>
  <c r="T458" i="12" a="1"/>
  <c r="T458" i="12" s="1"/>
  <c r="S458" i="12" a="1"/>
  <c r="S458" i="12" s="1"/>
  <c r="R458" i="12" a="1"/>
  <c r="R458" i="12" s="1"/>
  <c r="E458" i="12"/>
  <c r="AM457" i="12"/>
  <c r="AK457" i="12" a="1"/>
  <c r="AK457" i="12" s="1"/>
  <c r="AJ457" i="12"/>
  <c r="AH457" i="12"/>
  <c r="W457" i="12" a="1"/>
  <c r="W457" i="12" s="1"/>
  <c r="V457" i="12" a="1"/>
  <c r="V457" i="12" s="1"/>
  <c r="U457" i="12" a="1"/>
  <c r="U457" i="12" s="1"/>
  <c r="T457" i="12" a="1"/>
  <c r="T457" i="12" s="1"/>
  <c r="S457" i="12" a="1"/>
  <c r="S457" i="12" s="1"/>
  <c r="R457" i="12" a="1"/>
  <c r="R457" i="12" s="1"/>
  <c r="E457" i="12"/>
  <c r="AM456" i="12"/>
  <c r="AK456" i="12" a="1"/>
  <c r="AK456" i="12" s="1"/>
  <c r="AJ456" i="12"/>
  <c r="AH456" i="12"/>
  <c r="W456" i="12" a="1"/>
  <c r="W456" i="12" s="1"/>
  <c r="V456" i="12" a="1"/>
  <c r="V456" i="12" s="1"/>
  <c r="U456" i="12" a="1"/>
  <c r="U456" i="12" s="1"/>
  <c r="T456" i="12" a="1"/>
  <c r="T456" i="12" s="1"/>
  <c r="S456" i="12" a="1"/>
  <c r="S456" i="12" s="1"/>
  <c r="R456" i="12" a="1"/>
  <c r="R456" i="12" s="1"/>
  <c r="E456" i="12"/>
  <c r="AM455" i="12"/>
  <c r="AK455" i="12" a="1"/>
  <c r="AK455" i="12" s="1"/>
  <c r="AJ455" i="12"/>
  <c r="AH455" i="12"/>
  <c r="W455" i="12" a="1"/>
  <c r="W455" i="12" s="1"/>
  <c r="V455" i="12" a="1"/>
  <c r="V455" i="12" s="1"/>
  <c r="U455" i="12" a="1"/>
  <c r="U455" i="12" s="1"/>
  <c r="T455" i="12" a="1"/>
  <c r="T455" i="12" s="1"/>
  <c r="S455" i="12" a="1"/>
  <c r="S455" i="12" s="1"/>
  <c r="R455" i="12" a="1"/>
  <c r="R455" i="12" s="1"/>
  <c r="E455" i="12"/>
  <c r="AM454" i="12"/>
  <c r="AK454" i="12" a="1"/>
  <c r="AK454" i="12" s="1"/>
  <c r="AJ454" i="12"/>
  <c r="AH454" i="12"/>
  <c r="W454" i="12" a="1"/>
  <c r="W454" i="12" s="1"/>
  <c r="V454" i="12" a="1"/>
  <c r="V454" i="12" s="1"/>
  <c r="U454" i="12" a="1"/>
  <c r="U454" i="12" s="1"/>
  <c r="T454" i="12" a="1"/>
  <c r="T454" i="12" s="1"/>
  <c r="S454" i="12" a="1"/>
  <c r="S454" i="12" s="1"/>
  <c r="R454" i="12" a="1"/>
  <c r="R454" i="12" s="1"/>
  <c r="E454" i="12"/>
  <c r="AM453" i="12"/>
  <c r="AK453" i="12" a="1"/>
  <c r="AK453" i="12" s="1"/>
  <c r="AJ453" i="12"/>
  <c r="AH453" i="12"/>
  <c r="W453" i="12" a="1"/>
  <c r="W453" i="12" s="1"/>
  <c r="V453" i="12" a="1"/>
  <c r="V453" i="12" s="1"/>
  <c r="U453" i="12" a="1"/>
  <c r="U453" i="12" s="1"/>
  <c r="T453" i="12" a="1"/>
  <c r="T453" i="12" s="1"/>
  <c r="S453" i="12" a="1"/>
  <c r="S453" i="12" s="1"/>
  <c r="R453" i="12" a="1"/>
  <c r="R453" i="12" s="1"/>
  <c r="E453" i="12"/>
  <c r="AM452" i="12"/>
  <c r="AK452" i="12" a="1"/>
  <c r="AK452" i="12" s="1"/>
  <c r="AJ452" i="12"/>
  <c r="AH452" i="12"/>
  <c r="W452" i="12" a="1"/>
  <c r="W452" i="12" s="1"/>
  <c r="V452" i="12" a="1"/>
  <c r="V452" i="12" s="1"/>
  <c r="U452" i="12" a="1"/>
  <c r="U452" i="12" s="1"/>
  <c r="T452" i="12" a="1"/>
  <c r="T452" i="12" s="1"/>
  <c r="S452" i="12" a="1"/>
  <c r="S452" i="12" s="1"/>
  <c r="R452" i="12" a="1"/>
  <c r="R452" i="12" s="1"/>
  <c r="E452" i="12"/>
  <c r="AM451" i="12"/>
  <c r="AK451" i="12" a="1"/>
  <c r="AK451" i="12" s="1"/>
  <c r="AJ451" i="12"/>
  <c r="AH451" i="12"/>
  <c r="W451" i="12" a="1"/>
  <c r="W451" i="12" s="1"/>
  <c r="V451" i="12" a="1"/>
  <c r="V451" i="12" s="1"/>
  <c r="U451" i="12" a="1"/>
  <c r="U451" i="12" s="1"/>
  <c r="T451" i="12" a="1"/>
  <c r="T451" i="12" s="1"/>
  <c r="S451" i="12" a="1"/>
  <c r="S451" i="12" s="1"/>
  <c r="R451" i="12" a="1"/>
  <c r="R451" i="12" s="1"/>
  <c r="E451" i="12"/>
  <c r="AM450" i="12"/>
  <c r="AK450" i="12" a="1"/>
  <c r="AK450" i="12" s="1"/>
  <c r="AJ450" i="12"/>
  <c r="AH450" i="12"/>
  <c r="W450" i="12" a="1"/>
  <c r="W450" i="12" s="1"/>
  <c r="V450" i="12" a="1"/>
  <c r="V450" i="12" s="1"/>
  <c r="U450" i="12" a="1"/>
  <c r="U450" i="12" s="1"/>
  <c r="T450" i="12" a="1"/>
  <c r="T450" i="12" s="1"/>
  <c r="S450" i="12" a="1"/>
  <c r="S450" i="12" s="1"/>
  <c r="R450" i="12" a="1"/>
  <c r="R450" i="12" s="1"/>
  <c r="E450" i="12"/>
  <c r="AM449" i="12"/>
  <c r="AK449" i="12" a="1"/>
  <c r="AK449" i="12" s="1"/>
  <c r="AJ449" i="12"/>
  <c r="AH449" i="12"/>
  <c r="W449" i="12" a="1"/>
  <c r="W449" i="12" s="1"/>
  <c r="V449" i="12" a="1"/>
  <c r="V449" i="12" s="1"/>
  <c r="U449" i="12" a="1"/>
  <c r="U449" i="12" s="1"/>
  <c r="T449" i="12" a="1"/>
  <c r="T449" i="12" s="1"/>
  <c r="S449" i="12" a="1"/>
  <c r="S449" i="12" s="1"/>
  <c r="R449" i="12" a="1"/>
  <c r="R449" i="12" s="1"/>
  <c r="E449" i="12"/>
  <c r="AM448" i="12"/>
  <c r="AK448" i="12" a="1"/>
  <c r="AK448" i="12" s="1"/>
  <c r="AJ448" i="12"/>
  <c r="AH448" i="12"/>
  <c r="W448" i="12" a="1"/>
  <c r="W448" i="12" s="1"/>
  <c r="V448" i="12" a="1"/>
  <c r="V448" i="12" s="1"/>
  <c r="U448" i="12" a="1"/>
  <c r="U448" i="12" s="1"/>
  <c r="T448" i="12" a="1"/>
  <c r="T448" i="12" s="1"/>
  <c r="S448" i="12" a="1"/>
  <c r="S448" i="12" s="1"/>
  <c r="R448" i="12" a="1"/>
  <c r="R448" i="12" s="1"/>
  <c r="E448" i="12"/>
  <c r="AM447" i="12"/>
  <c r="AK447" i="12" a="1"/>
  <c r="AK447" i="12" s="1"/>
  <c r="AJ447" i="12"/>
  <c r="AH447" i="12"/>
  <c r="W447" i="12" a="1"/>
  <c r="W447" i="12" s="1"/>
  <c r="V447" i="12" a="1"/>
  <c r="V447" i="12" s="1"/>
  <c r="U447" i="12" a="1"/>
  <c r="U447" i="12" s="1"/>
  <c r="T447" i="12" a="1"/>
  <c r="T447" i="12" s="1"/>
  <c r="S447" i="12" a="1"/>
  <c r="S447" i="12" s="1"/>
  <c r="R447" i="12" a="1"/>
  <c r="R447" i="12" s="1"/>
  <c r="E447" i="12"/>
  <c r="AM446" i="12"/>
  <c r="AK446" i="12" a="1"/>
  <c r="AK446" i="12" s="1"/>
  <c r="AJ446" i="12"/>
  <c r="AH446" i="12"/>
  <c r="W446" i="12" a="1"/>
  <c r="W446" i="12" s="1"/>
  <c r="V446" i="12" a="1"/>
  <c r="V446" i="12" s="1"/>
  <c r="U446" i="12" a="1"/>
  <c r="U446" i="12" s="1"/>
  <c r="T446" i="12" a="1"/>
  <c r="T446" i="12" s="1"/>
  <c r="S446" i="12" a="1"/>
  <c r="S446" i="12" s="1"/>
  <c r="R446" i="12" a="1"/>
  <c r="R446" i="12" s="1"/>
  <c r="E446" i="12"/>
  <c r="AM445" i="12"/>
  <c r="AK445" i="12" a="1"/>
  <c r="AK445" i="12" s="1"/>
  <c r="AJ445" i="12"/>
  <c r="AH445" i="12"/>
  <c r="W445" i="12" a="1"/>
  <c r="W445" i="12" s="1"/>
  <c r="V445" i="12" a="1"/>
  <c r="V445" i="12" s="1"/>
  <c r="U445" i="12" a="1"/>
  <c r="U445" i="12" s="1"/>
  <c r="T445" i="12" a="1"/>
  <c r="T445" i="12" s="1"/>
  <c r="S445" i="12" a="1"/>
  <c r="S445" i="12" s="1"/>
  <c r="R445" i="12" a="1"/>
  <c r="R445" i="12" s="1"/>
  <c r="E445" i="12"/>
  <c r="AM444" i="12"/>
  <c r="AK444" i="12" a="1"/>
  <c r="AK444" i="12" s="1"/>
  <c r="AJ444" i="12"/>
  <c r="AH444" i="12"/>
  <c r="W444" i="12" a="1"/>
  <c r="W444" i="12" s="1"/>
  <c r="V444" i="12" a="1"/>
  <c r="V444" i="12" s="1"/>
  <c r="U444" i="12" a="1"/>
  <c r="U444" i="12" s="1"/>
  <c r="T444" i="12" a="1"/>
  <c r="T444" i="12" s="1"/>
  <c r="S444" i="12" a="1"/>
  <c r="S444" i="12" s="1"/>
  <c r="R444" i="12" a="1"/>
  <c r="R444" i="12" s="1"/>
  <c r="E444" i="12"/>
  <c r="AM443" i="12"/>
  <c r="AK443" i="12" a="1"/>
  <c r="AK443" i="12" s="1"/>
  <c r="AJ443" i="12"/>
  <c r="AH443" i="12"/>
  <c r="W443" i="12" a="1"/>
  <c r="W443" i="12" s="1"/>
  <c r="V443" i="12" a="1"/>
  <c r="V443" i="12" s="1"/>
  <c r="U443" i="12" a="1"/>
  <c r="U443" i="12" s="1"/>
  <c r="T443" i="12" a="1"/>
  <c r="T443" i="12" s="1"/>
  <c r="S443" i="12" a="1"/>
  <c r="S443" i="12" s="1"/>
  <c r="R443" i="12" a="1"/>
  <c r="R443" i="12" s="1"/>
  <c r="E443" i="12"/>
  <c r="AM442" i="12"/>
  <c r="AK442" i="12" a="1"/>
  <c r="AK442" i="12" s="1"/>
  <c r="AJ442" i="12"/>
  <c r="AH442" i="12"/>
  <c r="W442" i="12" a="1"/>
  <c r="W442" i="12" s="1"/>
  <c r="V442" i="12" a="1"/>
  <c r="V442" i="12" s="1"/>
  <c r="U442" i="12" a="1"/>
  <c r="U442" i="12" s="1"/>
  <c r="T442" i="12" a="1"/>
  <c r="T442" i="12" s="1"/>
  <c r="S442" i="12" a="1"/>
  <c r="S442" i="12" s="1"/>
  <c r="R442" i="12" a="1"/>
  <c r="R442" i="12" s="1"/>
  <c r="E442" i="12"/>
  <c r="AM441" i="12"/>
  <c r="AK441" i="12" a="1"/>
  <c r="AK441" i="12" s="1"/>
  <c r="AJ441" i="12"/>
  <c r="AH441" i="12"/>
  <c r="W441" i="12" a="1"/>
  <c r="W441" i="12" s="1"/>
  <c r="V441" i="12" a="1"/>
  <c r="V441" i="12" s="1"/>
  <c r="U441" i="12" a="1"/>
  <c r="U441" i="12" s="1"/>
  <c r="T441" i="12" a="1"/>
  <c r="T441" i="12" s="1"/>
  <c r="S441" i="12" a="1"/>
  <c r="S441" i="12" s="1"/>
  <c r="R441" i="12" a="1"/>
  <c r="R441" i="12" s="1"/>
  <c r="E441" i="12"/>
  <c r="AM440" i="12"/>
  <c r="AK440" i="12" a="1"/>
  <c r="AK440" i="12" s="1"/>
  <c r="AJ440" i="12"/>
  <c r="AH440" i="12"/>
  <c r="W440" i="12" a="1"/>
  <c r="W440" i="12" s="1"/>
  <c r="V440" i="12" a="1"/>
  <c r="V440" i="12" s="1"/>
  <c r="U440" i="12" a="1"/>
  <c r="U440" i="12" s="1"/>
  <c r="T440" i="12" a="1"/>
  <c r="T440" i="12" s="1"/>
  <c r="S440" i="12" a="1"/>
  <c r="S440" i="12" s="1"/>
  <c r="R440" i="12" a="1"/>
  <c r="R440" i="12" s="1"/>
  <c r="E440" i="12"/>
  <c r="AM439" i="12"/>
  <c r="AK439" i="12" a="1"/>
  <c r="AK439" i="12" s="1"/>
  <c r="AJ439" i="12"/>
  <c r="AH439" i="12"/>
  <c r="W439" i="12" a="1"/>
  <c r="W439" i="12" s="1"/>
  <c r="V439" i="12" a="1"/>
  <c r="V439" i="12" s="1"/>
  <c r="U439" i="12" a="1"/>
  <c r="U439" i="12" s="1"/>
  <c r="T439" i="12" a="1"/>
  <c r="T439" i="12" s="1"/>
  <c r="S439" i="12" a="1"/>
  <c r="S439" i="12" s="1"/>
  <c r="R439" i="12" a="1"/>
  <c r="R439" i="12" s="1"/>
  <c r="E439" i="12"/>
  <c r="AM438" i="12"/>
  <c r="AK438" i="12" a="1"/>
  <c r="AK438" i="12" s="1"/>
  <c r="AJ438" i="12"/>
  <c r="AH438" i="12"/>
  <c r="W438" i="12" a="1"/>
  <c r="W438" i="12" s="1"/>
  <c r="V438" i="12" a="1"/>
  <c r="V438" i="12" s="1"/>
  <c r="U438" i="12" a="1"/>
  <c r="U438" i="12" s="1"/>
  <c r="T438" i="12" a="1"/>
  <c r="T438" i="12" s="1"/>
  <c r="S438" i="12" a="1"/>
  <c r="S438" i="12" s="1"/>
  <c r="R438" i="12" a="1"/>
  <c r="R438" i="12" s="1"/>
  <c r="E438" i="12"/>
  <c r="AM437" i="12"/>
  <c r="AK437" i="12" a="1"/>
  <c r="AK437" i="12" s="1"/>
  <c r="AJ437" i="12"/>
  <c r="AH437" i="12"/>
  <c r="W437" i="12" a="1"/>
  <c r="W437" i="12" s="1"/>
  <c r="V437" i="12" a="1"/>
  <c r="V437" i="12" s="1"/>
  <c r="U437" i="12" a="1"/>
  <c r="U437" i="12" s="1"/>
  <c r="T437" i="12" a="1"/>
  <c r="T437" i="12" s="1"/>
  <c r="S437" i="12" a="1"/>
  <c r="S437" i="12" s="1"/>
  <c r="R437" i="12" a="1"/>
  <c r="R437" i="12" s="1"/>
  <c r="E437" i="12"/>
  <c r="AM436" i="12"/>
  <c r="AK436" i="12" a="1"/>
  <c r="AK436" i="12" s="1"/>
  <c r="AJ436" i="12"/>
  <c r="AH436" i="12"/>
  <c r="W436" i="12" a="1"/>
  <c r="W436" i="12" s="1"/>
  <c r="V436" i="12" a="1"/>
  <c r="V436" i="12" s="1"/>
  <c r="U436" i="12" a="1"/>
  <c r="U436" i="12" s="1"/>
  <c r="T436" i="12" a="1"/>
  <c r="T436" i="12" s="1"/>
  <c r="S436" i="12" a="1"/>
  <c r="S436" i="12" s="1"/>
  <c r="R436" i="12" a="1"/>
  <c r="R436" i="12" s="1"/>
  <c r="E436" i="12"/>
  <c r="AM435" i="12"/>
  <c r="AK435" i="12" a="1"/>
  <c r="AK435" i="12" s="1"/>
  <c r="AJ435" i="12"/>
  <c r="AH435" i="12"/>
  <c r="W435" i="12" a="1"/>
  <c r="W435" i="12" s="1"/>
  <c r="V435" i="12" a="1"/>
  <c r="V435" i="12" s="1"/>
  <c r="U435" i="12" a="1"/>
  <c r="U435" i="12" s="1"/>
  <c r="T435" i="12" a="1"/>
  <c r="T435" i="12" s="1"/>
  <c r="S435" i="12" a="1"/>
  <c r="S435" i="12" s="1"/>
  <c r="R435" i="12" a="1"/>
  <c r="R435" i="12" s="1"/>
  <c r="E435" i="12"/>
  <c r="AM434" i="12"/>
  <c r="AK434" i="12" a="1"/>
  <c r="AK434" i="12" s="1"/>
  <c r="AJ434" i="12"/>
  <c r="AH434" i="12"/>
  <c r="W434" i="12" a="1"/>
  <c r="W434" i="12" s="1"/>
  <c r="V434" i="12" a="1"/>
  <c r="V434" i="12" s="1"/>
  <c r="U434" i="12" a="1"/>
  <c r="U434" i="12" s="1"/>
  <c r="T434" i="12" a="1"/>
  <c r="T434" i="12" s="1"/>
  <c r="S434" i="12" a="1"/>
  <c r="S434" i="12" s="1"/>
  <c r="R434" i="12" a="1"/>
  <c r="R434" i="12" s="1"/>
  <c r="E434" i="12"/>
  <c r="AM433" i="12"/>
  <c r="AK433" i="12" a="1"/>
  <c r="AK433" i="12" s="1"/>
  <c r="AJ433" i="12"/>
  <c r="AH433" i="12"/>
  <c r="W433" i="12" a="1"/>
  <c r="W433" i="12" s="1"/>
  <c r="V433" i="12" a="1"/>
  <c r="V433" i="12" s="1"/>
  <c r="U433" i="12" a="1"/>
  <c r="U433" i="12" s="1"/>
  <c r="T433" i="12" a="1"/>
  <c r="T433" i="12" s="1"/>
  <c r="S433" i="12" a="1"/>
  <c r="S433" i="12" s="1"/>
  <c r="R433" i="12" a="1"/>
  <c r="R433" i="12" s="1"/>
  <c r="E433" i="12"/>
  <c r="AM432" i="12"/>
  <c r="AK432" i="12" a="1"/>
  <c r="AK432" i="12" s="1"/>
  <c r="AJ432" i="12"/>
  <c r="AH432" i="12"/>
  <c r="W432" i="12" a="1"/>
  <c r="W432" i="12" s="1"/>
  <c r="V432" i="12" a="1"/>
  <c r="V432" i="12" s="1"/>
  <c r="U432" i="12" a="1"/>
  <c r="U432" i="12" s="1"/>
  <c r="T432" i="12" a="1"/>
  <c r="T432" i="12" s="1"/>
  <c r="S432" i="12" a="1"/>
  <c r="S432" i="12" s="1"/>
  <c r="R432" i="12" a="1"/>
  <c r="R432" i="12" s="1"/>
  <c r="E432" i="12"/>
  <c r="AM431" i="12"/>
  <c r="AK431" i="12" a="1"/>
  <c r="AK431" i="12" s="1"/>
  <c r="AJ431" i="12"/>
  <c r="AH431" i="12"/>
  <c r="W431" i="12" a="1"/>
  <c r="W431" i="12" s="1"/>
  <c r="V431" i="12" a="1"/>
  <c r="V431" i="12" s="1"/>
  <c r="U431" i="12" a="1"/>
  <c r="U431" i="12" s="1"/>
  <c r="T431" i="12" a="1"/>
  <c r="T431" i="12" s="1"/>
  <c r="S431" i="12" a="1"/>
  <c r="S431" i="12" s="1"/>
  <c r="R431" i="12" a="1"/>
  <c r="R431" i="12" s="1"/>
  <c r="E431" i="12"/>
  <c r="AM430" i="12"/>
  <c r="AK430" i="12" a="1"/>
  <c r="AK430" i="12" s="1"/>
  <c r="AJ430" i="12"/>
  <c r="AH430" i="12"/>
  <c r="W430" i="12" a="1"/>
  <c r="W430" i="12" s="1"/>
  <c r="V430" i="12" a="1"/>
  <c r="V430" i="12" s="1"/>
  <c r="U430" i="12" a="1"/>
  <c r="U430" i="12" s="1"/>
  <c r="T430" i="12" a="1"/>
  <c r="T430" i="12" s="1"/>
  <c r="S430" i="12" a="1"/>
  <c r="S430" i="12" s="1"/>
  <c r="R430" i="12" a="1"/>
  <c r="R430" i="12" s="1"/>
  <c r="E430" i="12"/>
  <c r="AM429" i="12"/>
  <c r="AK429" i="12" a="1"/>
  <c r="AK429" i="12" s="1"/>
  <c r="AJ429" i="12"/>
  <c r="AH429" i="12"/>
  <c r="W429" i="12" a="1"/>
  <c r="W429" i="12" s="1"/>
  <c r="V429" i="12" a="1"/>
  <c r="V429" i="12" s="1"/>
  <c r="U429" i="12" a="1"/>
  <c r="U429" i="12" s="1"/>
  <c r="T429" i="12" a="1"/>
  <c r="T429" i="12" s="1"/>
  <c r="S429" i="12" a="1"/>
  <c r="S429" i="12" s="1"/>
  <c r="R429" i="12" a="1"/>
  <c r="R429" i="12" s="1"/>
  <c r="E429" i="12"/>
  <c r="AM428" i="12"/>
  <c r="AK428" i="12" a="1"/>
  <c r="AK428" i="12" s="1"/>
  <c r="AJ428" i="12"/>
  <c r="AH428" i="12"/>
  <c r="W428" i="12" a="1"/>
  <c r="W428" i="12" s="1"/>
  <c r="V428" i="12" a="1"/>
  <c r="V428" i="12" s="1"/>
  <c r="U428" i="12" a="1"/>
  <c r="U428" i="12" s="1"/>
  <c r="T428" i="12" a="1"/>
  <c r="T428" i="12" s="1"/>
  <c r="S428" i="12" a="1"/>
  <c r="S428" i="12" s="1"/>
  <c r="R428" i="12" a="1"/>
  <c r="R428" i="12" s="1"/>
  <c r="E428" i="12"/>
  <c r="AM427" i="12"/>
  <c r="AK427" i="12" a="1"/>
  <c r="AK427" i="12" s="1"/>
  <c r="AJ427" i="12"/>
  <c r="AH427" i="12"/>
  <c r="W427" i="12" a="1"/>
  <c r="W427" i="12" s="1"/>
  <c r="V427" i="12" a="1"/>
  <c r="V427" i="12" s="1"/>
  <c r="U427" i="12" a="1"/>
  <c r="U427" i="12" s="1"/>
  <c r="T427" i="12" a="1"/>
  <c r="T427" i="12" s="1"/>
  <c r="S427" i="12" a="1"/>
  <c r="S427" i="12" s="1"/>
  <c r="R427" i="12" a="1"/>
  <c r="R427" i="12" s="1"/>
  <c r="E427" i="12"/>
  <c r="AM426" i="12"/>
  <c r="AK426" i="12" a="1"/>
  <c r="AK426" i="12" s="1"/>
  <c r="AJ426" i="12"/>
  <c r="AH426" i="12"/>
  <c r="W426" i="12" a="1"/>
  <c r="W426" i="12" s="1"/>
  <c r="V426" i="12" a="1"/>
  <c r="V426" i="12" s="1"/>
  <c r="U426" i="12" a="1"/>
  <c r="U426" i="12" s="1"/>
  <c r="T426" i="12" a="1"/>
  <c r="T426" i="12" s="1"/>
  <c r="S426" i="12" a="1"/>
  <c r="S426" i="12" s="1"/>
  <c r="R426" i="12" a="1"/>
  <c r="R426" i="12" s="1"/>
  <c r="E426" i="12"/>
  <c r="AM425" i="12"/>
  <c r="AK425" i="12" a="1"/>
  <c r="AK425" i="12" s="1"/>
  <c r="AJ425" i="12"/>
  <c r="AH425" i="12"/>
  <c r="W425" i="12" a="1"/>
  <c r="W425" i="12" s="1"/>
  <c r="V425" i="12" a="1"/>
  <c r="V425" i="12" s="1"/>
  <c r="U425" i="12" a="1"/>
  <c r="U425" i="12" s="1"/>
  <c r="T425" i="12" a="1"/>
  <c r="T425" i="12" s="1"/>
  <c r="S425" i="12" a="1"/>
  <c r="S425" i="12" s="1"/>
  <c r="R425" i="12" a="1"/>
  <c r="R425" i="12" s="1"/>
  <c r="E425" i="12"/>
  <c r="AM424" i="12"/>
  <c r="AK424" i="12" a="1"/>
  <c r="AK424" i="12" s="1"/>
  <c r="AJ424" i="12"/>
  <c r="AH424" i="12"/>
  <c r="W424" i="12" a="1"/>
  <c r="W424" i="12" s="1"/>
  <c r="V424" i="12" a="1"/>
  <c r="V424" i="12" s="1"/>
  <c r="U424" i="12" a="1"/>
  <c r="U424" i="12" s="1"/>
  <c r="T424" i="12" a="1"/>
  <c r="T424" i="12" s="1"/>
  <c r="S424" i="12" a="1"/>
  <c r="S424" i="12" s="1"/>
  <c r="R424" i="12" a="1"/>
  <c r="R424" i="12" s="1"/>
  <c r="E424" i="12"/>
  <c r="AM423" i="12"/>
  <c r="AK423" i="12" a="1"/>
  <c r="AK423" i="12" s="1"/>
  <c r="AJ423" i="12"/>
  <c r="AH423" i="12"/>
  <c r="W423" i="12" a="1"/>
  <c r="W423" i="12" s="1"/>
  <c r="V423" i="12" a="1"/>
  <c r="V423" i="12" s="1"/>
  <c r="U423" i="12" a="1"/>
  <c r="U423" i="12" s="1"/>
  <c r="T423" i="12" a="1"/>
  <c r="T423" i="12" s="1"/>
  <c r="S423" i="12" a="1"/>
  <c r="S423" i="12" s="1"/>
  <c r="R423" i="12" a="1"/>
  <c r="R423" i="12" s="1"/>
  <c r="E423" i="12"/>
  <c r="AM422" i="12"/>
  <c r="AK422" i="12" a="1"/>
  <c r="AK422" i="12" s="1"/>
  <c r="AJ422" i="12"/>
  <c r="AH422" i="12"/>
  <c r="W422" i="12" a="1"/>
  <c r="W422" i="12" s="1"/>
  <c r="V422" i="12" a="1"/>
  <c r="V422" i="12" s="1"/>
  <c r="U422" i="12" a="1"/>
  <c r="U422" i="12" s="1"/>
  <c r="T422" i="12" a="1"/>
  <c r="T422" i="12" s="1"/>
  <c r="S422" i="12" a="1"/>
  <c r="S422" i="12" s="1"/>
  <c r="R422" i="12" a="1"/>
  <c r="R422" i="12" s="1"/>
  <c r="E422" i="12"/>
  <c r="AM421" i="12"/>
  <c r="AK421" i="12" a="1"/>
  <c r="AK421" i="12" s="1"/>
  <c r="AJ421" i="12"/>
  <c r="AH421" i="12"/>
  <c r="W421" i="12" a="1"/>
  <c r="W421" i="12" s="1"/>
  <c r="V421" i="12" a="1"/>
  <c r="V421" i="12" s="1"/>
  <c r="U421" i="12" a="1"/>
  <c r="U421" i="12" s="1"/>
  <c r="T421" i="12" a="1"/>
  <c r="T421" i="12" s="1"/>
  <c r="S421" i="12" a="1"/>
  <c r="S421" i="12" s="1"/>
  <c r="R421" i="12" a="1"/>
  <c r="R421" i="12" s="1"/>
  <c r="E421" i="12"/>
  <c r="AM420" i="12"/>
  <c r="AK420" i="12" a="1"/>
  <c r="AK420" i="12" s="1"/>
  <c r="AJ420" i="12"/>
  <c r="AH420" i="12"/>
  <c r="W420" i="12" a="1"/>
  <c r="W420" i="12" s="1"/>
  <c r="V420" i="12" a="1"/>
  <c r="V420" i="12" s="1"/>
  <c r="U420" i="12" a="1"/>
  <c r="U420" i="12" s="1"/>
  <c r="T420" i="12" a="1"/>
  <c r="T420" i="12" s="1"/>
  <c r="S420" i="12" a="1"/>
  <c r="S420" i="12" s="1"/>
  <c r="R420" i="12" a="1"/>
  <c r="R420" i="12" s="1"/>
  <c r="E420" i="12"/>
  <c r="AM419" i="12"/>
  <c r="AK419" i="12" a="1"/>
  <c r="AK419" i="12" s="1"/>
  <c r="AJ419" i="12"/>
  <c r="AH419" i="12"/>
  <c r="W419" i="12" a="1"/>
  <c r="W419" i="12" s="1"/>
  <c r="V419" i="12" a="1"/>
  <c r="V419" i="12" s="1"/>
  <c r="U419" i="12" a="1"/>
  <c r="U419" i="12" s="1"/>
  <c r="T419" i="12" a="1"/>
  <c r="T419" i="12" s="1"/>
  <c r="S419" i="12" a="1"/>
  <c r="S419" i="12" s="1"/>
  <c r="R419" i="12" a="1"/>
  <c r="R419" i="12" s="1"/>
  <c r="E419" i="12"/>
  <c r="AM418" i="12"/>
  <c r="AK418" i="12" a="1"/>
  <c r="AK418" i="12" s="1"/>
  <c r="AJ418" i="12"/>
  <c r="AH418" i="12"/>
  <c r="W418" i="12" a="1"/>
  <c r="W418" i="12" s="1"/>
  <c r="V418" i="12" a="1"/>
  <c r="V418" i="12" s="1"/>
  <c r="U418" i="12" a="1"/>
  <c r="U418" i="12" s="1"/>
  <c r="T418" i="12" a="1"/>
  <c r="T418" i="12" s="1"/>
  <c r="S418" i="12" a="1"/>
  <c r="S418" i="12" s="1"/>
  <c r="R418" i="12" a="1"/>
  <c r="R418" i="12" s="1"/>
  <c r="E418" i="12"/>
  <c r="AM417" i="12"/>
  <c r="AK417" i="12" a="1"/>
  <c r="AK417" i="12" s="1"/>
  <c r="AJ417" i="12"/>
  <c r="AH417" i="12"/>
  <c r="W417" i="12" a="1"/>
  <c r="W417" i="12" s="1"/>
  <c r="V417" i="12" a="1"/>
  <c r="V417" i="12" s="1"/>
  <c r="U417" i="12" a="1"/>
  <c r="U417" i="12" s="1"/>
  <c r="T417" i="12" a="1"/>
  <c r="T417" i="12" s="1"/>
  <c r="S417" i="12" a="1"/>
  <c r="S417" i="12" s="1"/>
  <c r="R417" i="12" a="1"/>
  <c r="R417" i="12" s="1"/>
  <c r="E417" i="12"/>
  <c r="AM416" i="12"/>
  <c r="AK416" i="12" a="1"/>
  <c r="AK416" i="12" s="1"/>
  <c r="AJ416" i="12"/>
  <c r="AH416" i="12"/>
  <c r="W416" i="12" a="1"/>
  <c r="W416" i="12" s="1"/>
  <c r="V416" i="12" a="1"/>
  <c r="V416" i="12" s="1"/>
  <c r="U416" i="12" a="1"/>
  <c r="U416" i="12" s="1"/>
  <c r="T416" i="12" a="1"/>
  <c r="T416" i="12" s="1"/>
  <c r="S416" i="12" a="1"/>
  <c r="S416" i="12" s="1"/>
  <c r="R416" i="12" a="1"/>
  <c r="R416" i="12" s="1"/>
  <c r="E416" i="12"/>
  <c r="AM415" i="12"/>
  <c r="AK415" i="12" a="1"/>
  <c r="AK415" i="12" s="1"/>
  <c r="AJ415" i="12"/>
  <c r="AH415" i="12"/>
  <c r="W415" i="12" a="1"/>
  <c r="W415" i="12" s="1"/>
  <c r="V415" i="12" a="1"/>
  <c r="V415" i="12" s="1"/>
  <c r="U415" i="12" a="1"/>
  <c r="U415" i="12" s="1"/>
  <c r="T415" i="12" a="1"/>
  <c r="T415" i="12" s="1"/>
  <c r="S415" i="12" a="1"/>
  <c r="S415" i="12" s="1"/>
  <c r="R415" i="12" a="1"/>
  <c r="R415" i="12" s="1"/>
  <c r="E415" i="12"/>
  <c r="AM414" i="12"/>
  <c r="AK414" i="12" a="1"/>
  <c r="AK414" i="12" s="1"/>
  <c r="AJ414" i="12"/>
  <c r="AH414" i="12"/>
  <c r="W414" i="12" a="1"/>
  <c r="W414" i="12" s="1"/>
  <c r="V414" i="12" a="1"/>
  <c r="V414" i="12" s="1"/>
  <c r="U414" i="12" a="1"/>
  <c r="U414" i="12" s="1"/>
  <c r="T414" i="12" a="1"/>
  <c r="T414" i="12" s="1"/>
  <c r="S414" i="12" a="1"/>
  <c r="S414" i="12" s="1"/>
  <c r="R414" i="12" a="1"/>
  <c r="R414" i="12" s="1"/>
  <c r="E414" i="12"/>
  <c r="AM413" i="12"/>
  <c r="AK413" i="12" a="1"/>
  <c r="AK413" i="12" s="1"/>
  <c r="AJ413" i="12"/>
  <c r="AH413" i="12"/>
  <c r="W413" i="12" a="1"/>
  <c r="W413" i="12" s="1"/>
  <c r="V413" i="12" a="1"/>
  <c r="V413" i="12" s="1"/>
  <c r="U413" i="12" a="1"/>
  <c r="U413" i="12" s="1"/>
  <c r="T413" i="12" a="1"/>
  <c r="T413" i="12" s="1"/>
  <c r="S413" i="12" a="1"/>
  <c r="S413" i="12" s="1"/>
  <c r="R413" i="12" a="1"/>
  <c r="R413" i="12" s="1"/>
  <c r="E413" i="12"/>
  <c r="AM412" i="12"/>
  <c r="AK412" i="12" a="1"/>
  <c r="AK412" i="12" s="1"/>
  <c r="AJ412" i="12"/>
  <c r="AH412" i="12"/>
  <c r="W412" i="12" a="1"/>
  <c r="W412" i="12" s="1"/>
  <c r="V412" i="12" a="1"/>
  <c r="V412" i="12" s="1"/>
  <c r="U412" i="12" a="1"/>
  <c r="U412" i="12" s="1"/>
  <c r="T412" i="12" a="1"/>
  <c r="T412" i="12" s="1"/>
  <c r="S412" i="12" a="1"/>
  <c r="S412" i="12" s="1"/>
  <c r="R412" i="12" a="1"/>
  <c r="R412" i="12" s="1"/>
  <c r="E412" i="12"/>
  <c r="AM411" i="12"/>
  <c r="AK411" i="12" a="1"/>
  <c r="AK411" i="12" s="1"/>
  <c r="AJ411" i="12"/>
  <c r="AH411" i="12"/>
  <c r="W411" i="12" a="1"/>
  <c r="W411" i="12" s="1"/>
  <c r="V411" i="12" a="1"/>
  <c r="V411" i="12" s="1"/>
  <c r="U411" i="12" a="1"/>
  <c r="U411" i="12" s="1"/>
  <c r="T411" i="12" a="1"/>
  <c r="T411" i="12" s="1"/>
  <c r="S411" i="12" a="1"/>
  <c r="S411" i="12" s="1"/>
  <c r="R411" i="12" a="1"/>
  <c r="R411" i="12" s="1"/>
  <c r="E411" i="12"/>
  <c r="AM410" i="12"/>
  <c r="AK410" i="12" a="1"/>
  <c r="AK410" i="12" s="1"/>
  <c r="AJ410" i="12"/>
  <c r="AH410" i="12"/>
  <c r="W410" i="12" a="1"/>
  <c r="W410" i="12" s="1"/>
  <c r="V410" i="12" a="1"/>
  <c r="V410" i="12" s="1"/>
  <c r="U410" i="12" a="1"/>
  <c r="U410" i="12" s="1"/>
  <c r="T410" i="12" a="1"/>
  <c r="T410" i="12" s="1"/>
  <c r="S410" i="12" a="1"/>
  <c r="S410" i="12" s="1"/>
  <c r="R410" i="12" a="1"/>
  <c r="R410" i="12" s="1"/>
  <c r="E410" i="12"/>
  <c r="AM409" i="12"/>
  <c r="AK409" i="12" a="1"/>
  <c r="AK409" i="12" s="1"/>
  <c r="AJ409" i="12"/>
  <c r="AH409" i="12"/>
  <c r="W409" i="12" a="1"/>
  <c r="W409" i="12" s="1"/>
  <c r="V409" i="12"/>
  <c r="V409" i="12" a="1"/>
  <c r="U409" i="12" a="1"/>
  <c r="U409" i="12" s="1"/>
  <c r="T409" i="12" a="1"/>
  <c r="T409" i="12" s="1"/>
  <c r="S409" i="12" a="1"/>
  <c r="S409" i="12" s="1"/>
  <c r="R409" i="12" a="1"/>
  <c r="R409" i="12" s="1"/>
  <c r="E409" i="12"/>
  <c r="AM408" i="12"/>
  <c r="AK408" i="12" a="1"/>
  <c r="AK408" i="12" s="1"/>
  <c r="AJ408" i="12"/>
  <c r="AH408" i="12"/>
  <c r="W408" i="12" a="1"/>
  <c r="W408" i="12" s="1"/>
  <c r="V408" i="12" a="1"/>
  <c r="V408" i="12" s="1"/>
  <c r="U408" i="12" a="1"/>
  <c r="U408" i="12" s="1"/>
  <c r="T408" i="12" a="1"/>
  <c r="T408" i="12" s="1"/>
  <c r="S408" i="12" a="1"/>
  <c r="S408" i="12" s="1"/>
  <c r="R408" i="12" a="1"/>
  <c r="R408" i="12" s="1"/>
  <c r="E408" i="12"/>
  <c r="AM407" i="12"/>
  <c r="AK407" i="12" a="1"/>
  <c r="AK407" i="12" s="1"/>
  <c r="AJ407" i="12"/>
  <c r="AH407" i="12"/>
  <c r="W407" i="12" a="1"/>
  <c r="W407" i="12" s="1"/>
  <c r="V407" i="12" a="1"/>
  <c r="V407" i="12" s="1"/>
  <c r="U407" i="12" a="1"/>
  <c r="U407" i="12" s="1"/>
  <c r="T407" i="12" a="1"/>
  <c r="T407" i="12" s="1"/>
  <c r="S407" i="12" a="1"/>
  <c r="S407" i="12" s="1"/>
  <c r="R407" i="12" a="1"/>
  <c r="R407" i="12" s="1"/>
  <c r="E407" i="12"/>
  <c r="AM406" i="12"/>
  <c r="AK406" i="12" a="1"/>
  <c r="AK406" i="12" s="1"/>
  <c r="AJ406" i="12"/>
  <c r="AH406" i="12"/>
  <c r="W406" i="12" a="1"/>
  <c r="W406" i="12" s="1"/>
  <c r="V406" i="12" a="1"/>
  <c r="V406" i="12" s="1"/>
  <c r="U406" i="12" a="1"/>
  <c r="U406" i="12" s="1"/>
  <c r="T406" i="12" a="1"/>
  <c r="T406" i="12" s="1"/>
  <c r="S406" i="12" a="1"/>
  <c r="S406" i="12" s="1"/>
  <c r="R406" i="12" a="1"/>
  <c r="R406" i="12" s="1"/>
  <c r="E406" i="12"/>
  <c r="AM405" i="12"/>
  <c r="AK405" i="12" a="1"/>
  <c r="AK405" i="12" s="1"/>
  <c r="AJ405" i="12"/>
  <c r="AH405" i="12"/>
  <c r="W405" i="12" a="1"/>
  <c r="W405" i="12" s="1"/>
  <c r="V405" i="12" a="1"/>
  <c r="V405" i="12" s="1"/>
  <c r="U405" i="12" a="1"/>
  <c r="U405" i="12" s="1"/>
  <c r="T405" i="12" a="1"/>
  <c r="T405" i="12" s="1"/>
  <c r="S405" i="12" a="1"/>
  <c r="S405" i="12" s="1"/>
  <c r="R405" i="12" a="1"/>
  <c r="R405" i="12" s="1"/>
  <c r="E405" i="12"/>
  <c r="AM404" i="12"/>
  <c r="AK404" i="12" a="1"/>
  <c r="AK404" i="12" s="1"/>
  <c r="AJ404" i="12"/>
  <c r="AH404" i="12"/>
  <c r="W404" i="12" a="1"/>
  <c r="W404" i="12" s="1"/>
  <c r="V404" i="12" a="1"/>
  <c r="V404" i="12" s="1"/>
  <c r="U404" i="12" a="1"/>
  <c r="U404" i="12" s="1"/>
  <c r="T404" i="12" a="1"/>
  <c r="T404" i="12" s="1"/>
  <c r="S404" i="12" a="1"/>
  <c r="S404" i="12" s="1"/>
  <c r="R404" i="12" a="1"/>
  <c r="R404" i="12" s="1"/>
  <c r="E404" i="12"/>
  <c r="AM403" i="12"/>
  <c r="AK403" i="12" a="1"/>
  <c r="AK403" i="12" s="1"/>
  <c r="AJ403" i="12"/>
  <c r="AH403" i="12"/>
  <c r="W403" i="12" a="1"/>
  <c r="W403" i="12" s="1"/>
  <c r="V403" i="12" a="1"/>
  <c r="V403" i="12" s="1"/>
  <c r="U403" i="12" a="1"/>
  <c r="U403" i="12" s="1"/>
  <c r="T403" i="12" a="1"/>
  <c r="T403" i="12" s="1"/>
  <c r="S403" i="12" a="1"/>
  <c r="S403" i="12" s="1"/>
  <c r="R403" i="12" a="1"/>
  <c r="R403" i="12" s="1"/>
  <c r="E403" i="12"/>
  <c r="AM402" i="12"/>
  <c r="AK402" i="12" a="1"/>
  <c r="AK402" i="12" s="1"/>
  <c r="AJ402" i="12"/>
  <c r="AH402" i="12"/>
  <c r="W402" i="12" a="1"/>
  <c r="W402" i="12" s="1"/>
  <c r="V402" i="12" a="1"/>
  <c r="V402" i="12" s="1"/>
  <c r="U402" i="12" a="1"/>
  <c r="U402" i="12" s="1"/>
  <c r="T402" i="12" a="1"/>
  <c r="T402" i="12" s="1"/>
  <c r="S402" i="12" a="1"/>
  <c r="S402" i="12" s="1"/>
  <c r="R402" i="12" a="1"/>
  <c r="R402" i="12" s="1"/>
  <c r="E402" i="12"/>
  <c r="AM401" i="12"/>
  <c r="AK401" i="12" a="1"/>
  <c r="AK401" i="12" s="1"/>
  <c r="AJ401" i="12"/>
  <c r="AH401" i="12"/>
  <c r="W401" i="12" a="1"/>
  <c r="W401" i="12" s="1"/>
  <c r="V401" i="12" a="1"/>
  <c r="V401" i="12" s="1"/>
  <c r="U401" i="12" a="1"/>
  <c r="U401" i="12" s="1"/>
  <c r="T401" i="12" a="1"/>
  <c r="T401" i="12" s="1"/>
  <c r="S401" i="12" a="1"/>
  <c r="S401" i="12" s="1"/>
  <c r="R401" i="12" a="1"/>
  <c r="R401" i="12" s="1"/>
  <c r="E401" i="12"/>
  <c r="AM400" i="12"/>
  <c r="AK400" i="12" a="1"/>
  <c r="AK400" i="12" s="1"/>
  <c r="AJ400" i="12"/>
  <c r="AH400" i="12"/>
  <c r="W400" i="12" a="1"/>
  <c r="W400" i="12" s="1"/>
  <c r="V400" i="12" a="1"/>
  <c r="V400" i="12" s="1"/>
  <c r="U400" i="12" a="1"/>
  <c r="U400" i="12" s="1"/>
  <c r="T400" i="12" a="1"/>
  <c r="T400" i="12" s="1"/>
  <c r="S400" i="12" a="1"/>
  <c r="S400" i="12" s="1"/>
  <c r="R400" i="12" a="1"/>
  <c r="R400" i="12" s="1"/>
  <c r="E400" i="12"/>
  <c r="AM399" i="12"/>
  <c r="AK399" i="12" a="1"/>
  <c r="AK399" i="12" s="1"/>
  <c r="AJ399" i="12"/>
  <c r="AH399" i="12"/>
  <c r="W399" i="12" a="1"/>
  <c r="W399" i="12" s="1"/>
  <c r="V399" i="12" a="1"/>
  <c r="V399" i="12" s="1"/>
  <c r="U399" i="12" a="1"/>
  <c r="U399" i="12" s="1"/>
  <c r="T399" i="12" a="1"/>
  <c r="T399" i="12" s="1"/>
  <c r="S399" i="12" a="1"/>
  <c r="S399" i="12" s="1"/>
  <c r="R399" i="12" a="1"/>
  <c r="R399" i="12" s="1"/>
  <c r="E399" i="12"/>
  <c r="AM398" i="12"/>
  <c r="AK398" i="12" a="1"/>
  <c r="AK398" i="12" s="1"/>
  <c r="AJ398" i="12"/>
  <c r="AH398" i="12"/>
  <c r="W398" i="12" a="1"/>
  <c r="W398" i="12" s="1"/>
  <c r="V398" i="12" a="1"/>
  <c r="V398" i="12" s="1"/>
  <c r="U398" i="12" a="1"/>
  <c r="U398" i="12" s="1"/>
  <c r="T398" i="12" a="1"/>
  <c r="T398" i="12" s="1"/>
  <c r="S398" i="12" a="1"/>
  <c r="S398" i="12" s="1"/>
  <c r="R398" i="12" a="1"/>
  <c r="R398" i="12" s="1"/>
  <c r="E398" i="12"/>
  <c r="AM397" i="12"/>
  <c r="AK397" i="12" a="1"/>
  <c r="AK397" i="12" s="1"/>
  <c r="AJ397" i="12"/>
  <c r="AH397" i="12"/>
  <c r="W397" i="12" a="1"/>
  <c r="W397" i="12" s="1"/>
  <c r="V397" i="12" a="1"/>
  <c r="V397" i="12" s="1"/>
  <c r="U397" i="12" a="1"/>
  <c r="U397" i="12" s="1"/>
  <c r="T397" i="12" a="1"/>
  <c r="T397" i="12" s="1"/>
  <c r="S397" i="12" a="1"/>
  <c r="S397" i="12" s="1"/>
  <c r="R397" i="12" a="1"/>
  <c r="R397" i="12" s="1"/>
  <c r="E397" i="12"/>
  <c r="AM396" i="12"/>
  <c r="AK396" i="12" a="1"/>
  <c r="AK396" i="12" s="1"/>
  <c r="AJ396" i="12"/>
  <c r="AH396" i="12"/>
  <c r="W396" i="12" a="1"/>
  <c r="W396" i="12" s="1"/>
  <c r="V396" i="12" a="1"/>
  <c r="V396" i="12" s="1"/>
  <c r="U396" i="12" a="1"/>
  <c r="U396" i="12" s="1"/>
  <c r="T396" i="12" a="1"/>
  <c r="T396" i="12" s="1"/>
  <c r="S396" i="12" a="1"/>
  <c r="S396" i="12" s="1"/>
  <c r="R396" i="12" a="1"/>
  <c r="R396" i="12" s="1"/>
  <c r="E396" i="12"/>
  <c r="AM395" i="12"/>
  <c r="AK395" i="12" a="1"/>
  <c r="AK395" i="12" s="1"/>
  <c r="AJ395" i="12"/>
  <c r="AH395" i="12"/>
  <c r="W395" i="12" a="1"/>
  <c r="W395" i="12" s="1"/>
  <c r="V395" i="12" a="1"/>
  <c r="V395" i="12" s="1"/>
  <c r="U395" i="12" a="1"/>
  <c r="U395" i="12" s="1"/>
  <c r="T395" i="12" a="1"/>
  <c r="T395" i="12" s="1"/>
  <c r="S395" i="12" a="1"/>
  <c r="S395" i="12" s="1"/>
  <c r="R395" i="12" a="1"/>
  <c r="R395" i="12" s="1"/>
  <c r="E395" i="12"/>
  <c r="AM394" i="12"/>
  <c r="AK394" i="12" a="1"/>
  <c r="AK394" i="12" s="1"/>
  <c r="AJ394" i="12"/>
  <c r="AH394" i="12"/>
  <c r="W394" i="12" a="1"/>
  <c r="W394" i="12" s="1"/>
  <c r="V394" i="12" a="1"/>
  <c r="V394" i="12" s="1"/>
  <c r="U394" i="12" a="1"/>
  <c r="U394" i="12" s="1"/>
  <c r="T394" i="12" a="1"/>
  <c r="T394" i="12" s="1"/>
  <c r="S394" i="12" a="1"/>
  <c r="S394" i="12" s="1"/>
  <c r="R394" i="12" a="1"/>
  <c r="R394" i="12" s="1"/>
  <c r="E394" i="12"/>
  <c r="AM393" i="12"/>
  <c r="AK393" i="12" a="1"/>
  <c r="AK393" i="12" s="1"/>
  <c r="AJ393" i="12"/>
  <c r="AH393" i="12"/>
  <c r="W393" i="12" a="1"/>
  <c r="W393" i="12" s="1"/>
  <c r="V393" i="12" a="1"/>
  <c r="V393" i="12" s="1"/>
  <c r="U393" i="12" a="1"/>
  <c r="U393" i="12" s="1"/>
  <c r="T393" i="12" a="1"/>
  <c r="T393" i="12" s="1"/>
  <c r="S393" i="12" a="1"/>
  <c r="S393" i="12" s="1"/>
  <c r="R393" i="12" a="1"/>
  <c r="R393" i="12" s="1"/>
  <c r="E393" i="12"/>
  <c r="AM392" i="12"/>
  <c r="AK392" i="12" a="1"/>
  <c r="AK392" i="12" s="1"/>
  <c r="AJ392" i="12"/>
  <c r="AH392" i="12"/>
  <c r="W392" i="12" a="1"/>
  <c r="W392" i="12" s="1"/>
  <c r="V392" i="12" a="1"/>
  <c r="V392" i="12" s="1"/>
  <c r="U392" i="12" a="1"/>
  <c r="U392" i="12" s="1"/>
  <c r="T392" i="12" a="1"/>
  <c r="T392" i="12" s="1"/>
  <c r="S392" i="12" a="1"/>
  <c r="S392" i="12" s="1"/>
  <c r="R392" i="12" a="1"/>
  <c r="R392" i="12" s="1"/>
  <c r="E392" i="12"/>
  <c r="AM391" i="12"/>
  <c r="AK391" i="12" a="1"/>
  <c r="AK391" i="12" s="1"/>
  <c r="AJ391" i="12"/>
  <c r="AH391" i="12"/>
  <c r="W391" i="12" a="1"/>
  <c r="W391" i="12" s="1"/>
  <c r="V391" i="12" a="1"/>
  <c r="V391" i="12" s="1"/>
  <c r="U391" i="12" a="1"/>
  <c r="U391" i="12" s="1"/>
  <c r="T391" i="12" a="1"/>
  <c r="T391" i="12" s="1"/>
  <c r="S391" i="12" a="1"/>
  <c r="S391" i="12" s="1"/>
  <c r="R391" i="12" a="1"/>
  <c r="R391" i="12" s="1"/>
  <c r="E391" i="12"/>
  <c r="AM390" i="12"/>
  <c r="AK390" i="12" a="1"/>
  <c r="AK390" i="12" s="1"/>
  <c r="AJ390" i="12"/>
  <c r="AH390" i="12"/>
  <c r="W390" i="12" a="1"/>
  <c r="W390" i="12" s="1"/>
  <c r="V390" i="12" a="1"/>
  <c r="V390" i="12" s="1"/>
  <c r="U390" i="12" a="1"/>
  <c r="U390" i="12" s="1"/>
  <c r="T390" i="12" a="1"/>
  <c r="T390" i="12" s="1"/>
  <c r="S390" i="12" a="1"/>
  <c r="S390" i="12" s="1"/>
  <c r="R390" i="12" a="1"/>
  <c r="R390" i="12" s="1"/>
  <c r="E390" i="12"/>
  <c r="AM389" i="12"/>
  <c r="AK389" i="12" a="1"/>
  <c r="AK389" i="12" s="1"/>
  <c r="AJ389" i="12"/>
  <c r="AH389" i="12"/>
  <c r="W389" i="12" a="1"/>
  <c r="W389" i="12" s="1"/>
  <c r="V389" i="12" a="1"/>
  <c r="V389" i="12" s="1"/>
  <c r="U389" i="12" a="1"/>
  <c r="U389" i="12" s="1"/>
  <c r="T389" i="12" a="1"/>
  <c r="T389" i="12" s="1"/>
  <c r="S389" i="12" a="1"/>
  <c r="S389" i="12" s="1"/>
  <c r="R389" i="12" a="1"/>
  <c r="R389" i="12" s="1"/>
  <c r="E389" i="12"/>
  <c r="AM388" i="12"/>
  <c r="AK388" i="12" a="1"/>
  <c r="AK388" i="12" s="1"/>
  <c r="AJ388" i="12"/>
  <c r="AH388" i="12"/>
  <c r="W388" i="12" a="1"/>
  <c r="W388" i="12" s="1"/>
  <c r="V388" i="12" a="1"/>
  <c r="V388" i="12" s="1"/>
  <c r="U388" i="12" a="1"/>
  <c r="U388" i="12" s="1"/>
  <c r="T388" i="12" a="1"/>
  <c r="T388" i="12" s="1"/>
  <c r="S388" i="12" a="1"/>
  <c r="S388" i="12" s="1"/>
  <c r="R388" i="12" a="1"/>
  <c r="R388" i="12" s="1"/>
  <c r="E388" i="12"/>
  <c r="AM387" i="12"/>
  <c r="AK387" i="12" a="1"/>
  <c r="AK387" i="12" s="1"/>
  <c r="AJ387" i="12"/>
  <c r="AH387" i="12"/>
  <c r="W387" i="12" a="1"/>
  <c r="W387" i="12" s="1"/>
  <c r="V387" i="12" a="1"/>
  <c r="V387" i="12" s="1"/>
  <c r="U387" i="12" a="1"/>
  <c r="U387" i="12" s="1"/>
  <c r="T387" i="12" a="1"/>
  <c r="T387" i="12" s="1"/>
  <c r="S387" i="12" a="1"/>
  <c r="S387" i="12" s="1"/>
  <c r="R387" i="12" a="1"/>
  <c r="R387" i="12" s="1"/>
  <c r="E387" i="12"/>
  <c r="AM386" i="12"/>
  <c r="AK386" i="12" a="1"/>
  <c r="AK386" i="12" s="1"/>
  <c r="AJ386" i="12"/>
  <c r="AH386" i="12"/>
  <c r="W386" i="12" a="1"/>
  <c r="W386" i="12" s="1"/>
  <c r="V386" i="12" a="1"/>
  <c r="V386" i="12" s="1"/>
  <c r="U386" i="12" a="1"/>
  <c r="U386" i="12" s="1"/>
  <c r="T386" i="12" a="1"/>
  <c r="T386" i="12" s="1"/>
  <c r="S386" i="12" a="1"/>
  <c r="S386" i="12" s="1"/>
  <c r="R386" i="12" a="1"/>
  <c r="R386" i="12" s="1"/>
  <c r="E386" i="12"/>
  <c r="AM385" i="12"/>
  <c r="AK385" i="12" a="1"/>
  <c r="AK385" i="12" s="1"/>
  <c r="AJ385" i="12"/>
  <c r="AH385" i="12"/>
  <c r="W385" i="12" a="1"/>
  <c r="W385" i="12" s="1"/>
  <c r="V385" i="12" a="1"/>
  <c r="V385" i="12" s="1"/>
  <c r="U385" i="12" a="1"/>
  <c r="U385" i="12" s="1"/>
  <c r="T385" i="12" a="1"/>
  <c r="T385" i="12" s="1"/>
  <c r="S385" i="12" a="1"/>
  <c r="S385" i="12" s="1"/>
  <c r="R385" i="12" a="1"/>
  <c r="R385" i="12" s="1"/>
  <c r="E385" i="12"/>
  <c r="AM384" i="12"/>
  <c r="AK384" i="12" a="1"/>
  <c r="AK384" i="12" s="1"/>
  <c r="AJ384" i="12"/>
  <c r="AH384" i="12"/>
  <c r="W384" i="12" a="1"/>
  <c r="W384" i="12" s="1"/>
  <c r="V384" i="12" a="1"/>
  <c r="V384" i="12" s="1"/>
  <c r="U384" i="12" a="1"/>
  <c r="U384" i="12" s="1"/>
  <c r="T384" i="12" a="1"/>
  <c r="T384" i="12" s="1"/>
  <c r="S384" i="12" a="1"/>
  <c r="S384" i="12" s="1"/>
  <c r="R384" i="12" a="1"/>
  <c r="R384" i="12" s="1"/>
  <c r="E384" i="12"/>
  <c r="AM383" i="12"/>
  <c r="AK383" i="12" a="1"/>
  <c r="AK383" i="12" s="1"/>
  <c r="AJ383" i="12"/>
  <c r="AH383" i="12"/>
  <c r="W383" i="12" a="1"/>
  <c r="W383" i="12" s="1"/>
  <c r="V383" i="12" a="1"/>
  <c r="V383" i="12" s="1"/>
  <c r="U383" i="12" a="1"/>
  <c r="U383" i="12" s="1"/>
  <c r="T383" i="12" a="1"/>
  <c r="T383" i="12" s="1"/>
  <c r="S383" i="12" a="1"/>
  <c r="S383" i="12" s="1"/>
  <c r="R383" i="12" a="1"/>
  <c r="R383" i="12" s="1"/>
  <c r="E383" i="12"/>
  <c r="AM382" i="12"/>
  <c r="AK382" i="12" a="1"/>
  <c r="AK382" i="12" s="1"/>
  <c r="AJ382" i="12"/>
  <c r="AH382" i="12"/>
  <c r="W382" i="12" a="1"/>
  <c r="W382" i="12" s="1"/>
  <c r="V382" i="12" a="1"/>
  <c r="V382" i="12" s="1"/>
  <c r="U382" i="12" a="1"/>
  <c r="U382" i="12" s="1"/>
  <c r="T382" i="12" a="1"/>
  <c r="T382" i="12" s="1"/>
  <c r="S382" i="12" a="1"/>
  <c r="S382" i="12" s="1"/>
  <c r="R382" i="12" a="1"/>
  <c r="R382" i="12" s="1"/>
  <c r="E382" i="12"/>
  <c r="AM381" i="12"/>
  <c r="AK381" i="12" a="1"/>
  <c r="AK381" i="12" s="1"/>
  <c r="AJ381" i="12"/>
  <c r="AH381" i="12"/>
  <c r="W381" i="12" a="1"/>
  <c r="W381" i="12" s="1"/>
  <c r="V381" i="12" a="1"/>
  <c r="V381" i="12" s="1"/>
  <c r="U381" i="12" a="1"/>
  <c r="U381" i="12" s="1"/>
  <c r="T381" i="12" a="1"/>
  <c r="T381" i="12" s="1"/>
  <c r="S381" i="12" a="1"/>
  <c r="S381" i="12" s="1"/>
  <c r="R381" i="12" a="1"/>
  <c r="R381" i="12" s="1"/>
  <c r="E381" i="12"/>
  <c r="AM380" i="12"/>
  <c r="AK380" i="12" a="1"/>
  <c r="AK380" i="12" s="1"/>
  <c r="AJ380" i="12"/>
  <c r="AH380" i="12"/>
  <c r="W380" i="12" a="1"/>
  <c r="W380" i="12" s="1"/>
  <c r="V380" i="12" a="1"/>
  <c r="V380" i="12" s="1"/>
  <c r="U380" i="12" a="1"/>
  <c r="U380" i="12" s="1"/>
  <c r="T380" i="12" a="1"/>
  <c r="T380" i="12" s="1"/>
  <c r="S380" i="12" a="1"/>
  <c r="S380" i="12" s="1"/>
  <c r="R380" i="12" a="1"/>
  <c r="R380" i="12" s="1"/>
  <c r="E380" i="12"/>
  <c r="AM379" i="12"/>
  <c r="AK379" i="12" a="1"/>
  <c r="AK379" i="12" s="1"/>
  <c r="AJ379" i="12"/>
  <c r="AH379" i="12"/>
  <c r="W379" i="12" a="1"/>
  <c r="W379" i="12" s="1"/>
  <c r="V379" i="12" a="1"/>
  <c r="V379" i="12" s="1"/>
  <c r="U379" i="12" a="1"/>
  <c r="U379" i="12" s="1"/>
  <c r="T379" i="12" a="1"/>
  <c r="T379" i="12" s="1"/>
  <c r="S379" i="12" a="1"/>
  <c r="S379" i="12" s="1"/>
  <c r="R379" i="12" a="1"/>
  <c r="R379" i="12" s="1"/>
  <c r="E379" i="12"/>
  <c r="AM378" i="12"/>
  <c r="AK378" i="12" a="1"/>
  <c r="AK378" i="12" s="1"/>
  <c r="AJ378" i="12"/>
  <c r="AH378" i="12"/>
  <c r="W378" i="12" a="1"/>
  <c r="W378" i="12" s="1"/>
  <c r="V378" i="12" a="1"/>
  <c r="V378" i="12" s="1"/>
  <c r="U378" i="12" a="1"/>
  <c r="U378" i="12" s="1"/>
  <c r="T378" i="12" a="1"/>
  <c r="T378" i="12" s="1"/>
  <c r="S378" i="12" a="1"/>
  <c r="S378" i="12" s="1"/>
  <c r="R378" i="12" a="1"/>
  <c r="R378" i="12" s="1"/>
  <c r="E378" i="12"/>
  <c r="AM377" i="12"/>
  <c r="AK377" i="12" a="1"/>
  <c r="AK377" i="12" s="1"/>
  <c r="AJ377" i="12"/>
  <c r="AH377" i="12"/>
  <c r="W377" i="12" a="1"/>
  <c r="W377" i="12" s="1"/>
  <c r="V377" i="12" a="1"/>
  <c r="V377" i="12" s="1"/>
  <c r="U377" i="12" a="1"/>
  <c r="U377" i="12" s="1"/>
  <c r="T377" i="12" a="1"/>
  <c r="T377" i="12" s="1"/>
  <c r="S377" i="12" a="1"/>
  <c r="S377" i="12" s="1"/>
  <c r="R377" i="12" a="1"/>
  <c r="R377" i="12" s="1"/>
  <c r="E377" i="12"/>
  <c r="AM376" i="12"/>
  <c r="AK376" i="12" a="1"/>
  <c r="AK376" i="12" s="1"/>
  <c r="AJ376" i="12"/>
  <c r="AH376" i="12"/>
  <c r="W376" i="12" a="1"/>
  <c r="W376" i="12" s="1"/>
  <c r="V376" i="12" a="1"/>
  <c r="V376" i="12" s="1"/>
  <c r="U376" i="12" a="1"/>
  <c r="U376" i="12" s="1"/>
  <c r="T376" i="12" a="1"/>
  <c r="T376" i="12" s="1"/>
  <c r="S376" i="12" a="1"/>
  <c r="S376" i="12" s="1"/>
  <c r="R376" i="12" a="1"/>
  <c r="R376" i="12" s="1"/>
  <c r="E376" i="12"/>
  <c r="AM375" i="12"/>
  <c r="AK375" i="12" a="1"/>
  <c r="AK375" i="12" s="1"/>
  <c r="AJ375" i="12"/>
  <c r="AH375" i="12"/>
  <c r="W375" i="12" a="1"/>
  <c r="W375" i="12" s="1"/>
  <c r="V375" i="12" a="1"/>
  <c r="V375" i="12" s="1"/>
  <c r="U375" i="12" a="1"/>
  <c r="U375" i="12" s="1"/>
  <c r="T375" i="12" a="1"/>
  <c r="T375" i="12" s="1"/>
  <c r="S375" i="12" a="1"/>
  <c r="S375" i="12" s="1"/>
  <c r="R375" i="12" a="1"/>
  <c r="R375" i="12" s="1"/>
  <c r="E375" i="12"/>
  <c r="AM374" i="12"/>
  <c r="AK374" i="12" a="1"/>
  <c r="AK374" i="12" s="1"/>
  <c r="AJ374" i="12"/>
  <c r="AH374" i="12"/>
  <c r="W374" i="12" a="1"/>
  <c r="W374" i="12" s="1"/>
  <c r="V374" i="12" a="1"/>
  <c r="V374" i="12" s="1"/>
  <c r="U374" i="12" a="1"/>
  <c r="U374" i="12" s="1"/>
  <c r="T374" i="12" a="1"/>
  <c r="T374" i="12" s="1"/>
  <c r="S374" i="12" a="1"/>
  <c r="S374" i="12" s="1"/>
  <c r="R374" i="12" a="1"/>
  <c r="R374" i="12" s="1"/>
  <c r="E374" i="12"/>
  <c r="AM373" i="12"/>
  <c r="AK373" i="12" a="1"/>
  <c r="AK373" i="12" s="1"/>
  <c r="AJ373" i="12"/>
  <c r="AH373" i="12"/>
  <c r="W373" i="12" a="1"/>
  <c r="W373" i="12" s="1"/>
  <c r="V373" i="12" a="1"/>
  <c r="V373" i="12" s="1"/>
  <c r="U373" i="12" a="1"/>
  <c r="U373" i="12" s="1"/>
  <c r="T373" i="12" a="1"/>
  <c r="T373" i="12" s="1"/>
  <c r="S373" i="12" a="1"/>
  <c r="S373" i="12" s="1"/>
  <c r="R373" i="12" a="1"/>
  <c r="R373" i="12" s="1"/>
  <c r="E373" i="12"/>
  <c r="AM372" i="12"/>
  <c r="AK372" i="12" a="1"/>
  <c r="AK372" i="12" s="1"/>
  <c r="AJ372" i="12"/>
  <c r="AH372" i="12"/>
  <c r="W372" i="12" a="1"/>
  <c r="W372" i="12" s="1"/>
  <c r="V372" i="12" a="1"/>
  <c r="V372" i="12" s="1"/>
  <c r="U372" i="12" a="1"/>
  <c r="U372" i="12" s="1"/>
  <c r="T372" i="12" a="1"/>
  <c r="T372" i="12" s="1"/>
  <c r="S372" i="12" a="1"/>
  <c r="S372" i="12" s="1"/>
  <c r="R372" i="12" a="1"/>
  <c r="R372" i="12" s="1"/>
  <c r="E372" i="12"/>
  <c r="AM371" i="12"/>
  <c r="AK371" i="12" a="1"/>
  <c r="AK371" i="12" s="1"/>
  <c r="AJ371" i="12"/>
  <c r="AH371" i="12"/>
  <c r="W371" i="12" a="1"/>
  <c r="W371" i="12" s="1"/>
  <c r="V371" i="12" a="1"/>
  <c r="V371" i="12" s="1"/>
  <c r="U371" i="12" a="1"/>
  <c r="U371" i="12" s="1"/>
  <c r="T371" i="12" a="1"/>
  <c r="T371" i="12" s="1"/>
  <c r="S371" i="12" a="1"/>
  <c r="S371" i="12" s="1"/>
  <c r="R371" i="12" a="1"/>
  <c r="R371" i="12" s="1"/>
  <c r="E371" i="12"/>
  <c r="AM370" i="12"/>
  <c r="AK370" i="12" a="1"/>
  <c r="AK370" i="12" s="1"/>
  <c r="AJ370" i="12"/>
  <c r="AH370" i="12"/>
  <c r="W370" i="12" a="1"/>
  <c r="W370" i="12" s="1"/>
  <c r="V370" i="12" a="1"/>
  <c r="V370" i="12" s="1"/>
  <c r="U370" i="12" a="1"/>
  <c r="U370" i="12" s="1"/>
  <c r="T370" i="12" a="1"/>
  <c r="T370" i="12" s="1"/>
  <c r="S370" i="12" a="1"/>
  <c r="S370" i="12" s="1"/>
  <c r="R370" i="12" a="1"/>
  <c r="R370" i="12" s="1"/>
  <c r="E370" i="12"/>
  <c r="AM369" i="12"/>
  <c r="AK369" i="12" a="1"/>
  <c r="AK369" i="12" s="1"/>
  <c r="AJ369" i="12"/>
  <c r="AH369" i="12"/>
  <c r="W369" i="12" a="1"/>
  <c r="W369" i="12" s="1"/>
  <c r="V369" i="12" a="1"/>
  <c r="V369" i="12" s="1"/>
  <c r="U369" i="12" a="1"/>
  <c r="U369" i="12" s="1"/>
  <c r="T369" i="12" a="1"/>
  <c r="T369" i="12" s="1"/>
  <c r="S369" i="12" a="1"/>
  <c r="S369" i="12" s="1"/>
  <c r="R369" i="12" a="1"/>
  <c r="R369" i="12" s="1"/>
  <c r="E369" i="12"/>
  <c r="AM368" i="12"/>
  <c r="AK368" i="12" a="1"/>
  <c r="AK368" i="12" s="1"/>
  <c r="AJ368" i="12"/>
  <c r="AH368" i="12"/>
  <c r="W368" i="12" a="1"/>
  <c r="W368" i="12" s="1"/>
  <c r="V368" i="12" a="1"/>
  <c r="V368" i="12" s="1"/>
  <c r="U368" i="12" a="1"/>
  <c r="U368" i="12" s="1"/>
  <c r="T368" i="12" a="1"/>
  <c r="T368" i="12" s="1"/>
  <c r="S368" i="12" a="1"/>
  <c r="S368" i="12" s="1"/>
  <c r="R368" i="12" a="1"/>
  <c r="R368" i="12" s="1"/>
  <c r="E368" i="12"/>
  <c r="AM367" i="12"/>
  <c r="AK367" i="12" a="1"/>
  <c r="AK367" i="12" s="1"/>
  <c r="AJ367" i="12"/>
  <c r="AH367" i="12"/>
  <c r="W367" i="12" a="1"/>
  <c r="W367" i="12" s="1"/>
  <c r="V367" i="12" a="1"/>
  <c r="V367" i="12" s="1"/>
  <c r="U367" i="12" a="1"/>
  <c r="U367" i="12" s="1"/>
  <c r="T367" i="12" a="1"/>
  <c r="T367" i="12" s="1"/>
  <c r="S367" i="12" a="1"/>
  <c r="S367" i="12" s="1"/>
  <c r="R367" i="12" a="1"/>
  <c r="R367" i="12" s="1"/>
  <c r="E367" i="12"/>
  <c r="AM366" i="12"/>
  <c r="AK366" i="12" a="1"/>
  <c r="AK366" i="12" s="1"/>
  <c r="AJ366" i="12"/>
  <c r="AH366" i="12"/>
  <c r="W366" i="12" a="1"/>
  <c r="W366" i="12" s="1"/>
  <c r="V366" i="12" a="1"/>
  <c r="V366" i="12" s="1"/>
  <c r="U366" i="12" a="1"/>
  <c r="U366" i="12" s="1"/>
  <c r="T366" i="12" a="1"/>
  <c r="T366" i="12" s="1"/>
  <c r="S366" i="12" a="1"/>
  <c r="S366" i="12" s="1"/>
  <c r="R366" i="12" a="1"/>
  <c r="R366" i="12" s="1"/>
  <c r="E366" i="12"/>
  <c r="AM365" i="12"/>
  <c r="AK365" i="12" a="1"/>
  <c r="AK365" i="12" s="1"/>
  <c r="AJ365" i="12"/>
  <c r="AH365" i="12"/>
  <c r="W365" i="12" a="1"/>
  <c r="W365" i="12" s="1"/>
  <c r="V365" i="12" a="1"/>
  <c r="V365" i="12" s="1"/>
  <c r="U365" i="12" a="1"/>
  <c r="U365" i="12" s="1"/>
  <c r="T365" i="12" a="1"/>
  <c r="T365" i="12" s="1"/>
  <c r="S365" i="12" a="1"/>
  <c r="S365" i="12" s="1"/>
  <c r="R365" i="12" a="1"/>
  <c r="R365" i="12" s="1"/>
  <c r="E365" i="12"/>
  <c r="AM364" i="12"/>
  <c r="AK364" i="12" a="1"/>
  <c r="AK364" i="12" s="1"/>
  <c r="AJ364" i="12"/>
  <c r="AH364" i="12"/>
  <c r="W364" i="12" a="1"/>
  <c r="W364" i="12" s="1"/>
  <c r="V364" i="12" a="1"/>
  <c r="V364" i="12" s="1"/>
  <c r="U364" i="12" a="1"/>
  <c r="U364" i="12" s="1"/>
  <c r="T364" i="12" a="1"/>
  <c r="T364" i="12" s="1"/>
  <c r="S364" i="12" a="1"/>
  <c r="S364" i="12" s="1"/>
  <c r="R364" i="12" a="1"/>
  <c r="R364" i="12" s="1"/>
  <c r="E364" i="12"/>
  <c r="AM363" i="12"/>
  <c r="AK363" i="12" a="1"/>
  <c r="AK363" i="12" s="1"/>
  <c r="AJ363" i="12"/>
  <c r="AH363" i="12"/>
  <c r="W363" i="12" a="1"/>
  <c r="W363" i="12" s="1"/>
  <c r="V363" i="12" a="1"/>
  <c r="V363" i="12" s="1"/>
  <c r="U363" i="12" a="1"/>
  <c r="U363" i="12" s="1"/>
  <c r="T363" i="12" a="1"/>
  <c r="T363" i="12" s="1"/>
  <c r="S363" i="12" a="1"/>
  <c r="S363" i="12" s="1"/>
  <c r="R363" i="12" a="1"/>
  <c r="R363" i="12" s="1"/>
  <c r="E363" i="12"/>
  <c r="AM362" i="12"/>
  <c r="AK362" i="12" a="1"/>
  <c r="AK362" i="12" s="1"/>
  <c r="AJ362" i="12"/>
  <c r="AH362" i="12"/>
  <c r="W362" i="12" a="1"/>
  <c r="W362" i="12" s="1"/>
  <c r="V362" i="12" a="1"/>
  <c r="V362" i="12" s="1"/>
  <c r="U362" i="12" a="1"/>
  <c r="U362" i="12" s="1"/>
  <c r="T362" i="12" a="1"/>
  <c r="T362" i="12" s="1"/>
  <c r="S362" i="12" a="1"/>
  <c r="S362" i="12" s="1"/>
  <c r="R362" i="12" a="1"/>
  <c r="R362" i="12" s="1"/>
  <c r="E362" i="12"/>
  <c r="AM361" i="12"/>
  <c r="AK361" i="12" a="1"/>
  <c r="AK361" i="12" s="1"/>
  <c r="AJ361" i="12"/>
  <c r="AH361" i="12"/>
  <c r="W361" i="12" a="1"/>
  <c r="W361" i="12" s="1"/>
  <c r="V361" i="12" a="1"/>
  <c r="V361" i="12" s="1"/>
  <c r="U361" i="12" a="1"/>
  <c r="U361" i="12" s="1"/>
  <c r="T361" i="12" a="1"/>
  <c r="T361" i="12" s="1"/>
  <c r="S361" i="12" a="1"/>
  <c r="S361" i="12" s="1"/>
  <c r="R361" i="12" a="1"/>
  <c r="R361" i="12" s="1"/>
  <c r="E361" i="12"/>
  <c r="AM360" i="12"/>
  <c r="AK360" i="12" a="1"/>
  <c r="AK360" i="12" s="1"/>
  <c r="AJ360" i="12"/>
  <c r="AH360" i="12"/>
  <c r="W360" i="12" a="1"/>
  <c r="W360" i="12" s="1"/>
  <c r="V360" i="12" a="1"/>
  <c r="V360" i="12" s="1"/>
  <c r="U360" i="12" a="1"/>
  <c r="U360" i="12" s="1"/>
  <c r="T360" i="12" a="1"/>
  <c r="T360" i="12" s="1"/>
  <c r="S360" i="12" a="1"/>
  <c r="S360" i="12" s="1"/>
  <c r="R360" i="12" a="1"/>
  <c r="R360" i="12" s="1"/>
  <c r="E360" i="12"/>
  <c r="AM359" i="12"/>
  <c r="AK359" i="12" a="1"/>
  <c r="AK359" i="12" s="1"/>
  <c r="AJ359" i="12"/>
  <c r="AH359" i="12"/>
  <c r="W359" i="12" a="1"/>
  <c r="W359" i="12" s="1"/>
  <c r="V359" i="12" a="1"/>
  <c r="V359" i="12" s="1"/>
  <c r="U359" i="12" a="1"/>
  <c r="U359" i="12" s="1"/>
  <c r="T359" i="12" a="1"/>
  <c r="T359" i="12" s="1"/>
  <c r="S359" i="12" a="1"/>
  <c r="S359" i="12" s="1"/>
  <c r="R359" i="12" a="1"/>
  <c r="R359" i="12" s="1"/>
  <c r="E359" i="12"/>
  <c r="AM358" i="12"/>
  <c r="AK358" i="12" a="1"/>
  <c r="AK358" i="12" s="1"/>
  <c r="AJ358" i="12"/>
  <c r="AH358" i="12"/>
  <c r="W358" i="12" a="1"/>
  <c r="W358" i="12" s="1"/>
  <c r="V358" i="12" a="1"/>
  <c r="V358" i="12" s="1"/>
  <c r="U358" i="12" a="1"/>
  <c r="U358" i="12" s="1"/>
  <c r="T358" i="12" a="1"/>
  <c r="T358" i="12" s="1"/>
  <c r="S358" i="12" a="1"/>
  <c r="S358" i="12" s="1"/>
  <c r="R358" i="12" a="1"/>
  <c r="R358" i="12" s="1"/>
  <c r="E358" i="12"/>
  <c r="AM357" i="12"/>
  <c r="AK357" i="12" a="1"/>
  <c r="AK357" i="12" s="1"/>
  <c r="AJ357" i="12"/>
  <c r="AH357" i="12"/>
  <c r="W357" i="12" a="1"/>
  <c r="W357" i="12" s="1"/>
  <c r="V357" i="12" a="1"/>
  <c r="V357" i="12" s="1"/>
  <c r="U357" i="12" a="1"/>
  <c r="U357" i="12" s="1"/>
  <c r="T357" i="12" a="1"/>
  <c r="T357" i="12" s="1"/>
  <c r="S357" i="12" a="1"/>
  <c r="S357" i="12" s="1"/>
  <c r="R357" i="12" a="1"/>
  <c r="R357" i="12" s="1"/>
  <c r="E357" i="12"/>
  <c r="AM356" i="12"/>
  <c r="AK356" i="12" a="1"/>
  <c r="AK356" i="12" s="1"/>
  <c r="AJ356" i="12"/>
  <c r="AH356" i="12"/>
  <c r="W356" i="12" a="1"/>
  <c r="W356" i="12" s="1"/>
  <c r="V356" i="12" a="1"/>
  <c r="V356" i="12" s="1"/>
  <c r="U356" i="12" a="1"/>
  <c r="U356" i="12" s="1"/>
  <c r="T356" i="12" a="1"/>
  <c r="T356" i="12" s="1"/>
  <c r="S356" i="12" a="1"/>
  <c r="S356" i="12" s="1"/>
  <c r="R356" i="12" a="1"/>
  <c r="R356" i="12" s="1"/>
  <c r="E356" i="12"/>
  <c r="AM355" i="12"/>
  <c r="AK355" i="12" a="1"/>
  <c r="AK355" i="12" s="1"/>
  <c r="AJ355" i="12"/>
  <c r="AH355" i="12"/>
  <c r="W355" i="12" a="1"/>
  <c r="W355" i="12" s="1"/>
  <c r="V355" i="12" a="1"/>
  <c r="V355" i="12" s="1"/>
  <c r="U355" i="12" a="1"/>
  <c r="U355" i="12" s="1"/>
  <c r="T355" i="12" a="1"/>
  <c r="T355" i="12" s="1"/>
  <c r="S355" i="12" a="1"/>
  <c r="S355" i="12" s="1"/>
  <c r="R355" i="12" a="1"/>
  <c r="R355" i="12" s="1"/>
  <c r="E355" i="12"/>
  <c r="AM354" i="12"/>
  <c r="AK354" i="12" a="1"/>
  <c r="AK354" i="12" s="1"/>
  <c r="AJ354" i="12"/>
  <c r="AH354" i="12"/>
  <c r="W354" i="12" a="1"/>
  <c r="W354" i="12" s="1"/>
  <c r="V354" i="12" a="1"/>
  <c r="V354" i="12" s="1"/>
  <c r="U354" i="12" a="1"/>
  <c r="U354" i="12" s="1"/>
  <c r="T354" i="12" a="1"/>
  <c r="T354" i="12" s="1"/>
  <c r="S354" i="12" a="1"/>
  <c r="S354" i="12" s="1"/>
  <c r="R354" i="12" a="1"/>
  <c r="R354" i="12" s="1"/>
  <c r="E354" i="12"/>
  <c r="AM353" i="12"/>
  <c r="AK353" i="12" a="1"/>
  <c r="AK353" i="12" s="1"/>
  <c r="AJ353" i="12"/>
  <c r="AH353" i="12"/>
  <c r="W353" i="12" a="1"/>
  <c r="W353" i="12" s="1"/>
  <c r="V353" i="12" a="1"/>
  <c r="V353" i="12" s="1"/>
  <c r="U353" i="12" a="1"/>
  <c r="U353" i="12" s="1"/>
  <c r="T353" i="12" a="1"/>
  <c r="T353" i="12" s="1"/>
  <c r="S353" i="12" a="1"/>
  <c r="S353" i="12" s="1"/>
  <c r="R353" i="12" a="1"/>
  <c r="R353" i="12" s="1"/>
  <c r="E353" i="12"/>
  <c r="AM352" i="12"/>
  <c r="AK352" i="12" a="1"/>
  <c r="AK352" i="12" s="1"/>
  <c r="AJ352" i="12"/>
  <c r="AH352" i="12"/>
  <c r="W352" i="12" a="1"/>
  <c r="W352" i="12" s="1"/>
  <c r="V352" i="12" a="1"/>
  <c r="V352" i="12" s="1"/>
  <c r="U352" i="12" a="1"/>
  <c r="U352" i="12" s="1"/>
  <c r="T352" i="12" a="1"/>
  <c r="T352" i="12" s="1"/>
  <c r="S352" i="12" a="1"/>
  <c r="S352" i="12" s="1"/>
  <c r="R352" i="12" a="1"/>
  <c r="R352" i="12" s="1"/>
  <c r="E352" i="12"/>
  <c r="AM351" i="12"/>
  <c r="AK351" i="12" a="1"/>
  <c r="AK351" i="12" s="1"/>
  <c r="AJ351" i="12"/>
  <c r="AH351" i="12"/>
  <c r="W351" i="12" a="1"/>
  <c r="W351" i="12" s="1"/>
  <c r="V351" i="12" a="1"/>
  <c r="V351" i="12" s="1"/>
  <c r="U351" i="12" a="1"/>
  <c r="U351" i="12" s="1"/>
  <c r="T351" i="12" a="1"/>
  <c r="T351" i="12" s="1"/>
  <c r="S351" i="12" a="1"/>
  <c r="S351" i="12" s="1"/>
  <c r="R351" i="12" a="1"/>
  <c r="R351" i="12" s="1"/>
  <c r="E351" i="12"/>
  <c r="AM350" i="12"/>
  <c r="AK350" i="12" a="1"/>
  <c r="AK350" i="12" s="1"/>
  <c r="AJ350" i="12"/>
  <c r="AH350" i="12"/>
  <c r="W350" i="12" a="1"/>
  <c r="W350" i="12" s="1"/>
  <c r="V350" i="12" a="1"/>
  <c r="V350" i="12" s="1"/>
  <c r="U350" i="12" a="1"/>
  <c r="U350" i="12" s="1"/>
  <c r="T350" i="12" a="1"/>
  <c r="T350" i="12" s="1"/>
  <c r="S350" i="12" a="1"/>
  <c r="S350" i="12" s="1"/>
  <c r="R350" i="12" a="1"/>
  <c r="R350" i="12" s="1"/>
  <c r="E350" i="12"/>
  <c r="AM349" i="12"/>
  <c r="AK349" i="12" a="1"/>
  <c r="AK349" i="12" s="1"/>
  <c r="AJ349" i="12"/>
  <c r="AH349" i="12"/>
  <c r="W349" i="12" a="1"/>
  <c r="W349" i="12" s="1"/>
  <c r="V349" i="12" a="1"/>
  <c r="V349" i="12" s="1"/>
  <c r="U349" i="12" a="1"/>
  <c r="U349" i="12" s="1"/>
  <c r="T349" i="12" a="1"/>
  <c r="T349" i="12" s="1"/>
  <c r="S349" i="12" a="1"/>
  <c r="S349" i="12" s="1"/>
  <c r="R349" i="12" a="1"/>
  <c r="R349" i="12" s="1"/>
  <c r="E349" i="12"/>
  <c r="AM348" i="12"/>
  <c r="AK348" i="12" a="1"/>
  <c r="AK348" i="12" s="1"/>
  <c r="AJ348" i="12"/>
  <c r="AH348" i="12"/>
  <c r="W348" i="12" a="1"/>
  <c r="W348" i="12" s="1"/>
  <c r="V348" i="12" a="1"/>
  <c r="V348" i="12" s="1"/>
  <c r="U348" i="12" a="1"/>
  <c r="U348" i="12" s="1"/>
  <c r="T348" i="12" a="1"/>
  <c r="T348" i="12" s="1"/>
  <c r="S348" i="12" a="1"/>
  <c r="S348" i="12" s="1"/>
  <c r="R348" i="12" a="1"/>
  <c r="R348" i="12" s="1"/>
  <c r="E348" i="12"/>
  <c r="AM347" i="12"/>
  <c r="AK347" i="12" a="1"/>
  <c r="AK347" i="12" s="1"/>
  <c r="AJ347" i="12"/>
  <c r="AH347" i="12"/>
  <c r="W347" i="12" a="1"/>
  <c r="W347" i="12" s="1"/>
  <c r="V347" i="12" a="1"/>
  <c r="V347" i="12" s="1"/>
  <c r="U347" i="12" a="1"/>
  <c r="U347" i="12" s="1"/>
  <c r="T347" i="12" a="1"/>
  <c r="T347" i="12" s="1"/>
  <c r="S347" i="12" a="1"/>
  <c r="S347" i="12" s="1"/>
  <c r="R347" i="12" a="1"/>
  <c r="R347" i="12" s="1"/>
  <c r="E347" i="12"/>
  <c r="AM346" i="12"/>
  <c r="AK346" i="12" a="1"/>
  <c r="AK346" i="12" s="1"/>
  <c r="AJ346" i="12"/>
  <c r="AH346" i="12"/>
  <c r="W346" i="12" a="1"/>
  <c r="W346" i="12" s="1"/>
  <c r="V346" i="12" a="1"/>
  <c r="V346" i="12" s="1"/>
  <c r="U346" i="12" a="1"/>
  <c r="U346" i="12" s="1"/>
  <c r="T346" i="12" a="1"/>
  <c r="T346" i="12" s="1"/>
  <c r="S346" i="12" a="1"/>
  <c r="S346" i="12" s="1"/>
  <c r="R346" i="12" a="1"/>
  <c r="R346" i="12" s="1"/>
  <c r="E346" i="12"/>
  <c r="AM345" i="12"/>
  <c r="AK345" i="12" a="1"/>
  <c r="AK345" i="12" s="1"/>
  <c r="AJ345" i="12"/>
  <c r="AH345" i="12"/>
  <c r="W345" i="12" a="1"/>
  <c r="W345" i="12" s="1"/>
  <c r="V345" i="12" a="1"/>
  <c r="V345" i="12" s="1"/>
  <c r="U345" i="12" a="1"/>
  <c r="U345" i="12" s="1"/>
  <c r="T345" i="12" a="1"/>
  <c r="T345" i="12" s="1"/>
  <c r="S345" i="12" a="1"/>
  <c r="S345" i="12" s="1"/>
  <c r="R345" i="12" a="1"/>
  <c r="R345" i="12" s="1"/>
  <c r="E345" i="12"/>
  <c r="AM344" i="12"/>
  <c r="AK344" i="12" a="1"/>
  <c r="AK344" i="12" s="1"/>
  <c r="AJ344" i="12"/>
  <c r="AH344" i="12"/>
  <c r="W344" i="12" a="1"/>
  <c r="W344" i="12" s="1"/>
  <c r="V344" i="12" a="1"/>
  <c r="V344" i="12" s="1"/>
  <c r="U344" i="12" a="1"/>
  <c r="U344" i="12" s="1"/>
  <c r="T344" i="12" a="1"/>
  <c r="T344" i="12" s="1"/>
  <c r="S344" i="12" a="1"/>
  <c r="S344" i="12" s="1"/>
  <c r="R344" i="12" a="1"/>
  <c r="R344" i="12" s="1"/>
  <c r="E344" i="12"/>
  <c r="AM343" i="12"/>
  <c r="AK343" i="12" a="1"/>
  <c r="AK343" i="12" s="1"/>
  <c r="AJ343" i="12"/>
  <c r="AH343" i="12"/>
  <c r="W343" i="12" a="1"/>
  <c r="W343" i="12" s="1"/>
  <c r="V343" i="12" a="1"/>
  <c r="V343" i="12" s="1"/>
  <c r="U343" i="12" a="1"/>
  <c r="U343" i="12" s="1"/>
  <c r="T343" i="12" a="1"/>
  <c r="T343" i="12" s="1"/>
  <c r="S343" i="12" a="1"/>
  <c r="S343" i="12" s="1"/>
  <c r="R343" i="12" a="1"/>
  <c r="R343" i="12" s="1"/>
  <c r="E343" i="12"/>
  <c r="AM342" i="12"/>
  <c r="AK342" i="12" a="1"/>
  <c r="AK342" i="12" s="1"/>
  <c r="AJ342" i="12"/>
  <c r="AH342" i="12"/>
  <c r="W342" i="12" a="1"/>
  <c r="W342" i="12" s="1"/>
  <c r="V342" i="12" a="1"/>
  <c r="V342" i="12" s="1"/>
  <c r="U342" i="12" a="1"/>
  <c r="U342" i="12" s="1"/>
  <c r="T342" i="12" a="1"/>
  <c r="T342" i="12" s="1"/>
  <c r="S342" i="12" a="1"/>
  <c r="S342" i="12" s="1"/>
  <c r="R342" i="12" a="1"/>
  <c r="R342" i="12" s="1"/>
  <c r="E342" i="12"/>
  <c r="AM341" i="12"/>
  <c r="AK341" i="12" a="1"/>
  <c r="AK341" i="12" s="1"/>
  <c r="AJ341" i="12"/>
  <c r="AH341" i="12"/>
  <c r="W341" i="12" a="1"/>
  <c r="W341" i="12" s="1"/>
  <c r="V341" i="12" a="1"/>
  <c r="V341" i="12" s="1"/>
  <c r="U341" i="12" a="1"/>
  <c r="U341" i="12" s="1"/>
  <c r="T341" i="12" a="1"/>
  <c r="T341" i="12" s="1"/>
  <c r="S341" i="12" a="1"/>
  <c r="S341" i="12" s="1"/>
  <c r="R341" i="12" a="1"/>
  <c r="R341" i="12" s="1"/>
  <c r="E341" i="12"/>
  <c r="AM340" i="12"/>
  <c r="AK340" i="12" a="1"/>
  <c r="AK340" i="12" s="1"/>
  <c r="AJ340" i="12"/>
  <c r="AH340" i="12"/>
  <c r="W340" i="12" a="1"/>
  <c r="W340" i="12" s="1"/>
  <c r="V340" i="12" a="1"/>
  <c r="V340" i="12" s="1"/>
  <c r="U340" i="12" a="1"/>
  <c r="U340" i="12" s="1"/>
  <c r="T340" i="12" a="1"/>
  <c r="T340" i="12" s="1"/>
  <c r="S340" i="12" a="1"/>
  <c r="S340" i="12" s="1"/>
  <c r="R340" i="12" a="1"/>
  <c r="R340" i="12" s="1"/>
  <c r="E340" i="12"/>
  <c r="AM339" i="12"/>
  <c r="AK339" i="12" a="1"/>
  <c r="AK339" i="12" s="1"/>
  <c r="AJ339" i="12"/>
  <c r="AH339" i="12"/>
  <c r="W339" i="12" a="1"/>
  <c r="W339" i="12" s="1"/>
  <c r="V339" i="12" a="1"/>
  <c r="V339" i="12" s="1"/>
  <c r="U339" i="12" a="1"/>
  <c r="U339" i="12" s="1"/>
  <c r="T339" i="12" a="1"/>
  <c r="T339" i="12" s="1"/>
  <c r="S339" i="12" a="1"/>
  <c r="S339" i="12" s="1"/>
  <c r="R339" i="12" a="1"/>
  <c r="R339" i="12" s="1"/>
  <c r="E339" i="12"/>
  <c r="AM338" i="12"/>
  <c r="AK338" i="12" a="1"/>
  <c r="AK338" i="12" s="1"/>
  <c r="AJ338" i="12"/>
  <c r="AH338" i="12"/>
  <c r="W338" i="12" a="1"/>
  <c r="W338" i="12" s="1"/>
  <c r="V338" i="12" a="1"/>
  <c r="V338" i="12" s="1"/>
  <c r="U338" i="12" a="1"/>
  <c r="U338" i="12" s="1"/>
  <c r="T338" i="12" a="1"/>
  <c r="T338" i="12" s="1"/>
  <c r="S338" i="12" a="1"/>
  <c r="S338" i="12" s="1"/>
  <c r="R338" i="12" a="1"/>
  <c r="R338" i="12" s="1"/>
  <c r="E338" i="12"/>
  <c r="AM337" i="12"/>
  <c r="AK337" i="12" a="1"/>
  <c r="AK337" i="12" s="1"/>
  <c r="AJ337" i="12"/>
  <c r="AH337" i="12"/>
  <c r="W337" i="12" a="1"/>
  <c r="W337" i="12" s="1"/>
  <c r="V337" i="12" a="1"/>
  <c r="V337" i="12" s="1"/>
  <c r="U337" i="12" a="1"/>
  <c r="U337" i="12" s="1"/>
  <c r="T337" i="12" a="1"/>
  <c r="T337" i="12" s="1"/>
  <c r="S337" i="12" a="1"/>
  <c r="S337" i="12" s="1"/>
  <c r="R337" i="12" a="1"/>
  <c r="R337" i="12" s="1"/>
  <c r="E337" i="12"/>
  <c r="AM336" i="12"/>
  <c r="AK336" i="12" a="1"/>
  <c r="AK336" i="12" s="1"/>
  <c r="AJ336" i="12"/>
  <c r="AH336" i="12"/>
  <c r="W336" i="12" a="1"/>
  <c r="W336" i="12" s="1"/>
  <c r="V336" i="12" a="1"/>
  <c r="V336" i="12" s="1"/>
  <c r="U336" i="12" a="1"/>
  <c r="U336" i="12" s="1"/>
  <c r="T336" i="12" a="1"/>
  <c r="T336" i="12" s="1"/>
  <c r="S336" i="12" a="1"/>
  <c r="S336" i="12" s="1"/>
  <c r="R336" i="12" a="1"/>
  <c r="R336" i="12" s="1"/>
  <c r="E336" i="12"/>
  <c r="AM335" i="12"/>
  <c r="AK335" i="12" a="1"/>
  <c r="AK335" i="12" s="1"/>
  <c r="AJ335" i="12"/>
  <c r="AH335" i="12"/>
  <c r="W335" i="12" a="1"/>
  <c r="W335" i="12" s="1"/>
  <c r="V335" i="12" a="1"/>
  <c r="V335" i="12" s="1"/>
  <c r="U335" i="12" a="1"/>
  <c r="U335" i="12" s="1"/>
  <c r="T335" i="12" a="1"/>
  <c r="T335" i="12" s="1"/>
  <c r="S335" i="12" a="1"/>
  <c r="S335" i="12" s="1"/>
  <c r="R335" i="12" a="1"/>
  <c r="R335" i="12" s="1"/>
  <c r="E335" i="12"/>
  <c r="AM334" i="12"/>
  <c r="AK334" i="12" a="1"/>
  <c r="AK334" i="12" s="1"/>
  <c r="AJ334" i="12"/>
  <c r="AH334" i="12"/>
  <c r="W334" i="12" a="1"/>
  <c r="W334" i="12" s="1"/>
  <c r="V334" i="12" a="1"/>
  <c r="V334" i="12" s="1"/>
  <c r="U334" i="12" a="1"/>
  <c r="U334" i="12" s="1"/>
  <c r="T334" i="12" a="1"/>
  <c r="T334" i="12" s="1"/>
  <c r="S334" i="12" a="1"/>
  <c r="S334" i="12" s="1"/>
  <c r="R334" i="12" a="1"/>
  <c r="R334" i="12" s="1"/>
  <c r="E334" i="12"/>
  <c r="AM333" i="12"/>
  <c r="AK333" i="12" a="1"/>
  <c r="AK333" i="12" s="1"/>
  <c r="AJ333" i="12"/>
  <c r="AH333" i="12"/>
  <c r="W333" i="12" a="1"/>
  <c r="W333" i="12" s="1"/>
  <c r="V333" i="12" a="1"/>
  <c r="V333" i="12" s="1"/>
  <c r="U333" i="12" a="1"/>
  <c r="U333" i="12" s="1"/>
  <c r="T333" i="12" a="1"/>
  <c r="T333" i="12" s="1"/>
  <c r="S333" i="12" a="1"/>
  <c r="S333" i="12" s="1"/>
  <c r="R333" i="12" a="1"/>
  <c r="R333" i="12" s="1"/>
  <c r="E333" i="12"/>
  <c r="AM332" i="12"/>
  <c r="AK332" i="12" a="1"/>
  <c r="AK332" i="12" s="1"/>
  <c r="AJ332" i="12"/>
  <c r="AH332" i="12"/>
  <c r="W332" i="12" a="1"/>
  <c r="W332" i="12" s="1"/>
  <c r="V332" i="12" a="1"/>
  <c r="V332" i="12" s="1"/>
  <c r="U332" i="12" a="1"/>
  <c r="U332" i="12" s="1"/>
  <c r="T332" i="12" a="1"/>
  <c r="T332" i="12" s="1"/>
  <c r="S332" i="12" a="1"/>
  <c r="S332" i="12" s="1"/>
  <c r="R332" i="12" a="1"/>
  <c r="R332" i="12" s="1"/>
  <c r="E332" i="12"/>
  <c r="AM331" i="12"/>
  <c r="AK331" i="12" a="1"/>
  <c r="AK331" i="12" s="1"/>
  <c r="AJ331" i="12"/>
  <c r="AH331" i="12"/>
  <c r="W331" i="12" a="1"/>
  <c r="W331" i="12" s="1"/>
  <c r="V331" i="12" a="1"/>
  <c r="V331" i="12" s="1"/>
  <c r="U331" i="12" a="1"/>
  <c r="U331" i="12" s="1"/>
  <c r="T331" i="12" a="1"/>
  <c r="T331" i="12" s="1"/>
  <c r="S331" i="12" a="1"/>
  <c r="S331" i="12" s="1"/>
  <c r="R331" i="12" a="1"/>
  <c r="R331" i="12" s="1"/>
  <c r="E331" i="12"/>
  <c r="AM330" i="12"/>
  <c r="AK330" i="12" a="1"/>
  <c r="AK330" i="12" s="1"/>
  <c r="AJ330" i="12"/>
  <c r="AH330" i="12"/>
  <c r="W330" i="12" a="1"/>
  <c r="W330" i="12" s="1"/>
  <c r="V330" i="12" a="1"/>
  <c r="V330" i="12" s="1"/>
  <c r="U330" i="12" a="1"/>
  <c r="U330" i="12" s="1"/>
  <c r="T330" i="12" a="1"/>
  <c r="T330" i="12" s="1"/>
  <c r="S330" i="12" a="1"/>
  <c r="S330" i="12" s="1"/>
  <c r="R330" i="12" a="1"/>
  <c r="R330" i="12" s="1"/>
  <c r="E330" i="12"/>
  <c r="AM329" i="12"/>
  <c r="AK329" i="12" a="1"/>
  <c r="AK329" i="12" s="1"/>
  <c r="AJ329" i="12"/>
  <c r="AH329" i="12"/>
  <c r="W329" i="12" a="1"/>
  <c r="W329" i="12" s="1"/>
  <c r="V329" i="12" a="1"/>
  <c r="V329" i="12" s="1"/>
  <c r="U329" i="12" a="1"/>
  <c r="U329" i="12" s="1"/>
  <c r="T329" i="12" a="1"/>
  <c r="T329" i="12" s="1"/>
  <c r="S329" i="12" a="1"/>
  <c r="S329" i="12" s="1"/>
  <c r="R329" i="12" a="1"/>
  <c r="R329" i="12" s="1"/>
  <c r="E329" i="12"/>
  <c r="AM328" i="12"/>
  <c r="AK328" i="12" a="1"/>
  <c r="AK328" i="12" s="1"/>
  <c r="AJ328" i="12"/>
  <c r="AH328" i="12"/>
  <c r="W328" i="12" a="1"/>
  <c r="W328" i="12" s="1"/>
  <c r="V328" i="12" a="1"/>
  <c r="V328" i="12" s="1"/>
  <c r="U328" i="12" a="1"/>
  <c r="U328" i="12" s="1"/>
  <c r="T328" i="12" a="1"/>
  <c r="T328" i="12" s="1"/>
  <c r="S328" i="12" a="1"/>
  <c r="S328" i="12" s="1"/>
  <c r="R328" i="12" a="1"/>
  <c r="R328" i="12" s="1"/>
  <c r="E328" i="12"/>
  <c r="AM327" i="12"/>
  <c r="AK327" i="12" a="1"/>
  <c r="AK327" i="12" s="1"/>
  <c r="AJ327" i="12"/>
  <c r="AH327" i="12"/>
  <c r="W327" i="12" a="1"/>
  <c r="W327" i="12" s="1"/>
  <c r="V327" i="12" a="1"/>
  <c r="V327" i="12" s="1"/>
  <c r="U327" i="12" a="1"/>
  <c r="U327" i="12" s="1"/>
  <c r="T327" i="12" a="1"/>
  <c r="T327" i="12" s="1"/>
  <c r="S327" i="12" a="1"/>
  <c r="S327" i="12" s="1"/>
  <c r="R327" i="12" a="1"/>
  <c r="R327" i="12" s="1"/>
  <c r="E327" i="12"/>
  <c r="AM326" i="12"/>
  <c r="AK326" i="12" a="1"/>
  <c r="AK326" i="12" s="1"/>
  <c r="AJ326" i="12"/>
  <c r="AH326" i="12"/>
  <c r="W326" i="12" a="1"/>
  <c r="W326" i="12" s="1"/>
  <c r="V326" i="12" a="1"/>
  <c r="V326" i="12" s="1"/>
  <c r="U326" i="12" a="1"/>
  <c r="U326" i="12" s="1"/>
  <c r="T326" i="12" a="1"/>
  <c r="T326" i="12" s="1"/>
  <c r="S326" i="12" a="1"/>
  <c r="S326" i="12" s="1"/>
  <c r="R326" i="12" a="1"/>
  <c r="R326" i="12" s="1"/>
  <c r="E326" i="12"/>
  <c r="AM325" i="12"/>
  <c r="AK325" i="12" a="1"/>
  <c r="AK325" i="12" s="1"/>
  <c r="AJ325" i="12"/>
  <c r="AH325" i="12"/>
  <c r="W325" i="12" a="1"/>
  <c r="W325" i="12" s="1"/>
  <c r="V325" i="12" a="1"/>
  <c r="V325" i="12" s="1"/>
  <c r="U325" i="12" a="1"/>
  <c r="U325" i="12" s="1"/>
  <c r="T325" i="12" a="1"/>
  <c r="T325" i="12" s="1"/>
  <c r="S325" i="12" a="1"/>
  <c r="S325" i="12" s="1"/>
  <c r="R325" i="12" a="1"/>
  <c r="R325" i="12" s="1"/>
  <c r="E325" i="12"/>
  <c r="AM324" i="12"/>
  <c r="AK324" i="12" a="1"/>
  <c r="AK324" i="12" s="1"/>
  <c r="AJ324" i="12"/>
  <c r="AH324" i="12"/>
  <c r="W324" i="12" a="1"/>
  <c r="W324" i="12" s="1"/>
  <c r="V324" i="12" a="1"/>
  <c r="V324" i="12" s="1"/>
  <c r="U324" i="12" a="1"/>
  <c r="U324" i="12" s="1"/>
  <c r="T324" i="12" a="1"/>
  <c r="T324" i="12" s="1"/>
  <c r="S324" i="12" a="1"/>
  <c r="S324" i="12" s="1"/>
  <c r="R324" i="12" a="1"/>
  <c r="R324" i="12" s="1"/>
  <c r="E324" i="12"/>
  <c r="AM323" i="12"/>
  <c r="AK323" i="12" a="1"/>
  <c r="AK323" i="12" s="1"/>
  <c r="AJ323" i="12"/>
  <c r="AH323" i="12"/>
  <c r="W323" i="12" a="1"/>
  <c r="W323" i="12" s="1"/>
  <c r="V323" i="12" a="1"/>
  <c r="V323" i="12" s="1"/>
  <c r="U323" i="12" a="1"/>
  <c r="U323" i="12" s="1"/>
  <c r="T323" i="12" a="1"/>
  <c r="T323" i="12" s="1"/>
  <c r="S323" i="12" a="1"/>
  <c r="S323" i="12" s="1"/>
  <c r="R323" i="12" a="1"/>
  <c r="R323" i="12" s="1"/>
  <c r="E323" i="12"/>
  <c r="AM322" i="12"/>
  <c r="AK322" i="12" a="1"/>
  <c r="AK322" i="12" s="1"/>
  <c r="AJ322" i="12"/>
  <c r="AH322" i="12"/>
  <c r="W322" i="12" a="1"/>
  <c r="W322" i="12" s="1"/>
  <c r="V322" i="12" a="1"/>
  <c r="V322" i="12" s="1"/>
  <c r="U322" i="12" a="1"/>
  <c r="U322" i="12" s="1"/>
  <c r="T322" i="12" a="1"/>
  <c r="T322" i="12" s="1"/>
  <c r="S322" i="12" a="1"/>
  <c r="S322" i="12" s="1"/>
  <c r="R322" i="12" a="1"/>
  <c r="R322" i="12" s="1"/>
  <c r="E322" i="12"/>
  <c r="AM321" i="12"/>
  <c r="AK321" i="12" a="1"/>
  <c r="AK321" i="12" s="1"/>
  <c r="AJ321" i="12"/>
  <c r="AH321" i="12"/>
  <c r="W321" i="12" a="1"/>
  <c r="W321" i="12" s="1"/>
  <c r="V321" i="12" a="1"/>
  <c r="V321" i="12" s="1"/>
  <c r="U321" i="12" a="1"/>
  <c r="U321" i="12" s="1"/>
  <c r="T321" i="12" a="1"/>
  <c r="T321" i="12" s="1"/>
  <c r="S321" i="12" a="1"/>
  <c r="S321" i="12" s="1"/>
  <c r="R321" i="12" a="1"/>
  <c r="R321" i="12" s="1"/>
  <c r="E321" i="12"/>
  <c r="AM320" i="12"/>
  <c r="AK320" i="12" a="1"/>
  <c r="AK320" i="12" s="1"/>
  <c r="AJ320" i="12"/>
  <c r="AH320" i="12"/>
  <c r="W320" i="12" a="1"/>
  <c r="W320" i="12" s="1"/>
  <c r="V320" i="12" a="1"/>
  <c r="V320" i="12" s="1"/>
  <c r="U320" i="12" a="1"/>
  <c r="U320" i="12" s="1"/>
  <c r="T320" i="12" a="1"/>
  <c r="T320" i="12" s="1"/>
  <c r="S320" i="12" a="1"/>
  <c r="S320" i="12" s="1"/>
  <c r="R320" i="12" a="1"/>
  <c r="R320" i="12" s="1"/>
  <c r="E320" i="12"/>
  <c r="AM319" i="12"/>
  <c r="AK319" i="12" a="1"/>
  <c r="AK319" i="12" s="1"/>
  <c r="AJ319" i="12"/>
  <c r="AH319" i="12"/>
  <c r="W319" i="12" a="1"/>
  <c r="W319" i="12" s="1"/>
  <c r="V319" i="12" a="1"/>
  <c r="V319" i="12" s="1"/>
  <c r="U319" i="12" a="1"/>
  <c r="U319" i="12" s="1"/>
  <c r="T319" i="12" a="1"/>
  <c r="T319" i="12" s="1"/>
  <c r="S319" i="12" a="1"/>
  <c r="S319" i="12" s="1"/>
  <c r="R319" i="12" a="1"/>
  <c r="R319" i="12" s="1"/>
  <c r="E319" i="12"/>
  <c r="AM318" i="12"/>
  <c r="AK318" i="12" a="1"/>
  <c r="AK318" i="12" s="1"/>
  <c r="AJ318" i="12"/>
  <c r="AH318" i="12"/>
  <c r="W318" i="12" a="1"/>
  <c r="W318" i="12" s="1"/>
  <c r="V318" i="12" a="1"/>
  <c r="V318" i="12" s="1"/>
  <c r="U318" i="12" a="1"/>
  <c r="U318" i="12" s="1"/>
  <c r="T318" i="12" a="1"/>
  <c r="T318" i="12" s="1"/>
  <c r="S318" i="12" a="1"/>
  <c r="S318" i="12" s="1"/>
  <c r="R318" i="12" a="1"/>
  <c r="R318" i="12" s="1"/>
  <c r="E318" i="12"/>
  <c r="AM317" i="12"/>
  <c r="AK317" i="12" a="1"/>
  <c r="AK317" i="12" s="1"/>
  <c r="AJ317" i="12"/>
  <c r="AH317" i="12"/>
  <c r="W317" i="12" a="1"/>
  <c r="W317" i="12" s="1"/>
  <c r="V317" i="12" a="1"/>
  <c r="V317" i="12" s="1"/>
  <c r="U317" i="12" a="1"/>
  <c r="U317" i="12" s="1"/>
  <c r="T317" i="12" a="1"/>
  <c r="T317" i="12" s="1"/>
  <c r="S317" i="12" a="1"/>
  <c r="S317" i="12" s="1"/>
  <c r="R317" i="12" a="1"/>
  <c r="R317" i="12" s="1"/>
  <c r="E317" i="12"/>
  <c r="AM316" i="12"/>
  <c r="AK316" i="12" a="1"/>
  <c r="AK316" i="12" s="1"/>
  <c r="AJ316" i="12"/>
  <c r="AH316" i="12"/>
  <c r="W316" i="12" a="1"/>
  <c r="W316" i="12" s="1"/>
  <c r="V316" i="12" a="1"/>
  <c r="V316" i="12" s="1"/>
  <c r="U316" i="12" a="1"/>
  <c r="U316" i="12" s="1"/>
  <c r="T316" i="12" a="1"/>
  <c r="T316" i="12" s="1"/>
  <c r="S316" i="12" a="1"/>
  <c r="S316" i="12" s="1"/>
  <c r="R316" i="12" a="1"/>
  <c r="R316" i="12" s="1"/>
  <c r="E316" i="12"/>
  <c r="AM315" i="12"/>
  <c r="AK315" i="12" a="1"/>
  <c r="AK315" i="12" s="1"/>
  <c r="AJ315" i="12"/>
  <c r="AH315" i="12"/>
  <c r="W315" i="12" a="1"/>
  <c r="W315" i="12" s="1"/>
  <c r="V315" i="12" a="1"/>
  <c r="V315" i="12" s="1"/>
  <c r="U315" i="12" a="1"/>
  <c r="U315" i="12" s="1"/>
  <c r="T315" i="12" a="1"/>
  <c r="T315" i="12" s="1"/>
  <c r="S315" i="12" a="1"/>
  <c r="S315" i="12" s="1"/>
  <c r="R315" i="12" a="1"/>
  <c r="R315" i="12" s="1"/>
  <c r="E315" i="12"/>
  <c r="AM314" i="12"/>
  <c r="AK314" i="12" a="1"/>
  <c r="AK314" i="12" s="1"/>
  <c r="AJ314" i="12"/>
  <c r="AH314" i="12"/>
  <c r="W314" i="12" a="1"/>
  <c r="W314" i="12" s="1"/>
  <c r="V314" i="12" a="1"/>
  <c r="V314" i="12" s="1"/>
  <c r="U314" i="12" a="1"/>
  <c r="U314" i="12" s="1"/>
  <c r="T314" i="12" a="1"/>
  <c r="T314" i="12" s="1"/>
  <c r="S314" i="12" a="1"/>
  <c r="S314" i="12" s="1"/>
  <c r="R314" i="12" a="1"/>
  <c r="R314" i="12" s="1"/>
  <c r="E314" i="12"/>
  <c r="AM313" i="12"/>
  <c r="AK313" i="12" a="1"/>
  <c r="AK313" i="12" s="1"/>
  <c r="AJ313" i="12"/>
  <c r="AH313" i="12"/>
  <c r="W313" i="12" a="1"/>
  <c r="W313" i="12" s="1"/>
  <c r="V313" i="12" a="1"/>
  <c r="V313" i="12" s="1"/>
  <c r="U313" i="12" a="1"/>
  <c r="U313" i="12" s="1"/>
  <c r="T313" i="12" a="1"/>
  <c r="T313" i="12" s="1"/>
  <c r="S313" i="12" a="1"/>
  <c r="S313" i="12" s="1"/>
  <c r="R313" i="12" a="1"/>
  <c r="R313" i="12" s="1"/>
  <c r="E313" i="12"/>
  <c r="AM312" i="12"/>
  <c r="AK312" i="12" a="1"/>
  <c r="AK312" i="12" s="1"/>
  <c r="AJ312" i="12"/>
  <c r="AH312" i="12"/>
  <c r="W312" i="12" a="1"/>
  <c r="W312" i="12" s="1"/>
  <c r="V312" i="12" a="1"/>
  <c r="V312" i="12" s="1"/>
  <c r="U312" i="12" a="1"/>
  <c r="U312" i="12" s="1"/>
  <c r="T312" i="12" a="1"/>
  <c r="T312" i="12" s="1"/>
  <c r="S312" i="12" a="1"/>
  <c r="S312" i="12" s="1"/>
  <c r="R312" i="12" a="1"/>
  <c r="R312" i="12" s="1"/>
  <c r="E312" i="12"/>
  <c r="AM311" i="12"/>
  <c r="AK311" i="12" a="1"/>
  <c r="AK311" i="12" s="1"/>
  <c r="AJ311" i="12"/>
  <c r="AH311" i="12"/>
  <c r="W311" i="12" a="1"/>
  <c r="W311" i="12" s="1"/>
  <c r="V311" i="12" a="1"/>
  <c r="V311" i="12" s="1"/>
  <c r="U311" i="12" a="1"/>
  <c r="U311" i="12" s="1"/>
  <c r="T311" i="12" a="1"/>
  <c r="T311" i="12" s="1"/>
  <c r="S311" i="12" a="1"/>
  <c r="S311" i="12" s="1"/>
  <c r="R311" i="12" a="1"/>
  <c r="R311" i="12" s="1"/>
  <c r="E311" i="12"/>
  <c r="AM310" i="12"/>
  <c r="AK310" i="12"/>
  <c r="AK310" i="12" a="1"/>
  <c r="AJ310" i="12"/>
  <c r="AH310" i="12"/>
  <c r="W310" i="12" a="1"/>
  <c r="W310" i="12" s="1"/>
  <c r="V310" i="12" a="1"/>
  <c r="V310" i="12" s="1"/>
  <c r="U310" i="12" a="1"/>
  <c r="U310" i="12" s="1"/>
  <c r="T310" i="12" a="1"/>
  <c r="T310" i="12" s="1"/>
  <c r="S310" i="12" a="1"/>
  <c r="S310" i="12" s="1"/>
  <c r="R310" i="12" a="1"/>
  <c r="R310" i="12" s="1"/>
  <c r="E310" i="12"/>
  <c r="AM309" i="12"/>
  <c r="AK309" i="12" a="1"/>
  <c r="AK309" i="12" s="1"/>
  <c r="AJ309" i="12"/>
  <c r="AH309" i="12"/>
  <c r="W309" i="12" a="1"/>
  <c r="W309" i="12" s="1"/>
  <c r="V309" i="12" a="1"/>
  <c r="V309" i="12" s="1"/>
  <c r="U309" i="12" a="1"/>
  <c r="U309" i="12" s="1"/>
  <c r="T309" i="12" a="1"/>
  <c r="T309" i="12" s="1"/>
  <c r="S309" i="12" a="1"/>
  <c r="S309" i="12" s="1"/>
  <c r="R309" i="12" a="1"/>
  <c r="R309" i="12" s="1"/>
  <c r="E309" i="12"/>
  <c r="AM308" i="12"/>
  <c r="AK308" i="12" a="1"/>
  <c r="AK308" i="12" s="1"/>
  <c r="AJ308" i="12"/>
  <c r="AH308" i="12"/>
  <c r="W308" i="12" a="1"/>
  <c r="W308" i="12" s="1"/>
  <c r="V308" i="12" a="1"/>
  <c r="V308" i="12" s="1"/>
  <c r="U308" i="12" a="1"/>
  <c r="U308" i="12" s="1"/>
  <c r="T308" i="12" a="1"/>
  <c r="T308" i="12" s="1"/>
  <c r="S308" i="12" a="1"/>
  <c r="S308" i="12" s="1"/>
  <c r="R308" i="12" a="1"/>
  <c r="R308" i="12" s="1"/>
  <c r="E308" i="12"/>
  <c r="AM307" i="12"/>
  <c r="AK307" i="12" a="1"/>
  <c r="AK307" i="12" s="1"/>
  <c r="AJ307" i="12"/>
  <c r="AH307" i="12"/>
  <c r="W307" i="12" a="1"/>
  <c r="W307" i="12" s="1"/>
  <c r="V307" i="12" a="1"/>
  <c r="V307" i="12" s="1"/>
  <c r="U307" i="12" a="1"/>
  <c r="U307" i="12" s="1"/>
  <c r="T307" i="12" a="1"/>
  <c r="T307" i="12" s="1"/>
  <c r="S307" i="12" a="1"/>
  <c r="S307" i="12" s="1"/>
  <c r="R307" i="12" a="1"/>
  <c r="R307" i="12" s="1"/>
  <c r="E307" i="12"/>
  <c r="AM306" i="12"/>
  <c r="AK306" i="12" a="1"/>
  <c r="AK306" i="12" s="1"/>
  <c r="AJ306" i="12"/>
  <c r="AH306" i="12"/>
  <c r="W306" i="12" a="1"/>
  <c r="W306" i="12" s="1"/>
  <c r="V306" i="12" a="1"/>
  <c r="V306" i="12" s="1"/>
  <c r="U306" i="12" a="1"/>
  <c r="U306" i="12" s="1"/>
  <c r="T306" i="12" a="1"/>
  <c r="T306" i="12" s="1"/>
  <c r="S306" i="12" a="1"/>
  <c r="S306" i="12" s="1"/>
  <c r="R306" i="12" a="1"/>
  <c r="R306" i="12" s="1"/>
  <c r="E306" i="12"/>
  <c r="AM305" i="12"/>
  <c r="AK305" i="12" a="1"/>
  <c r="AK305" i="12" s="1"/>
  <c r="AJ305" i="12"/>
  <c r="AH305" i="12"/>
  <c r="W305" i="12" a="1"/>
  <c r="W305" i="12" s="1"/>
  <c r="V305" i="12" a="1"/>
  <c r="V305" i="12" s="1"/>
  <c r="U305" i="12" a="1"/>
  <c r="U305" i="12" s="1"/>
  <c r="T305" i="12" a="1"/>
  <c r="T305" i="12" s="1"/>
  <c r="S305" i="12" a="1"/>
  <c r="S305" i="12" s="1"/>
  <c r="R305" i="12" a="1"/>
  <c r="R305" i="12" s="1"/>
  <c r="E305" i="12"/>
  <c r="AM304" i="12"/>
  <c r="AK304" i="12" a="1"/>
  <c r="AK304" i="12" s="1"/>
  <c r="AJ304" i="12"/>
  <c r="AH304" i="12"/>
  <c r="W304" i="12" a="1"/>
  <c r="W304" i="12" s="1"/>
  <c r="V304" i="12" a="1"/>
  <c r="V304" i="12" s="1"/>
  <c r="U304" i="12" a="1"/>
  <c r="U304" i="12" s="1"/>
  <c r="T304" i="12" a="1"/>
  <c r="T304" i="12" s="1"/>
  <c r="S304" i="12" a="1"/>
  <c r="S304" i="12" s="1"/>
  <c r="R304" i="12" a="1"/>
  <c r="R304" i="12" s="1"/>
  <c r="E304" i="12"/>
  <c r="AM303" i="12"/>
  <c r="AK303" i="12" a="1"/>
  <c r="AK303" i="12" s="1"/>
  <c r="AJ303" i="12"/>
  <c r="AH303" i="12"/>
  <c r="W303" i="12" a="1"/>
  <c r="W303" i="12" s="1"/>
  <c r="V303" i="12" a="1"/>
  <c r="V303" i="12" s="1"/>
  <c r="U303" i="12" a="1"/>
  <c r="U303" i="12" s="1"/>
  <c r="T303" i="12" a="1"/>
  <c r="T303" i="12" s="1"/>
  <c r="S303" i="12" a="1"/>
  <c r="S303" i="12" s="1"/>
  <c r="R303" i="12" a="1"/>
  <c r="R303" i="12" s="1"/>
  <c r="E303" i="12"/>
  <c r="AM302" i="12"/>
  <c r="AK302" i="12" a="1"/>
  <c r="AK302" i="12" s="1"/>
  <c r="AJ302" i="12"/>
  <c r="AH302" i="12"/>
  <c r="W302" i="12" a="1"/>
  <c r="W302" i="12" s="1"/>
  <c r="V302" i="12" a="1"/>
  <c r="V302" i="12" s="1"/>
  <c r="U302" i="12" a="1"/>
  <c r="U302" i="12" s="1"/>
  <c r="T302" i="12" a="1"/>
  <c r="T302" i="12" s="1"/>
  <c r="S302" i="12" a="1"/>
  <c r="S302" i="12" s="1"/>
  <c r="R302" i="12" a="1"/>
  <c r="R302" i="12" s="1"/>
  <c r="E302" i="12"/>
  <c r="AM301" i="12"/>
  <c r="AK301" i="12" a="1"/>
  <c r="AK301" i="12" s="1"/>
  <c r="AJ301" i="12"/>
  <c r="AH301" i="12"/>
  <c r="W301" i="12" a="1"/>
  <c r="W301" i="12" s="1"/>
  <c r="V301" i="12" a="1"/>
  <c r="V301" i="12" s="1"/>
  <c r="U301" i="12" a="1"/>
  <c r="U301" i="12" s="1"/>
  <c r="T301" i="12" a="1"/>
  <c r="T301" i="12" s="1"/>
  <c r="S301" i="12" a="1"/>
  <c r="S301" i="12" s="1"/>
  <c r="R301" i="12" a="1"/>
  <c r="R301" i="12" s="1"/>
  <c r="E301" i="12"/>
  <c r="AM300" i="12"/>
  <c r="AK300" i="12" a="1"/>
  <c r="AK300" i="12" s="1"/>
  <c r="AJ300" i="12"/>
  <c r="AH300" i="12"/>
  <c r="W300" i="12" a="1"/>
  <c r="W300" i="12" s="1"/>
  <c r="V300" i="12" a="1"/>
  <c r="V300" i="12" s="1"/>
  <c r="U300" i="12" a="1"/>
  <c r="U300" i="12" s="1"/>
  <c r="T300" i="12" a="1"/>
  <c r="T300" i="12" s="1"/>
  <c r="S300" i="12" a="1"/>
  <c r="S300" i="12" s="1"/>
  <c r="R300" i="12" a="1"/>
  <c r="R300" i="12" s="1"/>
  <c r="E300" i="12"/>
  <c r="AM299" i="12"/>
  <c r="AK299" i="12" a="1"/>
  <c r="AK299" i="12" s="1"/>
  <c r="AJ299" i="12"/>
  <c r="AH299" i="12"/>
  <c r="W299" i="12" a="1"/>
  <c r="W299" i="12" s="1"/>
  <c r="V299" i="12" a="1"/>
  <c r="V299" i="12" s="1"/>
  <c r="U299" i="12" a="1"/>
  <c r="U299" i="12" s="1"/>
  <c r="T299" i="12" a="1"/>
  <c r="T299" i="12" s="1"/>
  <c r="S299" i="12" a="1"/>
  <c r="S299" i="12" s="1"/>
  <c r="R299" i="12" a="1"/>
  <c r="R299" i="12" s="1"/>
  <c r="E299" i="12"/>
  <c r="AM298" i="12"/>
  <c r="AK298" i="12" a="1"/>
  <c r="AK298" i="12" s="1"/>
  <c r="AJ298" i="12"/>
  <c r="AH298" i="12"/>
  <c r="W298" i="12" a="1"/>
  <c r="W298" i="12" s="1"/>
  <c r="V298" i="12" a="1"/>
  <c r="V298" i="12" s="1"/>
  <c r="U298" i="12" a="1"/>
  <c r="U298" i="12" s="1"/>
  <c r="T298" i="12" a="1"/>
  <c r="T298" i="12" s="1"/>
  <c r="S298" i="12" a="1"/>
  <c r="S298" i="12" s="1"/>
  <c r="R298" i="12" a="1"/>
  <c r="R298" i="12" s="1"/>
  <c r="E298" i="12"/>
  <c r="AM297" i="12"/>
  <c r="AK297" i="12" a="1"/>
  <c r="AK297" i="12" s="1"/>
  <c r="AJ297" i="12"/>
  <c r="AH297" i="12"/>
  <c r="W297" i="12" a="1"/>
  <c r="W297" i="12" s="1"/>
  <c r="V297" i="12" a="1"/>
  <c r="V297" i="12" s="1"/>
  <c r="U297" i="12" a="1"/>
  <c r="U297" i="12" s="1"/>
  <c r="T297" i="12" a="1"/>
  <c r="T297" i="12" s="1"/>
  <c r="S297" i="12" a="1"/>
  <c r="S297" i="12" s="1"/>
  <c r="R297" i="12" a="1"/>
  <c r="R297" i="12" s="1"/>
  <c r="E297" i="12"/>
  <c r="AM296" i="12"/>
  <c r="AK296" i="12" a="1"/>
  <c r="AK296" i="12" s="1"/>
  <c r="AJ296" i="12"/>
  <c r="AH296" i="12"/>
  <c r="W296" i="12" a="1"/>
  <c r="W296" i="12" s="1"/>
  <c r="V296" i="12" a="1"/>
  <c r="V296" i="12" s="1"/>
  <c r="U296" i="12" a="1"/>
  <c r="U296" i="12" s="1"/>
  <c r="T296" i="12" a="1"/>
  <c r="T296" i="12" s="1"/>
  <c r="S296" i="12" a="1"/>
  <c r="S296" i="12" s="1"/>
  <c r="R296" i="12" a="1"/>
  <c r="R296" i="12" s="1"/>
  <c r="E296" i="12"/>
  <c r="AM295" i="12"/>
  <c r="AK295" i="12" a="1"/>
  <c r="AK295" i="12" s="1"/>
  <c r="AJ295" i="12"/>
  <c r="AH295" i="12"/>
  <c r="W295" i="12" a="1"/>
  <c r="W295" i="12" s="1"/>
  <c r="V295" i="12" a="1"/>
  <c r="V295" i="12" s="1"/>
  <c r="U295" i="12" a="1"/>
  <c r="U295" i="12" s="1"/>
  <c r="T295" i="12" a="1"/>
  <c r="T295" i="12" s="1"/>
  <c r="S295" i="12" a="1"/>
  <c r="S295" i="12" s="1"/>
  <c r="R295" i="12" a="1"/>
  <c r="R295" i="12" s="1"/>
  <c r="E295" i="12"/>
  <c r="AM294" i="12"/>
  <c r="AK294" i="12" a="1"/>
  <c r="AK294" i="12" s="1"/>
  <c r="AJ294" i="12"/>
  <c r="AH294" i="12"/>
  <c r="W294" i="12" a="1"/>
  <c r="W294" i="12" s="1"/>
  <c r="V294" i="12" a="1"/>
  <c r="V294" i="12" s="1"/>
  <c r="U294" i="12" a="1"/>
  <c r="U294" i="12" s="1"/>
  <c r="T294" i="12" a="1"/>
  <c r="T294" i="12" s="1"/>
  <c r="S294" i="12" a="1"/>
  <c r="S294" i="12" s="1"/>
  <c r="R294" i="12" a="1"/>
  <c r="R294" i="12" s="1"/>
  <c r="E294" i="12"/>
  <c r="AM293" i="12"/>
  <c r="AK293" i="12" a="1"/>
  <c r="AK293" i="12" s="1"/>
  <c r="AJ293" i="12"/>
  <c r="AH293" i="12"/>
  <c r="W293" i="12" a="1"/>
  <c r="W293" i="12" s="1"/>
  <c r="V293" i="12" a="1"/>
  <c r="V293" i="12" s="1"/>
  <c r="U293" i="12" a="1"/>
  <c r="U293" i="12" s="1"/>
  <c r="T293" i="12" a="1"/>
  <c r="T293" i="12" s="1"/>
  <c r="S293" i="12" a="1"/>
  <c r="S293" i="12" s="1"/>
  <c r="R293" i="12" a="1"/>
  <c r="R293" i="12" s="1"/>
  <c r="E293" i="12"/>
  <c r="AM292" i="12"/>
  <c r="AK292" i="12" a="1"/>
  <c r="AK292" i="12" s="1"/>
  <c r="AJ292" i="12"/>
  <c r="AH292" i="12"/>
  <c r="W292" i="12" a="1"/>
  <c r="W292" i="12" s="1"/>
  <c r="V292" i="12" a="1"/>
  <c r="V292" i="12" s="1"/>
  <c r="U292" i="12" a="1"/>
  <c r="U292" i="12" s="1"/>
  <c r="T292" i="12" a="1"/>
  <c r="T292" i="12" s="1"/>
  <c r="S292" i="12" a="1"/>
  <c r="S292" i="12" s="1"/>
  <c r="R292" i="12" a="1"/>
  <c r="R292" i="12" s="1"/>
  <c r="E292" i="12"/>
  <c r="AM291" i="12"/>
  <c r="AK291" i="12" a="1"/>
  <c r="AK291" i="12" s="1"/>
  <c r="AJ291" i="12"/>
  <c r="AH291" i="12"/>
  <c r="W291" i="12" a="1"/>
  <c r="W291" i="12" s="1"/>
  <c r="V291" i="12" a="1"/>
  <c r="V291" i="12" s="1"/>
  <c r="U291" i="12" a="1"/>
  <c r="U291" i="12" s="1"/>
  <c r="T291" i="12" a="1"/>
  <c r="T291" i="12" s="1"/>
  <c r="S291" i="12" a="1"/>
  <c r="S291" i="12" s="1"/>
  <c r="R291" i="12" a="1"/>
  <c r="R291" i="12" s="1"/>
  <c r="E291" i="12"/>
  <c r="AM290" i="12"/>
  <c r="AK290" i="12" a="1"/>
  <c r="AK290" i="12" s="1"/>
  <c r="AJ290" i="12"/>
  <c r="AH290" i="12"/>
  <c r="W290" i="12" a="1"/>
  <c r="W290" i="12" s="1"/>
  <c r="V290" i="12" a="1"/>
  <c r="V290" i="12" s="1"/>
  <c r="U290" i="12" a="1"/>
  <c r="U290" i="12" s="1"/>
  <c r="T290" i="12" a="1"/>
  <c r="T290" i="12" s="1"/>
  <c r="S290" i="12" a="1"/>
  <c r="S290" i="12" s="1"/>
  <c r="R290" i="12" a="1"/>
  <c r="R290" i="12" s="1"/>
  <c r="E290" i="12"/>
  <c r="AM289" i="12"/>
  <c r="AK289" i="12" a="1"/>
  <c r="AK289" i="12" s="1"/>
  <c r="AJ289" i="12"/>
  <c r="AH289" i="12"/>
  <c r="W289" i="12" a="1"/>
  <c r="W289" i="12" s="1"/>
  <c r="V289" i="12" a="1"/>
  <c r="V289" i="12" s="1"/>
  <c r="U289" i="12" a="1"/>
  <c r="U289" i="12" s="1"/>
  <c r="T289" i="12" a="1"/>
  <c r="T289" i="12" s="1"/>
  <c r="S289" i="12" a="1"/>
  <c r="S289" i="12" s="1"/>
  <c r="R289" i="12" a="1"/>
  <c r="R289" i="12" s="1"/>
  <c r="E289" i="12"/>
  <c r="AM288" i="12"/>
  <c r="AK288" i="12" a="1"/>
  <c r="AK288" i="12" s="1"/>
  <c r="AJ288" i="12"/>
  <c r="AH288" i="12"/>
  <c r="W288" i="12" a="1"/>
  <c r="W288" i="12" s="1"/>
  <c r="V288" i="12" a="1"/>
  <c r="V288" i="12" s="1"/>
  <c r="U288" i="12" a="1"/>
  <c r="U288" i="12" s="1"/>
  <c r="T288" i="12" a="1"/>
  <c r="T288" i="12" s="1"/>
  <c r="S288" i="12" a="1"/>
  <c r="S288" i="12" s="1"/>
  <c r="R288" i="12" a="1"/>
  <c r="R288" i="12" s="1"/>
  <c r="E288" i="12"/>
  <c r="AM287" i="12"/>
  <c r="AK287" i="12" a="1"/>
  <c r="AK287" i="12" s="1"/>
  <c r="AJ287" i="12"/>
  <c r="AH287" i="12"/>
  <c r="W287" i="12" a="1"/>
  <c r="W287" i="12" s="1"/>
  <c r="V287" i="12" a="1"/>
  <c r="V287" i="12" s="1"/>
  <c r="U287" i="12" a="1"/>
  <c r="U287" i="12" s="1"/>
  <c r="T287" i="12" a="1"/>
  <c r="T287" i="12" s="1"/>
  <c r="S287" i="12" a="1"/>
  <c r="S287" i="12" s="1"/>
  <c r="R287" i="12" a="1"/>
  <c r="R287" i="12" s="1"/>
  <c r="E287" i="12"/>
  <c r="AM286" i="12"/>
  <c r="AK286" i="12" a="1"/>
  <c r="AK286" i="12" s="1"/>
  <c r="AJ286" i="12"/>
  <c r="AH286" i="12"/>
  <c r="W286" i="12" a="1"/>
  <c r="W286" i="12" s="1"/>
  <c r="V286" i="12" a="1"/>
  <c r="V286" i="12" s="1"/>
  <c r="U286" i="12" a="1"/>
  <c r="U286" i="12" s="1"/>
  <c r="T286" i="12" a="1"/>
  <c r="T286" i="12" s="1"/>
  <c r="S286" i="12" a="1"/>
  <c r="S286" i="12" s="1"/>
  <c r="R286" i="12" a="1"/>
  <c r="R286" i="12" s="1"/>
  <c r="E286" i="12"/>
  <c r="AM285" i="12"/>
  <c r="AK285" i="12" a="1"/>
  <c r="AK285" i="12" s="1"/>
  <c r="AJ285" i="12"/>
  <c r="AH285" i="12"/>
  <c r="W285" i="12" a="1"/>
  <c r="W285" i="12" s="1"/>
  <c r="V285" i="12" a="1"/>
  <c r="V285" i="12" s="1"/>
  <c r="U285" i="12" a="1"/>
  <c r="U285" i="12" s="1"/>
  <c r="T285" i="12" a="1"/>
  <c r="T285" i="12" s="1"/>
  <c r="S285" i="12" a="1"/>
  <c r="S285" i="12" s="1"/>
  <c r="R285" i="12" a="1"/>
  <c r="R285" i="12" s="1"/>
  <c r="E285" i="12"/>
  <c r="AM284" i="12"/>
  <c r="AK284" i="12" a="1"/>
  <c r="AK284" i="12" s="1"/>
  <c r="AJ284" i="12"/>
  <c r="AH284" i="12"/>
  <c r="W284" i="12" a="1"/>
  <c r="W284" i="12" s="1"/>
  <c r="V284" i="12" a="1"/>
  <c r="V284" i="12" s="1"/>
  <c r="U284" i="12" a="1"/>
  <c r="U284" i="12" s="1"/>
  <c r="T284" i="12" a="1"/>
  <c r="T284" i="12" s="1"/>
  <c r="S284" i="12" a="1"/>
  <c r="S284" i="12" s="1"/>
  <c r="R284" i="12" a="1"/>
  <c r="R284" i="12" s="1"/>
  <c r="E284" i="12"/>
  <c r="AM283" i="12"/>
  <c r="AK283" i="12" a="1"/>
  <c r="AK283" i="12" s="1"/>
  <c r="AJ283" i="12"/>
  <c r="AH283" i="12"/>
  <c r="W283" i="12" a="1"/>
  <c r="W283" i="12" s="1"/>
  <c r="V283" i="12" a="1"/>
  <c r="V283" i="12" s="1"/>
  <c r="U283" i="12" a="1"/>
  <c r="U283" i="12" s="1"/>
  <c r="T283" i="12" a="1"/>
  <c r="T283" i="12" s="1"/>
  <c r="S283" i="12" a="1"/>
  <c r="S283" i="12" s="1"/>
  <c r="R283" i="12" a="1"/>
  <c r="R283" i="12" s="1"/>
  <c r="E283" i="12"/>
  <c r="AM282" i="12"/>
  <c r="AK282" i="12" a="1"/>
  <c r="AK282" i="12" s="1"/>
  <c r="AJ282" i="12"/>
  <c r="AH282" i="12"/>
  <c r="W282" i="12" a="1"/>
  <c r="W282" i="12" s="1"/>
  <c r="V282" i="12" a="1"/>
  <c r="V282" i="12" s="1"/>
  <c r="U282" i="12" a="1"/>
  <c r="U282" i="12" s="1"/>
  <c r="T282" i="12" a="1"/>
  <c r="T282" i="12" s="1"/>
  <c r="S282" i="12" a="1"/>
  <c r="S282" i="12" s="1"/>
  <c r="R282" i="12" a="1"/>
  <c r="R282" i="12" s="1"/>
  <c r="E282" i="12"/>
  <c r="AM281" i="12"/>
  <c r="AK281" i="12" a="1"/>
  <c r="AK281" i="12" s="1"/>
  <c r="AJ281" i="12"/>
  <c r="AH281" i="12"/>
  <c r="W281" i="12" a="1"/>
  <c r="W281" i="12" s="1"/>
  <c r="V281" i="12" a="1"/>
  <c r="V281" i="12" s="1"/>
  <c r="U281" i="12" a="1"/>
  <c r="U281" i="12" s="1"/>
  <c r="T281" i="12" a="1"/>
  <c r="T281" i="12" s="1"/>
  <c r="S281" i="12" a="1"/>
  <c r="S281" i="12" s="1"/>
  <c r="R281" i="12" a="1"/>
  <c r="R281" i="12" s="1"/>
  <c r="E281" i="12"/>
  <c r="AM280" i="12"/>
  <c r="AK280" i="12" a="1"/>
  <c r="AK280" i="12" s="1"/>
  <c r="AJ280" i="12"/>
  <c r="AH280" i="12"/>
  <c r="W280" i="12" a="1"/>
  <c r="W280" i="12" s="1"/>
  <c r="V280" i="12" a="1"/>
  <c r="V280" i="12" s="1"/>
  <c r="U280" i="12" a="1"/>
  <c r="U280" i="12" s="1"/>
  <c r="T280" i="12" a="1"/>
  <c r="T280" i="12" s="1"/>
  <c r="S280" i="12" a="1"/>
  <c r="S280" i="12" s="1"/>
  <c r="R280" i="12" a="1"/>
  <c r="R280" i="12" s="1"/>
  <c r="E280" i="12"/>
  <c r="AM279" i="12"/>
  <c r="AK279" i="12" a="1"/>
  <c r="AK279" i="12" s="1"/>
  <c r="AJ279" i="12"/>
  <c r="AH279" i="12"/>
  <c r="W279" i="12" a="1"/>
  <c r="W279" i="12" s="1"/>
  <c r="V279" i="12" a="1"/>
  <c r="V279" i="12" s="1"/>
  <c r="U279" i="12" a="1"/>
  <c r="U279" i="12" s="1"/>
  <c r="T279" i="12" a="1"/>
  <c r="T279" i="12" s="1"/>
  <c r="S279" i="12" a="1"/>
  <c r="S279" i="12" s="1"/>
  <c r="R279" i="12" a="1"/>
  <c r="R279" i="12" s="1"/>
  <c r="E279" i="12"/>
  <c r="AM278" i="12"/>
  <c r="AK278" i="12" a="1"/>
  <c r="AK278" i="12" s="1"/>
  <c r="AJ278" i="12"/>
  <c r="AH278" i="12"/>
  <c r="W278" i="12" a="1"/>
  <c r="W278" i="12" s="1"/>
  <c r="V278" i="12" a="1"/>
  <c r="V278" i="12" s="1"/>
  <c r="U278" i="12" a="1"/>
  <c r="U278" i="12" s="1"/>
  <c r="T278" i="12" a="1"/>
  <c r="T278" i="12" s="1"/>
  <c r="S278" i="12" a="1"/>
  <c r="S278" i="12" s="1"/>
  <c r="R278" i="12" a="1"/>
  <c r="R278" i="12" s="1"/>
  <c r="E278" i="12"/>
  <c r="AM277" i="12"/>
  <c r="AK277" i="12" a="1"/>
  <c r="AK277" i="12" s="1"/>
  <c r="AJ277" i="12"/>
  <c r="AH277" i="12"/>
  <c r="W277" i="12" a="1"/>
  <c r="W277" i="12" s="1"/>
  <c r="V277" i="12" a="1"/>
  <c r="V277" i="12" s="1"/>
  <c r="U277" i="12" a="1"/>
  <c r="U277" i="12" s="1"/>
  <c r="T277" i="12" a="1"/>
  <c r="T277" i="12" s="1"/>
  <c r="S277" i="12" a="1"/>
  <c r="S277" i="12" s="1"/>
  <c r="R277" i="12" a="1"/>
  <c r="R277" i="12" s="1"/>
  <c r="E277" i="12"/>
  <c r="AM276" i="12"/>
  <c r="AK276" i="12" a="1"/>
  <c r="AK276" i="12" s="1"/>
  <c r="AJ276" i="12"/>
  <c r="AH276" i="12"/>
  <c r="W276" i="12" a="1"/>
  <c r="W276" i="12" s="1"/>
  <c r="V276" i="12" a="1"/>
  <c r="V276" i="12" s="1"/>
  <c r="U276" i="12" a="1"/>
  <c r="U276" i="12" s="1"/>
  <c r="T276" i="12" a="1"/>
  <c r="T276" i="12" s="1"/>
  <c r="S276" i="12" a="1"/>
  <c r="S276" i="12" s="1"/>
  <c r="R276" i="12" a="1"/>
  <c r="R276" i="12" s="1"/>
  <c r="E276" i="12"/>
  <c r="AM275" i="12"/>
  <c r="AK275" i="12" a="1"/>
  <c r="AK275" i="12" s="1"/>
  <c r="AJ275" i="12"/>
  <c r="AH275" i="12"/>
  <c r="W275" i="12" a="1"/>
  <c r="W275" i="12" s="1"/>
  <c r="V275" i="12" a="1"/>
  <c r="V275" i="12" s="1"/>
  <c r="U275" i="12" a="1"/>
  <c r="U275" i="12" s="1"/>
  <c r="T275" i="12" a="1"/>
  <c r="T275" i="12" s="1"/>
  <c r="S275" i="12" a="1"/>
  <c r="S275" i="12" s="1"/>
  <c r="R275" i="12" a="1"/>
  <c r="R275" i="12" s="1"/>
  <c r="E275" i="12"/>
  <c r="AM274" i="12"/>
  <c r="AK274" i="12" a="1"/>
  <c r="AK274" i="12" s="1"/>
  <c r="AJ274" i="12"/>
  <c r="AH274" i="12"/>
  <c r="W274" i="12" a="1"/>
  <c r="W274" i="12" s="1"/>
  <c r="V274" i="12" a="1"/>
  <c r="V274" i="12" s="1"/>
  <c r="U274" i="12" a="1"/>
  <c r="U274" i="12" s="1"/>
  <c r="T274" i="12" a="1"/>
  <c r="T274" i="12" s="1"/>
  <c r="S274" i="12" a="1"/>
  <c r="S274" i="12" s="1"/>
  <c r="R274" i="12" a="1"/>
  <c r="R274" i="12" s="1"/>
  <c r="E274" i="12"/>
  <c r="AM273" i="12"/>
  <c r="AK273" i="12" a="1"/>
  <c r="AK273" i="12" s="1"/>
  <c r="AJ273" i="12"/>
  <c r="AH273" i="12"/>
  <c r="W273" i="12" a="1"/>
  <c r="W273" i="12" s="1"/>
  <c r="V273" i="12" a="1"/>
  <c r="V273" i="12" s="1"/>
  <c r="U273" i="12" a="1"/>
  <c r="U273" i="12" s="1"/>
  <c r="T273" i="12" a="1"/>
  <c r="T273" i="12" s="1"/>
  <c r="S273" i="12" a="1"/>
  <c r="S273" i="12" s="1"/>
  <c r="R273" i="12" a="1"/>
  <c r="R273" i="12" s="1"/>
  <c r="E273" i="12"/>
  <c r="AM272" i="12"/>
  <c r="AK272" i="12" a="1"/>
  <c r="AK272" i="12" s="1"/>
  <c r="AJ272" i="12"/>
  <c r="AH272" i="12"/>
  <c r="W272" i="12" a="1"/>
  <c r="W272" i="12" s="1"/>
  <c r="V272" i="12" a="1"/>
  <c r="V272" i="12" s="1"/>
  <c r="U272" i="12" a="1"/>
  <c r="U272" i="12" s="1"/>
  <c r="T272" i="12" a="1"/>
  <c r="T272" i="12" s="1"/>
  <c r="S272" i="12" a="1"/>
  <c r="S272" i="12" s="1"/>
  <c r="R272" i="12" a="1"/>
  <c r="R272" i="12" s="1"/>
  <c r="E272" i="12"/>
  <c r="AM271" i="12"/>
  <c r="AK271" i="12" a="1"/>
  <c r="AK271" i="12" s="1"/>
  <c r="AJ271" i="12"/>
  <c r="AH271" i="12"/>
  <c r="W271" i="12" a="1"/>
  <c r="W271" i="12" s="1"/>
  <c r="V271" i="12" a="1"/>
  <c r="V271" i="12" s="1"/>
  <c r="U271" i="12" a="1"/>
  <c r="U271" i="12" s="1"/>
  <c r="T271" i="12" a="1"/>
  <c r="T271" i="12" s="1"/>
  <c r="S271" i="12" a="1"/>
  <c r="S271" i="12" s="1"/>
  <c r="R271" i="12" a="1"/>
  <c r="R271" i="12" s="1"/>
  <c r="E271" i="12"/>
  <c r="AM270" i="12"/>
  <c r="AK270" i="12" a="1"/>
  <c r="AK270" i="12" s="1"/>
  <c r="AJ270" i="12"/>
  <c r="AH270" i="12"/>
  <c r="W270" i="12" a="1"/>
  <c r="W270" i="12" s="1"/>
  <c r="V270" i="12" a="1"/>
  <c r="V270" i="12" s="1"/>
  <c r="U270" i="12" a="1"/>
  <c r="U270" i="12" s="1"/>
  <c r="T270" i="12" a="1"/>
  <c r="T270" i="12" s="1"/>
  <c r="S270" i="12" a="1"/>
  <c r="S270" i="12" s="1"/>
  <c r="R270" i="12" a="1"/>
  <c r="R270" i="12" s="1"/>
  <c r="E270" i="12"/>
  <c r="AM269" i="12"/>
  <c r="AK269" i="12" a="1"/>
  <c r="AK269" i="12" s="1"/>
  <c r="AJ269" i="12"/>
  <c r="AH269" i="12"/>
  <c r="W269" i="12" a="1"/>
  <c r="W269" i="12" s="1"/>
  <c r="V269" i="12" a="1"/>
  <c r="V269" i="12" s="1"/>
  <c r="U269" i="12" a="1"/>
  <c r="U269" i="12" s="1"/>
  <c r="T269" i="12" a="1"/>
  <c r="T269" i="12" s="1"/>
  <c r="S269" i="12" a="1"/>
  <c r="S269" i="12" s="1"/>
  <c r="R269" i="12" a="1"/>
  <c r="R269" i="12" s="1"/>
  <c r="E269" i="12"/>
  <c r="AM268" i="12"/>
  <c r="AK268" i="12" a="1"/>
  <c r="AK268" i="12" s="1"/>
  <c r="AJ268" i="12"/>
  <c r="AH268" i="12"/>
  <c r="W268" i="12" a="1"/>
  <c r="W268" i="12" s="1"/>
  <c r="V268" i="12" a="1"/>
  <c r="V268" i="12" s="1"/>
  <c r="U268" i="12" a="1"/>
  <c r="U268" i="12" s="1"/>
  <c r="T268" i="12" a="1"/>
  <c r="T268" i="12" s="1"/>
  <c r="S268" i="12" a="1"/>
  <c r="S268" i="12" s="1"/>
  <c r="R268" i="12" a="1"/>
  <c r="R268" i="12" s="1"/>
  <c r="E268" i="12"/>
  <c r="AM267" i="12"/>
  <c r="AK267" i="12" a="1"/>
  <c r="AK267" i="12" s="1"/>
  <c r="AJ267" i="12"/>
  <c r="AH267" i="12"/>
  <c r="W267" i="12" a="1"/>
  <c r="W267" i="12" s="1"/>
  <c r="V267" i="12" a="1"/>
  <c r="V267" i="12" s="1"/>
  <c r="U267" i="12" a="1"/>
  <c r="U267" i="12" s="1"/>
  <c r="T267" i="12" a="1"/>
  <c r="T267" i="12" s="1"/>
  <c r="S267" i="12" a="1"/>
  <c r="S267" i="12" s="1"/>
  <c r="R267" i="12" a="1"/>
  <c r="R267" i="12" s="1"/>
  <c r="E267" i="12"/>
  <c r="AM266" i="12"/>
  <c r="AK266" i="12" a="1"/>
  <c r="AK266" i="12" s="1"/>
  <c r="AJ266" i="12"/>
  <c r="AH266" i="12"/>
  <c r="W266" i="12" a="1"/>
  <c r="W266" i="12" s="1"/>
  <c r="V266" i="12" a="1"/>
  <c r="V266" i="12" s="1"/>
  <c r="U266" i="12" a="1"/>
  <c r="U266" i="12" s="1"/>
  <c r="T266" i="12" a="1"/>
  <c r="T266" i="12" s="1"/>
  <c r="S266" i="12" a="1"/>
  <c r="S266" i="12" s="1"/>
  <c r="R266" i="12" a="1"/>
  <c r="R266" i="12" s="1"/>
  <c r="E266" i="12"/>
  <c r="AM265" i="12"/>
  <c r="AK265" i="12" a="1"/>
  <c r="AK265" i="12" s="1"/>
  <c r="AJ265" i="12"/>
  <c r="AH265" i="12"/>
  <c r="W265" i="12" a="1"/>
  <c r="W265" i="12" s="1"/>
  <c r="V265" i="12" a="1"/>
  <c r="V265" i="12" s="1"/>
  <c r="U265" i="12" a="1"/>
  <c r="U265" i="12" s="1"/>
  <c r="T265" i="12" a="1"/>
  <c r="T265" i="12" s="1"/>
  <c r="S265" i="12" a="1"/>
  <c r="S265" i="12" s="1"/>
  <c r="R265" i="12" a="1"/>
  <c r="R265" i="12" s="1"/>
  <c r="E265" i="12"/>
  <c r="AM264" i="12"/>
  <c r="AK264" i="12" a="1"/>
  <c r="AK264" i="12" s="1"/>
  <c r="AJ264" i="12"/>
  <c r="AH264" i="12"/>
  <c r="W264" i="12" a="1"/>
  <c r="W264" i="12" s="1"/>
  <c r="V264" i="12" a="1"/>
  <c r="V264" i="12" s="1"/>
  <c r="U264" i="12" a="1"/>
  <c r="U264" i="12" s="1"/>
  <c r="T264" i="12" a="1"/>
  <c r="T264" i="12" s="1"/>
  <c r="S264" i="12" a="1"/>
  <c r="S264" i="12" s="1"/>
  <c r="R264" i="12" a="1"/>
  <c r="R264" i="12" s="1"/>
  <c r="E264" i="12"/>
  <c r="AM263" i="12"/>
  <c r="AK263" i="12" a="1"/>
  <c r="AK263" i="12" s="1"/>
  <c r="AJ263" i="12"/>
  <c r="AH263" i="12"/>
  <c r="W263" i="12" a="1"/>
  <c r="W263" i="12" s="1"/>
  <c r="V263" i="12" a="1"/>
  <c r="V263" i="12" s="1"/>
  <c r="U263" i="12" a="1"/>
  <c r="U263" i="12" s="1"/>
  <c r="T263" i="12" a="1"/>
  <c r="T263" i="12" s="1"/>
  <c r="S263" i="12" a="1"/>
  <c r="S263" i="12" s="1"/>
  <c r="R263" i="12" a="1"/>
  <c r="R263" i="12" s="1"/>
  <c r="E263" i="12"/>
  <c r="AM262" i="12"/>
  <c r="AK262" i="12" a="1"/>
  <c r="AK262" i="12" s="1"/>
  <c r="AJ262" i="12"/>
  <c r="AH262" i="12"/>
  <c r="W262" i="12" a="1"/>
  <c r="W262" i="12" s="1"/>
  <c r="V262" i="12" a="1"/>
  <c r="V262" i="12" s="1"/>
  <c r="U262" i="12" a="1"/>
  <c r="U262" i="12" s="1"/>
  <c r="T262" i="12" a="1"/>
  <c r="T262" i="12" s="1"/>
  <c r="S262" i="12" a="1"/>
  <c r="S262" i="12" s="1"/>
  <c r="R262" i="12" a="1"/>
  <c r="R262" i="12" s="1"/>
  <c r="E262" i="12"/>
  <c r="AM261" i="12"/>
  <c r="AK261" i="12" a="1"/>
  <c r="AK261" i="12" s="1"/>
  <c r="AJ261" i="12"/>
  <c r="AH261" i="12"/>
  <c r="W261" i="12" a="1"/>
  <c r="W261" i="12" s="1"/>
  <c r="V261" i="12" a="1"/>
  <c r="V261" i="12" s="1"/>
  <c r="U261" i="12" a="1"/>
  <c r="U261" i="12" s="1"/>
  <c r="T261" i="12" a="1"/>
  <c r="T261" i="12" s="1"/>
  <c r="S261" i="12" a="1"/>
  <c r="S261" i="12" s="1"/>
  <c r="R261" i="12" a="1"/>
  <c r="R261" i="12" s="1"/>
  <c r="E261" i="12"/>
  <c r="AM260" i="12"/>
  <c r="AK260" i="12" a="1"/>
  <c r="AK260" i="12" s="1"/>
  <c r="AJ260" i="12"/>
  <c r="AH260" i="12"/>
  <c r="W260" i="12" a="1"/>
  <c r="W260" i="12" s="1"/>
  <c r="V260" i="12" a="1"/>
  <c r="V260" i="12" s="1"/>
  <c r="U260" i="12" a="1"/>
  <c r="U260" i="12" s="1"/>
  <c r="T260" i="12" a="1"/>
  <c r="T260" i="12" s="1"/>
  <c r="S260" i="12" a="1"/>
  <c r="S260" i="12" s="1"/>
  <c r="R260" i="12" a="1"/>
  <c r="R260" i="12" s="1"/>
  <c r="E260" i="12"/>
  <c r="AM259" i="12"/>
  <c r="AK259" i="12" a="1"/>
  <c r="AK259" i="12" s="1"/>
  <c r="AJ259" i="12"/>
  <c r="AH259" i="12"/>
  <c r="W259" i="12" a="1"/>
  <c r="W259" i="12" s="1"/>
  <c r="V259" i="12" a="1"/>
  <c r="V259" i="12" s="1"/>
  <c r="U259" i="12" a="1"/>
  <c r="U259" i="12" s="1"/>
  <c r="T259" i="12" a="1"/>
  <c r="T259" i="12" s="1"/>
  <c r="S259" i="12" a="1"/>
  <c r="S259" i="12" s="1"/>
  <c r="R259" i="12" a="1"/>
  <c r="R259" i="12" s="1"/>
  <c r="E259" i="12"/>
  <c r="AM258" i="12"/>
  <c r="AK258" i="12" a="1"/>
  <c r="AK258" i="12" s="1"/>
  <c r="AJ258" i="12"/>
  <c r="AH258" i="12"/>
  <c r="W258" i="12" a="1"/>
  <c r="W258" i="12" s="1"/>
  <c r="V258" i="12" a="1"/>
  <c r="V258" i="12" s="1"/>
  <c r="U258" i="12" a="1"/>
  <c r="U258" i="12" s="1"/>
  <c r="T258" i="12" a="1"/>
  <c r="T258" i="12" s="1"/>
  <c r="S258" i="12" a="1"/>
  <c r="S258" i="12" s="1"/>
  <c r="R258" i="12" a="1"/>
  <c r="R258" i="12" s="1"/>
  <c r="E258" i="12"/>
  <c r="AM257" i="12"/>
  <c r="AK257" i="12" a="1"/>
  <c r="AK257" i="12" s="1"/>
  <c r="AJ257" i="12"/>
  <c r="AH257" i="12"/>
  <c r="W257" i="12" a="1"/>
  <c r="W257" i="12" s="1"/>
  <c r="V257" i="12" a="1"/>
  <c r="V257" i="12" s="1"/>
  <c r="U257" i="12" a="1"/>
  <c r="U257" i="12" s="1"/>
  <c r="T257" i="12" a="1"/>
  <c r="T257" i="12" s="1"/>
  <c r="S257" i="12" a="1"/>
  <c r="S257" i="12" s="1"/>
  <c r="R257" i="12" a="1"/>
  <c r="R257" i="12" s="1"/>
  <c r="E257" i="12"/>
  <c r="AM256" i="12"/>
  <c r="AK256" i="12" a="1"/>
  <c r="AK256" i="12" s="1"/>
  <c r="AJ256" i="12"/>
  <c r="AH256" i="12"/>
  <c r="W256" i="12" a="1"/>
  <c r="W256" i="12" s="1"/>
  <c r="V256" i="12" a="1"/>
  <c r="V256" i="12" s="1"/>
  <c r="U256" i="12" a="1"/>
  <c r="U256" i="12" s="1"/>
  <c r="T256" i="12" a="1"/>
  <c r="T256" i="12" s="1"/>
  <c r="S256" i="12" a="1"/>
  <c r="S256" i="12" s="1"/>
  <c r="R256" i="12" a="1"/>
  <c r="R256" i="12" s="1"/>
  <c r="E256" i="12"/>
  <c r="AM255" i="12"/>
  <c r="AK255" i="12" a="1"/>
  <c r="AK255" i="12" s="1"/>
  <c r="AJ255" i="12"/>
  <c r="AH255" i="12"/>
  <c r="W255" i="12" a="1"/>
  <c r="W255" i="12" s="1"/>
  <c r="V255" i="12" a="1"/>
  <c r="V255" i="12" s="1"/>
  <c r="U255" i="12" a="1"/>
  <c r="U255" i="12" s="1"/>
  <c r="T255" i="12" a="1"/>
  <c r="T255" i="12" s="1"/>
  <c r="S255" i="12" a="1"/>
  <c r="S255" i="12" s="1"/>
  <c r="R255" i="12" a="1"/>
  <c r="R255" i="12" s="1"/>
  <c r="E255" i="12"/>
  <c r="AM254" i="12"/>
  <c r="AK254" i="12" a="1"/>
  <c r="AK254" i="12" s="1"/>
  <c r="AJ254" i="12"/>
  <c r="AH254" i="12"/>
  <c r="W254" i="12" a="1"/>
  <c r="W254" i="12" s="1"/>
  <c r="V254" i="12" a="1"/>
  <c r="V254" i="12" s="1"/>
  <c r="U254" i="12" a="1"/>
  <c r="U254" i="12" s="1"/>
  <c r="T254" i="12" a="1"/>
  <c r="T254" i="12" s="1"/>
  <c r="S254" i="12" a="1"/>
  <c r="S254" i="12" s="1"/>
  <c r="R254" i="12" a="1"/>
  <c r="R254" i="12" s="1"/>
  <c r="E254" i="12"/>
  <c r="AM253" i="12"/>
  <c r="AK253" i="12" a="1"/>
  <c r="AK253" i="12" s="1"/>
  <c r="AJ253" i="12"/>
  <c r="AH253" i="12"/>
  <c r="W253" i="12" a="1"/>
  <c r="W253" i="12" s="1"/>
  <c r="V253" i="12" a="1"/>
  <c r="V253" i="12" s="1"/>
  <c r="U253" i="12" a="1"/>
  <c r="U253" i="12" s="1"/>
  <c r="T253" i="12" a="1"/>
  <c r="T253" i="12" s="1"/>
  <c r="S253" i="12" a="1"/>
  <c r="S253" i="12" s="1"/>
  <c r="R253" i="12" a="1"/>
  <c r="R253" i="12" s="1"/>
  <c r="E253" i="12"/>
  <c r="AM252" i="12"/>
  <c r="AK252" i="12" a="1"/>
  <c r="AK252" i="12" s="1"/>
  <c r="AJ252" i="12"/>
  <c r="AH252" i="12"/>
  <c r="W252" i="12" a="1"/>
  <c r="W252" i="12" s="1"/>
  <c r="V252" i="12" a="1"/>
  <c r="V252" i="12" s="1"/>
  <c r="U252" i="12" a="1"/>
  <c r="U252" i="12" s="1"/>
  <c r="T252" i="12" a="1"/>
  <c r="T252" i="12" s="1"/>
  <c r="S252" i="12" a="1"/>
  <c r="S252" i="12" s="1"/>
  <c r="R252" i="12" a="1"/>
  <c r="R252" i="12" s="1"/>
  <c r="E252" i="12"/>
  <c r="AM251" i="12"/>
  <c r="AK251" i="12" a="1"/>
  <c r="AK251" i="12" s="1"/>
  <c r="AJ251" i="12"/>
  <c r="AH251" i="12"/>
  <c r="W251" i="12" a="1"/>
  <c r="W251" i="12" s="1"/>
  <c r="V251" i="12" a="1"/>
  <c r="V251" i="12" s="1"/>
  <c r="U251" i="12" a="1"/>
  <c r="U251" i="12" s="1"/>
  <c r="T251" i="12" a="1"/>
  <c r="T251" i="12" s="1"/>
  <c r="S251" i="12" a="1"/>
  <c r="S251" i="12" s="1"/>
  <c r="R251" i="12" a="1"/>
  <c r="R251" i="12" s="1"/>
  <c r="E251" i="12"/>
  <c r="AM250" i="12"/>
  <c r="AK250" i="12" a="1"/>
  <c r="AK250" i="12" s="1"/>
  <c r="AJ250" i="12"/>
  <c r="AH250" i="12"/>
  <c r="W250" i="12" a="1"/>
  <c r="W250" i="12" s="1"/>
  <c r="V250" i="12" a="1"/>
  <c r="V250" i="12" s="1"/>
  <c r="U250" i="12" a="1"/>
  <c r="U250" i="12" s="1"/>
  <c r="T250" i="12" a="1"/>
  <c r="T250" i="12" s="1"/>
  <c r="S250" i="12" a="1"/>
  <c r="S250" i="12" s="1"/>
  <c r="R250" i="12" a="1"/>
  <c r="R250" i="12" s="1"/>
  <c r="E250" i="12"/>
  <c r="AM249" i="12"/>
  <c r="AK249" i="12" a="1"/>
  <c r="AK249" i="12" s="1"/>
  <c r="AJ249" i="12"/>
  <c r="AH249" i="12"/>
  <c r="W249" i="12" a="1"/>
  <c r="W249" i="12" s="1"/>
  <c r="V249" i="12" a="1"/>
  <c r="V249" i="12" s="1"/>
  <c r="U249" i="12" a="1"/>
  <c r="U249" i="12" s="1"/>
  <c r="T249" i="12" a="1"/>
  <c r="T249" i="12" s="1"/>
  <c r="S249" i="12" a="1"/>
  <c r="S249" i="12" s="1"/>
  <c r="R249" i="12" a="1"/>
  <c r="R249" i="12" s="1"/>
  <c r="E249" i="12"/>
  <c r="AM248" i="12"/>
  <c r="AK248" i="12" a="1"/>
  <c r="AK248" i="12" s="1"/>
  <c r="AJ248" i="12"/>
  <c r="AH248" i="12"/>
  <c r="W248" i="12" a="1"/>
  <c r="W248" i="12" s="1"/>
  <c r="V248" i="12" a="1"/>
  <c r="V248" i="12" s="1"/>
  <c r="U248" i="12" a="1"/>
  <c r="U248" i="12" s="1"/>
  <c r="T248" i="12" a="1"/>
  <c r="T248" i="12" s="1"/>
  <c r="S248" i="12" a="1"/>
  <c r="S248" i="12" s="1"/>
  <c r="R248" i="12" a="1"/>
  <c r="R248" i="12" s="1"/>
  <c r="E248" i="12"/>
  <c r="AM247" i="12"/>
  <c r="AK247" i="12" a="1"/>
  <c r="AK247" i="12" s="1"/>
  <c r="AJ247" i="12"/>
  <c r="AH247" i="12"/>
  <c r="W247" i="12" a="1"/>
  <c r="W247" i="12" s="1"/>
  <c r="V247" i="12" a="1"/>
  <c r="V247" i="12" s="1"/>
  <c r="U247" i="12" a="1"/>
  <c r="U247" i="12" s="1"/>
  <c r="T247" i="12" a="1"/>
  <c r="T247" i="12" s="1"/>
  <c r="S247" i="12" a="1"/>
  <c r="S247" i="12" s="1"/>
  <c r="R247" i="12" a="1"/>
  <c r="R247" i="12" s="1"/>
  <c r="E247" i="12"/>
  <c r="AM246" i="12"/>
  <c r="AK246" i="12" a="1"/>
  <c r="AK246" i="12" s="1"/>
  <c r="AJ246" i="12"/>
  <c r="AH246" i="12"/>
  <c r="W246" i="12" a="1"/>
  <c r="W246" i="12" s="1"/>
  <c r="V246" i="12" a="1"/>
  <c r="V246" i="12" s="1"/>
  <c r="U246" i="12" a="1"/>
  <c r="U246" i="12" s="1"/>
  <c r="T246" i="12" a="1"/>
  <c r="T246" i="12" s="1"/>
  <c r="S246" i="12" a="1"/>
  <c r="S246" i="12" s="1"/>
  <c r="R246" i="12" a="1"/>
  <c r="R246" i="12" s="1"/>
  <c r="E246" i="12"/>
  <c r="AM245" i="12"/>
  <c r="AK245" i="12" a="1"/>
  <c r="AK245" i="12" s="1"/>
  <c r="AJ245" i="12"/>
  <c r="AH245" i="12"/>
  <c r="W245" i="12" a="1"/>
  <c r="W245" i="12" s="1"/>
  <c r="V245" i="12" a="1"/>
  <c r="V245" i="12" s="1"/>
  <c r="U245" i="12" a="1"/>
  <c r="U245" i="12" s="1"/>
  <c r="T245" i="12" a="1"/>
  <c r="T245" i="12" s="1"/>
  <c r="S245" i="12" a="1"/>
  <c r="S245" i="12" s="1"/>
  <c r="R245" i="12" a="1"/>
  <c r="R245" i="12" s="1"/>
  <c r="E245" i="12"/>
  <c r="AM244" i="12"/>
  <c r="AK244" i="12" a="1"/>
  <c r="AK244" i="12" s="1"/>
  <c r="AJ244" i="12"/>
  <c r="AH244" i="12"/>
  <c r="W244" i="12" a="1"/>
  <c r="W244" i="12" s="1"/>
  <c r="V244" i="12" a="1"/>
  <c r="V244" i="12" s="1"/>
  <c r="U244" i="12" a="1"/>
  <c r="U244" i="12" s="1"/>
  <c r="T244" i="12" a="1"/>
  <c r="T244" i="12" s="1"/>
  <c r="S244" i="12" a="1"/>
  <c r="S244" i="12" s="1"/>
  <c r="R244" i="12" a="1"/>
  <c r="R244" i="12" s="1"/>
  <c r="E244" i="12"/>
  <c r="AM243" i="12"/>
  <c r="AK243" i="12" a="1"/>
  <c r="AK243" i="12" s="1"/>
  <c r="AJ243" i="12"/>
  <c r="AH243" i="12"/>
  <c r="W243" i="12" a="1"/>
  <c r="W243" i="12" s="1"/>
  <c r="V243" i="12" a="1"/>
  <c r="V243" i="12" s="1"/>
  <c r="U243" i="12" a="1"/>
  <c r="U243" i="12" s="1"/>
  <c r="T243" i="12" a="1"/>
  <c r="T243" i="12" s="1"/>
  <c r="S243" i="12" a="1"/>
  <c r="S243" i="12" s="1"/>
  <c r="R243" i="12" a="1"/>
  <c r="R243" i="12" s="1"/>
  <c r="E243" i="12"/>
  <c r="AM242" i="12"/>
  <c r="AK242" i="12" a="1"/>
  <c r="AK242" i="12" s="1"/>
  <c r="AJ242" i="12"/>
  <c r="AH242" i="12"/>
  <c r="W242" i="12" a="1"/>
  <c r="W242" i="12" s="1"/>
  <c r="V242" i="12" a="1"/>
  <c r="V242" i="12" s="1"/>
  <c r="U242" i="12" a="1"/>
  <c r="U242" i="12" s="1"/>
  <c r="T242" i="12" a="1"/>
  <c r="T242" i="12" s="1"/>
  <c r="S242" i="12" a="1"/>
  <c r="S242" i="12" s="1"/>
  <c r="R242" i="12" a="1"/>
  <c r="R242" i="12" s="1"/>
  <c r="E242" i="12"/>
  <c r="AM241" i="12"/>
  <c r="AK241" i="12" a="1"/>
  <c r="AK241" i="12" s="1"/>
  <c r="AJ241" i="12"/>
  <c r="AH241" i="12"/>
  <c r="W241" i="12" a="1"/>
  <c r="W241" i="12" s="1"/>
  <c r="V241" i="12" a="1"/>
  <c r="V241" i="12" s="1"/>
  <c r="U241" i="12" a="1"/>
  <c r="U241" i="12" s="1"/>
  <c r="T241" i="12" a="1"/>
  <c r="T241" i="12" s="1"/>
  <c r="S241" i="12" a="1"/>
  <c r="S241" i="12" s="1"/>
  <c r="R241" i="12" a="1"/>
  <c r="R241" i="12" s="1"/>
  <c r="E241" i="12"/>
  <c r="AM240" i="12"/>
  <c r="AK240" i="12" a="1"/>
  <c r="AK240" i="12" s="1"/>
  <c r="AJ240" i="12"/>
  <c r="AH240" i="12"/>
  <c r="W240" i="12" a="1"/>
  <c r="W240" i="12" s="1"/>
  <c r="V240" i="12" a="1"/>
  <c r="V240" i="12" s="1"/>
  <c r="U240" i="12" a="1"/>
  <c r="U240" i="12" s="1"/>
  <c r="T240" i="12" a="1"/>
  <c r="T240" i="12" s="1"/>
  <c r="S240" i="12" a="1"/>
  <c r="S240" i="12" s="1"/>
  <c r="R240" i="12" a="1"/>
  <c r="R240" i="12" s="1"/>
  <c r="E240" i="12"/>
  <c r="AM239" i="12"/>
  <c r="AK239" i="12" a="1"/>
  <c r="AK239" i="12" s="1"/>
  <c r="AJ239" i="12"/>
  <c r="AH239" i="12"/>
  <c r="W239" i="12" a="1"/>
  <c r="W239" i="12" s="1"/>
  <c r="V239" i="12" a="1"/>
  <c r="V239" i="12" s="1"/>
  <c r="U239" i="12" a="1"/>
  <c r="U239" i="12" s="1"/>
  <c r="T239" i="12" a="1"/>
  <c r="T239" i="12" s="1"/>
  <c r="S239" i="12" a="1"/>
  <c r="S239" i="12" s="1"/>
  <c r="R239" i="12" a="1"/>
  <c r="R239" i="12" s="1"/>
  <c r="E239" i="12"/>
  <c r="AM238" i="12"/>
  <c r="AK238" i="12" a="1"/>
  <c r="AK238" i="12" s="1"/>
  <c r="AJ238" i="12"/>
  <c r="AH238" i="12"/>
  <c r="W238" i="12" a="1"/>
  <c r="W238" i="12" s="1"/>
  <c r="V238" i="12" a="1"/>
  <c r="V238" i="12" s="1"/>
  <c r="U238" i="12" a="1"/>
  <c r="U238" i="12" s="1"/>
  <c r="T238" i="12" a="1"/>
  <c r="T238" i="12" s="1"/>
  <c r="S238" i="12" a="1"/>
  <c r="S238" i="12" s="1"/>
  <c r="R238" i="12" a="1"/>
  <c r="R238" i="12" s="1"/>
  <c r="E238" i="12"/>
  <c r="AM237" i="12"/>
  <c r="AK237" i="12" a="1"/>
  <c r="AK237" i="12" s="1"/>
  <c r="AJ237" i="12"/>
  <c r="AH237" i="12"/>
  <c r="W237" i="12" a="1"/>
  <c r="W237" i="12" s="1"/>
  <c r="V237" i="12" a="1"/>
  <c r="V237" i="12" s="1"/>
  <c r="U237" i="12" a="1"/>
  <c r="U237" i="12" s="1"/>
  <c r="T237" i="12" a="1"/>
  <c r="T237" i="12" s="1"/>
  <c r="S237" i="12" a="1"/>
  <c r="S237" i="12" s="1"/>
  <c r="R237" i="12" a="1"/>
  <c r="R237" i="12" s="1"/>
  <c r="E237" i="12"/>
  <c r="AM236" i="12"/>
  <c r="AK236" i="12" a="1"/>
  <c r="AK236" i="12" s="1"/>
  <c r="AJ236" i="12"/>
  <c r="AH236" i="12"/>
  <c r="W236" i="12" a="1"/>
  <c r="W236" i="12" s="1"/>
  <c r="V236" i="12" a="1"/>
  <c r="V236" i="12" s="1"/>
  <c r="U236" i="12" a="1"/>
  <c r="U236" i="12" s="1"/>
  <c r="T236" i="12" a="1"/>
  <c r="T236" i="12" s="1"/>
  <c r="S236" i="12" a="1"/>
  <c r="S236" i="12" s="1"/>
  <c r="R236" i="12" a="1"/>
  <c r="R236" i="12" s="1"/>
  <c r="E236" i="12"/>
  <c r="AM235" i="12"/>
  <c r="AK235" i="12" a="1"/>
  <c r="AK235" i="12" s="1"/>
  <c r="AJ235" i="12"/>
  <c r="AH235" i="12"/>
  <c r="W235" i="12" a="1"/>
  <c r="W235" i="12" s="1"/>
  <c r="V235" i="12" a="1"/>
  <c r="V235" i="12" s="1"/>
  <c r="U235" i="12" a="1"/>
  <c r="U235" i="12" s="1"/>
  <c r="T235" i="12" a="1"/>
  <c r="T235" i="12" s="1"/>
  <c r="S235" i="12" a="1"/>
  <c r="S235" i="12" s="1"/>
  <c r="R235" i="12" a="1"/>
  <c r="R235" i="12" s="1"/>
  <c r="E235" i="12"/>
  <c r="AM234" i="12"/>
  <c r="AK234" i="12" a="1"/>
  <c r="AK234" i="12" s="1"/>
  <c r="AJ234" i="12"/>
  <c r="AH234" i="12"/>
  <c r="W234" i="12" a="1"/>
  <c r="W234" i="12" s="1"/>
  <c r="V234" i="12" a="1"/>
  <c r="V234" i="12" s="1"/>
  <c r="U234" i="12" a="1"/>
  <c r="U234" i="12" s="1"/>
  <c r="T234" i="12" a="1"/>
  <c r="T234" i="12" s="1"/>
  <c r="S234" i="12" a="1"/>
  <c r="S234" i="12" s="1"/>
  <c r="R234" i="12" a="1"/>
  <c r="R234" i="12" s="1"/>
  <c r="E234" i="12"/>
  <c r="AM233" i="12"/>
  <c r="AK233" i="12" a="1"/>
  <c r="AK233" i="12" s="1"/>
  <c r="AJ233" i="12"/>
  <c r="AH233" i="12"/>
  <c r="W233" i="12" a="1"/>
  <c r="W233" i="12" s="1"/>
  <c r="V233" i="12" a="1"/>
  <c r="V233" i="12" s="1"/>
  <c r="U233" i="12" a="1"/>
  <c r="U233" i="12" s="1"/>
  <c r="T233" i="12" a="1"/>
  <c r="T233" i="12" s="1"/>
  <c r="S233" i="12" a="1"/>
  <c r="S233" i="12" s="1"/>
  <c r="R233" i="12" a="1"/>
  <c r="R233" i="12" s="1"/>
  <c r="E233" i="12"/>
  <c r="AM232" i="12"/>
  <c r="AK232" i="12" a="1"/>
  <c r="AK232" i="12" s="1"/>
  <c r="AJ232" i="12"/>
  <c r="AH232" i="12"/>
  <c r="W232" i="12" a="1"/>
  <c r="W232" i="12" s="1"/>
  <c r="V232" i="12" a="1"/>
  <c r="V232" i="12" s="1"/>
  <c r="U232" i="12" a="1"/>
  <c r="U232" i="12" s="1"/>
  <c r="T232" i="12" a="1"/>
  <c r="T232" i="12" s="1"/>
  <c r="S232" i="12" a="1"/>
  <c r="S232" i="12" s="1"/>
  <c r="R232" i="12" a="1"/>
  <c r="R232" i="12" s="1"/>
  <c r="E232" i="12"/>
  <c r="AM231" i="12"/>
  <c r="AK231" i="12" a="1"/>
  <c r="AK231" i="12" s="1"/>
  <c r="AJ231" i="12"/>
  <c r="AH231" i="12"/>
  <c r="W231" i="12" a="1"/>
  <c r="W231" i="12" s="1"/>
  <c r="V231" i="12" a="1"/>
  <c r="V231" i="12" s="1"/>
  <c r="U231" i="12" a="1"/>
  <c r="U231" i="12" s="1"/>
  <c r="T231" i="12" a="1"/>
  <c r="T231" i="12" s="1"/>
  <c r="S231" i="12" a="1"/>
  <c r="S231" i="12" s="1"/>
  <c r="R231" i="12" a="1"/>
  <c r="R231" i="12" s="1"/>
  <c r="E231" i="12"/>
  <c r="AM230" i="12"/>
  <c r="AK230" i="12" a="1"/>
  <c r="AK230" i="12" s="1"/>
  <c r="AJ230" i="12"/>
  <c r="AH230" i="12"/>
  <c r="W230" i="12" a="1"/>
  <c r="W230" i="12" s="1"/>
  <c r="V230" i="12" a="1"/>
  <c r="V230" i="12" s="1"/>
  <c r="U230" i="12" a="1"/>
  <c r="U230" i="12" s="1"/>
  <c r="T230" i="12" a="1"/>
  <c r="T230" i="12" s="1"/>
  <c r="S230" i="12" a="1"/>
  <c r="S230" i="12" s="1"/>
  <c r="R230" i="12" a="1"/>
  <c r="R230" i="12" s="1"/>
  <c r="E230" i="12"/>
  <c r="AM229" i="12"/>
  <c r="AK229" i="12" a="1"/>
  <c r="AK229" i="12" s="1"/>
  <c r="AJ229" i="12"/>
  <c r="AH229" i="12"/>
  <c r="W229" i="12" a="1"/>
  <c r="W229" i="12" s="1"/>
  <c r="V229" i="12" a="1"/>
  <c r="V229" i="12" s="1"/>
  <c r="U229" i="12" a="1"/>
  <c r="U229" i="12" s="1"/>
  <c r="T229" i="12" a="1"/>
  <c r="T229" i="12" s="1"/>
  <c r="S229" i="12" a="1"/>
  <c r="S229" i="12" s="1"/>
  <c r="R229" i="12" a="1"/>
  <c r="R229" i="12" s="1"/>
  <c r="E229" i="12"/>
  <c r="AM228" i="12"/>
  <c r="AK228" i="12" a="1"/>
  <c r="AK228" i="12" s="1"/>
  <c r="AJ228" i="12"/>
  <c r="AH228" i="12"/>
  <c r="W228" i="12" a="1"/>
  <c r="W228" i="12" s="1"/>
  <c r="V228" i="12" a="1"/>
  <c r="V228" i="12" s="1"/>
  <c r="U228" i="12" a="1"/>
  <c r="U228" i="12" s="1"/>
  <c r="T228" i="12" a="1"/>
  <c r="T228" i="12" s="1"/>
  <c r="S228" i="12" a="1"/>
  <c r="S228" i="12" s="1"/>
  <c r="R228" i="12" a="1"/>
  <c r="R228" i="12" s="1"/>
  <c r="E228" i="12"/>
  <c r="AM227" i="12"/>
  <c r="AK227" i="12" a="1"/>
  <c r="AK227" i="12" s="1"/>
  <c r="AJ227" i="12"/>
  <c r="AH227" i="12"/>
  <c r="W227" i="12" a="1"/>
  <c r="W227" i="12" s="1"/>
  <c r="V227" i="12" a="1"/>
  <c r="V227" i="12" s="1"/>
  <c r="U227" i="12" a="1"/>
  <c r="U227" i="12" s="1"/>
  <c r="T227" i="12" a="1"/>
  <c r="T227" i="12" s="1"/>
  <c r="S227" i="12" a="1"/>
  <c r="S227" i="12" s="1"/>
  <c r="R227" i="12" a="1"/>
  <c r="R227" i="12" s="1"/>
  <c r="E227" i="12"/>
  <c r="AM226" i="12"/>
  <c r="AK226" i="12" a="1"/>
  <c r="AK226" i="12" s="1"/>
  <c r="AJ226" i="12"/>
  <c r="AH226" i="12"/>
  <c r="W226" i="12" a="1"/>
  <c r="W226" i="12" s="1"/>
  <c r="V226" i="12" a="1"/>
  <c r="V226" i="12" s="1"/>
  <c r="U226" i="12" a="1"/>
  <c r="U226" i="12" s="1"/>
  <c r="T226" i="12" a="1"/>
  <c r="T226" i="12" s="1"/>
  <c r="S226" i="12" a="1"/>
  <c r="S226" i="12" s="1"/>
  <c r="R226" i="12" a="1"/>
  <c r="R226" i="12" s="1"/>
  <c r="E226" i="12"/>
  <c r="AM225" i="12"/>
  <c r="AK225" i="12" a="1"/>
  <c r="AK225" i="12" s="1"/>
  <c r="AJ225" i="12"/>
  <c r="AH225" i="12"/>
  <c r="W225" i="12" a="1"/>
  <c r="W225" i="12" s="1"/>
  <c r="V225" i="12" a="1"/>
  <c r="V225" i="12" s="1"/>
  <c r="U225" i="12" a="1"/>
  <c r="U225" i="12" s="1"/>
  <c r="T225" i="12" a="1"/>
  <c r="T225" i="12" s="1"/>
  <c r="S225" i="12" a="1"/>
  <c r="S225" i="12" s="1"/>
  <c r="R225" i="12" a="1"/>
  <c r="R225" i="12" s="1"/>
  <c r="E225" i="12"/>
  <c r="AM224" i="12"/>
  <c r="AK224" i="12" a="1"/>
  <c r="AK224" i="12" s="1"/>
  <c r="AJ224" i="12"/>
  <c r="AH224" i="12"/>
  <c r="W224" i="12" a="1"/>
  <c r="W224" i="12" s="1"/>
  <c r="V224" i="12" a="1"/>
  <c r="V224" i="12" s="1"/>
  <c r="U224" i="12" a="1"/>
  <c r="U224" i="12" s="1"/>
  <c r="T224" i="12" a="1"/>
  <c r="T224" i="12" s="1"/>
  <c r="S224" i="12" a="1"/>
  <c r="S224" i="12" s="1"/>
  <c r="R224" i="12" a="1"/>
  <c r="R224" i="12" s="1"/>
  <c r="E224" i="12"/>
  <c r="AM223" i="12"/>
  <c r="AK223" i="12" a="1"/>
  <c r="AK223" i="12" s="1"/>
  <c r="AJ223" i="12"/>
  <c r="AH223" i="12"/>
  <c r="W223" i="12" a="1"/>
  <c r="W223" i="12" s="1"/>
  <c r="V223" i="12" a="1"/>
  <c r="V223" i="12" s="1"/>
  <c r="U223" i="12" a="1"/>
  <c r="U223" i="12" s="1"/>
  <c r="T223" i="12" a="1"/>
  <c r="T223" i="12" s="1"/>
  <c r="S223" i="12" a="1"/>
  <c r="S223" i="12" s="1"/>
  <c r="R223" i="12" a="1"/>
  <c r="R223" i="12" s="1"/>
  <c r="E223" i="12"/>
  <c r="AM222" i="12"/>
  <c r="AK222" i="12" a="1"/>
  <c r="AK222" i="12" s="1"/>
  <c r="AJ222" i="12"/>
  <c r="AH222" i="12"/>
  <c r="W222" i="12" a="1"/>
  <c r="W222" i="12" s="1"/>
  <c r="V222" i="12" a="1"/>
  <c r="V222" i="12" s="1"/>
  <c r="U222" i="12" a="1"/>
  <c r="U222" i="12" s="1"/>
  <c r="T222" i="12" a="1"/>
  <c r="T222" i="12" s="1"/>
  <c r="S222" i="12" a="1"/>
  <c r="S222" i="12" s="1"/>
  <c r="R222" i="12" a="1"/>
  <c r="R222" i="12" s="1"/>
  <c r="E222" i="12"/>
  <c r="AM221" i="12"/>
  <c r="AK221" i="12" a="1"/>
  <c r="AK221" i="12" s="1"/>
  <c r="AJ221" i="12"/>
  <c r="AH221" i="12"/>
  <c r="W221" i="12" a="1"/>
  <c r="W221" i="12" s="1"/>
  <c r="V221" i="12" a="1"/>
  <c r="V221" i="12" s="1"/>
  <c r="U221" i="12" a="1"/>
  <c r="U221" i="12" s="1"/>
  <c r="T221" i="12" a="1"/>
  <c r="T221" i="12" s="1"/>
  <c r="S221" i="12" a="1"/>
  <c r="S221" i="12" s="1"/>
  <c r="R221" i="12" a="1"/>
  <c r="R221" i="12" s="1"/>
  <c r="E221" i="12"/>
  <c r="AM220" i="12"/>
  <c r="AK220" i="12" a="1"/>
  <c r="AK220" i="12" s="1"/>
  <c r="AJ220" i="12"/>
  <c r="AH220" i="12"/>
  <c r="W220" i="12" a="1"/>
  <c r="W220" i="12" s="1"/>
  <c r="V220" i="12" a="1"/>
  <c r="V220" i="12" s="1"/>
  <c r="U220" i="12" a="1"/>
  <c r="U220" i="12" s="1"/>
  <c r="T220" i="12" a="1"/>
  <c r="T220" i="12" s="1"/>
  <c r="S220" i="12" a="1"/>
  <c r="S220" i="12" s="1"/>
  <c r="R220" i="12" a="1"/>
  <c r="R220" i="12" s="1"/>
  <c r="E220" i="12"/>
  <c r="AM219" i="12"/>
  <c r="AK219" i="12" a="1"/>
  <c r="AK219" i="12" s="1"/>
  <c r="AJ219" i="12"/>
  <c r="AH219" i="12"/>
  <c r="W219" i="12" a="1"/>
  <c r="W219" i="12" s="1"/>
  <c r="V219" i="12" a="1"/>
  <c r="V219" i="12" s="1"/>
  <c r="U219" i="12" a="1"/>
  <c r="U219" i="12" s="1"/>
  <c r="T219" i="12" a="1"/>
  <c r="T219" i="12" s="1"/>
  <c r="S219" i="12" a="1"/>
  <c r="S219" i="12" s="1"/>
  <c r="R219" i="12" a="1"/>
  <c r="R219" i="12" s="1"/>
  <c r="E219" i="12"/>
  <c r="AH4" i="12"/>
  <c r="AH5" i="12"/>
  <c r="AH6" i="12"/>
  <c r="AH7" i="12"/>
  <c r="AH8" i="12"/>
  <c r="AH9" i="12"/>
  <c r="AH10" i="12"/>
  <c r="AH11" i="12"/>
  <c r="AH12" i="12"/>
  <c r="AH13" i="12"/>
  <c r="AH14" i="12"/>
  <c r="AH15" i="12"/>
  <c r="AH16" i="12"/>
  <c r="AH17" i="12"/>
  <c r="AH18" i="12"/>
  <c r="AH19" i="12"/>
  <c r="AH20" i="12"/>
  <c r="AH21" i="12"/>
  <c r="AH22" i="12"/>
  <c r="AH23" i="12"/>
  <c r="AH24" i="12"/>
  <c r="AH25" i="12"/>
  <c r="AH26" i="12"/>
  <c r="AH27" i="12"/>
  <c r="AH28" i="12"/>
  <c r="AH29" i="12"/>
  <c r="AH30" i="12"/>
  <c r="AH31" i="12"/>
  <c r="AH32" i="12"/>
  <c r="AH33" i="12"/>
  <c r="AH34" i="12"/>
  <c r="AH35" i="12"/>
  <c r="AH36" i="12"/>
  <c r="AH37" i="12"/>
  <c r="AH38" i="12"/>
  <c r="AH39" i="12"/>
  <c r="AH40" i="12"/>
  <c r="AH41" i="12"/>
  <c r="AH42" i="12"/>
  <c r="AH43" i="12"/>
  <c r="AH44" i="12"/>
  <c r="AH45" i="12"/>
  <c r="AH46" i="12"/>
  <c r="AH47" i="12"/>
  <c r="AH48" i="12"/>
  <c r="AH49" i="12"/>
  <c r="AH50" i="12"/>
  <c r="AH51" i="12"/>
  <c r="AH52" i="12"/>
  <c r="AH53" i="12"/>
  <c r="AH54" i="12"/>
  <c r="AH55" i="12"/>
  <c r="AH56" i="12"/>
  <c r="AH57" i="12"/>
  <c r="AH58" i="12"/>
  <c r="AH59" i="12"/>
  <c r="AH60" i="12"/>
  <c r="AH61" i="12"/>
  <c r="AH62" i="12"/>
  <c r="AH63" i="12"/>
  <c r="AH64" i="12"/>
  <c r="AH65" i="12"/>
  <c r="AH66" i="12"/>
  <c r="AH67" i="12"/>
  <c r="AH68" i="12"/>
  <c r="AH69" i="12"/>
  <c r="AH70" i="12"/>
  <c r="AH71" i="12"/>
  <c r="AH72" i="12"/>
  <c r="AH73" i="12"/>
  <c r="AH74" i="12"/>
  <c r="AH75" i="12"/>
  <c r="AH76" i="12"/>
  <c r="AH77" i="12"/>
  <c r="AH78" i="12"/>
  <c r="AH79" i="12"/>
  <c r="AH80" i="12"/>
  <c r="AH81" i="12"/>
  <c r="AH82" i="12"/>
  <c r="AH83" i="12"/>
  <c r="AH84" i="12"/>
  <c r="AH85" i="12"/>
  <c r="AH86" i="12"/>
  <c r="AH87" i="12"/>
  <c r="AH88" i="12"/>
  <c r="AH89" i="12"/>
  <c r="AH90" i="12"/>
  <c r="AH91" i="12"/>
  <c r="AH92" i="12"/>
  <c r="AH93" i="12"/>
  <c r="AH94" i="12"/>
  <c r="AH95" i="12"/>
  <c r="AH96" i="12"/>
  <c r="AH97" i="12"/>
  <c r="AH98" i="12"/>
  <c r="AH99" i="12"/>
  <c r="AH100" i="12"/>
  <c r="AH101" i="12"/>
  <c r="AH102" i="12"/>
  <c r="AH103" i="12"/>
  <c r="AH104" i="12"/>
  <c r="AH105" i="12"/>
  <c r="AH106" i="12"/>
  <c r="AH107" i="12"/>
  <c r="AH108" i="12"/>
  <c r="AH109" i="12"/>
  <c r="AH110" i="12"/>
  <c r="AH111" i="12"/>
  <c r="AH112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AH125" i="12"/>
  <c r="AH126" i="12"/>
  <c r="AH127" i="12"/>
  <c r="AH128" i="12"/>
  <c r="AH129" i="12"/>
  <c r="AH130" i="12"/>
  <c r="AH131" i="12"/>
  <c r="AH132" i="12"/>
  <c r="AH133" i="12"/>
  <c r="AH134" i="12"/>
  <c r="AH135" i="12"/>
  <c r="AH136" i="12"/>
  <c r="AH137" i="12"/>
  <c r="AH138" i="12"/>
  <c r="AH139" i="12"/>
  <c r="AH140" i="12"/>
  <c r="AH141" i="12"/>
  <c r="AH142" i="12"/>
  <c r="AH143" i="12"/>
  <c r="AH144" i="12"/>
  <c r="AH145" i="12"/>
  <c r="AH146" i="12"/>
  <c r="AH147" i="12"/>
  <c r="AH148" i="12"/>
  <c r="AH149" i="12"/>
  <c r="AH150" i="12"/>
  <c r="AH151" i="12"/>
  <c r="AH152" i="12"/>
  <c r="AH153" i="12"/>
  <c r="AH154" i="12"/>
  <c r="AH155" i="12"/>
  <c r="AH156" i="12"/>
  <c r="AH157" i="12"/>
  <c r="AH158" i="12"/>
  <c r="AH159" i="12"/>
  <c r="AH160" i="12"/>
  <c r="AH161" i="12"/>
  <c r="AH162" i="12"/>
  <c r="AH163" i="12"/>
  <c r="AH164" i="12"/>
  <c r="AH165" i="12"/>
  <c r="AH166" i="12"/>
  <c r="AH167" i="12"/>
  <c r="AH168" i="12"/>
  <c r="AH169" i="12"/>
  <c r="AH170" i="12"/>
  <c r="AH171" i="12"/>
  <c r="AH172" i="12"/>
  <c r="AH173" i="12"/>
  <c r="AH174" i="12"/>
  <c r="AH175" i="12"/>
  <c r="AH176" i="12"/>
  <c r="AH177" i="12"/>
  <c r="AH178" i="12"/>
  <c r="AH179" i="12"/>
  <c r="AH180" i="12"/>
  <c r="AH181" i="12"/>
  <c r="AH182" i="12"/>
  <c r="AH183" i="12"/>
  <c r="AH184" i="12"/>
  <c r="AH185" i="12"/>
  <c r="AH186" i="12"/>
  <c r="AH187" i="12"/>
  <c r="AH188" i="12"/>
  <c r="AH189" i="12"/>
  <c r="AH190" i="12"/>
  <c r="AH191" i="12"/>
  <c r="AH192" i="12"/>
  <c r="AH193" i="12"/>
  <c r="AH194" i="12"/>
  <c r="AH195" i="12"/>
  <c r="AH196" i="12"/>
  <c r="AH197" i="12"/>
  <c r="AH198" i="12"/>
  <c r="AH199" i="12"/>
  <c r="AH200" i="12"/>
  <c r="AH201" i="12"/>
  <c r="AH202" i="12"/>
  <c r="AH203" i="12"/>
  <c r="AH204" i="12"/>
  <c r="AH205" i="12"/>
  <c r="AH206" i="12"/>
  <c r="AH207" i="12"/>
  <c r="AH208" i="12"/>
  <c r="AH209" i="12"/>
  <c r="AH210" i="12"/>
  <c r="AH211" i="12"/>
  <c r="AH212" i="12"/>
  <c r="AH213" i="12"/>
  <c r="AH214" i="12"/>
  <c r="AH215" i="12"/>
  <c r="AH216" i="12"/>
  <c r="AH217" i="12"/>
  <c r="AH218" i="12"/>
  <c r="AH3" i="12"/>
  <c r="AK4" i="12" a="1"/>
  <c r="AK4" i="12" s="1"/>
  <c r="AK5" i="12" a="1"/>
  <c r="AK5" i="12" s="1"/>
  <c r="AK6" i="12" a="1"/>
  <c r="AK6" i="12" s="1"/>
  <c r="AK7" i="12" a="1"/>
  <c r="AK7" i="12" s="1"/>
  <c r="AK8" i="12" a="1"/>
  <c r="AK8" i="12" s="1"/>
  <c r="AK9" i="12" a="1"/>
  <c r="AK9" i="12" s="1"/>
  <c r="AK10" i="12" a="1"/>
  <c r="AK10" i="12" s="1"/>
  <c r="AK11" i="12" a="1"/>
  <c r="AK11" i="12" s="1"/>
  <c r="AK12" i="12" a="1"/>
  <c r="AK12" i="12" s="1"/>
  <c r="AK13" i="12" a="1"/>
  <c r="AK13" i="12" s="1"/>
  <c r="AK14" i="12" a="1"/>
  <c r="AK14" i="12" s="1"/>
  <c r="AK15" i="12" a="1"/>
  <c r="AK15" i="12" s="1"/>
  <c r="AK16" i="12" a="1"/>
  <c r="AK16" i="12" s="1"/>
  <c r="AK17" i="12" a="1"/>
  <c r="AK17" i="12" s="1"/>
  <c r="AK18" i="12" a="1"/>
  <c r="AK18" i="12" s="1"/>
  <c r="AK19" i="12" a="1"/>
  <c r="AK19" i="12" s="1"/>
  <c r="AK20" i="12" a="1"/>
  <c r="AK20" i="12" s="1"/>
  <c r="AK21" i="12" a="1"/>
  <c r="AK21" i="12" s="1"/>
  <c r="AK22" i="12" a="1"/>
  <c r="AK22" i="12" s="1"/>
  <c r="AK23" i="12" a="1"/>
  <c r="AK23" i="12" s="1"/>
  <c r="AK24" i="12" a="1"/>
  <c r="AK24" i="12" s="1"/>
  <c r="AK25" i="12" a="1"/>
  <c r="AK25" i="12" s="1"/>
  <c r="AK26" i="12" a="1"/>
  <c r="AK26" i="12" s="1"/>
  <c r="AK27" i="12" a="1"/>
  <c r="AK27" i="12" s="1"/>
  <c r="AK28" i="12" a="1"/>
  <c r="AK28" i="12" s="1"/>
  <c r="AK29" i="12" a="1"/>
  <c r="AK29" i="12" s="1"/>
  <c r="AK30" i="12" a="1"/>
  <c r="AK30" i="12" s="1"/>
  <c r="AK31" i="12" a="1"/>
  <c r="AK31" i="12" s="1"/>
  <c r="AK32" i="12" a="1"/>
  <c r="AK32" i="12" s="1"/>
  <c r="AK33" i="12" a="1"/>
  <c r="AK33" i="12" s="1"/>
  <c r="AK34" i="12" a="1"/>
  <c r="AK34" i="12" s="1"/>
  <c r="AK35" i="12" a="1"/>
  <c r="AK35" i="12" s="1"/>
  <c r="AK36" i="12" a="1"/>
  <c r="AK36" i="12" s="1"/>
  <c r="AK37" i="12" a="1"/>
  <c r="AK37" i="12" s="1"/>
  <c r="AK38" i="12" a="1"/>
  <c r="AK38" i="12" s="1"/>
  <c r="AK39" i="12" a="1"/>
  <c r="AK39" i="12" s="1"/>
  <c r="AK40" i="12" a="1"/>
  <c r="AK40" i="12" s="1"/>
  <c r="AK41" i="12" a="1"/>
  <c r="AK41" i="12" s="1"/>
  <c r="AK42" i="12" a="1"/>
  <c r="AK42" i="12" s="1"/>
  <c r="AK43" i="12" a="1"/>
  <c r="AK43" i="12" s="1"/>
  <c r="AK44" i="12" a="1"/>
  <c r="AK44" i="12" s="1"/>
  <c r="AK45" i="12" a="1"/>
  <c r="AK45" i="12" s="1"/>
  <c r="AK46" i="12" a="1"/>
  <c r="AK46" i="12" s="1"/>
  <c r="AK47" i="12" a="1"/>
  <c r="AK47" i="12" s="1"/>
  <c r="AK48" i="12" a="1"/>
  <c r="AK48" i="12" s="1"/>
  <c r="AK49" i="12" a="1"/>
  <c r="AK49" i="12" s="1"/>
  <c r="AK50" i="12" a="1"/>
  <c r="AK50" i="12" s="1"/>
  <c r="AK51" i="12" a="1"/>
  <c r="AK51" i="12" s="1"/>
  <c r="AK52" i="12" a="1"/>
  <c r="AK52" i="12" s="1"/>
  <c r="AK53" i="12" a="1"/>
  <c r="AK53" i="12" s="1"/>
  <c r="AK54" i="12" a="1"/>
  <c r="AK54" i="12" s="1"/>
  <c r="AK55" i="12" a="1"/>
  <c r="AK55" i="12" s="1"/>
  <c r="AK56" i="12" a="1"/>
  <c r="AK56" i="12" s="1"/>
  <c r="AK57" i="12" a="1"/>
  <c r="AK57" i="12" s="1"/>
  <c r="AK58" i="12" a="1"/>
  <c r="AK58" i="12" s="1"/>
  <c r="AK59" i="12" a="1"/>
  <c r="AK59" i="12" s="1"/>
  <c r="AK60" i="12" a="1"/>
  <c r="AK60" i="12" s="1"/>
  <c r="AK61" i="12" a="1"/>
  <c r="AK61" i="12" s="1"/>
  <c r="AK62" i="12" a="1"/>
  <c r="AK62" i="12" s="1"/>
  <c r="AK63" i="12" a="1"/>
  <c r="AK63" i="12" s="1"/>
  <c r="AK64" i="12" a="1"/>
  <c r="AK64" i="12" s="1"/>
  <c r="AK65" i="12" a="1"/>
  <c r="AK65" i="12" s="1"/>
  <c r="AK66" i="12" a="1"/>
  <c r="AK66" i="12" s="1"/>
  <c r="AK67" i="12" a="1"/>
  <c r="AK67" i="12" s="1"/>
  <c r="AK68" i="12" a="1"/>
  <c r="AK68" i="12" s="1"/>
  <c r="AK69" i="12" a="1"/>
  <c r="AK69" i="12" s="1"/>
  <c r="AK70" i="12" a="1"/>
  <c r="AK70" i="12" s="1"/>
  <c r="AK71" i="12" a="1"/>
  <c r="AK71" i="12" s="1"/>
  <c r="AK72" i="12" a="1"/>
  <c r="AK72" i="12" s="1"/>
  <c r="AK73" i="12" a="1"/>
  <c r="AK73" i="12" s="1"/>
  <c r="AK74" i="12" a="1"/>
  <c r="AK74" i="12" s="1"/>
  <c r="AK75" i="12" a="1"/>
  <c r="AK75" i="12" s="1"/>
  <c r="AK76" i="12" a="1"/>
  <c r="AK76" i="12" s="1"/>
  <c r="AK77" i="12" a="1"/>
  <c r="AK77" i="12" s="1"/>
  <c r="AK78" i="12" a="1"/>
  <c r="AK78" i="12" s="1"/>
  <c r="AK79" i="12" a="1"/>
  <c r="AK79" i="12" s="1"/>
  <c r="AK80" i="12" a="1"/>
  <c r="AK80" i="12" s="1"/>
  <c r="AK81" i="12" a="1"/>
  <c r="AK81" i="12" s="1"/>
  <c r="AK82" i="12" a="1"/>
  <c r="AK82" i="12" s="1"/>
  <c r="AK83" i="12" a="1"/>
  <c r="AK83" i="12" s="1"/>
  <c r="AK84" i="12" a="1"/>
  <c r="AK84" i="12" s="1"/>
  <c r="AK85" i="12" a="1"/>
  <c r="AK85" i="12" s="1"/>
  <c r="AK86" i="12" a="1"/>
  <c r="AK86" i="12" s="1"/>
  <c r="AK87" i="12" a="1"/>
  <c r="AK87" i="12" s="1"/>
  <c r="AK88" i="12" a="1"/>
  <c r="AK88" i="12" s="1"/>
  <c r="AK89" i="12" a="1"/>
  <c r="AK89" i="12" s="1"/>
  <c r="AK90" i="12" a="1"/>
  <c r="AK90" i="12" s="1"/>
  <c r="AK91" i="12" a="1"/>
  <c r="AK91" i="12" s="1"/>
  <c r="AK92" i="12" a="1"/>
  <c r="AK92" i="12" s="1"/>
  <c r="AK93" i="12" a="1"/>
  <c r="AK93" i="12" s="1"/>
  <c r="AK94" i="12" a="1"/>
  <c r="AK94" i="12" s="1"/>
  <c r="AK95" i="12" a="1"/>
  <c r="AK95" i="12" s="1"/>
  <c r="AK96" i="12" a="1"/>
  <c r="AK96" i="12" s="1"/>
  <c r="AK97" i="12" a="1"/>
  <c r="AK97" i="12" s="1"/>
  <c r="AK98" i="12" a="1"/>
  <c r="AK98" i="12" s="1"/>
  <c r="AK99" i="12" a="1"/>
  <c r="AK99" i="12" s="1"/>
  <c r="AK100" i="12" a="1"/>
  <c r="AK100" i="12" s="1"/>
  <c r="AK101" i="12" a="1"/>
  <c r="AK101" i="12" s="1"/>
  <c r="AK102" i="12" a="1"/>
  <c r="AK102" i="12" s="1"/>
  <c r="AK103" i="12" a="1"/>
  <c r="AK103" i="12" s="1"/>
  <c r="AK104" i="12" a="1"/>
  <c r="AK104" i="12" s="1"/>
  <c r="AK105" i="12" a="1"/>
  <c r="AK105" i="12" s="1"/>
  <c r="AK106" i="12" a="1"/>
  <c r="AK106" i="12" s="1"/>
  <c r="AK107" i="12" a="1"/>
  <c r="AK107" i="12" s="1"/>
  <c r="AK108" i="12" a="1"/>
  <c r="AK108" i="12" s="1"/>
  <c r="AK109" i="12" a="1"/>
  <c r="AK109" i="12" s="1"/>
  <c r="AK110" i="12" a="1"/>
  <c r="AK110" i="12" s="1"/>
  <c r="AK111" i="12" a="1"/>
  <c r="AK111" i="12" s="1"/>
  <c r="AK112" i="12" a="1"/>
  <c r="AK112" i="12" s="1"/>
  <c r="AK113" i="12" a="1"/>
  <c r="AK113" i="12" s="1"/>
  <c r="AK114" i="12" a="1"/>
  <c r="AK114" i="12" s="1"/>
  <c r="AK115" i="12" a="1"/>
  <c r="AK115" i="12" s="1"/>
  <c r="AK116" i="12" a="1"/>
  <c r="AK116" i="12" s="1"/>
  <c r="AK117" i="12" a="1"/>
  <c r="AK117" i="12" s="1"/>
  <c r="AK118" i="12" a="1"/>
  <c r="AK118" i="12" s="1"/>
  <c r="AK119" i="12" a="1"/>
  <c r="AK119" i="12" s="1"/>
  <c r="AK120" i="12" a="1"/>
  <c r="AK120" i="12" s="1"/>
  <c r="AK121" i="12" a="1"/>
  <c r="AK121" i="12" s="1"/>
  <c r="AK122" i="12" a="1"/>
  <c r="AK122" i="12" s="1"/>
  <c r="AK123" i="12" a="1"/>
  <c r="AK123" i="12" s="1"/>
  <c r="AK124" i="12" a="1"/>
  <c r="AK124" i="12" s="1"/>
  <c r="AK125" i="12" a="1"/>
  <c r="AK125" i="12" s="1"/>
  <c r="AK126" i="12" a="1"/>
  <c r="AK126" i="12" s="1"/>
  <c r="AK127" i="12" a="1"/>
  <c r="AK127" i="12" s="1"/>
  <c r="AK128" i="12" a="1"/>
  <c r="AK128" i="12" s="1"/>
  <c r="AK129" i="12" a="1"/>
  <c r="AK129" i="12" s="1"/>
  <c r="AK130" i="12" a="1"/>
  <c r="AK130" i="12" s="1"/>
  <c r="AK131" i="12" a="1"/>
  <c r="AK131" i="12" s="1"/>
  <c r="AK132" i="12" a="1"/>
  <c r="AK132" i="12" s="1"/>
  <c r="AK133" i="12" a="1"/>
  <c r="AK133" i="12" s="1"/>
  <c r="AK134" i="12" a="1"/>
  <c r="AK134" i="12" s="1"/>
  <c r="AK135" i="12" a="1"/>
  <c r="AK135" i="12" s="1"/>
  <c r="AK136" i="12" a="1"/>
  <c r="AK136" i="12" s="1"/>
  <c r="AK137" i="12" a="1"/>
  <c r="AK137" i="12" s="1"/>
  <c r="AK138" i="12" a="1"/>
  <c r="AK138" i="12" s="1"/>
  <c r="AK139" i="12" a="1"/>
  <c r="AK139" i="12" s="1"/>
  <c r="AK140" i="12" a="1"/>
  <c r="AK140" i="12" s="1"/>
  <c r="AK141" i="12" a="1"/>
  <c r="AK141" i="12" s="1"/>
  <c r="AK142" i="12" a="1"/>
  <c r="AK142" i="12" s="1"/>
  <c r="AK143" i="12" a="1"/>
  <c r="AK143" i="12" s="1"/>
  <c r="AK144" i="12" a="1"/>
  <c r="AK144" i="12" s="1"/>
  <c r="AK145" i="12" a="1"/>
  <c r="AK145" i="12" s="1"/>
  <c r="AK146" i="12" a="1"/>
  <c r="AK146" i="12" s="1"/>
  <c r="AK147" i="12" a="1"/>
  <c r="AK147" i="12" s="1"/>
  <c r="AK148" i="12" a="1"/>
  <c r="AK148" i="12" s="1"/>
  <c r="AK149" i="12" a="1"/>
  <c r="AK149" i="12" s="1"/>
  <c r="AK150" i="12" a="1"/>
  <c r="AK150" i="12" s="1"/>
  <c r="AK151" i="12" a="1"/>
  <c r="AK151" i="12" s="1"/>
  <c r="AK152" i="12" a="1"/>
  <c r="AK152" i="12" s="1"/>
  <c r="AK153" i="12" a="1"/>
  <c r="AK153" i="12" s="1"/>
  <c r="AK154" i="12" a="1"/>
  <c r="AK154" i="12" s="1"/>
  <c r="AK155" i="12" a="1"/>
  <c r="AK155" i="12" s="1"/>
  <c r="AK156" i="12" a="1"/>
  <c r="AK156" i="12" s="1"/>
  <c r="AK157" i="12" a="1"/>
  <c r="AK157" i="12" s="1"/>
  <c r="AK158" i="12" a="1"/>
  <c r="AK158" i="12" s="1"/>
  <c r="AK159" i="12" a="1"/>
  <c r="AK159" i="12" s="1"/>
  <c r="AK160" i="12" a="1"/>
  <c r="AK160" i="12" s="1"/>
  <c r="AK161" i="12" a="1"/>
  <c r="AK161" i="12" s="1"/>
  <c r="AK162" i="12" a="1"/>
  <c r="AK162" i="12" s="1"/>
  <c r="AK163" i="12" a="1"/>
  <c r="AK163" i="12" s="1"/>
  <c r="AK164" i="12" a="1"/>
  <c r="AK164" i="12" s="1"/>
  <c r="AK165" i="12" a="1"/>
  <c r="AK165" i="12" s="1"/>
  <c r="AK166" i="12" a="1"/>
  <c r="AK166" i="12" s="1"/>
  <c r="AK167" i="12" a="1"/>
  <c r="AK167" i="12" s="1"/>
  <c r="AK168" i="12" a="1"/>
  <c r="AK168" i="12" s="1"/>
  <c r="AK169" i="12" a="1"/>
  <c r="AK169" i="12" s="1"/>
  <c r="AK170" i="12" a="1"/>
  <c r="AK170" i="12" s="1"/>
  <c r="AK171" i="12" a="1"/>
  <c r="AK171" i="12" s="1"/>
  <c r="AK172" i="12" a="1"/>
  <c r="AK172" i="12" s="1"/>
  <c r="AK173" i="12" a="1"/>
  <c r="AK173" i="12" s="1"/>
  <c r="AK174" i="12" a="1"/>
  <c r="AK174" i="12" s="1"/>
  <c r="AK175" i="12" a="1"/>
  <c r="AK175" i="12" s="1"/>
  <c r="AK176" i="12" a="1"/>
  <c r="AK176" i="12" s="1"/>
  <c r="AK177" i="12" a="1"/>
  <c r="AK177" i="12" s="1"/>
  <c r="AK178" i="12" a="1"/>
  <c r="AK178" i="12" s="1"/>
  <c r="AK179" i="12" a="1"/>
  <c r="AK179" i="12" s="1"/>
  <c r="AK180" i="12" a="1"/>
  <c r="AK180" i="12" s="1"/>
  <c r="AK181" i="12" a="1"/>
  <c r="AK181" i="12" s="1"/>
  <c r="AK182" i="12" a="1"/>
  <c r="AK182" i="12" s="1"/>
  <c r="AK183" i="12" a="1"/>
  <c r="AK183" i="12" s="1"/>
  <c r="AK184" i="12" a="1"/>
  <c r="AK184" i="12" s="1"/>
  <c r="AK185" i="12" a="1"/>
  <c r="AK185" i="12" s="1"/>
  <c r="AK186" i="12" a="1"/>
  <c r="AK186" i="12" s="1"/>
  <c r="AK187" i="12" a="1"/>
  <c r="AK187" i="12" s="1"/>
  <c r="AK188" i="12" a="1"/>
  <c r="AK188" i="12" s="1"/>
  <c r="AK189" i="12" a="1"/>
  <c r="AK189" i="12" s="1"/>
  <c r="AK190" i="12" a="1"/>
  <c r="AK190" i="12" s="1"/>
  <c r="AK191" i="12" a="1"/>
  <c r="AK191" i="12" s="1"/>
  <c r="AK192" i="12" a="1"/>
  <c r="AK192" i="12" s="1"/>
  <c r="AK193" i="12" a="1"/>
  <c r="AK193" i="12" s="1"/>
  <c r="AK194" i="12" a="1"/>
  <c r="AK194" i="12" s="1"/>
  <c r="AK195" i="12" a="1"/>
  <c r="AK195" i="12" s="1"/>
  <c r="AK196" i="12" a="1"/>
  <c r="AK196" i="12" s="1"/>
  <c r="AK197" i="12" a="1"/>
  <c r="AK197" i="12" s="1"/>
  <c r="AK198" i="12" a="1"/>
  <c r="AK198" i="12" s="1"/>
  <c r="AK199" i="12" a="1"/>
  <c r="AK199" i="12" s="1"/>
  <c r="AK200" i="12" a="1"/>
  <c r="AK200" i="12" s="1"/>
  <c r="AK201" i="12" a="1"/>
  <c r="AK201" i="12" s="1"/>
  <c r="AK202" i="12" a="1"/>
  <c r="AK202" i="12" s="1"/>
  <c r="AK203" i="12" a="1"/>
  <c r="AK203" i="12" s="1"/>
  <c r="AK204" i="12" a="1"/>
  <c r="AK204" i="12" s="1"/>
  <c r="AK205" i="12" a="1"/>
  <c r="AK205" i="12" s="1"/>
  <c r="AK206" i="12" a="1"/>
  <c r="AK206" i="12" s="1"/>
  <c r="AK207" i="12" a="1"/>
  <c r="AK207" i="12" s="1"/>
  <c r="AK208" i="12" a="1"/>
  <c r="AK208" i="12" s="1"/>
  <c r="AK209" i="12" a="1"/>
  <c r="AK209" i="12" s="1"/>
  <c r="AK210" i="12" a="1"/>
  <c r="AK210" i="12" s="1"/>
  <c r="AK211" i="12" a="1"/>
  <c r="AK211" i="12" s="1"/>
  <c r="AK212" i="12" a="1"/>
  <c r="AK212" i="12" s="1"/>
  <c r="AK213" i="12" a="1"/>
  <c r="AK213" i="12" s="1"/>
  <c r="AK214" i="12" a="1"/>
  <c r="AK214" i="12" s="1"/>
  <c r="AK215" i="12" a="1"/>
  <c r="AK215" i="12" s="1"/>
  <c r="AK216" i="12" a="1"/>
  <c r="AK216" i="12" s="1"/>
  <c r="AK217" i="12" a="1"/>
  <c r="AK217" i="12" s="1"/>
  <c r="AK218" i="12" a="1"/>
  <c r="AK218" i="12" s="1"/>
  <c r="AK3" i="12" a="1"/>
  <c r="AK3" i="12" s="1"/>
  <c r="AM4" i="12"/>
  <c r="AM5" i="12"/>
  <c r="AM6" i="12"/>
  <c r="AM7" i="12"/>
  <c r="AM8" i="12"/>
  <c r="AM9" i="12"/>
  <c r="AM10" i="12"/>
  <c r="AM11" i="12"/>
  <c r="AM12" i="12"/>
  <c r="AM13" i="12"/>
  <c r="AM14" i="12"/>
  <c r="AM15" i="12"/>
  <c r="AM16" i="12"/>
  <c r="AM17" i="12"/>
  <c r="AM18" i="12"/>
  <c r="AM19" i="12"/>
  <c r="AM20" i="12"/>
  <c r="AM21" i="12"/>
  <c r="AM22" i="12"/>
  <c r="AM23" i="12"/>
  <c r="AM24" i="12"/>
  <c r="AM25" i="12"/>
  <c r="AM26" i="12"/>
  <c r="AM27" i="12"/>
  <c r="AM28" i="12"/>
  <c r="AM29" i="12"/>
  <c r="AM30" i="12"/>
  <c r="AM31" i="12"/>
  <c r="AM32" i="12"/>
  <c r="AM33" i="12"/>
  <c r="AM34" i="12"/>
  <c r="AM35" i="12"/>
  <c r="AM36" i="12"/>
  <c r="AM37" i="12"/>
  <c r="AM38" i="12"/>
  <c r="AM39" i="12"/>
  <c r="AM40" i="12"/>
  <c r="AM41" i="12"/>
  <c r="AM42" i="12"/>
  <c r="AM43" i="12"/>
  <c r="AM44" i="12"/>
  <c r="AM45" i="12"/>
  <c r="AM46" i="12"/>
  <c r="AM47" i="12"/>
  <c r="AM48" i="12"/>
  <c r="AM49" i="12"/>
  <c r="AM50" i="12"/>
  <c r="AM51" i="12"/>
  <c r="AM52" i="12"/>
  <c r="AM53" i="12"/>
  <c r="AM54" i="12"/>
  <c r="AM55" i="12"/>
  <c r="AM56" i="12"/>
  <c r="AM57" i="12"/>
  <c r="AM58" i="12"/>
  <c r="AM59" i="12"/>
  <c r="AM60" i="12"/>
  <c r="AM61" i="12"/>
  <c r="AM62" i="12"/>
  <c r="AM63" i="12"/>
  <c r="AM64" i="12"/>
  <c r="AM65" i="12"/>
  <c r="AM66" i="12"/>
  <c r="AM67" i="12"/>
  <c r="AM68" i="12"/>
  <c r="AM69" i="12"/>
  <c r="AM70" i="12"/>
  <c r="AM71" i="12"/>
  <c r="AM72" i="12"/>
  <c r="AM73" i="12"/>
  <c r="AM74" i="12"/>
  <c r="AM75" i="12"/>
  <c r="AM76" i="12"/>
  <c r="AM77" i="12"/>
  <c r="AM78" i="12"/>
  <c r="AM79" i="12"/>
  <c r="AM80" i="12"/>
  <c r="AM81" i="12"/>
  <c r="AM82" i="12"/>
  <c r="AM83" i="12"/>
  <c r="AM84" i="12"/>
  <c r="AM85" i="12"/>
  <c r="AM86" i="12"/>
  <c r="AM87" i="12"/>
  <c r="AM88" i="12"/>
  <c r="AM89" i="12"/>
  <c r="AM90" i="12"/>
  <c r="AM91" i="12"/>
  <c r="AM92" i="12"/>
  <c r="AM93" i="12"/>
  <c r="AM94" i="12"/>
  <c r="AM95" i="12"/>
  <c r="AM96" i="12"/>
  <c r="AM97" i="12"/>
  <c r="AM98" i="12"/>
  <c r="AM99" i="12"/>
  <c r="AM100" i="12"/>
  <c r="AM101" i="12"/>
  <c r="AM102" i="12"/>
  <c r="AM103" i="12"/>
  <c r="AM104" i="12"/>
  <c r="AM105" i="12"/>
  <c r="AM106" i="12"/>
  <c r="AM107" i="12"/>
  <c r="AM108" i="12"/>
  <c r="AM109" i="12"/>
  <c r="AM110" i="12"/>
  <c r="AM111" i="12"/>
  <c r="AM112" i="12"/>
  <c r="AM113" i="12"/>
  <c r="AM114" i="12"/>
  <c r="AM115" i="12"/>
  <c r="AM116" i="12"/>
  <c r="AM117" i="12"/>
  <c r="AM118" i="12"/>
  <c r="AM119" i="12"/>
  <c r="AM120" i="12"/>
  <c r="AM121" i="12"/>
  <c r="AM122" i="12"/>
  <c r="AM123" i="12"/>
  <c r="AM124" i="12"/>
  <c r="AM125" i="12"/>
  <c r="AM126" i="12"/>
  <c r="AM127" i="12"/>
  <c r="AM128" i="12"/>
  <c r="AM129" i="12"/>
  <c r="AM130" i="12"/>
  <c r="AM131" i="12"/>
  <c r="AM132" i="12"/>
  <c r="AM133" i="12"/>
  <c r="AM134" i="12"/>
  <c r="AM135" i="12"/>
  <c r="AM136" i="12"/>
  <c r="AM137" i="12"/>
  <c r="AM138" i="12"/>
  <c r="AM139" i="12"/>
  <c r="AM140" i="12"/>
  <c r="AM141" i="12"/>
  <c r="AM142" i="12"/>
  <c r="AM143" i="12"/>
  <c r="AM144" i="12"/>
  <c r="AM145" i="12"/>
  <c r="AM146" i="12"/>
  <c r="AM147" i="12"/>
  <c r="AM148" i="12"/>
  <c r="AM149" i="12"/>
  <c r="AM150" i="12"/>
  <c r="AM151" i="12"/>
  <c r="AM152" i="12"/>
  <c r="AM153" i="12"/>
  <c r="AM154" i="12"/>
  <c r="AM155" i="12"/>
  <c r="AM156" i="12"/>
  <c r="AM157" i="12"/>
  <c r="AM158" i="12"/>
  <c r="AM159" i="12"/>
  <c r="AM160" i="12"/>
  <c r="AM161" i="12"/>
  <c r="AM162" i="12"/>
  <c r="AM163" i="12"/>
  <c r="AM164" i="12"/>
  <c r="AM165" i="12"/>
  <c r="AM166" i="12"/>
  <c r="AM167" i="12"/>
  <c r="AM168" i="12"/>
  <c r="AM169" i="12"/>
  <c r="AM170" i="12"/>
  <c r="AM171" i="12"/>
  <c r="AM172" i="12"/>
  <c r="AM173" i="12"/>
  <c r="AM174" i="12"/>
  <c r="AM175" i="12"/>
  <c r="AM176" i="12"/>
  <c r="AM177" i="12"/>
  <c r="AM178" i="12"/>
  <c r="AM179" i="12"/>
  <c r="AM180" i="12"/>
  <c r="AM181" i="12"/>
  <c r="AM182" i="12"/>
  <c r="AM183" i="12"/>
  <c r="AM184" i="12"/>
  <c r="AM185" i="12"/>
  <c r="AM186" i="12"/>
  <c r="AM187" i="12"/>
  <c r="AM188" i="12"/>
  <c r="AM189" i="12"/>
  <c r="AM190" i="12"/>
  <c r="AM191" i="12"/>
  <c r="AM192" i="12"/>
  <c r="AM193" i="12"/>
  <c r="AM194" i="12"/>
  <c r="AM195" i="12"/>
  <c r="AM196" i="12"/>
  <c r="AM197" i="12"/>
  <c r="AM198" i="12"/>
  <c r="AM199" i="12"/>
  <c r="AM200" i="12"/>
  <c r="AM201" i="12"/>
  <c r="AM202" i="12"/>
  <c r="AM203" i="12"/>
  <c r="AM204" i="12"/>
  <c r="AM205" i="12"/>
  <c r="AM206" i="12"/>
  <c r="AM207" i="12"/>
  <c r="AM208" i="12"/>
  <c r="AM209" i="12"/>
  <c r="AM210" i="12"/>
  <c r="AM211" i="12"/>
  <c r="AM212" i="12"/>
  <c r="AM213" i="12"/>
  <c r="AM214" i="12"/>
  <c r="AM215" i="12"/>
  <c r="AM216" i="12"/>
  <c r="AM217" i="12"/>
  <c r="AM218" i="12"/>
  <c r="AM3" i="12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16" i="12" a="1"/>
  <c r="W16" i="12" s="1"/>
  <c r="W17" i="12" a="1"/>
  <c r="W17" i="12" s="1"/>
  <c r="W18" i="12" a="1"/>
  <c r="W18" i="12" s="1"/>
  <c r="W19" i="12" a="1"/>
  <c r="W19" i="12" s="1"/>
  <c r="W20" i="12" a="1"/>
  <c r="W20" i="12" s="1"/>
  <c r="W21" i="12" a="1"/>
  <c r="W21" i="12" s="1"/>
  <c r="W22" i="12" a="1"/>
  <c r="W22" i="12" s="1"/>
  <c r="W23" i="12" a="1"/>
  <c r="W23" i="12" s="1"/>
  <c r="W24" i="12" a="1"/>
  <c r="W24" i="12" s="1"/>
  <c r="W25" i="12" a="1"/>
  <c r="W25" i="12" s="1"/>
  <c r="W26" i="12" a="1"/>
  <c r="W26" i="12" s="1"/>
  <c r="W27" i="12" a="1"/>
  <c r="W27" i="12" s="1"/>
  <c r="W28" i="12" a="1"/>
  <c r="W28" i="12" s="1"/>
  <c r="W29" i="12" a="1"/>
  <c r="W29" i="12" s="1"/>
  <c r="W30" i="12" a="1"/>
  <c r="W30" i="12" s="1"/>
  <c r="W31" i="12" a="1"/>
  <c r="W31" i="12" s="1"/>
  <c r="W32" i="12" a="1"/>
  <c r="W32" i="12" s="1"/>
  <c r="W33" i="12" a="1"/>
  <c r="W33" i="12" s="1"/>
  <c r="W34" i="12" a="1"/>
  <c r="W34" i="12" s="1"/>
  <c r="W35" i="12" a="1"/>
  <c r="W35" i="12" s="1"/>
  <c r="W36" i="12" a="1"/>
  <c r="W36" i="12" s="1"/>
  <c r="W37" i="12" a="1"/>
  <c r="W37" i="12" s="1"/>
  <c r="W38" i="12" a="1"/>
  <c r="W38" i="12" s="1"/>
  <c r="W39" i="12" a="1"/>
  <c r="W39" i="12" s="1"/>
  <c r="W40" i="12" a="1"/>
  <c r="W40" i="12" s="1"/>
  <c r="W41" i="12" a="1"/>
  <c r="W41" i="12" s="1"/>
  <c r="W42" i="12" a="1"/>
  <c r="W42" i="12" s="1"/>
  <c r="W43" i="12" a="1"/>
  <c r="W43" i="12" s="1"/>
  <c r="W44" i="12" a="1"/>
  <c r="W44" i="12" s="1"/>
  <c r="W45" i="12" a="1"/>
  <c r="W45" i="12" s="1"/>
  <c r="W46" i="12" a="1"/>
  <c r="W46" i="12" s="1"/>
  <c r="W47" i="12" a="1"/>
  <c r="W47" i="12" s="1"/>
  <c r="W48" i="12" a="1"/>
  <c r="W48" i="12" s="1"/>
  <c r="W49" i="12" a="1"/>
  <c r="W49" i="12" s="1"/>
  <c r="W50" i="12" a="1"/>
  <c r="W50" i="12" s="1"/>
  <c r="W51" i="12" a="1"/>
  <c r="W51" i="12" s="1"/>
  <c r="W52" i="12" a="1"/>
  <c r="W52" i="12" s="1"/>
  <c r="W53" i="12" a="1"/>
  <c r="W53" i="12" s="1"/>
  <c r="W54" i="12" a="1"/>
  <c r="W54" i="12" s="1"/>
  <c r="W55" i="12" a="1"/>
  <c r="W55" i="12" s="1"/>
  <c r="W56" i="12" a="1"/>
  <c r="W56" i="12" s="1"/>
  <c r="W57" i="12" a="1"/>
  <c r="W57" i="12" s="1"/>
  <c r="W58" i="12" a="1"/>
  <c r="W58" i="12" s="1"/>
  <c r="W59" i="12" a="1"/>
  <c r="W59" i="12" s="1"/>
  <c r="W60" i="12" a="1"/>
  <c r="W60" i="12" s="1"/>
  <c r="W61" i="12" a="1"/>
  <c r="W61" i="12" s="1"/>
  <c r="W62" i="12" a="1"/>
  <c r="W62" i="12" s="1"/>
  <c r="W63" i="12" a="1"/>
  <c r="W63" i="12" s="1"/>
  <c r="W64" i="12" a="1"/>
  <c r="W64" i="12" s="1"/>
  <c r="W65" i="12" a="1"/>
  <c r="W65" i="12" s="1"/>
  <c r="W66" i="12" a="1"/>
  <c r="W66" i="12" s="1"/>
  <c r="W67" i="12" a="1"/>
  <c r="W67" i="12" s="1"/>
  <c r="W68" i="12" a="1"/>
  <c r="W68" i="12" s="1"/>
  <c r="W69" i="12" a="1"/>
  <c r="W69" i="12" s="1"/>
  <c r="W70" i="12" a="1"/>
  <c r="W70" i="12" s="1"/>
  <c r="W71" i="12" a="1"/>
  <c r="W71" i="12" s="1"/>
  <c r="W72" i="12" a="1"/>
  <c r="W72" i="12" s="1"/>
  <c r="W73" i="12" a="1"/>
  <c r="W73" i="12" s="1"/>
  <c r="W74" i="12" a="1"/>
  <c r="W74" i="12" s="1"/>
  <c r="W75" i="12" a="1"/>
  <c r="W75" i="12" s="1"/>
  <c r="W76" i="12" a="1"/>
  <c r="W76" i="12" s="1"/>
  <c r="W77" i="12" a="1"/>
  <c r="W77" i="12" s="1"/>
  <c r="W78" i="12" a="1"/>
  <c r="W78" i="12" s="1"/>
  <c r="W79" i="12" a="1"/>
  <c r="W79" i="12" s="1"/>
  <c r="W80" i="12" a="1"/>
  <c r="W80" i="12" s="1"/>
  <c r="W81" i="12" a="1"/>
  <c r="W81" i="12" s="1"/>
  <c r="W82" i="12" a="1"/>
  <c r="W82" i="12" s="1"/>
  <c r="W83" i="12" a="1"/>
  <c r="W83" i="12" s="1"/>
  <c r="W84" i="12" a="1"/>
  <c r="W84" i="12" s="1"/>
  <c r="W85" i="12" a="1"/>
  <c r="W85" i="12" s="1"/>
  <c r="W86" i="12" a="1"/>
  <c r="W86" i="12" s="1"/>
  <c r="W87" i="12" a="1"/>
  <c r="W87" i="12" s="1"/>
  <c r="W88" i="12" a="1"/>
  <c r="W88" i="12" s="1"/>
  <c r="W89" i="12" a="1"/>
  <c r="W89" i="12" s="1"/>
  <c r="W90" i="12" a="1"/>
  <c r="W90" i="12" s="1"/>
  <c r="W91" i="12" a="1"/>
  <c r="W91" i="12" s="1"/>
  <c r="W92" i="12" a="1"/>
  <c r="W92" i="12" s="1"/>
  <c r="W93" i="12" a="1"/>
  <c r="W93" i="12" s="1"/>
  <c r="W94" i="12" a="1"/>
  <c r="W94" i="12" s="1"/>
  <c r="W95" i="12" a="1"/>
  <c r="W95" i="12" s="1"/>
  <c r="W96" i="12" a="1"/>
  <c r="W96" i="12" s="1"/>
  <c r="W97" i="12" a="1"/>
  <c r="W97" i="12" s="1"/>
  <c r="W98" i="12" a="1"/>
  <c r="W98" i="12" s="1"/>
  <c r="W99" i="12" a="1"/>
  <c r="W99" i="12" s="1"/>
  <c r="W100" i="12" a="1"/>
  <c r="W100" i="12" s="1"/>
  <c r="W101" i="12" a="1"/>
  <c r="W101" i="12" s="1"/>
  <c r="W102" i="12" a="1"/>
  <c r="W102" i="12" s="1"/>
  <c r="W103" i="12" a="1"/>
  <c r="W103" i="12" s="1"/>
  <c r="W104" i="12" a="1"/>
  <c r="W104" i="12" s="1"/>
  <c r="W105" i="12" a="1"/>
  <c r="W105" i="12" s="1"/>
  <c r="W106" i="12" a="1"/>
  <c r="W106" i="12" s="1"/>
  <c r="W107" i="12" a="1"/>
  <c r="W107" i="12" s="1"/>
  <c r="W108" i="12" a="1"/>
  <c r="W108" i="12" s="1"/>
  <c r="W109" i="12" a="1"/>
  <c r="W109" i="12" s="1"/>
  <c r="W110" i="12" a="1"/>
  <c r="W110" i="12" s="1"/>
  <c r="W111" i="12" a="1"/>
  <c r="W111" i="12" s="1"/>
  <c r="W112" i="12" a="1"/>
  <c r="W112" i="12" s="1"/>
  <c r="W113" i="12" a="1"/>
  <c r="W113" i="12" s="1"/>
  <c r="W114" i="12" a="1"/>
  <c r="W114" i="12" s="1"/>
  <c r="W115" i="12" a="1"/>
  <c r="W115" i="12" s="1"/>
  <c r="W116" i="12" a="1"/>
  <c r="W116" i="12" s="1"/>
  <c r="W117" i="12" a="1"/>
  <c r="W117" i="12" s="1"/>
  <c r="W118" i="12" a="1"/>
  <c r="W118" i="12" s="1"/>
  <c r="W119" i="12" a="1"/>
  <c r="W119" i="12" s="1"/>
  <c r="W120" i="12" a="1"/>
  <c r="W120" i="12" s="1"/>
  <c r="W121" i="12" a="1"/>
  <c r="W121" i="12" s="1"/>
  <c r="W122" i="12" a="1"/>
  <c r="W122" i="12" s="1"/>
  <c r="W123" i="12" a="1"/>
  <c r="W123" i="12" s="1"/>
  <c r="W124" i="12" a="1"/>
  <c r="W124" i="12" s="1"/>
  <c r="W125" i="12" a="1"/>
  <c r="W125" i="12" s="1"/>
  <c r="W126" i="12" a="1"/>
  <c r="W126" i="12" s="1"/>
  <c r="W127" i="12" a="1"/>
  <c r="W127" i="12" s="1"/>
  <c r="W128" i="12" a="1"/>
  <c r="W128" i="12" s="1"/>
  <c r="W129" i="12" a="1"/>
  <c r="W129" i="12" s="1"/>
  <c r="W130" i="12" a="1"/>
  <c r="W130" i="12" s="1"/>
  <c r="W131" i="12" a="1"/>
  <c r="W131" i="12" s="1"/>
  <c r="W132" i="12" a="1"/>
  <c r="W132" i="12" s="1"/>
  <c r="W133" i="12" a="1"/>
  <c r="W133" i="12" s="1"/>
  <c r="W134" i="12" a="1"/>
  <c r="W134" i="12" s="1"/>
  <c r="W135" i="12" a="1"/>
  <c r="W135" i="12" s="1"/>
  <c r="W136" i="12" a="1"/>
  <c r="W136" i="12" s="1"/>
  <c r="W137" i="12" a="1"/>
  <c r="W137" i="12" s="1"/>
  <c r="W138" i="12" a="1"/>
  <c r="W138" i="12" s="1"/>
  <c r="W139" i="12" a="1"/>
  <c r="W139" i="12" s="1"/>
  <c r="W140" i="12" a="1"/>
  <c r="W140" i="12" s="1"/>
  <c r="W141" i="12" a="1"/>
  <c r="W141" i="12" s="1"/>
  <c r="W142" i="12" a="1"/>
  <c r="W142" i="12" s="1"/>
  <c r="W143" i="12" a="1"/>
  <c r="W143" i="12" s="1"/>
  <c r="W144" i="12" a="1"/>
  <c r="W144" i="12" s="1"/>
  <c r="W145" i="12" a="1"/>
  <c r="W145" i="12" s="1"/>
  <c r="W146" i="12" a="1"/>
  <c r="W146" i="12" s="1"/>
  <c r="W147" i="12" a="1"/>
  <c r="W147" i="12" s="1"/>
  <c r="W148" i="12" a="1"/>
  <c r="W148" i="12" s="1"/>
  <c r="W149" i="12" a="1"/>
  <c r="W149" i="12" s="1"/>
  <c r="W150" i="12" a="1"/>
  <c r="W150" i="12" s="1"/>
  <c r="W151" i="12" a="1"/>
  <c r="W151" i="12" s="1"/>
  <c r="W152" i="12" a="1"/>
  <c r="W152" i="12" s="1"/>
  <c r="W153" i="12" a="1"/>
  <c r="W153" i="12" s="1"/>
  <c r="W154" i="12" a="1"/>
  <c r="W154" i="12" s="1"/>
  <c r="W155" i="12" a="1"/>
  <c r="W155" i="12" s="1"/>
  <c r="W156" i="12" a="1"/>
  <c r="W156" i="12" s="1"/>
  <c r="W157" i="12" a="1"/>
  <c r="W157" i="12" s="1"/>
  <c r="W158" i="12" a="1"/>
  <c r="W158" i="12" s="1"/>
  <c r="W159" i="12" a="1"/>
  <c r="W159" i="12" s="1"/>
  <c r="W160" i="12" a="1"/>
  <c r="W160" i="12" s="1"/>
  <c r="W161" i="12" a="1"/>
  <c r="W161" i="12" s="1"/>
  <c r="W162" i="12" a="1"/>
  <c r="W162" i="12" s="1"/>
  <c r="W163" i="12" a="1"/>
  <c r="W163" i="12" s="1"/>
  <c r="W164" i="12" a="1"/>
  <c r="W164" i="12" s="1"/>
  <c r="W165" i="12" a="1"/>
  <c r="W165" i="12" s="1"/>
  <c r="W166" i="12" a="1"/>
  <c r="W166" i="12" s="1"/>
  <c r="W167" i="12" a="1"/>
  <c r="W167" i="12" s="1"/>
  <c r="W168" i="12" a="1"/>
  <c r="W168" i="12" s="1"/>
  <c r="W169" i="12" a="1"/>
  <c r="W169" i="12" s="1"/>
  <c r="W170" i="12" a="1"/>
  <c r="W170" i="12" s="1"/>
  <c r="W171" i="12" a="1"/>
  <c r="W171" i="12" s="1"/>
  <c r="W172" i="12" a="1"/>
  <c r="W172" i="12" s="1"/>
  <c r="W173" i="12" a="1"/>
  <c r="W173" i="12" s="1"/>
  <c r="W174" i="12" a="1"/>
  <c r="W174" i="12" s="1"/>
  <c r="W175" i="12" a="1"/>
  <c r="W175" i="12" s="1"/>
  <c r="W176" i="12" a="1"/>
  <c r="W176" i="12" s="1"/>
  <c r="W177" i="12" a="1"/>
  <c r="W177" i="12" s="1"/>
  <c r="W178" i="12" a="1"/>
  <c r="W178" i="12" s="1"/>
  <c r="W179" i="12" a="1"/>
  <c r="W179" i="12" s="1"/>
  <c r="W180" i="12" a="1"/>
  <c r="W180" i="12" s="1"/>
  <c r="W181" i="12" a="1"/>
  <c r="W181" i="12" s="1"/>
  <c r="W182" i="12" a="1"/>
  <c r="W182" i="12" s="1"/>
  <c r="W183" i="12" a="1"/>
  <c r="W183" i="12" s="1"/>
  <c r="W184" i="12" a="1"/>
  <c r="W184" i="12" s="1"/>
  <c r="W185" i="12" a="1"/>
  <c r="W185" i="12" s="1"/>
  <c r="W186" i="12" a="1"/>
  <c r="W186" i="12" s="1"/>
  <c r="W187" i="12" a="1"/>
  <c r="W187" i="12" s="1"/>
  <c r="W188" i="12" a="1"/>
  <c r="W188" i="12" s="1"/>
  <c r="W189" i="12" a="1"/>
  <c r="W189" i="12" s="1"/>
  <c r="W190" i="12" a="1"/>
  <c r="W190" i="12" s="1"/>
  <c r="W191" i="12" a="1"/>
  <c r="W191" i="12" s="1"/>
  <c r="W192" i="12" a="1"/>
  <c r="W192" i="12" s="1"/>
  <c r="W193" i="12" a="1"/>
  <c r="W193" i="12" s="1"/>
  <c r="W194" i="12" a="1"/>
  <c r="W194" i="12" s="1"/>
  <c r="W195" i="12" a="1"/>
  <c r="W195" i="12" s="1"/>
  <c r="W196" i="12" a="1"/>
  <c r="W196" i="12" s="1"/>
  <c r="W197" i="12" a="1"/>
  <c r="W197" i="12" s="1"/>
  <c r="W198" i="12" a="1"/>
  <c r="W198" i="12" s="1"/>
  <c r="W199" i="12" a="1"/>
  <c r="W199" i="12" s="1"/>
  <c r="W200" i="12" a="1"/>
  <c r="W200" i="12" s="1"/>
  <c r="W201" i="12" a="1"/>
  <c r="W201" i="12" s="1"/>
  <c r="W202" i="12" a="1"/>
  <c r="W202" i="12" s="1"/>
  <c r="W203" i="12" a="1"/>
  <c r="W203" i="12" s="1"/>
  <c r="W204" i="12" a="1"/>
  <c r="W204" i="12" s="1"/>
  <c r="W205" i="12" a="1"/>
  <c r="W205" i="12" s="1"/>
  <c r="W206" i="12" a="1"/>
  <c r="W206" i="12" s="1"/>
  <c r="W207" i="12" a="1"/>
  <c r="W207" i="12" s="1"/>
  <c r="W208" i="12" a="1"/>
  <c r="W208" i="12" s="1"/>
  <c r="W209" i="12" a="1"/>
  <c r="W209" i="12" s="1"/>
  <c r="W210" i="12" a="1"/>
  <c r="W210" i="12" s="1"/>
  <c r="W211" i="12" a="1"/>
  <c r="W211" i="12" s="1"/>
  <c r="W212" i="12" a="1"/>
  <c r="W212" i="12" s="1"/>
  <c r="W213" i="12" a="1"/>
  <c r="W213" i="12" s="1"/>
  <c r="W214" i="12" a="1"/>
  <c r="W214" i="12" s="1"/>
  <c r="W215" i="12" a="1"/>
  <c r="W215" i="12" s="1"/>
  <c r="W216" i="12" a="1"/>
  <c r="W216" i="12" s="1"/>
  <c r="W217" i="12" a="1"/>
  <c r="W217" i="12" s="1"/>
  <c r="W218" i="12" a="1"/>
  <c r="W218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16" i="12" a="1"/>
  <c r="V16" i="12" s="1"/>
  <c r="V17" i="12" a="1"/>
  <c r="V17" i="12" s="1"/>
  <c r="V18" i="12" a="1"/>
  <c r="V18" i="12" s="1"/>
  <c r="V19" i="12" a="1"/>
  <c r="V19" i="12" s="1"/>
  <c r="V20" i="12" a="1"/>
  <c r="V20" i="12" s="1"/>
  <c r="V21" i="12" a="1"/>
  <c r="V21" i="12" s="1"/>
  <c r="V22" i="12" a="1"/>
  <c r="V22" i="12" s="1"/>
  <c r="V23" i="12" a="1"/>
  <c r="V23" i="12" s="1"/>
  <c r="V24" i="12" a="1"/>
  <c r="V24" i="12" s="1"/>
  <c r="V25" i="12" a="1"/>
  <c r="V25" i="12" s="1"/>
  <c r="V26" i="12" a="1"/>
  <c r="V26" i="12" s="1"/>
  <c r="V27" i="12" a="1"/>
  <c r="V27" i="12" s="1"/>
  <c r="V28" i="12" a="1"/>
  <c r="V28" i="12" s="1"/>
  <c r="V29" i="12" a="1"/>
  <c r="V29" i="12" s="1"/>
  <c r="V30" i="12" a="1"/>
  <c r="V30" i="12" s="1"/>
  <c r="V31" i="12" a="1"/>
  <c r="V31" i="12" s="1"/>
  <c r="V32" i="12" a="1"/>
  <c r="V32" i="12" s="1"/>
  <c r="V33" i="12" a="1"/>
  <c r="V33" i="12" s="1"/>
  <c r="V34" i="12" a="1"/>
  <c r="V34" i="12" s="1"/>
  <c r="V35" i="12" a="1"/>
  <c r="V35" i="12" s="1"/>
  <c r="V36" i="12" a="1"/>
  <c r="V36" i="12" s="1"/>
  <c r="V37" i="12" a="1"/>
  <c r="V37" i="12" s="1"/>
  <c r="V38" i="12" a="1"/>
  <c r="V38" i="12" s="1"/>
  <c r="V39" i="12" a="1"/>
  <c r="V39" i="12" s="1"/>
  <c r="V40" i="12" a="1"/>
  <c r="V40" i="12" s="1"/>
  <c r="V41" i="12" a="1"/>
  <c r="V41" i="12" s="1"/>
  <c r="V42" i="12" a="1"/>
  <c r="V42" i="12" s="1"/>
  <c r="V43" i="12" a="1"/>
  <c r="V43" i="12" s="1"/>
  <c r="V44" i="12" a="1"/>
  <c r="V44" i="12" s="1"/>
  <c r="V45" i="12" a="1"/>
  <c r="V45" i="12" s="1"/>
  <c r="V46" i="12" a="1"/>
  <c r="V46" i="12" s="1"/>
  <c r="V47" i="12" a="1"/>
  <c r="V47" i="12" s="1"/>
  <c r="V48" i="12" a="1"/>
  <c r="V48" i="12" s="1"/>
  <c r="V49" i="12" a="1"/>
  <c r="V49" i="12" s="1"/>
  <c r="V50" i="12" a="1"/>
  <c r="V50" i="12" s="1"/>
  <c r="V51" i="12" a="1"/>
  <c r="V51" i="12" s="1"/>
  <c r="V52" i="12" a="1"/>
  <c r="V52" i="12" s="1"/>
  <c r="V53" i="12" a="1"/>
  <c r="V53" i="12" s="1"/>
  <c r="V54" i="12" a="1"/>
  <c r="V54" i="12" s="1"/>
  <c r="V55" i="12" a="1"/>
  <c r="V55" i="12" s="1"/>
  <c r="V56" i="12" a="1"/>
  <c r="V56" i="12" s="1"/>
  <c r="V57" i="12" a="1"/>
  <c r="V57" i="12" s="1"/>
  <c r="V58" i="12" a="1"/>
  <c r="V58" i="12" s="1"/>
  <c r="V59" i="12" a="1"/>
  <c r="V59" i="12" s="1"/>
  <c r="V60" i="12" a="1"/>
  <c r="V60" i="12" s="1"/>
  <c r="V61" i="12" a="1"/>
  <c r="V61" i="12" s="1"/>
  <c r="V62" i="12" a="1"/>
  <c r="V62" i="12" s="1"/>
  <c r="V63" i="12" a="1"/>
  <c r="V63" i="12" s="1"/>
  <c r="V64" i="12" a="1"/>
  <c r="V64" i="12" s="1"/>
  <c r="V65" i="12" a="1"/>
  <c r="V65" i="12" s="1"/>
  <c r="V66" i="12" a="1"/>
  <c r="V66" i="12" s="1"/>
  <c r="V67" i="12" a="1"/>
  <c r="V67" i="12" s="1"/>
  <c r="V68" i="12" a="1"/>
  <c r="V68" i="12" s="1"/>
  <c r="V69" i="12" a="1"/>
  <c r="V69" i="12" s="1"/>
  <c r="V70" i="12" a="1"/>
  <c r="V70" i="12" s="1"/>
  <c r="V71" i="12" a="1"/>
  <c r="V71" i="12" s="1"/>
  <c r="V72" i="12" a="1"/>
  <c r="V72" i="12" s="1"/>
  <c r="V73" i="12" a="1"/>
  <c r="V73" i="12" s="1"/>
  <c r="V74" i="12" a="1"/>
  <c r="V74" i="12" s="1"/>
  <c r="V75" i="12" a="1"/>
  <c r="V75" i="12" s="1"/>
  <c r="V76" i="12" a="1"/>
  <c r="V76" i="12" s="1"/>
  <c r="V77" i="12" a="1"/>
  <c r="V77" i="12" s="1"/>
  <c r="V78" i="12" a="1"/>
  <c r="V78" i="12" s="1"/>
  <c r="V79" i="12" a="1"/>
  <c r="V79" i="12" s="1"/>
  <c r="V80" i="12" a="1"/>
  <c r="V80" i="12" s="1"/>
  <c r="V81" i="12" a="1"/>
  <c r="V81" i="12" s="1"/>
  <c r="V82" i="12" a="1"/>
  <c r="V82" i="12" s="1"/>
  <c r="V83" i="12" a="1"/>
  <c r="V83" i="12" s="1"/>
  <c r="V84" i="12" a="1"/>
  <c r="V84" i="12" s="1"/>
  <c r="V85" i="12" a="1"/>
  <c r="V85" i="12" s="1"/>
  <c r="V86" i="12" a="1"/>
  <c r="V86" i="12" s="1"/>
  <c r="V87" i="12" a="1"/>
  <c r="V87" i="12" s="1"/>
  <c r="V88" i="12" a="1"/>
  <c r="V88" i="12" s="1"/>
  <c r="V89" i="12" a="1"/>
  <c r="V89" i="12" s="1"/>
  <c r="V90" i="12" a="1"/>
  <c r="V90" i="12" s="1"/>
  <c r="V91" i="12" a="1"/>
  <c r="V91" i="12" s="1"/>
  <c r="V92" i="12" a="1"/>
  <c r="V92" i="12" s="1"/>
  <c r="V93" i="12" a="1"/>
  <c r="V93" i="12" s="1"/>
  <c r="V94" i="12" a="1"/>
  <c r="V94" i="12" s="1"/>
  <c r="V95" i="12" a="1"/>
  <c r="V95" i="12" s="1"/>
  <c r="V96" i="12" a="1"/>
  <c r="V96" i="12" s="1"/>
  <c r="V97" i="12" a="1"/>
  <c r="V97" i="12" s="1"/>
  <c r="V98" i="12" a="1"/>
  <c r="V98" i="12" s="1"/>
  <c r="V99" i="12" a="1"/>
  <c r="V99" i="12" s="1"/>
  <c r="V100" i="12" a="1"/>
  <c r="V100" i="12" s="1"/>
  <c r="V101" i="12" a="1"/>
  <c r="V101" i="12" s="1"/>
  <c r="V102" i="12" a="1"/>
  <c r="V102" i="12" s="1"/>
  <c r="V103" i="12" a="1"/>
  <c r="V103" i="12" s="1"/>
  <c r="V104" i="12" a="1"/>
  <c r="V104" i="12" s="1"/>
  <c r="V105" i="12" a="1"/>
  <c r="V105" i="12" s="1"/>
  <c r="V106" i="12" a="1"/>
  <c r="V106" i="12" s="1"/>
  <c r="V107" i="12" a="1"/>
  <c r="V107" i="12" s="1"/>
  <c r="V108" i="12" a="1"/>
  <c r="V108" i="12" s="1"/>
  <c r="V109" i="12" a="1"/>
  <c r="V109" i="12" s="1"/>
  <c r="V110" i="12" a="1"/>
  <c r="V110" i="12" s="1"/>
  <c r="V111" i="12" a="1"/>
  <c r="V111" i="12" s="1"/>
  <c r="V112" i="12" a="1"/>
  <c r="V112" i="12" s="1"/>
  <c r="V113" i="12" a="1"/>
  <c r="V113" i="12" s="1"/>
  <c r="V114" i="12" a="1"/>
  <c r="V114" i="12" s="1"/>
  <c r="V115" i="12" a="1"/>
  <c r="V115" i="12" s="1"/>
  <c r="V116" i="12" a="1"/>
  <c r="V116" i="12" s="1"/>
  <c r="V117" i="12" a="1"/>
  <c r="V117" i="12" s="1"/>
  <c r="V118" i="12" a="1"/>
  <c r="V118" i="12" s="1"/>
  <c r="V119" i="12" a="1"/>
  <c r="V119" i="12" s="1"/>
  <c r="V120" i="12" a="1"/>
  <c r="V120" i="12" s="1"/>
  <c r="V121" i="12" a="1"/>
  <c r="V121" i="12" s="1"/>
  <c r="V122" i="12" a="1"/>
  <c r="V122" i="12" s="1"/>
  <c r="V123" i="12" a="1"/>
  <c r="V123" i="12" s="1"/>
  <c r="V124" i="12" a="1"/>
  <c r="V124" i="12" s="1"/>
  <c r="V125" i="12" a="1"/>
  <c r="V125" i="12" s="1"/>
  <c r="V126" i="12" a="1"/>
  <c r="V126" i="12" s="1"/>
  <c r="V127" i="12" a="1"/>
  <c r="V127" i="12" s="1"/>
  <c r="V128" i="12" a="1"/>
  <c r="V128" i="12" s="1"/>
  <c r="V129" i="12" a="1"/>
  <c r="V129" i="12" s="1"/>
  <c r="V130" i="12" a="1"/>
  <c r="V130" i="12" s="1"/>
  <c r="V131" i="12" a="1"/>
  <c r="V131" i="12" s="1"/>
  <c r="V132" i="12" a="1"/>
  <c r="V132" i="12" s="1"/>
  <c r="V133" i="12" a="1"/>
  <c r="V133" i="12" s="1"/>
  <c r="V134" i="12" a="1"/>
  <c r="V134" i="12" s="1"/>
  <c r="V135" i="12" a="1"/>
  <c r="V135" i="12" s="1"/>
  <c r="V136" i="12" a="1"/>
  <c r="V136" i="12" s="1"/>
  <c r="V137" i="12" a="1"/>
  <c r="V137" i="12" s="1"/>
  <c r="V138" i="12" a="1"/>
  <c r="V138" i="12" s="1"/>
  <c r="V139" i="12" a="1"/>
  <c r="V139" i="12" s="1"/>
  <c r="V140" i="12" a="1"/>
  <c r="V140" i="12" s="1"/>
  <c r="V141" i="12" a="1"/>
  <c r="V141" i="12" s="1"/>
  <c r="V142" i="12" a="1"/>
  <c r="V142" i="12" s="1"/>
  <c r="V143" i="12" a="1"/>
  <c r="V143" i="12" s="1"/>
  <c r="V144" i="12" a="1"/>
  <c r="V144" i="12" s="1"/>
  <c r="V145" i="12" a="1"/>
  <c r="V145" i="12" s="1"/>
  <c r="V146" i="12" a="1"/>
  <c r="V146" i="12" s="1"/>
  <c r="V147" i="12" a="1"/>
  <c r="V147" i="12" s="1"/>
  <c r="V148" i="12" a="1"/>
  <c r="V148" i="12" s="1"/>
  <c r="V149" i="12" a="1"/>
  <c r="V149" i="12" s="1"/>
  <c r="V150" i="12" a="1"/>
  <c r="V150" i="12" s="1"/>
  <c r="V151" i="12" a="1"/>
  <c r="V151" i="12" s="1"/>
  <c r="V152" i="12" a="1"/>
  <c r="V152" i="12" s="1"/>
  <c r="V153" i="12" a="1"/>
  <c r="V153" i="12" s="1"/>
  <c r="V154" i="12" a="1"/>
  <c r="V154" i="12" s="1"/>
  <c r="V155" i="12" a="1"/>
  <c r="V155" i="12" s="1"/>
  <c r="V156" i="12" a="1"/>
  <c r="V156" i="12" s="1"/>
  <c r="V157" i="12" a="1"/>
  <c r="V157" i="12" s="1"/>
  <c r="V158" i="12" a="1"/>
  <c r="V158" i="12" s="1"/>
  <c r="V159" i="12" a="1"/>
  <c r="V159" i="12" s="1"/>
  <c r="V160" i="12" a="1"/>
  <c r="V160" i="12" s="1"/>
  <c r="V161" i="12" a="1"/>
  <c r="V161" i="12" s="1"/>
  <c r="V162" i="12" a="1"/>
  <c r="V162" i="12" s="1"/>
  <c r="V163" i="12" a="1"/>
  <c r="V163" i="12" s="1"/>
  <c r="V164" i="12" a="1"/>
  <c r="V164" i="12" s="1"/>
  <c r="V165" i="12" a="1"/>
  <c r="V165" i="12" s="1"/>
  <c r="V166" i="12" a="1"/>
  <c r="V166" i="12" s="1"/>
  <c r="V167" i="12" a="1"/>
  <c r="V167" i="12" s="1"/>
  <c r="V168" i="12" a="1"/>
  <c r="V168" i="12" s="1"/>
  <c r="V169" i="12" a="1"/>
  <c r="V169" i="12" s="1"/>
  <c r="V170" i="12" a="1"/>
  <c r="V170" i="12" s="1"/>
  <c r="V171" i="12" a="1"/>
  <c r="V171" i="12" s="1"/>
  <c r="V172" i="12" a="1"/>
  <c r="V172" i="12" s="1"/>
  <c r="V173" i="12" a="1"/>
  <c r="V173" i="12" s="1"/>
  <c r="V174" i="12" a="1"/>
  <c r="V174" i="12" s="1"/>
  <c r="V175" i="12" a="1"/>
  <c r="V175" i="12" s="1"/>
  <c r="V176" i="12" a="1"/>
  <c r="V176" i="12" s="1"/>
  <c r="V177" i="12" a="1"/>
  <c r="V177" i="12" s="1"/>
  <c r="V178" i="12" a="1"/>
  <c r="V178" i="12" s="1"/>
  <c r="V179" i="12" a="1"/>
  <c r="V179" i="12" s="1"/>
  <c r="V180" i="12" a="1"/>
  <c r="V180" i="12" s="1"/>
  <c r="V181" i="12" a="1"/>
  <c r="V181" i="12" s="1"/>
  <c r="V182" i="12" a="1"/>
  <c r="V182" i="12" s="1"/>
  <c r="V183" i="12" a="1"/>
  <c r="V183" i="12" s="1"/>
  <c r="V184" i="12" a="1"/>
  <c r="V184" i="12" s="1"/>
  <c r="V185" i="12" a="1"/>
  <c r="V185" i="12" s="1"/>
  <c r="V186" i="12" a="1"/>
  <c r="V186" i="12" s="1"/>
  <c r="V187" i="12" a="1"/>
  <c r="V187" i="12" s="1"/>
  <c r="V188" i="12" a="1"/>
  <c r="V188" i="12" s="1"/>
  <c r="V189" i="12" a="1"/>
  <c r="V189" i="12" s="1"/>
  <c r="V190" i="12" a="1"/>
  <c r="V190" i="12" s="1"/>
  <c r="V191" i="12" a="1"/>
  <c r="V191" i="12" s="1"/>
  <c r="V192" i="12" a="1"/>
  <c r="V192" i="12" s="1"/>
  <c r="V193" i="12" a="1"/>
  <c r="V193" i="12" s="1"/>
  <c r="V194" i="12" a="1"/>
  <c r="V194" i="12" s="1"/>
  <c r="V195" i="12" a="1"/>
  <c r="V195" i="12" s="1"/>
  <c r="V196" i="12" a="1"/>
  <c r="V196" i="12" s="1"/>
  <c r="V197" i="12" a="1"/>
  <c r="V197" i="12" s="1"/>
  <c r="V198" i="12" a="1"/>
  <c r="V198" i="12" s="1"/>
  <c r="V199" i="12" a="1"/>
  <c r="V199" i="12" s="1"/>
  <c r="V200" i="12" a="1"/>
  <c r="V200" i="12" s="1"/>
  <c r="V201" i="12" a="1"/>
  <c r="V201" i="12" s="1"/>
  <c r="V202" i="12" a="1"/>
  <c r="V202" i="12" s="1"/>
  <c r="V203" i="12" a="1"/>
  <c r="V203" i="12" s="1"/>
  <c r="V204" i="12" a="1"/>
  <c r="V204" i="12" s="1"/>
  <c r="V205" i="12" a="1"/>
  <c r="V205" i="12" s="1"/>
  <c r="V206" i="12" a="1"/>
  <c r="V206" i="12" s="1"/>
  <c r="V207" i="12" a="1"/>
  <c r="V207" i="12" s="1"/>
  <c r="V208" i="12" a="1"/>
  <c r="V208" i="12" s="1"/>
  <c r="V209" i="12" a="1"/>
  <c r="V209" i="12" s="1"/>
  <c r="V210" i="12" a="1"/>
  <c r="V210" i="12" s="1"/>
  <c r="V211" i="12" a="1"/>
  <c r="V211" i="12" s="1"/>
  <c r="V212" i="12" a="1"/>
  <c r="V212" i="12" s="1"/>
  <c r="V213" i="12" a="1"/>
  <c r="V213" i="12" s="1"/>
  <c r="V214" i="12" a="1"/>
  <c r="V214" i="12" s="1"/>
  <c r="V215" i="12" a="1"/>
  <c r="V215" i="12" s="1"/>
  <c r="V216" i="12" a="1"/>
  <c r="V216" i="12" s="1"/>
  <c r="V217" i="12" a="1"/>
  <c r="V217" i="12" s="1"/>
  <c r="V218" i="12" a="1"/>
  <c r="V218" i="12" s="1"/>
  <c r="V3" i="12" a="1"/>
  <c r="V3" i="12" s="1"/>
  <c r="U4" i="12" a="1"/>
  <c r="U4" i="12" s="1"/>
  <c r="U5" i="12" a="1"/>
  <c r="U5" i="12" s="1"/>
  <c r="U6" i="12" a="1"/>
  <c r="U6" i="12" s="1"/>
  <c r="U7" i="12" a="1"/>
  <c r="U7" i="12" s="1"/>
  <c r="U8" i="12" a="1"/>
  <c r="U8" i="12" s="1"/>
  <c r="U9" i="12" a="1"/>
  <c r="U9" i="12" s="1"/>
  <c r="U10" i="12" a="1"/>
  <c r="U10" i="12" s="1"/>
  <c r="U11" i="12" a="1"/>
  <c r="U11" i="12" s="1"/>
  <c r="U12" i="12" a="1"/>
  <c r="U12" i="12" s="1"/>
  <c r="U13" i="12" a="1"/>
  <c r="U13" i="12" s="1"/>
  <c r="U14" i="12" a="1"/>
  <c r="U14" i="12" s="1"/>
  <c r="U15" i="12" a="1"/>
  <c r="U15" i="12" s="1"/>
  <c r="U16" i="12" a="1"/>
  <c r="U16" i="12" s="1"/>
  <c r="U17" i="12" a="1"/>
  <c r="U17" i="12" s="1"/>
  <c r="U18" i="12" a="1"/>
  <c r="U18" i="12" s="1"/>
  <c r="U19" i="12" a="1"/>
  <c r="U19" i="12" s="1"/>
  <c r="U20" i="12" a="1"/>
  <c r="U20" i="12" s="1"/>
  <c r="U21" i="12" a="1"/>
  <c r="U21" i="12" s="1"/>
  <c r="U22" i="12" a="1"/>
  <c r="U22" i="12" s="1"/>
  <c r="U23" i="12" a="1"/>
  <c r="U23" i="12" s="1"/>
  <c r="U24" i="12" a="1"/>
  <c r="U24" i="12" s="1"/>
  <c r="U25" i="12" a="1"/>
  <c r="U25" i="12" s="1"/>
  <c r="U26" i="12" a="1"/>
  <c r="U26" i="12" s="1"/>
  <c r="U27" i="12" a="1"/>
  <c r="U27" i="12" s="1"/>
  <c r="U28" i="12" a="1"/>
  <c r="U28" i="12" s="1"/>
  <c r="U29" i="12" a="1"/>
  <c r="U29" i="12" s="1"/>
  <c r="U30" i="12" a="1"/>
  <c r="U30" i="12" s="1"/>
  <c r="U31" i="12" a="1"/>
  <c r="U31" i="12" s="1"/>
  <c r="U32" i="12" a="1"/>
  <c r="U32" i="12" s="1"/>
  <c r="U33" i="12" a="1"/>
  <c r="U33" i="12" s="1"/>
  <c r="U34" i="12" a="1"/>
  <c r="U34" i="12" s="1"/>
  <c r="U35" i="12" a="1"/>
  <c r="U35" i="12" s="1"/>
  <c r="U36" i="12" a="1"/>
  <c r="U36" i="12" s="1"/>
  <c r="U37" i="12" a="1"/>
  <c r="U37" i="12" s="1"/>
  <c r="U38" i="12" a="1"/>
  <c r="U38" i="12" s="1"/>
  <c r="U39" i="12" a="1"/>
  <c r="U39" i="12" s="1"/>
  <c r="U40" i="12" a="1"/>
  <c r="U40" i="12" s="1"/>
  <c r="U41" i="12" a="1"/>
  <c r="U41" i="12" s="1"/>
  <c r="U42" i="12" a="1"/>
  <c r="U42" i="12" s="1"/>
  <c r="U43" i="12" a="1"/>
  <c r="U43" i="12" s="1"/>
  <c r="U44" i="12" a="1"/>
  <c r="U44" i="12" s="1"/>
  <c r="U45" i="12" a="1"/>
  <c r="U45" i="12" s="1"/>
  <c r="U46" i="12" a="1"/>
  <c r="U46" i="12" s="1"/>
  <c r="U47" i="12" a="1"/>
  <c r="U47" i="12" s="1"/>
  <c r="U48" i="12" a="1"/>
  <c r="U48" i="12" s="1"/>
  <c r="U49" i="12" a="1"/>
  <c r="U49" i="12" s="1"/>
  <c r="U50" i="12" a="1"/>
  <c r="U50" i="12" s="1"/>
  <c r="U51" i="12" a="1"/>
  <c r="U51" i="12" s="1"/>
  <c r="U52" i="12" a="1"/>
  <c r="U52" i="12" s="1"/>
  <c r="U53" i="12" a="1"/>
  <c r="U53" i="12" s="1"/>
  <c r="U54" i="12" a="1"/>
  <c r="U54" i="12" s="1"/>
  <c r="U55" i="12" a="1"/>
  <c r="U55" i="12" s="1"/>
  <c r="U56" i="12" a="1"/>
  <c r="U56" i="12" s="1"/>
  <c r="U57" i="12" a="1"/>
  <c r="U57" i="12" s="1"/>
  <c r="U58" i="12" a="1"/>
  <c r="U58" i="12" s="1"/>
  <c r="U59" i="12" a="1"/>
  <c r="U59" i="12" s="1"/>
  <c r="U60" i="12" a="1"/>
  <c r="U60" i="12" s="1"/>
  <c r="U61" i="12" a="1"/>
  <c r="U61" i="12" s="1"/>
  <c r="U62" i="12" a="1"/>
  <c r="U62" i="12" s="1"/>
  <c r="U63" i="12" a="1"/>
  <c r="U63" i="12" s="1"/>
  <c r="U64" i="12" a="1"/>
  <c r="U64" i="12" s="1"/>
  <c r="U65" i="12" a="1"/>
  <c r="U65" i="12" s="1"/>
  <c r="U66" i="12" a="1"/>
  <c r="U66" i="12" s="1"/>
  <c r="U67" i="12" a="1"/>
  <c r="U67" i="12" s="1"/>
  <c r="U68" i="12" a="1"/>
  <c r="U68" i="12" s="1"/>
  <c r="U69" i="12" a="1"/>
  <c r="U69" i="12" s="1"/>
  <c r="U70" i="12" a="1"/>
  <c r="U70" i="12" s="1"/>
  <c r="U71" i="12" a="1"/>
  <c r="U71" i="12" s="1"/>
  <c r="U72" i="12" a="1"/>
  <c r="U72" i="12" s="1"/>
  <c r="U73" i="12" a="1"/>
  <c r="U73" i="12" s="1"/>
  <c r="U74" i="12" a="1"/>
  <c r="U74" i="12" s="1"/>
  <c r="U75" i="12" a="1"/>
  <c r="U75" i="12" s="1"/>
  <c r="U76" i="12" a="1"/>
  <c r="U76" i="12" s="1"/>
  <c r="U77" i="12" a="1"/>
  <c r="U77" i="12" s="1"/>
  <c r="U78" i="12" a="1"/>
  <c r="U78" i="12" s="1"/>
  <c r="U79" i="12" a="1"/>
  <c r="U79" i="12" s="1"/>
  <c r="U80" i="12" a="1"/>
  <c r="U80" i="12" s="1"/>
  <c r="U81" i="12" a="1"/>
  <c r="U81" i="12" s="1"/>
  <c r="U82" i="12" a="1"/>
  <c r="U82" i="12" s="1"/>
  <c r="U83" i="12" a="1"/>
  <c r="U83" i="12" s="1"/>
  <c r="U84" i="12" a="1"/>
  <c r="U84" i="12" s="1"/>
  <c r="U85" i="12" a="1"/>
  <c r="U85" i="12" s="1"/>
  <c r="U86" i="12" a="1"/>
  <c r="U86" i="12" s="1"/>
  <c r="U87" i="12" a="1"/>
  <c r="U87" i="12" s="1"/>
  <c r="U88" i="12" a="1"/>
  <c r="U88" i="12" s="1"/>
  <c r="U89" i="12" a="1"/>
  <c r="U89" i="12" s="1"/>
  <c r="U90" i="12" a="1"/>
  <c r="U90" i="12" s="1"/>
  <c r="U91" i="12" a="1"/>
  <c r="U91" i="12" s="1"/>
  <c r="U92" i="12" a="1"/>
  <c r="U92" i="12" s="1"/>
  <c r="U93" i="12" a="1"/>
  <c r="U93" i="12" s="1"/>
  <c r="U94" i="12" a="1"/>
  <c r="U94" i="12" s="1"/>
  <c r="U95" i="12" a="1"/>
  <c r="U95" i="12" s="1"/>
  <c r="U96" i="12" a="1"/>
  <c r="U96" i="12" s="1"/>
  <c r="U97" i="12" a="1"/>
  <c r="U97" i="12" s="1"/>
  <c r="U98" i="12" a="1"/>
  <c r="U98" i="12" s="1"/>
  <c r="U99" i="12" a="1"/>
  <c r="U99" i="12" s="1"/>
  <c r="U100" i="12" a="1"/>
  <c r="U100" i="12" s="1"/>
  <c r="U101" i="12" a="1"/>
  <c r="U101" i="12" s="1"/>
  <c r="U102" i="12" a="1"/>
  <c r="U102" i="12" s="1"/>
  <c r="U103" i="12" a="1"/>
  <c r="U103" i="12" s="1"/>
  <c r="U104" i="12" a="1"/>
  <c r="U104" i="12" s="1"/>
  <c r="U105" i="12" a="1"/>
  <c r="U105" i="12" s="1"/>
  <c r="U106" i="12" a="1"/>
  <c r="U106" i="12" s="1"/>
  <c r="U107" i="12" a="1"/>
  <c r="U107" i="12" s="1"/>
  <c r="U108" i="12" a="1"/>
  <c r="U108" i="12" s="1"/>
  <c r="U109" i="12" a="1"/>
  <c r="U109" i="12" s="1"/>
  <c r="U110" i="12" a="1"/>
  <c r="U110" i="12" s="1"/>
  <c r="U111" i="12" a="1"/>
  <c r="U111" i="12" s="1"/>
  <c r="U112" i="12" a="1"/>
  <c r="U112" i="12" s="1"/>
  <c r="U113" i="12" a="1"/>
  <c r="U113" i="12" s="1"/>
  <c r="U114" i="12" a="1"/>
  <c r="U114" i="12" s="1"/>
  <c r="U115" i="12" a="1"/>
  <c r="U115" i="12" s="1"/>
  <c r="U116" i="12" a="1"/>
  <c r="U116" i="12" s="1"/>
  <c r="U117" i="12" a="1"/>
  <c r="U117" i="12" s="1"/>
  <c r="U118" i="12" a="1"/>
  <c r="U118" i="12" s="1"/>
  <c r="U119" i="12" a="1"/>
  <c r="U119" i="12" s="1"/>
  <c r="U120" i="12" a="1"/>
  <c r="U120" i="12" s="1"/>
  <c r="U121" i="12" a="1"/>
  <c r="U121" i="12" s="1"/>
  <c r="U122" i="12" a="1"/>
  <c r="U122" i="12" s="1"/>
  <c r="U123" i="12" a="1"/>
  <c r="U123" i="12" s="1"/>
  <c r="U124" i="12" a="1"/>
  <c r="U124" i="12" s="1"/>
  <c r="U125" i="12" a="1"/>
  <c r="U125" i="12" s="1"/>
  <c r="U126" i="12" a="1"/>
  <c r="U126" i="12" s="1"/>
  <c r="U127" i="12" a="1"/>
  <c r="U127" i="12" s="1"/>
  <c r="U128" i="12" a="1"/>
  <c r="U128" i="12" s="1"/>
  <c r="U129" i="12" a="1"/>
  <c r="U129" i="12" s="1"/>
  <c r="U130" i="12" a="1"/>
  <c r="U130" i="12" s="1"/>
  <c r="U131" i="12" a="1"/>
  <c r="U131" i="12" s="1"/>
  <c r="U132" i="12" a="1"/>
  <c r="U132" i="12" s="1"/>
  <c r="U133" i="12" a="1"/>
  <c r="U133" i="12" s="1"/>
  <c r="U134" i="12" a="1"/>
  <c r="U134" i="12" s="1"/>
  <c r="U135" i="12" a="1"/>
  <c r="U135" i="12" s="1"/>
  <c r="U136" i="12" a="1"/>
  <c r="U136" i="12" s="1"/>
  <c r="U137" i="12" a="1"/>
  <c r="U137" i="12" s="1"/>
  <c r="U138" i="12" a="1"/>
  <c r="U138" i="12" s="1"/>
  <c r="U139" i="12" a="1"/>
  <c r="U139" i="12" s="1"/>
  <c r="U140" i="12" a="1"/>
  <c r="U140" i="12" s="1"/>
  <c r="U141" i="12" a="1"/>
  <c r="U141" i="12" s="1"/>
  <c r="U142" i="12" a="1"/>
  <c r="U142" i="12" s="1"/>
  <c r="U143" i="12" a="1"/>
  <c r="U143" i="12" s="1"/>
  <c r="U144" i="12" a="1"/>
  <c r="U144" i="12" s="1"/>
  <c r="U145" i="12" a="1"/>
  <c r="U145" i="12" s="1"/>
  <c r="U146" i="12" a="1"/>
  <c r="U146" i="12" s="1"/>
  <c r="U147" i="12" a="1"/>
  <c r="U147" i="12" s="1"/>
  <c r="U148" i="12" a="1"/>
  <c r="U148" i="12" s="1"/>
  <c r="U149" i="12" a="1"/>
  <c r="U149" i="12" s="1"/>
  <c r="U150" i="12" a="1"/>
  <c r="U150" i="12" s="1"/>
  <c r="U151" i="12" a="1"/>
  <c r="U151" i="12" s="1"/>
  <c r="U152" i="12" a="1"/>
  <c r="U152" i="12" s="1"/>
  <c r="U153" i="12" a="1"/>
  <c r="U153" i="12" s="1"/>
  <c r="U154" i="12" a="1"/>
  <c r="U154" i="12" s="1"/>
  <c r="U155" i="12" a="1"/>
  <c r="U155" i="12" s="1"/>
  <c r="U156" i="12" a="1"/>
  <c r="U156" i="12" s="1"/>
  <c r="U157" i="12" a="1"/>
  <c r="U157" i="12" s="1"/>
  <c r="U158" i="12" a="1"/>
  <c r="U158" i="12" s="1"/>
  <c r="U159" i="12" a="1"/>
  <c r="U159" i="12" s="1"/>
  <c r="U160" i="12" a="1"/>
  <c r="U160" i="12" s="1"/>
  <c r="U161" i="12" a="1"/>
  <c r="U161" i="12" s="1"/>
  <c r="U162" i="12" a="1"/>
  <c r="U162" i="12" s="1"/>
  <c r="U163" i="12" a="1"/>
  <c r="U163" i="12" s="1"/>
  <c r="U164" i="12" a="1"/>
  <c r="U164" i="12" s="1"/>
  <c r="U165" i="12" a="1"/>
  <c r="U165" i="12" s="1"/>
  <c r="U166" i="12" a="1"/>
  <c r="U166" i="12" s="1"/>
  <c r="U167" i="12" a="1"/>
  <c r="U167" i="12" s="1"/>
  <c r="U168" i="12" a="1"/>
  <c r="U168" i="12" s="1"/>
  <c r="U169" i="12" a="1"/>
  <c r="U169" i="12" s="1"/>
  <c r="U170" i="12" a="1"/>
  <c r="U170" i="12" s="1"/>
  <c r="U171" i="12" a="1"/>
  <c r="U171" i="12" s="1"/>
  <c r="U172" i="12" a="1"/>
  <c r="U172" i="12" s="1"/>
  <c r="U173" i="12" a="1"/>
  <c r="U173" i="12" s="1"/>
  <c r="U174" i="12" a="1"/>
  <c r="U174" i="12" s="1"/>
  <c r="U175" i="12" a="1"/>
  <c r="U175" i="12" s="1"/>
  <c r="U176" i="12" a="1"/>
  <c r="U176" i="12" s="1"/>
  <c r="U177" i="12" a="1"/>
  <c r="U177" i="12" s="1"/>
  <c r="U178" i="12" a="1"/>
  <c r="U178" i="12" s="1"/>
  <c r="U179" i="12" a="1"/>
  <c r="U179" i="12" s="1"/>
  <c r="U180" i="12" a="1"/>
  <c r="U180" i="12" s="1"/>
  <c r="U181" i="12" a="1"/>
  <c r="U181" i="12" s="1"/>
  <c r="U182" i="12" a="1"/>
  <c r="U182" i="12" s="1"/>
  <c r="U183" i="12" a="1"/>
  <c r="U183" i="12" s="1"/>
  <c r="U184" i="12" a="1"/>
  <c r="U184" i="12" s="1"/>
  <c r="U185" i="12" a="1"/>
  <c r="U185" i="12" s="1"/>
  <c r="U186" i="12" a="1"/>
  <c r="U186" i="12" s="1"/>
  <c r="U187" i="12" a="1"/>
  <c r="U187" i="12" s="1"/>
  <c r="U188" i="12" a="1"/>
  <c r="U188" i="12" s="1"/>
  <c r="U189" i="12" a="1"/>
  <c r="U189" i="12" s="1"/>
  <c r="U190" i="12" a="1"/>
  <c r="U190" i="12" s="1"/>
  <c r="U191" i="12" a="1"/>
  <c r="U191" i="12" s="1"/>
  <c r="U192" i="12" a="1"/>
  <c r="U192" i="12" s="1"/>
  <c r="U193" i="12" a="1"/>
  <c r="U193" i="12" s="1"/>
  <c r="U194" i="12" a="1"/>
  <c r="U194" i="12" s="1"/>
  <c r="U195" i="12" a="1"/>
  <c r="U195" i="12" s="1"/>
  <c r="U196" i="12" a="1"/>
  <c r="U196" i="12" s="1"/>
  <c r="U197" i="12" a="1"/>
  <c r="U197" i="12" s="1"/>
  <c r="U198" i="12" a="1"/>
  <c r="U198" i="12" s="1"/>
  <c r="U199" i="12" a="1"/>
  <c r="U199" i="12" s="1"/>
  <c r="U200" i="12" a="1"/>
  <c r="U200" i="12" s="1"/>
  <c r="U201" i="12" a="1"/>
  <c r="U201" i="12" s="1"/>
  <c r="U202" i="12" a="1"/>
  <c r="U202" i="12" s="1"/>
  <c r="U203" i="12" a="1"/>
  <c r="U203" i="12" s="1"/>
  <c r="U204" i="12" a="1"/>
  <c r="U204" i="12" s="1"/>
  <c r="U205" i="12" a="1"/>
  <c r="U205" i="12" s="1"/>
  <c r="U206" i="12" a="1"/>
  <c r="U206" i="12" s="1"/>
  <c r="U207" i="12" a="1"/>
  <c r="U207" i="12" s="1"/>
  <c r="U208" i="12" a="1"/>
  <c r="U208" i="12" s="1"/>
  <c r="U209" i="12" a="1"/>
  <c r="U209" i="12" s="1"/>
  <c r="U210" i="12" a="1"/>
  <c r="U210" i="12" s="1"/>
  <c r="U211" i="12" a="1"/>
  <c r="U211" i="12" s="1"/>
  <c r="U212" i="12" a="1"/>
  <c r="U212" i="12" s="1"/>
  <c r="U213" i="12" a="1"/>
  <c r="U213" i="12" s="1"/>
  <c r="U214" i="12" a="1"/>
  <c r="U214" i="12" s="1"/>
  <c r="U215" i="12" a="1"/>
  <c r="U215" i="12" s="1"/>
  <c r="U216" i="12" a="1"/>
  <c r="U216" i="12" s="1"/>
  <c r="U217" i="12" a="1"/>
  <c r="U217" i="12" s="1"/>
  <c r="U218" i="12" a="1"/>
  <c r="U218" i="12" s="1"/>
  <c r="U3" i="12" a="1"/>
  <c r="U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16" i="12" a="1"/>
  <c r="T16" i="12" s="1"/>
  <c r="T17" i="12" a="1"/>
  <c r="T17" i="12" s="1"/>
  <c r="T18" i="12" a="1"/>
  <c r="T18" i="12" s="1"/>
  <c r="T19" i="12" a="1"/>
  <c r="T19" i="12" s="1"/>
  <c r="T20" i="12" a="1"/>
  <c r="T20" i="12" s="1"/>
  <c r="T21" i="12" a="1"/>
  <c r="T21" i="12" s="1"/>
  <c r="T22" i="12" a="1"/>
  <c r="T22" i="12" s="1"/>
  <c r="T23" i="12" a="1"/>
  <c r="T23" i="12" s="1"/>
  <c r="T24" i="12" a="1"/>
  <c r="T24" i="12" s="1"/>
  <c r="T25" i="12" a="1"/>
  <c r="T25" i="12" s="1"/>
  <c r="T26" i="12" a="1"/>
  <c r="T26" i="12" s="1"/>
  <c r="T27" i="12" a="1"/>
  <c r="T27" i="12" s="1"/>
  <c r="T28" i="12" a="1"/>
  <c r="T28" i="12" s="1"/>
  <c r="T29" i="12" a="1"/>
  <c r="T29" i="12" s="1"/>
  <c r="T30" i="12" a="1"/>
  <c r="T30" i="12" s="1"/>
  <c r="T31" i="12" a="1"/>
  <c r="T31" i="12" s="1"/>
  <c r="T32" i="12" a="1"/>
  <c r="T32" i="12" s="1"/>
  <c r="T33" i="12" a="1"/>
  <c r="T33" i="12" s="1"/>
  <c r="T34" i="12" a="1"/>
  <c r="T34" i="12" s="1"/>
  <c r="T35" i="12" a="1"/>
  <c r="T35" i="12" s="1"/>
  <c r="T36" i="12" a="1"/>
  <c r="T36" i="12" s="1"/>
  <c r="T37" i="12" a="1"/>
  <c r="T37" i="12" s="1"/>
  <c r="T38" i="12" a="1"/>
  <c r="T38" i="12" s="1"/>
  <c r="T39" i="12" a="1"/>
  <c r="T39" i="12" s="1"/>
  <c r="T40" i="12" a="1"/>
  <c r="T40" i="12" s="1"/>
  <c r="T41" i="12" a="1"/>
  <c r="T41" i="12" s="1"/>
  <c r="T42" i="12" a="1"/>
  <c r="T42" i="12" s="1"/>
  <c r="T43" i="12" a="1"/>
  <c r="T43" i="12" s="1"/>
  <c r="T44" i="12" a="1"/>
  <c r="T44" i="12" s="1"/>
  <c r="T45" i="12" a="1"/>
  <c r="T45" i="12" s="1"/>
  <c r="T46" i="12" a="1"/>
  <c r="T46" i="12" s="1"/>
  <c r="T47" i="12" a="1"/>
  <c r="T47" i="12" s="1"/>
  <c r="T48" i="12" a="1"/>
  <c r="T48" i="12" s="1"/>
  <c r="T49" i="12" a="1"/>
  <c r="T49" i="12" s="1"/>
  <c r="T50" i="12" a="1"/>
  <c r="T50" i="12" s="1"/>
  <c r="T51" i="12" a="1"/>
  <c r="T51" i="12" s="1"/>
  <c r="T52" i="12" a="1"/>
  <c r="T52" i="12" s="1"/>
  <c r="T53" i="12" a="1"/>
  <c r="T53" i="12" s="1"/>
  <c r="T54" i="12" a="1"/>
  <c r="T54" i="12" s="1"/>
  <c r="T55" i="12" a="1"/>
  <c r="T55" i="12" s="1"/>
  <c r="T56" i="12" a="1"/>
  <c r="T56" i="12" s="1"/>
  <c r="T57" i="12" a="1"/>
  <c r="T57" i="12" s="1"/>
  <c r="T58" i="12" a="1"/>
  <c r="T58" i="12" s="1"/>
  <c r="T59" i="12" a="1"/>
  <c r="T59" i="12" s="1"/>
  <c r="T60" i="12" a="1"/>
  <c r="T60" i="12" s="1"/>
  <c r="T61" i="12" a="1"/>
  <c r="T61" i="12" s="1"/>
  <c r="T62" i="12" a="1"/>
  <c r="T62" i="12" s="1"/>
  <c r="T63" i="12" a="1"/>
  <c r="T63" i="12" s="1"/>
  <c r="T64" i="12" a="1"/>
  <c r="T64" i="12" s="1"/>
  <c r="T65" i="12" a="1"/>
  <c r="T65" i="12" s="1"/>
  <c r="T66" i="12" a="1"/>
  <c r="T66" i="12" s="1"/>
  <c r="T67" i="12" a="1"/>
  <c r="T67" i="12" s="1"/>
  <c r="T68" i="12" a="1"/>
  <c r="T68" i="12" s="1"/>
  <c r="T69" i="12" a="1"/>
  <c r="T69" i="12" s="1"/>
  <c r="T70" i="12" a="1"/>
  <c r="T70" i="12" s="1"/>
  <c r="T71" i="12" a="1"/>
  <c r="T71" i="12" s="1"/>
  <c r="T72" i="12" a="1"/>
  <c r="T72" i="12" s="1"/>
  <c r="T73" i="12" a="1"/>
  <c r="T73" i="12" s="1"/>
  <c r="T74" i="12" a="1"/>
  <c r="T74" i="12" s="1"/>
  <c r="T75" i="12" a="1"/>
  <c r="T75" i="12" s="1"/>
  <c r="T76" i="12" a="1"/>
  <c r="T76" i="12" s="1"/>
  <c r="T77" i="12" a="1"/>
  <c r="T77" i="12" s="1"/>
  <c r="T78" i="12" a="1"/>
  <c r="T78" i="12" s="1"/>
  <c r="T79" i="12" a="1"/>
  <c r="T79" i="12" s="1"/>
  <c r="T80" i="12" a="1"/>
  <c r="T80" i="12" s="1"/>
  <c r="T81" i="12" a="1"/>
  <c r="T81" i="12" s="1"/>
  <c r="T82" i="12" a="1"/>
  <c r="T82" i="12" s="1"/>
  <c r="T83" i="12" a="1"/>
  <c r="T83" i="12" s="1"/>
  <c r="T84" i="12" a="1"/>
  <c r="T84" i="12" s="1"/>
  <c r="T85" i="12" a="1"/>
  <c r="T85" i="12" s="1"/>
  <c r="T86" i="12" a="1"/>
  <c r="T86" i="12" s="1"/>
  <c r="T87" i="12" a="1"/>
  <c r="T87" i="12" s="1"/>
  <c r="T88" i="12" a="1"/>
  <c r="T88" i="12" s="1"/>
  <c r="T89" i="12" a="1"/>
  <c r="T89" i="12" s="1"/>
  <c r="T90" i="12" a="1"/>
  <c r="T90" i="12" s="1"/>
  <c r="T91" i="12" a="1"/>
  <c r="T91" i="12" s="1"/>
  <c r="T92" i="12" a="1"/>
  <c r="T92" i="12" s="1"/>
  <c r="T93" i="12" a="1"/>
  <c r="T93" i="12" s="1"/>
  <c r="T94" i="12" a="1"/>
  <c r="T94" i="12" s="1"/>
  <c r="T95" i="12" a="1"/>
  <c r="T95" i="12" s="1"/>
  <c r="T96" i="12" a="1"/>
  <c r="T96" i="12" s="1"/>
  <c r="T97" i="12" a="1"/>
  <c r="T97" i="12" s="1"/>
  <c r="T98" i="12" a="1"/>
  <c r="T98" i="12" s="1"/>
  <c r="T99" i="12" a="1"/>
  <c r="T99" i="12" s="1"/>
  <c r="T100" i="12" a="1"/>
  <c r="T100" i="12" s="1"/>
  <c r="T101" i="12" a="1"/>
  <c r="T101" i="12" s="1"/>
  <c r="T102" i="12" a="1"/>
  <c r="T102" i="12" s="1"/>
  <c r="T103" i="12" a="1"/>
  <c r="T103" i="12" s="1"/>
  <c r="T104" i="12" a="1"/>
  <c r="T104" i="12" s="1"/>
  <c r="T105" i="12" a="1"/>
  <c r="T105" i="12" s="1"/>
  <c r="T106" i="12" a="1"/>
  <c r="T106" i="12" s="1"/>
  <c r="T107" i="12" a="1"/>
  <c r="T107" i="12" s="1"/>
  <c r="T108" i="12" a="1"/>
  <c r="T108" i="12" s="1"/>
  <c r="T109" i="12" a="1"/>
  <c r="T109" i="12" s="1"/>
  <c r="T110" i="12" a="1"/>
  <c r="T110" i="12" s="1"/>
  <c r="T111" i="12" a="1"/>
  <c r="T111" i="12" s="1"/>
  <c r="T112" i="12" a="1"/>
  <c r="T112" i="12" s="1"/>
  <c r="T113" i="12" a="1"/>
  <c r="T113" i="12" s="1"/>
  <c r="T114" i="12" a="1"/>
  <c r="T114" i="12" s="1"/>
  <c r="T115" i="12" a="1"/>
  <c r="T115" i="12" s="1"/>
  <c r="T116" i="12" a="1"/>
  <c r="T116" i="12" s="1"/>
  <c r="T117" i="12" a="1"/>
  <c r="T117" i="12" s="1"/>
  <c r="T118" i="12" a="1"/>
  <c r="T118" i="12" s="1"/>
  <c r="T119" i="12" a="1"/>
  <c r="T119" i="12" s="1"/>
  <c r="T120" i="12" a="1"/>
  <c r="T120" i="12" s="1"/>
  <c r="T121" i="12" a="1"/>
  <c r="T121" i="12" s="1"/>
  <c r="T122" i="12" a="1"/>
  <c r="T122" i="12" s="1"/>
  <c r="T123" i="12" a="1"/>
  <c r="T123" i="12" s="1"/>
  <c r="T124" i="12" a="1"/>
  <c r="T124" i="12" s="1"/>
  <c r="T125" i="12" a="1"/>
  <c r="T125" i="12" s="1"/>
  <c r="T126" i="12" a="1"/>
  <c r="T126" i="12" s="1"/>
  <c r="T127" i="12" a="1"/>
  <c r="T127" i="12" s="1"/>
  <c r="T128" i="12" a="1"/>
  <c r="T128" i="12" s="1"/>
  <c r="T129" i="12" a="1"/>
  <c r="T129" i="12" s="1"/>
  <c r="T130" i="12" a="1"/>
  <c r="T130" i="12" s="1"/>
  <c r="T131" i="12" a="1"/>
  <c r="T131" i="12" s="1"/>
  <c r="T132" i="12" a="1"/>
  <c r="T132" i="12" s="1"/>
  <c r="T133" i="12" a="1"/>
  <c r="T133" i="12" s="1"/>
  <c r="T134" i="12" a="1"/>
  <c r="T134" i="12" s="1"/>
  <c r="T135" i="12" a="1"/>
  <c r="T135" i="12" s="1"/>
  <c r="T136" i="12" a="1"/>
  <c r="T136" i="12" s="1"/>
  <c r="T137" i="12" a="1"/>
  <c r="T137" i="12" s="1"/>
  <c r="T138" i="12" a="1"/>
  <c r="T138" i="12" s="1"/>
  <c r="T139" i="12" a="1"/>
  <c r="T139" i="12" s="1"/>
  <c r="T140" i="12" a="1"/>
  <c r="T140" i="12" s="1"/>
  <c r="T141" i="12" a="1"/>
  <c r="T141" i="12" s="1"/>
  <c r="T142" i="12" a="1"/>
  <c r="T142" i="12" s="1"/>
  <c r="T143" i="12" a="1"/>
  <c r="T143" i="12" s="1"/>
  <c r="T144" i="12" a="1"/>
  <c r="T144" i="12" s="1"/>
  <c r="T145" i="12" a="1"/>
  <c r="T145" i="12" s="1"/>
  <c r="T146" i="12" a="1"/>
  <c r="T146" i="12" s="1"/>
  <c r="T147" i="12" a="1"/>
  <c r="T147" i="12" s="1"/>
  <c r="T148" i="12" a="1"/>
  <c r="T148" i="12" s="1"/>
  <c r="T149" i="12" a="1"/>
  <c r="T149" i="12" s="1"/>
  <c r="T150" i="12" a="1"/>
  <c r="T150" i="12" s="1"/>
  <c r="T151" i="12" a="1"/>
  <c r="T151" i="12" s="1"/>
  <c r="T152" i="12" a="1"/>
  <c r="T152" i="12" s="1"/>
  <c r="T153" i="12" a="1"/>
  <c r="T153" i="12" s="1"/>
  <c r="T154" i="12" a="1"/>
  <c r="T154" i="12" s="1"/>
  <c r="T155" i="12" a="1"/>
  <c r="T155" i="12" s="1"/>
  <c r="T156" i="12" a="1"/>
  <c r="T156" i="12" s="1"/>
  <c r="T157" i="12" a="1"/>
  <c r="T157" i="12" s="1"/>
  <c r="T158" i="12" a="1"/>
  <c r="T158" i="12" s="1"/>
  <c r="T159" i="12" a="1"/>
  <c r="T159" i="12" s="1"/>
  <c r="T160" i="12" a="1"/>
  <c r="T160" i="12" s="1"/>
  <c r="T161" i="12" a="1"/>
  <c r="T161" i="12" s="1"/>
  <c r="T162" i="12" a="1"/>
  <c r="T162" i="12" s="1"/>
  <c r="T163" i="12" a="1"/>
  <c r="T163" i="12" s="1"/>
  <c r="T164" i="12" a="1"/>
  <c r="T164" i="12" s="1"/>
  <c r="T165" i="12" a="1"/>
  <c r="T165" i="12" s="1"/>
  <c r="T166" i="12" a="1"/>
  <c r="T166" i="12" s="1"/>
  <c r="T167" i="12" a="1"/>
  <c r="T167" i="12" s="1"/>
  <c r="T168" i="12" a="1"/>
  <c r="T168" i="12" s="1"/>
  <c r="T169" i="12" a="1"/>
  <c r="T169" i="12" s="1"/>
  <c r="T170" i="12" a="1"/>
  <c r="T170" i="12" s="1"/>
  <c r="T171" i="12" a="1"/>
  <c r="T171" i="12" s="1"/>
  <c r="T172" i="12" a="1"/>
  <c r="T172" i="12" s="1"/>
  <c r="T173" i="12" a="1"/>
  <c r="T173" i="12" s="1"/>
  <c r="T174" i="12" a="1"/>
  <c r="T174" i="12" s="1"/>
  <c r="T175" i="12" a="1"/>
  <c r="T175" i="12" s="1"/>
  <c r="T176" i="12" a="1"/>
  <c r="T176" i="12" s="1"/>
  <c r="T177" i="12" a="1"/>
  <c r="T177" i="12" s="1"/>
  <c r="T178" i="12" a="1"/>
  <c r="T178" i="12" s="1"/>
  <c r="T179" i="12" a="1"/>
  <c r="T179" i="12" s="1"/>
  <c r="T180" i="12" a="1"/>
  <c r="T180" i="12" s="1"/>
  <c r="T181" i="12" a="1"/>
  <c r="T181" i="12" s="1"/>
  <c r="T182" i="12" a="1"/>
  <c r="T182" i="12" s="1"/>
  <c r="T183" i="12" a="1"/>
  <c r="T183" i="12" s="1"/>
  <c r="T184" i="12" a="1"/>
  <c r="T184" i="12" s="1"/>
  <c r="T185" i="12" a="1"/>
  <c r="T185" i="12" s="1"/>
  <c r="T186" i="12" a="1"/>
  <c r="T186" i="12" s="1"/>
  <c r="T187" i="12" a="1"/>
  <c r="T187" i="12" s="1"/>
  <c r="T188" i="12" a="1"/>
  <c r="T188" i="12" s="1"/>
  <c r="T189" i="12" a="1"/>
  <c r="T189" i="12" s="1"/>
  <c r="T190" i="12" a="1"/>
  <c r="T190" i="12" s="1"/>
  <c r="T191" i="12" a="1"/>
  <c r="T191" i="12" s="1"/>
  <c r="T192" i="12" a="1"/>
  <c r="T192" i="12" s="1"/>
  <c r="T193" i="12" a="1"/>
  <c r="T193" i="12" s="1"/>
  <c r="T194" i="12" a="1"/>
  <c r="T194" i="12" s="1"/>
  <c r="T195" i="12" a="1"/>
  <c r="T195" i="12" s="1"/>
  <c r="T196" i="12" a="1"/>
  <c r="T196" i="12" s="1"/>
  <c r="T197" i="12" a="1"/>
  <c r="T197" i="12" s="1"/>
  <c r="T198" i="12" a="1"/>
  <c r="T198" i="12" s="1"/>
  <c r="T199" i="12" a="1"/>
  <c r="T199" i="12" s="1"/>
  <c r="T200" i="12" a="1"/>
  <c r="T200" i="12" s="1"/>
  <c r="T201" i="12" a="1"/>
  <c r="T201" i="12" s="1"/>
  <c r="T202" i="12" a="1"/>
  <c r="T202" i="12" s="1"/>
  <c r="T203" i="12" a="1"/>
  <c r="T203" i="12" s="1"/>
  <c r="T204" i="12" a="1"/>
  <c r="T204" i="12" s="1"/>
  <c r="T205" i="12" a="1"/>
  <c r="T205" i="12" s="1"/>
  <c r="T206" i="12" a="1"/>
  <c r="T206" i="12" s="1"/>
  <c r="T207" i="12" a="1"/>
  <c r="T207" i="12" s="1"/>
  <c r="T208" i="12" a="1"/>
  <c r="T208" i="12" s="1"/>
  <c r="T209" i="12" a="1"/>
  <c r="T209" i="12" s="1"/>
  <c r="T210" i="12" a="1"/>
  <c r="T210" i="12" s="1"/>
  <c r="T211" i="12" a="1"/>
  <c r="T211" i="12" s="1"/>
  <c r="T212" i="12" a="1"/>
  <c r="T212" i="12" s="1"/>
  <c r="T213" i="12" a="1"/>
  <c r="T213" i="12" s="1"/>
  <c r="T214" i="12" a="1"/>
  <c r="T214" i="12" s="1"/>
  <c r="T215" i="12" a="1"/>
  <c r="T215" i="12" s="1"/>
  <c r="T216" i="12" a="1"/>
  <c r="T216" i="12" s="1"/>
  <c r="T217" i="12" a="1"/>
  <c r="T217" i="12" s="1"/>
  <c r="T218" i="12" a="1"/>
  <c r="T218" i="12" s="1"/>
  <c r="T3" i="12" a="1"/>
  <c r="T3" i="12" s="1"/>
  <c r="S4" i="12" a="1"/>
  <c r="S4" i="12" s="1"/>
  <c r="S5" i="12" a="1"/>
  <c r="S5" i="12" s="1"/>
  <c r="S6" i="12" a="1"/>
  <c r="S6" i="12" s="1"/>
  <c r="S7" i="12" a="1"/>
  <c r="S7" i="12" s="1"/>
  <c r="S8" i="12" a="1"/>
  <c r="S8" i="12" s="1"/>
  <c r="S9" i="12" a="1"/>
  <c r="S9" i="12" s="1"/>
  <c r="S10" i="12" a="1"/>
  <c r="S10" i="12" s="1"/>
  <c r="S11" i="12" a="1"/>
  <c r="S11" i="12" s="1"/>
  <c r="S12" i="12" a="1"/>
  <c r="S12" i="12" s="1"/>
  <c r="S13" i="12" a="1"/>
  <c r="S13" i="12" s="1"/>
  <c r="S14" i="12" a="1"/>
  <c r="S14" i="12" s="1"/>
  <c r="S15" i="12" a="1"/>
  <c r="S15" i="12" s="1"/>
  <c r="S16" i="12" a="1"/>
  <c r="S16" i="12" s="1"/>
  <c r="S17" i="12" a="1"/>
  <c r="S17" i="12" s="1"/>
  <c r="S18" i="12" a="1"/>
  <c r="S18" i="12" s="1"/>
  <c r="S19" i="12" a="1"/>
  <c r="S19" i="12" s="1"/>
  <c r="S20" i="12" a="1"/>
  <c r="S20" i="12" s="1"/>
  <c r="S21" i="12" a="1"/>
  <c r="S21" i="12" s="1"/>
  <c r="S22" i="12" a="1"/>
  <c r="S22" i="12" s="1"/>
  <c r="S23" i="12" a="1"/>
  <c r="S23" i="12" s="1"/>
  <c r="S24" i="12" a="1"/>
  <c r="S24" i="12" s="1"/>
  <c r="S25" i="12" a="1"/>
  <c r="S25" i="12" s="1"/>
  <c r="S26" i="12" a="1"/>
  <c r="S26" i="12" s="1"/>
  <c r="S27" i="12" a="1"/>
  <c r="S27" i="12" s="1"/>
  <c r="S28" i="12" a="1"/>
  <c r="S28" i="12" s="1"/>
  <c r="S29" i="12" a="1"/>
  <c r="S29" i="12" s="1"/>
  <c r="S30" i="12" a="1"/>
  <c r="S30" i="12" s="1"/>
  <c r="S31" i="12" a="1"/>
  <c r="S31" i="12" s="1"/>
  <c r="S32" i="12" a="1"/>
  <c r="S32" i="12" s="1"/>
  <c r="S33" i="12" a="1"/>
  <c r="S33" i="12" s="1"/>
  <c r="S34" i="12" a="1"/>
  <c r="S34" i="12" s="1"/>
  <c r="S35" i="12" a="1"/>
  <c r="S35" i="12" s="1"/>
  <c r="S36" i="12" a="1"/>
  <c r="S36" i="12" s="1"/>
  <c r="S37" i="12" a="1"/>
  <c r="S37" i="12" s="1"/>
  <c r="S38" i="12" a="1"/>
  <c r="S38" i="12" s="1"/>
  <c r="S39" i="12" a="1"/>
  <c r="S39" i="12" s="1"/>
  <c r="S40" i="12" a="1"/>
  <c r="S40" i="12" s="1"/>
  <c r="S41" i="12" a="1"/>
  <c r="S41" i="12" s="1"/>
  <c r="S42" i="12" a="1"/>
  <c r="S42" i="12" s="1"/>
  <c r="S43" i="12" a="1"/>
  <c r="S43" i="12" s="1"/>
  <c r="S44" i="12" a="1"/>
  <c r="S44" i="12" s="1"/>
  <c r="S45" i="12" a="1"/>
  <c r="S45" i="12" s="1"/>
  <c r="S46" i="12" a="1"/>
  <c r="S46" i="12" s="1"/>
  <c r="S47" i="12" a="1"/>
  <c r="S47" i="12" s="1"/>
  <c r="S48" i="12" a="1"/>
  <c r="S48" i="12" s="1"/>
  <c r="S49" i="12" a="1"/>
  <c r="S49" i="12" s="1"/>
  <c r="S50" i="12" a="1"/>
  <c r="S50" i="12" s="1"/>
  <c r="S51" i="12" a="1"/>
  <c r="S51" i="12" s="1"/>
  <c r="S52" i="12" a="1"/>
  <c r="S52" i="12" s="1"/>
  <c r="S53" i="12" a="1"/>
  <c r="S53" i="12" s="1"/>
  <c r="S54" i="12" a="1"/>
  <c r="S54" i="12" s="1"/>
  <c r="S55" i="12" a="1"/>
  <c r="S55" i="12" s="1"/>
  <c r="S56" i="12" a="1"/>
  <c r="S56" i="12" s="1"/>
  <c r="S57" i="12" a="1"/>
  <c r="S57" i="12" s="1"/>
  <c r="S58" i="12" a="1"/>
  <c r="S58" i="12" s="1"/>
  <c r="S59" i="12" a="1"/>
  <c r="S59" i="12" s="1"/>
  <c r="S60" i="12" a="1"/>
  <c r="S60" i="12" s="1"/>
  <c r="S61" i="12" a="1"/>
  <c r="S61" i="12" s="1"/>
  <c r="S62" i="12" a="1"/>
  <c r="S62" i="12" s="1"/>
  <c r="S63" i="12" a="1"/>
  <c r="S63" i="12" s="1"/>
  <c r="S64" i="12" a="1"/>
  <c r="S64" i="12" s="1"/>
  <c r="S65" i="12" a="1"/>
  <c r="S65" i="12" s="1"/>
  <c r="S66" i="12" a="1"/>
  <c r="S66" i="12" s="1"/>
  <c r="S67" i="12" a="1"/>
  <c r="S67" i="12" s="1"/>
  <c r="S68" i="12" a="1"/>
  <c r="S68" i="12" s="1"/>
  <c r="S69" i="12" a="1"/>
  <c r="S69" i="12" s="1"/>
  <c r="S70" i="12" a="1"/>
  <c r="S70" i="12" s="1"/>
  <c r="S71" i="12" a="1"/>
  <c r="S71" i="12" s="1"/>
  <c r="S72" i="12" a="1"/>
  <c r="S72" i="12" s="1"/>
  <c r="S73" i="12" a="1"/>
  <c r="S73" i="12" s="1"/>
  <c r="S74" i="12" a="1"/>
  <c r="S74" i="12" s="1"/>
  <c r="S75" i="12" a="1"/>
  <c r="S75" i="12" s="1"/>
  <c r="S76" i="12" a="1"/>
  <c r="S76" i="12" s="1"/>
  <c r="S77" i="12" a="1"/>
  <c r="S77" i="12" s="1"/>
  <c r="S78" i="12" a="1"/>
  <c r="S78" i="12" s="1"/>
  <c r="S79" i="12" a="1"/>
  <c r="S79" i="12" s="1"/>
  <c r="S80" i="12" a="1"/>
  <c r="S80" i="12" s="1"/>
  <c r="S81" i="12" a="1"/>
  <c r="S81" i="12" s="1"/>
  <c r="S82" i="12" a="1"/>
  <c r="S82" i="12" s="1"/>
  <c r="S83" i="12" a="1"/>
  <c r="S83" i="12" s="1"/>
  <c r="S84" i="12" a="1"/>
  <c r="S84" i="12" s="1"/>
  <c r="S85" i="12" a="1"/>
  <c r="S85" i="12" s="1"/>
  <c r="S86" i="12" a="1"/>
  <c r="S86" i="12" s="1"/>
  <c r="S87" i="12" a="1"/>
  <c r="S87" i="12" s="1"/>
  <c r="S88" i="12" a="1"/>
  <c r="S88" i="12" s="1"/>
  <c r="S89" i="12" a="1"/>
  <c r="S89" i="12" s="1"/>
  <c r="S90" i="12" a="1"/>
  <c r="S90" i="12" s="1"/>
  <c r="S91" i="12" a="1"/>
  <c r="S91" i="12" s="1"/>
  <c r="S92" i="12" a="1"/>
  <c r="S92" i="12" s="1"/>
  <c r="S93" i="12" a="1"/>
  <c r="S93" i="12" s="1"/>
  <c r="S94" i="12" a="1"/>
  <c r="S94" i="12" s="1"/>
  <c r="S95" i="12" a="1"/>
  <c r="S95" i="12" s="1"/>
  <c r="S96" i="12" a="1"/>
  <c r="S96" i="12" s="1"/>
  <c r="S97" i="12" a="1"/>
  <c r="S97" i="12" s="1"/>
  <c r="S98" i="12" a="1"/>
  <c r="S98" i="12" s="1"/>
  <c r="S99" i="12" a="1"/>
  <c r="S99" i="12" s="1"/>
  <c r="S100" i="12" a="1"/>
  <c r="S100" i="12" s="1"/>
  <c r="S101" i="12" a="1"/>
  <c r="S101" i="12" s="1"/>
  <c r="S102" i="12" a="1"/>
  <c r="S102" i="12" s="1"/>
  <c r="S103" i="12" a="1"/>
  <c r="S103" i="12" s="1"/>
  <c r="S104" i="12" a="1"/>
  <c r="S104" i="12" s="1"/>
  <c r="S105" i="12" a="1"/>
  <c r="S105" i="12" s="1"/>
  <c r="S106" i="12" a="1"/>
  <c r="S106" i="12" s="1"/>
  <c r="S107" i="12" a="1"/>
  <c r="S107" i="12" s="1"/>
  <c r="S108" i="12" a="1"/>
  <c r="S108" i="12" s="1"/>
  <c r="S109" i="12" a="1"/>
  <c r="S109" i="12" s="1"/>
  <c r="S110" i="12" a="1"/>
  <c r="S110" i="12" s="1"/>
  <c r="S111" i="12" a="1"/>
  <c r="S111" i="12" s="1"/>
  <c r="S112" i="12" a="1"/>
  <c r="S112" i="12" s="1"/>
  <c r="S113" i="12" a="1"/>
  <c r="S113" i="12" s="1"/>
  <c r="S114" i="12" a="1"/>
  <c r="S114" i="12" s="1"/>
  <c r="S115" i="12" a="1"/>
  <c r="S115" i="12" s="1"/>
  <c r="S116" i="12" a="1"/>
  <c r="S116" i="12" s="1"/>
  <c r="S117" i="12" a="1"/>
  <c r="S117" i="12" s="1"/>
  <c r="S118" i="12" a="1"/>
  <c r="S118" i="12" s="1"/>
  <c r="S119" i="12" a="1"/>
  <c r="S119" i="12" s="1"/>
  <c r="S120" i="12" a="1"/>
  <c r="S120" i="12" s="1"/>
  <c r="S121" i="12" a="1"/>
  <c r="S121" i="12" s="1"/>
  <c r="S122" i="12" a="1"/>
  <c r="S122" i="12" s="1"/>
  <c r="S123" i="12" a="1"/>
  <c r="S123" i="12" s="1"/>
  <c r="S124" i="12" a="1"/>
  <c r="S124" i="12" s="1"/>
  <c r="S125" i="12" a="1"/>
  <c r="S125" i="12" s="1"/>
  <c r="S126" i="12" a="1"/>
  <c r="S126" i="12" s="1"/>
  <c r="S127" i="12" a="1"/>
  <c r="S127" i="12" s="1"/>
  <c r="S128" i="12" a="1"/>
  <c r="S128" i="12" s="1"/>
  <c r="S129" i="12" a="1"/>
  <c r="S129" i="12" s="1"/>
  <c r="S130" i="12" a="1"/>
  <c r="S130" i="12" s="1"/>
  <c r="S131" i="12" a="1"/>
  <c r="S131" i="12" s="1"/>
  <c r="S132" i="12" a="1"/>
  <c r="S132" i="12" s="1"/>
  <c r="S133" i="12" a="1"/>
  <c r="S133" i="12" s="1"/>
  <c r="S134" i="12" a="1"/>
  <c r="S134" i="12" s="1"/>
  <c r="S135" i="12" a="1"/>
  <c r="S135" i="12" s="1"/>
  <c r="S136" i="12" a="1"/>
  <c r="S136" i="12" s="1"/>
  <c r="S137" i="12" a="1"/>
  <c r="S137" i="12" s="1"/>
  <c r="S138" i="12" a="1"/>
  <c r="S138" i="12" s="1"/>
  <c r="S139" i="12" a="1"/>
  <c r="S139" i="12" s="1"/>
  <c r="S140" i="12" a="1"/>
  <c r="S140" i="12" s="1"/>
  <c r="S141" i="12" a="1"/>
  <c r="S141" i="12" s="1"/>
  <c r="S142" i="12" a="1"/>
  <c r="S142" i="12" s="1"/>
  <c r="S143" i="12" a="1"/>
  <c r="S143" i="12" s="1"/>
  <c r="S144" i="12" a="1"/>
  <c r="S144" i="12" s="1"/>
  <c r="S145" i="12" a="1"/>
  <c r="S145" i="12" s="1"/>
  <c r="S146" i="12" a="1"/>
  <c r="S146" i="12" s="1"/>
  <c r="S147" i="12" a="1"/>
  <c r="S147" i="12" s="1"/>
  <c r="S148" i="12" a="1"/>
  <c r="S148" i="12" s="1"/>
  <c r="S149" i="12" a="1"/>
  <c r="S149" i="12" s="1"/>
  <c r="S150" i="12" a="1"/>
  <c r="S150" i="12" s="1"/>
  <c r="S151" i="12" a="1"/>
  <c r="S151" i="12" s="1"/>
  <c r="S152" i="12" a="1"/>
  <c r="S152" i="12" s="1"/>
  <c r="S153" i="12" a="1"/>
  <c r="S153" i="12" s="1"/>
  <c r="S154" i="12" a="1"/>
  <c r="S154" i="12" s="1"/>
  <c r="S155" i="12" a="1"/>
  <c r="S155" i="12" s="1"/>
  <c r="S156" i="12" a="1"/>
  <c r="S156" i="12" s="1"/>
  <c r="S157" i="12" a="1"/>
  <c r="S157" i="12" s="1"/>
  <c r="S158" i="12" a="1"/>
  <c r="S158" i="12" s="1"/>
  <c r="S159" i="12" a="1"/>
  <c r="S159" i="12" s="1"/>
  <c r="S160" i="12" a="1"/>
  <c r="S160" i="12" s="1"/>
  <c r="S161" i="12" a="1"/>
  <c r="S161" i="12" s="1"/>
  <c r="S162" i="12" a="1"/>
  <c r="S162" i="12" s="1"/>
  <c r="S163" i="12" a="1"/>
  <c r="S163" i="12" s="1"/>
  <c r="S164" i="12" a="1"/>
  <c r="S164" i="12" s="1"/>
  <c r="S165" i="12" a="1"/>
  <c r="S165" i="12" s="1"/>
  <c r="S166" i="12" a="1"/>
  <c r="S166" i="12" s="1"/>
  <c r="S167" i="12" a="1"/>
  <c r="S167" i="12" s="1"/>
  <c r="S168" i="12" a="1"/>
  <c r="S168" i="12" s="1"/>
  <c r="S169" i="12" a="1"/>
  <c r="S169" i="12" s="1"/>
  <c r="S170" i="12" a="1"/>
  <c r="S170" i="12" s="1"/>
  <c r="S171" i="12" a="1"/>
  <c r="S171" i="12" s="1"/>
  <c r="S172" i="12" a="1"/>
  <c r="S172" i="12" s="1"/>
  <c r="S173" i="12" a="1"/>
  <c r="S173" i="12" s="1"/>
  <c r="S174" i="12" a="1"/>
  <c r="S174" i="12" s="1"/>
  <c r="S175" i="12" a="1"/>
  <c r="S175" i="12" s="1"/>
  <c r="S176" i="12" a="1"/>
  <c r="S176" i="12" s="1"/>
  <c r="S177" i="12" a="1"/>
  <c r="S177" i="12" s="1"/>
  <c r="S178" i="12" a="1"/>
  <c r="S178" i="12" s="1"/>
  <c r="S179" i="12" a="1"/>
  <c r="S179" i="12" s="1"/>
  <c r="S180" i="12" a="1"/>
  <c r="S180" i="12" s="1"/>
  <c r="S181" i="12" a="1"/>
  <c r="S181" i="12" s="1"/>
  <c r="S182" i="12" a="1"/>
  <c r="S182" i="12" s="1"/>
  <c r="S183" i="12" a="1"/>
  <c r="S183" i="12" s="1"/>
  <c r="S184" i="12" a="1"/>
  <c r="S184" i="12" s="1"/>
  <c r="S185" i="12" a="1"/>
  <c r="S185" i="12" s="1"/>
  <c r="S186" i="12" a="1"/>
  <c r="S186" i="12" s="1"/>
  <c r="S187" i="12" a="1"/>
  <c r="S187" i="12" s="1"/>
  <c r="S188" i="12" a="1"/>
  <c r="S188" i="12" s="1"/>
  <c r="S189" i="12" a="1"/>
  <c r="S189" i="12" s="1"/>
  <c r="S190" i="12" a="1"/>
  <c r="S190" i="12" s="1"/>
  <c r="S191" i="12" a="1"/>
  <c r="S191" i="12" s="1"/>
  <c r="S192" i="12" a="1"/>
  <c r="S192" i="12" s="1"/>
  <c r="S193" i="12" a="1"/>
  <c r="S193" i="12" s="1"/>
  <c r="S194" i="12" a="1"/>
  <c r="S194" i="12" s="1"/>
  <c r="S195" i="12" a="1"/>
  <c r="S195" i="12" s="1"/>
  <c r="S196" i="12" a="1"/>
  <c r="S196" i="12" s="1"/>
  <c r="S197" i="12" a="1"/>
  <c r="S197" i="12" s="1"/>
  <c r="S198" i="12" a="1"/>
  <c r="S198" i="12" s="1"/>
  <c r="S199" i="12" a="1"/>
  <c r="S199" i="12" s="1"/>
  <c r="S200" i="12" a="1"/>
  <c r="S200" i="12" s="1"/>
  <c r="S201" i="12" a="1"/>
  <c r="S201" i="12" s="1"/>
  <c r="S202" i="12" a="1"/>
  <c r="S202" i="12" s="1"/>
  <c r="S203" i="12" a="1"/>
  <c r="S203" i="12" s="1"/>
  <c r="S204" i="12" a="1"/>
  <c r="S204" i="12" s="1"/>
  <c r="S205" i="12" a="1"/>
  <c r="S205" i="12" s="1"/>
  <c r="S206" i="12" a="1"/>
  <c r="S206" i="12" s="1"/>
  <c r="S207" i="12" a="1"/>
  <c r="S207" i="12" s="1"/>
  <c r="S208" i="12" a="1"/>
  <c r="S208" i="12" s="1"/>
  <c r="S209" i="12" a="1"/>
  <c r="S209" i="12" s="1"/>
  <c r="S210" i="12" a="1"/>
  <c r="S210" i="12" s="1"/>
  <c r="S211" i="12" a="1"/>
  <c r="S211" i="12" s="1"/>
  <c r="S212" i="12" a="1"/>
  <c r="S212" i="12" s="1"/>
  <c r="S213" i="12" a="1"/>
  <c r="S213" i="12" s="1"/>
  <c r="S214" i="12" a="1"/>
  <c r="S214" i="12" s="1"/>
  <c r="S215" i="12" a="1"/>
  <c r="S215" i="12" s="1"/>
  <c r="S216" i="12" a="1"/>
  <c r="S216" i="12" s="1"/>
  <c r="S217" i="12" a="1"/>
  <c r="S217" i="12" s="1"/>
  <c r="S218" i="12" a="1"/>
  <c r="S218" i="12" s="1"/>
  <c r="S3" i="12" a="1"/>
  <c r="S3" i="12" s="1"/>
  <c r="R4" i="12" a="1"/>
  <c r="R4" i="12" s="1"/>
  <c r="R5" i="12" a="1"/>
  <c r="R5" i="12" s="1"/>
  <c r="R6" i="12" a="1"/>
  <c r="R6" i="12" s="1"/>
  <c r="R7" i="12" a="1"/>
  <c r="R7" i="12" s="1"/>
  <c r="R8" i="12" a="1"/>
  <c r="R8" i="12" s="1"/>
  <c r="R9" i="12" a="1"/>
  <c r="R9" i="12" s="1"/>
  <c r="R10" i="12" a="1"/>
  <c r="R10" i="12" s="1"/>
  <c r="R11" i="12" a="1"/>
  <c r="R11" i="12" s="1"/>
  <c r="R12" i="12" a="1"/>
  <c r="R12" i="12" s="1"/>
  <c r="R13" i="12" a="1"/>
  <c r="R13" i="12" s="1"/>
  <c r="R14" i="12" a="1"/>
  <c r="R14" i="12" s="1"/>
  <c r="R15" i="12" a="1"/>
  <c r="R15" i="12" s="1"/>
  <c r="R16" i="12" a="1"/>
  <c r="R16" i="12" s="1"/>
  <c r="R17" i="12" a="1"/>
  <c r="R17" i="12" s="1"/>
  <c r="R18" i="12" a="1"/>
  <c r="R18" i="12" s="1"/>
  <c r="R19" i="12" a="1"/>
  <c r="R19" i="12" s="1"/>
  <c r="R20" i="12" a="1"/>
  <c r="R20" i="12" s="1"/>
  <c r="R21" i="12" a="1"/>
  <c r="R21" i="12" s="1"/>
  <c r="R22" i="12" a="1"/>
  <c r="R22" i="12" s="1"/>
  <c r="R23" i="12" a="1"/>
  <c r="R23" i="12" s="1"/>
  <c r="R24" i="12" a="1"/>
  <c r="R24" i="12" s="1"/>
  <c r="R25" i="12" a="1"/>
  <c r="R25" i="12" s="1"/>
  <c r="R26" i="12" a="1"/>
  <c r="R26" i="12" s="1"/>
  <c r="R27" i="12" a="1"/>
  <c r="R27" i="12" s="1"/>
  <c r="R28" i="12" a="1"/>
  <c r="R28" i="12" s="1"/>
  <c r="R29" i="12" a="1"/>
  <c r="R29" i="12" s="1"/>
  <c r="R30" i="12" a="1"/>
  <c r="R30" i="12" s="1"/>
  <c r="R31" i="12" a="1"/>
  <c r="R31" i="12" s="1"/>
  <c r="R32" i="12" a="1"/>
  <c r="R32" i="12" s="1"/>
  <c r="R33" i="12" a="1"/>
  <c r="R33" i="12" s="1"/>
  <c r="R34" i="12" a="1"/>
  <c r="R34" i="12" s="1"/>
  <c r="R35" i="12" a="1"/>
  <c r="R35" i="12" s="1"/>
  <c r="R36" i="12" a="1"/>
  <c r="R36" i="12" s="1"/>
  <c r="R37" i="12" a="1"/>
  <c r="R37" i="12" s="1"/>
  <c r="R38" i="12" a="1"/>
  <c r="R38" i="12" s="1"/>
  <c r="R39" i="12" a="1"/>
  <c r="R39" i="12" s="1"/>
  <c r="R40" i="12" a="1"/>
  <c r="R40" i="12" s="1"/>
  <c r="R41" i="12" a="1"/>
  <c r="R41" i="12" s="1"/>
  <c r="R42" i="12" a="1"/>
  <c r="R42" i="12" s="1"/>
  <c r="R43" i="12" a="1"/>
  <c r="R43" i="12" s="1"/>
  <c r="R44" i="12" a="1"/>
  <c r="R44" i="12" s="1"/>
  <c r="R45" i="12" a="1"/>
  <c r="R45" i="12" s="1"/>
  <c r="R46" i="12" a="1"/>
  <c r="R46" i="12" s="1"/>
  <c r="R47" i="12" a="1"/>
  <c r="R47" i="12" s="1"/>
  <c r="R48" i="12" a="1"/>
  <c r="R48" i="12" s="1"/>
  <c r="R49" i="12" a="1"/>
  <c r="R49" i="12" s="1"/>
  <c r="R50" i="12" a="1"/>
  <c r="R50" i="12" s="1"/>
  <c r="R51" i="12" a="1"/>
  <c r="R51" i="12" s="1"/>
  <c r="R52" i="12" a="1"/>
  <c r="R52" i="12" s="1"/>
  <c r="R53" i="12" a="1"/>
  <c r="R53" i="12" s="1"/>
  <c r="R54" i="12" a="1"/>
  <c r="R54" i="12" s="1"/>
  <c r="R55" i="12" a="1"/>
  <c r="R55" i="12" s="1"/>
  <c r="R56" i="12" a="1"/>
  <c r="R56" i="12" s="1"/>
  <c r="R57" i="12" a="1"/>
  <c r="R57" i="12" s="1"/>
  <c r="R58" i="12" a="1"/>
  <c r="R58" i="12" s="1"/>
  <c r="R59" i="12" a="1"/>
  <c r="R59" i="12" s="1"/>
  <c r="R60" i="12" a="1"/>
  <c r="R60" i="12" s="1"/>
  <c r="R61" i="12" a="1"/>
  <c r="R61" i="12" s="1"/>
  <c r="R62" i="12" a="1"/>
  <c r="R62" i="12" s="1"/>
  <c r="R63" i="12" a="1"/>
  <c r="R63" i="12" s="1"/>
  <c r="R64" i="12" a="1"/>
  <c r="R64" i="12" s="1"/>
  <c r="R65" i="12" a="1"/>
  <c r="R65" i="12" s="1"/>
  <c r="R66" i="12" a="1"/>
  <c r="R66" i="12" s="1"/>
  <c r="R67" i="12" a="1"/>
  <c r="R67" i="12" s="1"/>
  <c r="R68" i="12" a="1"/>
  <c r="R68" i="12" s="1"/>
  <c r="R69" i="12" a="1"/>
  <c r="R69" i="12" s="1"/>
  <c r="R70" i="12" a="1"/>
  <c r="R70" i="12" s="1"/>
  <c r="R71" i="12" a="1"/>
  <c r="R71" i="12" s="1"/>
  <c r="R72" i="12" a="1"/>
  <c r="R72" i="12" s="1"/>
  <c r="R73" i="12" a="1"/>
  <c r="R73" i="12" s="1"/>
  <c r="R74" i="12" a="1"/>
  <c r="R74" i="12" s="1"/>
  <c r="R75" i="12" a="1"/>
  <c r="R75" i="12" s="1"/>
  <c r="R76" i="12" a="1"/>
  <c r="R76" i="12" s="1"/>
  <c r="R77" i="12" a="1"/>
  <c r="R77" i="12" s="1"/>
  <c r="R78" i="12" a="1"/>
  <c r="R78" i="12" s="1"/>
  <c r="R79" i="12" a="1"/>
  <c r="R79" i="12" s="1"/>
  <c r="R80" i="12" a="1"/>
  <c r="R80" i="12" s="1"/>
  <c r="R81" i="12" a="1"/>
  <c r="R81" i="12" s="1"/>
  <c r="R82" i="12" a="1"/>
  <c r="R82" i="12" s="1"/>
  <c r="R83" i="12" a="1"/>
  <c r="R83" i="12" s="1"/>
  <c r="R84" i="12" a="1"/>
  <c r="R84" i="12" s="1"/>
  <c r="R85" i="12" a="1"/>
  <c r="R85" i="12" s="1"/>
  <c r="R86" i="12" a="1"/>
  <c r="R86" i="12" s="1"/>
  <c r="R87" i="12" a="1"/>
  <c r="R87" i="12" s="1"/>
  <c r="R88" i="12" a="1"/>
  <c r="R88" i="12" s="1"/>
  <c r="R89" i="12" a="1"/>
  <c r="R89" i="12" s="1"/>
  <c r="R90" i="12" a="1"/>
  <c r="R90" i="12" s="1"/>
  <c r="R91" i="12" a="1"/>
  <c r="R91" i="12" s="1"/>
  <c r="R92" i="12" a="1"/>
  <c r="R92" i="12" s="1"/>
  <c r="R93" i="12" a="1"/>
  <c r="R93" i="12" s="1"/>
  <c r="R94" i="12" a="1"/>
  <c r="R94" i="12" s="1"/>
  <c r="R95" i="12" a="1"/>
  <c r="R95" i="12" s="1"/>
  <c r="R96" i="12" a="1"/>
  <c r="R96" i="12" s="1"/>
  <c r="R97" i="12" a="1"/>
  <c r="R97" i="12" s="1"/>
  <c r="R98" i="12" a="1"/>
  <c r="R98" i="12" s="1"/>
  <c r="R99" i="12" a="1"/>
  <c r="R99" i="12" s="1"/>
  <c r="R100" i="12" a="1"/>
  <c r="R100" i="12" s="1"/>
  <c r="R101" i="12" a="1"/>
  <c r="R101" i="12" s="1"/>
  <c r="R102" i="12" a="1"/>
  <c r="R102" i="12" s="1"/>
  <c r="R103" i="12" a="1"/>
  <c r="R103" i="12" s="1"/>
  <c r="R104" i="12" a="1"/>
  <c r="R104" i="12" s="1"/>
  <c r="R105" i="12" a="1"/>
  <c r="R105" i="12" s="1"/>
  <c r="R106" i="12" a="1"/>
  <c r="R106" i="12" s="1"/>
  <c r="R107" i="12" a="1"/>
  <c r="R107" i="12" s="1"/>
  <c r="R108" i="12" a="1"/>
  <c r="R108" i="12" s="1"/>
  <c r="R109" i="12" a="1"/>
  <c r="R109" i="12" s="1"/>
  <c r="R110" i="12" a="1"/>
  <c r="R110" i="12" s="1"/>
  <c r="R111" i="12" a="1"/>
  <c r="R111" i="12" s="1"/>
  <c r="R112" i="12" a="1"/>
  <c r="R112" i="12" s="1"/>
  <c r="R113" i="12" a="1"/>
  <c r="R113" i="12" s="1"/>
  <c r="R114" i="12" a="1"/>
  <c r="R114" i="12" s="1"/>
  <c r="R115" i="12" a="1"/>
  <c r="R115" i="12" s="1"/>
  <c r="R116" i="12" a="1"/>
  <c r="R116" i="12" s="1"/>
  <c r="R117" i="12" a="1"/>
  <c r="R117" i="12" s="1"/>
  <c r="R118" i="12" a="1"/>
  <c r="R118" i="12" s="1"/>
  <c r="R119" i="12" a="1"/>
  <c r="R119" i="12" s="1"/>
  <c r="R120" i="12" a="1"/>
  <c r="R120" i="12" s="1"/>
  <c r="R121" i="12" a="1"/>
  <c r="R121" i="12" s="1"/>
  <c r="R122" i="12" a="1"/>
  <c r="R122" i="12" s="1"/>
  <c r="R123" i="12" a="1"/>
  <c r="R123" i="12" s="1"/>
  <c r="R124" i="12" a="1"/>
  <c r="R124" i="12" s="1"/>
  <c r="R125" i="12" a="1"/>
  <c r="R125" i="12" s="1"/>
  <c r="R126" i="12" a="1"/>
  <c r="R126" i="12" s="1"/>
  <c r="R127" i="12" a="1"/>
  <c r="R127" i="12" s="1"/>
  <c r="R128" i="12" a="1"/>
  <c r="R128" i="12" s="1"/>
  <c r="R129" i="12" a="1"/>
  <c r="R129" i="12" s="1"/>
  <c r="R130" i="12" a="1"/>
  <c r="R130" i="12" s="1"/>
  <c r="R131" i="12" a="1"/>
  <c r="R131" i="12" s="1"/>
  <c r="R132" i="12" a="1"/>
  <c r="R132" i="12" s="1"/>
  <c r="R133" i="12" a="1"/>
  <c r="R133" i="12" s="1"/>
  <c r="R134" i="12" a="1"/>
  <c r="R134" i="12" s="1"/>
  <c r="R135" i="12" a="1"/>
  <c r="R135" i="12" s="1"/>
  <c r="R136" i="12" a="1"/>
  <c r="R136" i="12" s="1"/>
  <c r="R137" i="12" a="1"/>
  <c r="R137" i="12" s="1"/>
  <c r="R138" i="12" a="1"/>
  <c r="R138" i="12" s="1"/>
  <c r="R139" i="12" a="1"/>
  <c r="R139" i="12" s="1"/>
  <c r="R140" i="12" a="1"/>
  <c r="R140" i="12" s="1"/>
  <c r="R141" i="12" a="1"/>
  <c r="R141" i="12" s="1"/>
  <c r="R142" i="12" a="1"/>
  <c r="R142" i="12" s="1"/>
  <c r="R143" i="12" a="1"/>
  <c r="R143" i="12" s="1"/>
  <c r="R144" i="12" a="1"/>
  <c r="R144" i="12" s="1"/>
  <c r="R145" i="12" a="1"/>
  <c r="R145" i="12" s="1"/>
  <c r="R146" i="12" a="1"/>
  <c r="R146" i="12" s="1"/>
  <c r="R147" i="12" a="1"/>
  <c r="R147" i="12" s="1"/>
  <c r="R148" i="12" a="1"/>
  <c r="R148" i="12" s="1"/>
  <c r="R149" i="12" a="1"/>
  <c r="R149" i="12" s="1"/>
  <c r="R150" i="12" a="1"/>
  <c r="R150" i="12" s="1"/>
  <c r="R151" i="12" a="1"/>
  <c r="R151" i="12" s="1"/>
  <c r="R152" i="12" a="1"/>
  <c r="R152" i="12" s="1"/>
  <c r="R153" i="12" a="1"/>
  <c r="R153" i="12" s="1"/>
  <c r="R154" i="12" a="1"/>
  <c r="R154" i="12" s="1"/>
  <c r="R155" i="12" a="1"/>
  <c r="R155" i="12" s="1"/>
  <c r="R156" i="12" a="1"/>
  <c r="R156" i="12" s="1"/>
  <c r="R157" i="12" a="1"/>
  <c r="R157" i="12" s="1"/>
  <c r="R158" i="12" a="1"/>
  <c r="R158" i="12" s="1"/>
  <c r="R159" i="12" a="1"/>
  <c r="R159" i="12" s="1"/>
  <c r="R160" i="12" a="1"/>
  <c r="R160" i="12" s="1"/>
  <c r="R161" i="12" a="1"/>
  <c r="R161" i="12" s="1"/>
  <c r="R162" i="12" a="1"/>
  <c r="R162" i="12" s="1"/>
  <c r="R163" i="12" a="1"/>
  <c r="R163" i="12" s="1"/>
  <c r="R164" i="12" a="1"/>
  <c r="R164" i="12" s="1"/>
  <c r="R165" i="12" a="1"/>
  <c r="R165" i="12" s="1"/>
  <c r="R166" i="12" a="1"/>
  <c r="R166" i="12" s="1"/>
  <c r="R167" i="12" a="1"/>
  <c r="R167" i="12" s="1"/>
  <c r="R168" i="12" a="1"/>
  <c r="R168" i="12" s="1"/>
  <c r="R169" i="12" a="1"/>
  <c r="R169" i="12" s="1"/>
  <c r="R170" i="12" a="1"/>
  <c r="R170" i="12" s="1"/>
  <c r="R171" i="12" a="1"/>
  <c r="R171" i="12" s="1"/>
  <c r="R172" i="12" a="1"/>
  <c r="R172" i="12" s="1"/>
  <c r="R173" i="12" a="1"/>
  <c r="R173" i="12" s="1"/>
  <c r="R174" i="12" a="1"/>
  <c r="R174" i="12" s="1"/>
  <c r="R175" i="12" a="1"/>
  <c r="R175" i="12" s="1"/>
  <c r="R176" i="12" a="1"/>
  <c r="R176" i="12" s="1"/>
  <c r="R177" i="12" a="1"/>
  <c r="R177" i="12" s="1"/>
  <c r="R178" i="12" a="1"/>
  <c r="R178" i="12" s="1"/>
  <c r="R179" i="12" a="1"/>
  <c r="R179" i="12" s="1"/>
  <c r="R180" i="12" a="1"/>
  <c r="R180" i="12" s="1"/>
  <c r="R181" i="12" a="1"/>
  <c r="R181" i="12" s="1"/>
  <c r="R182" i="12" a="1"/>
  <c r="R182" i="12" s="1"/>
  <c r="R183" i="12" a="1"/>
  <c r="R183" i="12" s="1"/>
  <c r="R184" i="12" a="1"/>
  <c r="R184" i="12" s="1"/>
  <c r="R185" i="12" a="1"/>
  <c r="R185" i="12" s="1"/>
  <c r="R186" i="12" a="1"/>
  <c r="R186" i="12" s="1"/>
  <c r="R187" i="12" a="1"/>
  <c r="R187" i="12" s="1"/>
  <c r="R188" i="12" a="1"/>
  <c r="R188" i="12" s="1"/>
  <c r="R189" i="12" a="1"/>
  <c r="R189" i="12" s="1"/>
  <c r="R190" i="12" a="1"/>
  <c r="R190" i="12" s="1"/>
  <c r="R191" i="12" a="1"/>
  <c r="R191" i="12" s="1"/>
  <c r="R192" i="12" a="1"/>
  <c r="R192" i="12" s="1"/>
  <c r="R193" i="12" a="1"/>
  <c r="R193" i="12" s="1"/>
  <c r="R194" i="12" a="1"/>
  <c r="R194" i="12" s="1"/>
  <c r="R195" i="12" a="1"/>
  <c r="R195" i="12" s="1"/>
  <c r="R196" i="12" a="1"/>
  <c r="R196" i="12" s="1"/>
  <c r="R197" i="12" a="1"/>
  <c r="R197" i="12" s="1"/>
  <c r="R198" i="12" a="1"/>
  <c r="R198" i="12" s="1"/>
  <c r="R199" i="12" a="1"/>
  <c r="R199" i="12" s="1"/>
  <c r="R200" i="12" a="1"/>
  <c r="R200" i="12" s="1"/>
  <c r="R201" i="12" a="1"/>
  <c r="R201" i="12" s="1"/>
  <c r="R202" i="12" a="1"/>
  <c r="R202" i="12" s="1"/>
  <c r="R203" i="12" a="1"/>
  <c r="R203" i="12" s="1"/>
  <c r="R204" i="12" a="1"/>
  <c r="R204" i="12" s="1"/>
  <c r="R205" i="12" a="1"/>
  <c r="R205" i="12" s="1"/>
  <c r="R207" i="12" a="1"/>
  <c r="R207" i="12" s="1"/>
  <c r="R208" i="12" a="1"/>
  <c r="R208" i="12" s="1"/>
  <c r="R209" i="12" a="1"/>
  <c r="R209" i="12" s="1"/>
  <c r="R210" i="12" a="1"/>
  <c r="R210" i="12" s="1"/>
  <c r="R211" i="12" a="1"/>
  <c r="R211" i="12" s="1"/>
  <c r="R212" i="12" a="1"/>
  <c r="R212" i="12" s="1"/>
  <c r="R213" i="12" a="1"/>
  <c r="R213" i="12" s="1"/>
  <c r="R214" i="12" a="1"/>
  <c r="R214" i="12" s="1"/>
  <c r="R215" i="12" a="1"/>
  <c r="R215" i="12" s="1"/>
  <c r="R216" i="12" a="1"/>
  <c r="R216" i="12" s="1"/>
  <c r="R217" i="12" a="1"/>
  <c r="R217" i="12" s="1"/>
  <c r="R218" i="12" a="1"/>
  <c r="R218" i="12" s="1"/>
  <c r="R3" i="12" a="1"/>
  <c r="R3" i="12" s="1"/>
  <c r="O19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3" i="12"/>
  <c r="AJ218" i="12"/>
  <c r="AJ217" i="12"/>
  <c r="AJ216" i="12"/>
  <c r="AJ215" i="12"/>
  <c r="AJ214" i="12"/>
  <c r="AJ213" i="12"/>
  <c r="AJ212" i="12"/>
  <c r="AJ211" i="12"/>
  <c r="AJ210" i="12"/>
  <c r="AJ209" i="12"/>
  <c r="AJ208" i="12"/>
  <c r="AJ207" i="12"/>
  <c r="AJ206" i="12"/>
  <c r="AJ205" i="12"/>
  <c r="AJ204" i="12"/>
  <c r="AJ203" i="12"/>
  <c r="AJ202" i="12"/>
  <c r="AJ201" i="12"/>
  <c r="AJ200" i="12"/>
  <c r="AJ199" i="12"/>
  <c r="AJ198" i="12"/>
  <c r="AJ197" i="12"/>
  <c r="AJ196" i="12"/>
  <c r="AJ195" i="12"/>
  <c r="AJ194" i="12"/>
  <c r="AJ193" i="12"/>
  <c r="AJ192" i="12"/>
  <c r="AJ191" i="12"/>
  <c r="AJ190" i="12"/>
  <c r="AJ189" i="12"/>
  <c r="AJ188" i="12"/>
  <c r="AJ187" i="12"/>
  <c r="AJ186" i="12"/>
  <c r="AJ185" i="12"/>
  <c r="AJ184" i="12"/>
  <c r="AJ183" i="12"/>
  <c r="AJ182" i="12"/>
  <c r="AJ181" i="12"/>
  <c r="AJ180" i="12"/>
  <c r="AJ179" i="12"/>
  <c r="AJ178" i="12"/>
  <c r="AJ177" i="12"/>
  <c r="AJ176" i="12"/>
  <c r="AJ175" i="12"/>
  <c r="AJ174" i="12"/>
  <c r="AJ173" i="12"/>
  <c r="AJ172" i="12"/>
  <c r="AJ171" i="12"/>
  <c r="AJ170" i="12"/>
  <c r="AJ169" i="12"/>
  <c r="AJ168" i="12"/>
  <c r="AJ167" i="12"/>
  <c r="AJ166" i="12"/>
  <c r="AJ165" i="12"/>
  <c r="AJ164" i="12"/>
  <c r="AJ163" i="12"/>
  <c r="AJ162" i="12"/>
  <c r="AJ161" i="12"/>
  <c r="AJ160" i="12"/>
  <c r="AJ159" i="12"/>
  <c r="AJ158" i="12"/>
  <c r="AJ157" i="12"/>
  <c r="AJ156" i="12"/>
  <c r="AJ155" i="12"/>
  <c r="AJ154" i="12"/>
  <c r="AJ153" i="12"/>
  <c r="AJ152" i="12"/>
  <c r="AJ151" i="12"/>
  <c r="AJ150" i="12"/>
  <c r="AJ149" i="12"/>
  <c r="AJ148" i="12"/>
  <c r="AJ147" i="12"/>
  <c r="AJ146" i="12"/>
  <c r="AJ145" i="12"/>
  <c r="AJ144" i="12"/>
  <c r="AJ143" i="12"/>
  <c r="AJ142" i="12"/>
  <c r="AJ141" i="12"/>
  <c r="AJ140" i="12"/>
  <c r="AJ139" i="12"/>
  <c r="AJ138" i="12"/>
  <c r="AJ137" i="12"/>
  <c r="AJ136" i="12"/>
  <c r="AJ135" i="12"/>
  <c r="AJ134" i="12"/>
  <c r="AJ133" i="12"/>
  <c r="AJ132" i="12"/>
  <c r="AJ131" i="12"/>
  <c r="AJ130" i="12"/>
  <c r="AJ129" i="12"/>
  <c r="AJ128" i="12"/>
  <c r="AJ127" i="12"/>
  <c r="AJ126" i="12"/>
  <c r="AJ125" i="12"/>
  <c r="AJ124" i="12"/>
  <c r="AJ123" i="12"/>
  <c r="AJ122" i="12"/>
  <c r="AJ121" i="12"/>
  <c r="AJ120" i="12"/>
  <c r="AJ119" i="12"/>
  <c r="AJ118" i="12"/>
  <c r="AJ117" i="12"/>
  <c r="AJ116" i="12"/>
  <c r="AJ115" i="12"/>
  <c r="AJ114" i="12"/>
  <c r="AJ113" i="12"/>
  <c r="AJ112" i="12"/>
  <c r="AJ111" i="12"/>
  <c r="AJ110" i="12"/>
  <c r="AJ109" i="12"/>
  <c r="AJ108" i="12"/>
  <c r="AJ107" i="12"/>
  <c r="AJ106" i="12"/>
  <c r="AJ105" i="12"/>
  <c r="AJ104" i="12"/>
  <c r="AJ103" i="12"/>
  <c r="AJ102" i="12"/>
  <c r="AJ101" i="12"/>
  <c r="AJ100" i="12"/>
  <c r="AJ99" i="12"/>
  <c r="AJ98" i="12"/>
  <c r="AJ97" i="12"/>
  <c r="AJ96" i="12"/>
  <c r="AJ95" i="12"/>
  <c r="AJ94" i="12"/>
  <c r="AJ93" i="12"/>
  <c r="AJ92" i="12"/>
  <c r="AJ91" i="12"/>
  <c r="AJ90" i="12"/>
  <c r="AJ89" i="12"/>
  <c r="AJ88" i="12"/>
  <c r="AJ87" i="12"/>
  <c r="AJ86" i="12"/>
  <c r="AJ85" i="12"/>
  <c r="AJ84" i="12"/>
  <c r="AJ83" i="12"/>
  <c r="AJ82" i="12"/>
  <c r="AJ81" i="12"/>
  <c r="AJ80" i="12"/>
  <c r="AJ79" i="12"/>
  <c r="AJ78" i="12"/>
  <c r="AJ77" i="12"/>
  <c r="AJ76" i="12"/>
  <c r="AJ75" i="12"/>
  <c r="AJ74" i="12"/>
  <c r="AJ73" i="12"/>
  <c r="AJ72" i="12"/>
  <c r="AJ71" i="12"/>
  <c r="AJ70" i="12"/>
  <c r="AJ69" i="12"/>
  <c r="AJ68" i="12"/>
  <c r="AJ67" i="12"/>
  <c r="AJ66" i="12"/>
  <c r="AJ65" i="12"/>
  <c r="AJ64" i="12"/>
  <c r="AJ63" i="12"/>
  <c r="AJ62" i="12"/>
  <c r="AJ61" i="12"/>
  <c r="AJ60" i="12"/>
  <c r="AJ59" i="12"/>
  <c r="AJ58" i="12"/>
  <c r="AJ57" i="12"/>
  <c r="AJ56" i="12"/>
  <c r="AJ55" i="12"/>
  <c r="AJ54" i="12"/>
  <c r="AJ53" i="12"/>
  <c r="AJ52" i="12"/>
  <c r="AJ51" i="12"/>
  <c r="AJ50" i="12"/>
  <c r="AJ49" i="12"/>
  <c r="AJ48" i="12"/>
  <c r="AJ47" i="12"/>
  <c r="AJ46" i="12"/>
  <c r="AJ45" i="12"/>
  <c r="AJ44" i="12"/>
  <c r="AJ43" i="12"/>
  <c r="AJ42" i="12"/>
  <c r="AJ41" i="12"/>
  <c r="AJ40" i="12"/>
  <c r="AJ39" i="12"/>
  <c r="AJ38" i="12"/>
  <c r="AJ37" i="12"/>
  <c r="AJ36" i="12"/>
  <c r="AJ35" i="12"/>
  <c r="AJ34" i="12"/>
  <c r="AJ33" i="12"/>
  <c r="AJ32" i="12"/>
  <c r="AJ31" i="12"/>
  <c r="AJ30" i="12"/>
  <c r="AJ29" i="12"/>
  <c r="AJ28" i="12"/>
  <c r="AJ27" i="12"/>
  <c r="AJ26" i="12"/>
  <c r="AJ25" i="12"/>
  <c r="AJ24" i="12"/>
  <c r="AJ23" i="12"/>
  <c r="AJ22" i="12"/>
  <c r="AJ21" i="12"/>
  <c r="AJ20" i="12"/>
  <c r="AJ19" i="12"/>
  <c r="AJ18" i="12"/>
  <c r="AJ17" i="12"/>
  <c r="AJ16" i="12"/>
  <c r="AJ15" i="12"/>
  <c r="AJ14" i="12"/>
  <c r="AJ13" i="12"/>
  <c r="AJ12" i="12"/>
  <c r="AJ11" i="12"/>
  <c r="AJ10" i="12"/>
  <c r="AJ9" i="12"/>
  <c r="AJ8" i="12"/>
  <c r="AJ7" i="12"/>
  <c r="AJ6" i="12"/>
  <c r="AJ5" i="12"/>
  <c r="AJ4" i="12"/>
  <c r="AJ3" i="12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" i="1"/>
  <c r="L4" i="1"/>
  <c r="Q4" i="1" s="1"/>
  <c r="L5" i="1"/>
  <c r="O5" i="1" s="1"/>
  <c r="L6" i="1"/>
  <c r="O6" i="1" s="1"/>
  <c r="L7" i="1"/>
  <c r="N7" i="1" s="1"/>
  <c r="L8" i="1"/>
  <c r="P8" i="1" s="1"/>
  <c r="L9" i="1"/>
  <c r="N9" i="1" s="1"/>
  <c r="L10" i="1"/>
  <c r="O10" i="1" s="1"/>
  <c r="L11" i="1"/>
  <c r="P11" i="1" s="1"/>
  <c r="L12" i="1"/>
  <c r="Q12" i="1" s="1"/>
  <c r="L13" i="1"/>
  <c r="N13" i="1" s="1"/>
  <c r="L14" i="1"/>
  <c r="O14" i="1" s="1"/>
  <c r="L15" i="1"/>
  <c r="P15" i="1" s="1"/>
  <c r="L16" i="1"/>
  <c r="Q16" i="1" s="1"/>
  <c r="L17" i="1"/>
  <c r="N17" i="1" s="1"/>
  <c r="L18" i="1"/>
  <c r="O18" i="1" s="1"/>
  <c r="L19" i="1"/>
  <c r="P19" i="1" s="1"/>
  <c r="L20" i="1"/>
  <c r="Q20" i="1" s="1"/>
  <c r="L21" i="1"/>
  <c r="N21" i="1" s="1"/>
  <c r="L22" i="1"/>
  <c r="O22" i="1" s="1"/>
  <c r="L23" i="1"/>
  <c r="P23" i="1" s="1"/>
  <c r="L24" i="1"/>
  <c r="Q24" i="1" s="1"/>
  <c r="L25" i="1"/>
  <c r="N25" i="1" s="1"/>
  <c r="L26" i="1"/>
  <c r="O26" i="1" s="1"/>
  <c r="L27" i="1"/>
  <c r="P27" i="1" s="1"/>
  <c r="L28" i="1"/>
  <c r="Q28" i="1" s="1"/>
  <c r="L29" i="1"/>
  <c r="N29" i="1" s="1"/>
  <c r="L30" i="1"/>
  <c r="O30" i="1" s="1"/>
  <c r="L31" i="1"/>
  <c r="P31" i="1" s="1"/>
  <c r="L32" i="1"/>
  <c r="Q32" i="1" s="1"/>
  <c r="L33" i="1"/>
  <c r="N33" i="1" s="1"/>
  <c r="L34" i="1"/>
  <c r="O34" i="1" s="1"/>
  <c r="L35" i="1"/>
  <c r="P35" i="1" s="1"/>
  <c r="L36" i="1"/>
  <c r="Q36" i="1" s="1"/>
  <c r="L37" i="1"/>
  <c r="N37" i="1" s="1"/>
  <c r="L38" i="1"/>
  <c r="Q38" i="1" s="1"/>
  <c r="L3" i="1"/>
  <c r="P3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A5" i="6"/>
  <c r="A6" i="6"/>
  <c r="A7" i="6"/>
  <c r="O472" i="12" s="1"/>
  <c r="A8" i="6"/>
  <c r="N62" i="12" s="1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4" i="6"/>
  <c r="J37" i="12" s="1"/>
  <c r="L69" i="9" l="1"/>
  <c r="I14" i="12"/>
  <c r="O150" i="12"/>
  <c r="F3" i="9"/>
  <c r="H85" i="12"/>
  <c r="J69" i="12"/>
  <c r="I174" i="12"/>
  <c r="M261" i="12"/>
  <c r="I46" i="12"/>
  <c r="H256" i="12"/>
  <c r="L60" i="9"/>
  <c r="H62" i="12"/>
  <c r="I78" i="12"/>
  <c r="H332" i="12"/>
  <c r="L74" i="9"/>
  <c r="L58" i="9"/>
  <c r="H39" i="12"/>
  <c r="M102" i="12"/>
  <c r="O225" i="12"/>
  <c r="L10" i="9"/>
  <c r="H21" i="12"/>
  <c r="M38" i="12"/>
  <c r="L67" i="9"/>
  <c r="L59" i="9"/>
  <c r="L50" i="9"/>
  <c r="L27" i="9"/>
  <c r="L9" i="9"/>
  <c r="H207" i="12"/>
  <c r="H189" i="12"/>
  <c r="H166" i="12"/>
  <c r="H143" i="12"/>
  <c r="H125" i="12"/>
  <c r="H102" i="12"/>
  <c r="H79" i="12"/>
  <c r="H61" i="12"/>
  <c r="H38" i="12"/>
  <c r="H15" i="12"/>
  <c r="I199" i="12"/>
  <c r="I167" i="12"/>
  <c r="I135" i="12"/>
  <c r="I103" i="12"/>
  <c r="I71" i="12"/>
  <c r="I39" i="12"/>
  <c r="I7" i="12"/>
  <c r="J190" i="12"/>
  <c r="J158" i="12"/>
  <c r="J126" i="12"/>
  <c r="J94" i="12"/>
  <c r="J62" i="12"/>
  <c r="J28" i="12"/>
  <c r="M194" i="12"/>
  <c r="M142" i="12"/>
  <c r="M89" i="12"/>
  <c r="M25" i="12"/>
  <c r="N177" i="12"/>
  <c r="N113" i="12"/>
  <c r="N49" i="12"/>
  <c r="O201" i="12"/>
  <c r="O137" i="12"/>
  <c r="O73" i="12"/>
  <c r="AC255" i="12"/>
  <c r="M256" i="12"/>
  <c r="N295" i="12"/>
  <c r="M463" i="12"/>
  <c r="AC515" i="12"/>
  <c r="H213" i="12"/>
  <c r="H103" i="12"/>
  <c r="J133" i="12"/>
  <c r="L66" i="9"/>
  <c r="L49" i="9"/>
  <c r="L26" i="9"/>
  <c r="H206" i="12"/>
  <c r="H183" i="12"/>
  <c r="H165" i="12"/>
  <c r="H142" i="12"/>
  <c r="H119" i="12"/>
  <c r="H101" i="12"/>
  <c r="H78" i="12"/>
  <c r="H55" i="12"/>
  <c r="H37" i="12"/>
  <c r="H14" i="12"/>
  <c r="I198" i="12"/>
  <c r="I166" i="12"/>
  <c r="I134" i="12"/>
  <c r="I102" i="12"/>
  <c r="I70" i="12"/>
  <c r="I38" i="12"/>
  <c r="I6" i="12"/>
  <c r="J189" i="12"/>
  <c r="J157" i="12"/>
  <c r="J125" i="12"/>
  <c r="J93" i="12"/>
  <c r="J61" i="12"/>
  <c r="J27" i="12"/>
  <c r="M193" i="12"/>
  <c r="M140" i="12"/>
  <c r="M86" i="12"/>
  <c r="M22" i="12"/>
  <c r="N174" i="12"/>
  <c r="N110" i="12"/>
  <c r="N46" i="12"/>
  <c r="O198" i="12"/>
  <c r="O134" i="12"/>
  <c r="O70" i="12"/>
  <c r="AC218" i="12"/>
  <c r="AC210" i="12"/>
  <c r="AC202" i="12"/>
  <c r="AC194" i="12"/>
  <c r="AC186" i="12"/>
  <c r="AC178" i="12"/>
  <c r="AC170" i="12"/>
  <c r="AC162" i="12"/>
  <c r="AC154" i="12"/>
  <c r="AC146" i="12"/>
  <c r="AC138" i="12"/>
  <c r="AC130" i="12"/>
  <c r="AC122" i="12"/>
  <c r="AC114" i="12"/>
  <c r="AC106" i="12"/>
  <c r="AC98" i="12"/>
  <c r="AC90" i="12"/>
  <c r="AC82" i="12"/>
  <c r="AC74" i="12"/>
  <c r="AC66" i="12"/>
  <c r="AC58" i="12"/>
  <c r="AC50" i="12"/>
  <c r="AC42" i="12"/>
  <c r="AC34" i="12"/>
  <c r="AC26" i="12"/>
  <c r="AC18" i="12"/>
  <c r="AC10" i="12"/>
  <c r="O235" i="12"/>
  <c r="O287" i="12"/>
  <c r="L68" i="9"/>
  <c r="H126" i="12"/>
  <c r="I142" i="12"/>
  <c r="I110" i="12"/>
  <c r="J197" i="12"/>
  <c r="M204" i="12"/>
  <c r="N126" i="12"/>
  <c r="L73" i="9"/>
  <c r="L65" i="9"/>
  <c r="L57" i="9"/>
  <c r="L43" i="9"/>
  <c r="L25" i="9"/>
  <c r="H205" i="12"/>
  <c r="H182" i="12"/>
  <c r="H159" i="12"/>
  <c r="H141" i="12"/>
  <c r="H118" i="12"/>
  <c r="H95" i="12"/>
  <c r="H77" i="12"/>
  <c r="H54" i="12"/>
  <c r="H31" i="12"/>
  <c r="H7" i="12"/>
  <c r="I191" i="12"/>
  <c r="I159" i="12"/>
  <c r="I127" i="12"/>
  <c r="I95" i="12"/>
  <c r="I63" i="12"/>
  <c r="I31" i="12"/>
  <c r="J214" i="12"/>
  <c r="J182" i="12"/>
  <c r="J150" i="12"/>
  <c r="J118" i="12"/>
  <c r="J86" i="12"/>
  <c r="J54" i="12"/>
  <c r="J17" i="12"/>
  <c r="M180" i="12"/>
  <c r="M130" i="12"/>
  <c r="M73" i="12"/>
  <c r="M9" i="12"/>
  <c r="N161" i="12"/>
  <c r="N97" i="12"/>
  <c r="N33" i="12"/>
  <c r="O185" i="12"/>
  <c r="O121" i="12"/>
  <c r="O57" i="12"/>
  <c r="J242" i="12"/>
  <c r="H278" i="12"/>
  <c r="I279" i="12"/>
  <c r="H280" i="12"/>
  <c r="I281" i="12"/>
  <c r="M283" i="12"/>
  <c r="I341" i="12"/>
  <c r="L51" i="9"/>
  <c r="H167" i="12"/>
  <c r="I206" i="12"/>
  <c r="O214" i="12"/>
  <c r="L72" i="9"/>
  <c r="L64" i="9"/>
  <c r="L56" i="9"/>
  <c r="L42" i="9"/>
  <c r="L19" i="9"/>
  <c r="H199" i="12"/>
  <c r="H181" i="12"/>
  <c r="H158" i="12"/>
  <c r="H135" i="12"/>
  <c r="H117" i="12"/>
  <c r="H94" i="12"/>
  <c r="H71" i="12"/>
  <c r="H53" i="12"/>
  <c r="H30" i="12"/>
  <c r="H6" i="12"/>
  <c r="I190" i="12"/>
  <c r="AO190" i="12" s="1"/>
  <c r="Z190" i="12" s="1" a="1"/>
  <c r="Z190" i="12" s="1"/>
  <c r="I158" i="12"/>
  <c r="K158" i="12" s="1"/>
  <c r="I126" i="12"/>
  <c r="I94" i="12"/>
  <c r="AN94" i="12" s="1"/>
  <c r="AB94" i="12" s="1" a="1"/>
  <c r="AB94" i="12" s="1"/>
  <c r="I62" i="12"/>
  <c r="X62" i="12" s="1"/>
  <c r="I30" i="12"/>
  <c r="J213" i="12"/>
  <c r="J181" i="12"/>
  <c r="J149" i="12"/>
  <c r="J117" i="12"/>
  <c r="J85" i="12"/>
  <c r="J53" i="12"/>
  <c r="J14" i="12"/>
  <c r="AN14" i="12" s="1"/>
  <c r="Z14" i="12" s="1" a="1"/>
  <c r="Z14" i="12" s="1"/>
  <c r="M179" i="12"/>
  <c r="M129" i="12"/>
  <c r="M70" i="12"/>
  <c r="M6" i="12"/>
  <c r="N158" i="12"/>
  <c r="N94" i="12"/>
  <c r="N30" i="12"/>
  <c r="O182" i="12"/>
  <c r="O118" i="12"/>
  <c r="O54" i="12"/>
  <c r="N250" i="12"/>
  <c r="H251" i="12"/>
  <c r="AC278" i="12"/>
  <c r="J280" i="12"/>
  <c r="M281" i="12"/>
  <c r="J282" i="12"/>
  <c r="L71" i="9"/>
  <c r="L63" i="9"/>
  <c r="L41" i="9"/>
  <c r="L18" i="9"/>
  <c r="H198" i="12"/>
  <c r="H175" i="12"/>
  <c r="H157" i="12"/>
  <c r="H134" i="12"/>
  <c r="H111" i="12"/>
  <c r="H93" i="12"/>
  <c r="H70" i="12"/>
  <c r="H47" i="12"/>
  <c r="H29" i="12"/>
  <c r="I215" i="12"/>
  <c r="I183" i="12"/>
  <c r="I151" i="12"/>
  <c r="I119" i="12"/>
  <c r="I87" i="12"/>
  <c r="I55" i="12"/>
  <c r="I23" i="12"/>
  <c r="J206" i="12"/>
  <c r="J174" i="12"/>
  <c r="J142" i="12"/>
  <c r="J110" i="12"/>
  <c r="J78" i="12"/>
  <c r="J46" i="12"/>
  <c r="M3" i="12"/>
  <c r="M169" i="12"/>
  <c r="M116" i="12"/>
  <c r="M57" i="12"/>
  <c r="N209" i="12"/>
  <c r="N145" i="12"/>
  <c r="N81" i="12"/>
  <c r="N17" i="12"/>
  <c r="O169" i="12"/>
  <c r="O105" i="12"/>
  <c r="O41" i="12"/>
  <c r="O241" i="12"/>
  <c r="M247" i="12"/>
  <c r="H331" i="12"/>
  <c r="L33" i="9"/>
  <c r="H190" i="12"/>
  <c r="J101" i="12"/>
  <c r="N190" i="12"/>
  <c r="O86" i="12"/>
  <c r="O863" i="12"/>
  <c r="L55" i="9"/>
  <c r="I866" i="12"/>
  <c r="O865" i="12"/>
  <c r="H864" i="12"/>
  <c r="N863" i="12"/>
  <c r="M861" i="12"/>
  <c r="AC859" i="12"/>
  <c r="J859" i="12"/>
  <c r="O858" i="12"/>
  <c r="H857" i="12"/>
  <c r="AC856" i="12"/>
  <c r="I856" i="12"/>
  <c r="M855" i="12"/>
  <c r="O854" i="12"/>
  <c r="O853" i="12"/>
  <c r="N852" i="12"/>
  <c r="O851" i="12"/>
  <c r="O849" i="12"/>
  <c r="AC847" i="12"/>
  <c r="H847" i="12"/>
  <c r="I846" i="12"/>
  <c r="AC845" i="12"/>
  <c r="H845" i="12"/>
  <c r="M843" i="12"/>
  <c r="J842" i="12"/>
  <c r="N840" i="12"/>
  <c r="N839" i="12"/>
  <c r="AC834" i="12"/>
  <c r="I834" i="12"/>
  <c r="H833" i="12"/>
  <c r="I832" i="12"/>
  <c r="I831" i="12"/>
  <c r="M830" i="12"/>
  <c r="M829" i="12"/>
  <c r="O827" i="12"/>
  <c r="O825" i="12"/>
  <c r="O824" i="12"/>
  <c r="AC822" i="12"/>
  <c r="H822" i="12"/>
  <c r="H821" i="12"/>
  <c r="H820" i="12"/>
  <c r="I819" i="12"/>
  <c r="AC817" i="12"/>
  <c r="O816" i="12"/>
  <c r="O815" i="12"/>
  <c r="M814" i="12"/>
  <c r="H813" i="12"/>
  <c r="M811" i="12"/>
  <c r="O809" i="12"/>
  <c r="I808" i="12"/>
  <c r="H807" i="12"/>
  <c r="H866" i="12"/>
  <c r="N865" i="12"/>
  <c r="M863" i="12"/>
  <c r="AC861" i="12"/>
  <c r="J861" i="12"/>
  <c r="O860" i="12"/>
  <c r="I859" i="12"/>
  <c r="N858" i="12"/>
  <c r="H856" i="12"/>
  <c r="J855" i="12"/>
  <c r="N854" i="12"/>
  <c r="P854" i="12" s="1"/>
  <c r="N853" i="12"/>
  <c r="M852" i="12"/>
  <c r="N851" i="12"/>
  <c r="P851" i="12" s="1"/>
  <c r="O850" i="12"/>
  <c r="N849" i="12"/>
  <c r="O848" i="12"/>
  <c r="AC846" i="12"/>
  <c r="H846" i="12"/>
  <c r="O844" i="12"/>
  <c r="J843" i="12"/>
  <c r="I842" i="12"/>
  <c r="AN842" i="12" s="1"/>
  <c r="Z842" i="12" s="1" a="1"/>
  <c r="Z842" i="12" s="1"/>
  <c r="O841" i="12"/>
  <c r="M840" i="12"/>
  <c r="M839" i="12"/>
  <c r="O838" i="12"/>
  <c r="O837" i="12"/>
  <c r="H834" i="12"/>
  <c r="AC832" i="12"/>
  <c r="H832" i="12"/>
  <c r="H831" i="12"/>
  <c r="J830" i="12"/>
  <c r="J829" i="12"/>
  <c r="O828" i="12"/>
  <c r="N827" i="12"/>
  <c r="O826" i="12"/>
  <c r="N825" i="12"/>
  <c r="N824" i="12"/>
  <c r="AQ824" i="12" s="1"/>
  <c r="AA824" i="12" s="1" a="1"/>
  <c r="AA824" i="12" s="1"/>
  <c r="H819" i="12"/>
  <c r="O817" i="12"/>
  <c r="N816" i="12"/>
  <c r="AP816" i="12" s="1"/>
  <c r="Y816" i="12" s="1" a="1"/>
  <c r="Y816" i="12" s="1"/>
  <c r="N815" i="12"/>
  <c r="AQ815" i="12" s="1"/>
  <c r="AB815" i="12" s="1" a="1"/>
  <c r="AB815" i="12" s="1"/>
  <c r="J814" i="12"/>
  <c r="O812" i="12"/>
  <c r="J811" i="12"/>
  <c r="N809" i="12"/>
  <c r="AP809" i="12" s="1"/>
  <c r="AB809" i="12" s="1" a="1"/>
  <c r="AB809" i="12" s="1"/>
  <c r="H808" i="12"/>
  <c r="N806" i="12"/>
  <c r="M865" i="12"/>
  <c r="AC863" i="12"/>
  <c r="J863" i="12"/>
  <c r="O862" i="12"/>
  <c r="I861" i="12"/>
  <c r="N860" i="12"/>
  <c r="P860" i="12" s="1"/>
  <c r="H859" i="12"/>
  <c r="AC858" i="12"/>
  <c r="M858" i="12"/>
  <c r="I855" i="12"/>
  <c r="M854" i="12"/>
  <c r="M853" i="12"/>
  <c r="J852" i="12"/>
  <c r="M851" i="12"/>
  <c r="N850" i="12"/>
  <c r="AQ850" i="12" s="1"/>
  <c r="Y850" i="12" s="1" a="1"/>
  <c r="Y850" i="12" s="1"/>
  <c r="M849" i="12"/>
  <c r="N848" i="12"/>
  <c r="N844" i="12"/>
  <c r="I843" i="12"/>
  <c r="H842" i="12"/>
  <c r="N841" i="12"/>
  <c r="J840" i="12"/>
  <c r="J839" i="12"/>
  <c r="N838" i="12"/>
  <c r="N837" i="12"/>
  <c r="O836" i="12"/>
  <c r="O835" i="12"/>
  <c r="AC830" i="12"/>
  <c r="I830" i="12"/>
  <c r="I829" i="12"/>
  <c r="AO829" i="12" s="1"/>
  <c r="AA829" i="12" s="1" a="1"/>
  <c r="AA829" i="12" s="1"/>
  <c r="N828" i="12"/>
  <c r="M827" i="12"/>
  <c r="N826" i="12"/>
  <c r="M825" i="12"/>
  <c r="M824" i="12"/>
  <c r="O823" i="12"/>
  <c r="O818" i="12"/>
  <c r="N817" i="12"/>
  <c r="M816" i="12"/>
  <c r="M815" i="12"/>
  <c r="I814" i="12"/>
  <c r="N812" i="12"/>
  <c r="I811" i="12"/>
  <c r="O810" i="12"/>
  <c r="M809" i="12"/>
  <c r="AC865" i="12"/>
  <c r="J865" i="12"/>
  <c r="O864" i="12"/>
  <c r="I863" i="12"/>
  <c r="N862" i="12"/>
  <c r="H861" i="12"/>
  <c r="AC860" i="12"/>
  <c r="M860" i="12"/>
  <c r="J858" i="12"/>
  <c r="O857" i="12"/>
  <c r="AC855" i="12"/>
  <c r="H855" i="12"/>
  <c r="AC854" i="12"/>
  <c r="J854" i="12"/>
  <c r="J853" i="12"/>
  <c r="I852" i="12"/>
  <c r="J851" i="12"/>
  <c r="M850" i="12"/>
  <c r="J849" i="12"/>
  <c r="M848" i="12"/>
  <c r="O847" i="12"/>
  <c r="O845" i="12"/>
  <c r="M844" i="12"/>
  <c r="H843" i="12"/>
  <c r="AC842" i="12"/>
  <c r="M841" i="12"/>
  <c r="I840" i="12"/>
  <c r="I839" i="12"/>
  <c r="M838" i="12"/>
  <c r="M837" i="12"/>
  <c r="N836" i="12"/>
  <c r="N835" i="12"/>
  <c r="O833" i="12"/>
  <c r="H830" i="12"/>
  <c r="H829" i="12"/>
  <c r="AC828" i="12"/>
  <c r="M828" i="12"/>
  <c r="J827" i="12"/>
  <c r="M826" i="12"/>
  <c r="J825" i="12"/>
  <c r="J824" i="12"/>
  <c r="N823" i="12"/>
  <c r="O822" i="12"/>
  <c r="O821" i="12"/>
  <c r="O820" i="12"/>
  <c r="N818" i="12"/>
  <c r="O866" i="12"/>
  <c r="I865" i="12"/>
  <c r="N864" i="12"/>
  <c r="H863" i="12"/>
  <c r="AC862" i="12"/>
  <c r="M862" i="12"/>
  <c r="J860" i="12"/>
  <c r="I858" i="12"/>
  <c r="N857" i="12"/>
  <c r="O856" i="12"/>
  <c r="I854" i="12"/>
  <c r="I853" i="12"/>
  <c r="H852" i="12"/>
  <c r="I851" i="12"/>
  <c r="J850" i="12"/>
  <c r="I849" i="12"/>
  <c r="J848" i="12"/>
  <c r="N847" i="12"/>
  <c r="O846" i="12"/>
  <c r="P846" i="12" s="1"/>
  <c r="N845" i="12"/>
  <c r="J844" i="12"/>
  <c r="J841" i="12"/>
  <c r="H840" i="12"/>
  <c r="H839" i="12"/>
  <c r="J838" i="12"/>
  <c r="J837" i="12"/>
  <c r="M836" i="12"/>
  <c r="M835" i="12"/>
  <c r="O834" i="12"/>
  <c r="N833" i="12"/>
  <c r="O832" i="12"/>
  <c r="O831" i="12"/>
  <c r="N866" i="12"/>
  <c r="P866" i="12" s="1"/>
  <c r="H865" i="12"/>
  <c r="AC864" i="12"/>
  <c r="M864" i="12"/>
  <c r="J862" i="12"/>
  <c r="I860" i="12"/>
  <c r="O859" i="12"/>
  <c r="H858" i="12"/>
  <c r="M857" i="12"/>
  <c r="N856" i="12"/>
  <c r="P856" i="12" s="1"/>
  <c r="H854" i="12"/>
  <c r="H853" i="12"/>
  <c r="AC852" i="12"/>
  <c r="H851" i="12"/>
  <c r="I850" i="12"/>
  <c r="AC849" i="12"/>
  <c r="H849" i="12"/>
  <c r="AC848" i="12"/>
  <c r="I848" i="12"/>
  <c r="M847" i="12"/>
  <c r="N846" i="12"/>
  <c r="M845" i="12"/>
  <c r="I844" i="12"/>
  <c r="O842" i="12"/>
  <c r="I841" i="12"/>
  <c r="AC838" i="12"/>
  <c r="I838" i="12"/>
  <c r="I837" i="12"/>
  <c r="J836" i="12"/>
  <c r="J835" i="12"/>
  <c r="N834" i="12"/>
  <c r="M833" i="12"/>
  <c r="N832" i="12"/>
  <c r="N831" i="12"/>
  <c r="I828" i="12"/>
  <c r="H827" i="12"/>
  <c r="AC826" i="12"/>
  <c r="I826" i="12"/>
  <c r="H825" i="12"/>
  <c r="AC824" i="12"/>
  <c r="H824" i="12"/>
  <c r="J823" i="12"/>
  <c r="M822" i="12"/>
  <c r="M821" i="12"/>
  <c r="M820" i="12"/>
  <c r="N819" i="12"/>
  <c r="J818" i="12"/>
  <c r="I817" i="12"/>
  <c r="I816" i="12"/>
  <c r="H815" i="12"/>
  <c r="M813" i="12"/>
  <c r="I812" i="12"/>
  <c r="J810" i="12"/>
  <c r="H809" i="12"/>
  <c r="N808" i="12"/>
  <c r="M807" i="12"/>
  <c r="O861" i="12"/>
  <c r="J857" i="12"/>
  <c r="N843" i="12"/>
  <c r="N842" i="12"/>
  <c r="H841" i="12"/>
  <c r="O830" i="12"/>
  <c r="AC823" i="12"/>
  <c r="N822" i="12"/>
  <c r="J819" i="12"/>
  <c r="I813" i="12"/>
  <c r="J812" i="12"/>
  <c r="N811" i="12"/>
  <c r="I810" i="12"/>
  <c r="I809" i="12"/>
  <c r="M808" i="12"/>
  <c r="H805" i="12"/>
  <c r="O804" i="12"/>
  <c r="J803" i="12"/>
  <c r="I802" i="12"/>
  <c r="AC801" i="12"/>
  <c r="H801" i="12"/>
  <c r="N800" i="12"/>
  <c r="O799" i="12"/>
  <c r="M798" i="12"/>
  <c r="N797" i="12"/>
  <c r="J796" i="12"/>
  <c r="J795" i="12"/>
  <c r="J794" i="12"/>
  <c r="I793" i="12"/>
  <c r="J790" i="12"/>
  <c r="H789" i="12"/>
  <c r="O787" i="12"/>
  <c r="M786" i="12"/>
  <c r="I785" i="12"/>
  <c r="H784" i="12"/>
  <c r="O778" i="12"/>
  <c r="N777" i="12"/>
  <c r="M776" i="12"/>
  <c r="J775" i="12"/>
  <c r="M774" i="12"/>
  <c r="J773" i="12"/>
  <c r="H772" i="12"/>
  <c r="M768" i="12"/>
  <c r="J767" i="12"/>
  <c r="J766" i="12"/>
  <c r="N765" i="12"/>
  <c r="AC764" i="12"/>
  <c r="I764" i="12"/>
  <c r="I763" i="12"/>
  <c r="I761" i="12"/>
  <c r="N861" i="12"/>
  <c r="N859" i="12"/>
  <c r="I857" i="12"/>
  <c r="O852" i="12"/>
  <c r="AC851" i="12"/>
  <c r="J847" i="12"/>
  <c r="M842" i="12"/>
  <c r="O840" i="12"/>
  <c r="I836" i="12"/>
  <c r="X836" i="12" s="1"/>
  <c r="J833" i="12"/>
  <c r="N830" i="12"/>
  <c r="I827" i="12"/>
  <c r="I824" i="12"/>
  <c r="J822" i="12"/>
  <c r="M818" i="12"/>
  <c r="H812" i="12"/>
  <c r="H811" i="12"/>
  <c r="H810" i="12"/>
  <c r="J808" i="12"/>
  <c r="O807" i="12"/>
  <c r="N804" i="12"/>
  <c r="I803" i="12"/>
  <c r="H802" i="12"/>
  <c r="M800" i="12"/>
  <c r="N799" i="12"/>
  <c r="J798" i="12"/>
  <c r="M797" i="12"/>
  <c r="I796" i="12"/>
  <c r="I795" i="12"/>
  <c r="I794" i="12"/>
  <c r="H793" i="12"/>
  <c r="O791" i="12"/>
  <c r="I790" i="12"/>
  <c r="N787" i="12"/>
  <c r="J786" i="12"/>
  <c r="H785" i="12"/>
  <c r="O783" i="12"/>
  <c r="O781" i="12"/>
  <c r="O779" i="12"/>
  <c r="N778" i="12"/>
  <c r="M777" i="12"/>
  <c r="J776" i="12"/>
  <c r="I775" i="12"/>
  <c r="J774" i="12"/>
  <c r="I773" i="12"/>
  <c r="O769" i="12"/>
  <c r="J768" i="12"/>
  <c r="I767" i="12"/>
  <c r="I766" i="12"/>
  <c r="K766" i="12" s="1"/>
  <c r="M765" i="12"/>
  <c r="H764" i="12"/>
  <c r="H763" i="12"/>
  <c r="H761" i="12"/>
  <c r="M859" i="12"/>
  <c r="AC850" i="12"/>
  <c r="I847" i="12"/>
  <c r="O839" i="12"/>
  <c r="AP839" i="12" s="1"/>
  <c r="Z839" i="12" s="1" a="1"/>
  <c r="Z839" i="12" s="1"/>
  <c r="H836" i="12"/>
  <c r="I833" i="12"/>
  <c r="O829" i="12"/>
  <c r="I822" i="12"/>
  <c r="N820" i="12"/>
  <c r="I818" i="12"/>
  <c r="M817" i="12"/>
  <c r="N807" i="12"/>
  <c r="M804" i="12"/>
  <c r="H803" i="12"/>
  <c r="J800" i="12"/>
  <c r="M799" i="12"/>
  <c r="I798" i="12"/>
  <c r="J797" i="12"/>
  <c r="H796" i="12"/>
  <c r="H795" i="12"/>
  <c r="AC794" i="12"/>
  <c r="H794" i="12"/>
  <c r="O792" i="12"/>
  <c r="N791" i="12"/>
  <c r="H790" i="12"/>
  <c r="AC789" i="12"/>
  <c r="O788" i="12"/>
  <c r="M787" i="12"/>
  <c r="I786" i="12"/>
  <c r="N783" i="12"/>
  <c r="O782" i="12"/>
  <c r="N781" i="12"/>
  <c r="O780" i="12"/>
  <c r="N779" i="12"/>
  <c r="M778" i="12"/>
  <c r="J777" i="12"/>
  <c r="I776" i="12"/>
  <c r="K776" i="12" s="1"/>
  <c r="H775" i="12"/>
  <c r="I774" i="12"/>
  <c r="H773" i="12"/>
  <c r="O771" i="12"/>
  <c r="O770" i="12"/>
  <c r="N769" i="12"/>
  <c r="I768" i="12"/>
  <c r="H767" i="12"/>
  <c r="H766" i="12"/>
  <c r="J765" i="12"/>
  <c r="O762" i="12"/>
  <c r="O760" i="12"/>
  <c r="O759" i="12"/>
  <c r="AC758" i="12"/>
  <c r="M866" i="12"/>
  <c r="J864" i="12"/>
  <c r="I862" i="12"/>
  <c r="M856" i="12"/>
  <c r="M846" i="12"/>
  <c r="M832" i="12"/>
  <c r="N829" i="12"/>
  <c r="J820" i="12"/>
  <c r="H818" i="12"/>
  <c r="J817" i="12"/>
  <c r="J807" i="12"/>
  <c r="O806" i="12"/>
  <c r="O805" i="12"/>
  <c r="J804" i="12"/>
  <c r="O801" i="12"/>
  <c r="I800" i="12"/>
  <c r="J799" i="12"/>
  <c r="H798" i="12"/>
  <c r="I797" i="12"/>
  <c r="AC796" i="12"/>
  <c r="AC795" i="12"/>
  <c r="AC793" i="12"/>
  <c r="N792" i="12"/>
  <c r="M791" i="12"/>
  <c r="O789" i="12"/>
  <c r="N788" i="12"/>
  <c r="J787" i="12"/>
  <c r="H786" i="12"/>
  <c r="O784" i="12"/>
  <c r="M783" i="12"/>
  <c r="N782" i="12"/>
  <c r="M781" i="12"/>
  <c r="N780" i="12"/>
  <c r="M779" i="12"/>
  <c r="J778" i="12"/>
  <c r="I777" i="12"/>
  <c r="H776" i="12"/>
  <c r="H774" i="12"/>
  <c r="O772" i="12"/>
  <c r="N771" i="12"/>
  <c r="N770" i="12"/>
  <c r="M769" i="12"/>
  <c r="H768" i="12"/>
  <c r="I765" i="12"/>
  <c r="N762" i="12"/>
  <c r="N760" i="12"/>
  <c r="J866" i="12"/>
  <c r="I864" i="12"/>
  <c r="H862" i="12"/>
  <c r="H860" i="12"/>
  <c r="J856" i="12"/>
  <c r="J846" i="12"/>
  <c r="I835" i="12"/>
  <c r="J832" i="12"/>
  <c r="J826" i="12"/>
  <c r="I820" i="12"/>
  <c r="H817" i="12"/>
  <c r="J815" i="12"/>
  <c r="I807" i="12"/>
  <c r="M806" i="12"/>
  <c r="N805" i="12"/>
  <c r="I804" i="12"/>
  <c r="K804" i="12" s="1"/>
  <c r="O802" i="12"/>
  <c r="N801" i="12"/>
  <c r="H800" i="12"/>
  <c r="I799" i="12"/>
  <c r="H797" i="12"/>
  <c r="O793" i="12"/>
  <c r="M792" i="12"/>
  <c r="J791" i="12"/>
  <c r="N789" i="12"/>
  <c r="M788" i="12"/>
  <c r="I787" i="12"/>
  <c r="K787" i="12" s="1"/>
  <c r="O785" i="12"/>
  <c r="N784" i="12"/>
  <c r="M782" i="12"/>
  <c r="M780" i="12"/>
  <c r="J779" i="12"/>
  <c r="I778" i="12"/>
  <c r="H777" i="12"/>
  <c r="N772" i="12"/>
  <c r="M771" i="12"/>
  <c r="M770" i="12"/>
  <c r="J769" i="12"/>
  <c r="H765" i="12"/>
  <c r="O764" i="12"/>
  <c r="O763" i="12"/>
  <c r="M762" i="12"/>
  <c r="O761" i="12"/>
  <c r="AC760" i="12"/>
  <c r="M760" i="12"/>
  <c r="AC857" i="12"/>
  <c r="O855" i="12"/>
  <c r="H850" i="12"/>
  <c r="J845" i="12"/>
  <c r="AC844" i="12"/>
  <c r="H835" i="12"/>
  <c r="H826" i="12"/>
  <c r="M823" i="12"/>
  <c r="N821" i="12"/>
  <c r="J816" i="12"/>
  <c r="I815" i="12"/>
  <c r="O814" i="12"/>
  <c r="O813" i="12"/>
  <c r="J806" i="12"/>
  <c r="M805" i="12"/>
  <c r="H804" i="12"/>
  <c r="O803" i="12"/>
  <c r="N802" i="12"/>
  <c r="M801" i="12"/>
  <c r="H799" i="12"/>
  <c r="O796" i="12"/>
  <c r="O795" i="12"/>
  <c r="O794" i="12"/>
  <c r="N793" i="12"/>
  <c r="J792" i="12"/>
  <c r="I791" i="12"/>
  <c r="O790" i="12"/>
  <c r="M789" i="12"/>
  <c r="J788" i="12"/>
  <c r="H787" i="12"/>
  <c r="AC786" i="12"/>
  <c r="N785" i="12"/>
  <c r="M784" i="12"/>
  <c r="J783" i="12"/>
  <c r="J782" i="12"/>
  <c r="J781" i="12"/>
  <c r="J780" i="12"/>
  <c r="I779" i="12"/>
  <c r="H778" i="12"/>
  <c r="O775" i="12"/>
  <c r="O773" i="12"/>
  <c r="M772" i="12"/>
  <c r="J771" i="12"/>
  <c r="J770" i="12"/>
  <c r="I769" i="12"/>
  <c r="O767" i="12"/>
  <c r="O766" i="12"/>
  <c r="N764" i="12"/>
  <c r="N763" i="12"/>
  <c r="AC762" i="12"/>
  <c r="J762" i="12"/>
  <c r="N761" i="12"/>
  <c r="J760" i="12"/>
  <c r="N855" i="12"/>
  <c r="I845" i="12"/>
  <c r="H838" i="12"/>
  <c r="AC836" i="12"/>
  <c r="M834" i="12"/>
  <c r="M831" i="12"/>
  <c r="J828" i="12"/>
  <c r="I823" i="12"/>
  <c r="J821" i="12"/>
  <c r="O819" i="12"/>
  <c r="H816" i="12"/>
  <c r="N814" i="12"/>
  <c r="N813" i="12"/>
  <c r="N810" i="12"/>
  <c r="I806" i="12"/>
  <c r="J805" i="12"/>
  <c r="N803" i="12"/>
  <c r="M802" i="12"/>
  <c r="J801" i="12"/>
  <c r="O798" i="12"/>
  <c r="N796" i="12"/>
  <c r="N795" i="12"/>
  <c r="N794" i="12"/>
  <c r="M793" i="12"/>
  <c r="I792" i="12"/>
  <c r="H791" i="12"/>
  <c r="N790" i="12"/>
  <c r="J789" i="12"/>
  <c r="I788" i="12"/>
  <c r="O786" i="12"/>
  <c r="M785" i="12"/>
  <c r="J784" i="12"/>
  <c r="I783" i="12"/>
  <c r="I782" i="12"/>
  <c r="I781" i="12"/>
  <c r="I780" i="12"/>
  <c r="H779" i="12"/>
  <c r="O776" i="12"/>
  <c r="N775" i="12"/>
  <c r="O774" i="12"/>
  <c r="N773" i="12"/>
  <c r="J772" i="12"/>
  <c r="I771" i="12"/>
  <c r="I770" i="12"/>
  <c r="H769" i="12"/>
  <c r="O768" i="12"/>
  <c r="N767" i="12"/>
  <c r="H837" i="12"/>
  <c r="M812" i="12"/>
  <c r="M803" i="12"/>
  <c r="J802" i="12"/>
  <c r="I801" i="12"/>
  <c r="I789" i="12"/>
  <c r="H783" i="12"/>
  <c r="H782" i="12"/>
  <c r="H781" i="12"/>
  <c r="H780" i="12"/>
  <c r="AC766" i="12"/>
  <c r="I762" i="12"/>
  <c r="I760" i="12"/>
  <c r="J758" i="12"/>
  <c r="M757" i="12"/>
  <c r="O755" i="12"/>
  <c r="H754" i="12"/>
  <c r="O752" i="12"/>
  <c r="M751" i="12"/>
  <c r="J750" i="12"/>
  <c r="J749" i="12"/>
  <c r="J746" i="12"/>
  <c r="N745" i="12"/>
  <c r="N744" i="12"/>
  <c r="O743" i="12"/>
  <c r="N742" i="12"/>
  <c r="O740" i="12"/>
  <c r="N739" i="12"/>
  <c r="N738" i="12"/>
  <c r="M737" i="12"/>
  <c r="N736" i="12"/>
  <c r="J735" i="12"/>
  <c r="J734" i="12"/>
  <c r="N733" i="12"/>
  <c r="J732" i="12"/>
  <c r="J731" i="12"/>
  <c r="J730" i="12"/>
  <c r="M729" i="12"/>
  <c r="I728" i="12"/>
  <c r="O726" i="12"/>
  <c r="N725" i="12"/>
  <c r="M724" i="12"/>
  <c r="I723" i="12"/>
  <c r="J722" i="12"/>
  <c r="H721" i="12"/>
  <c r="AC720" i="12"/>
  <c r="O719" i="12"/>
  <c r="O718" i="12"/>
  <c r="N717" i="12"/>
  <c r="M716" i="12"/>
  <c r="H715" i="12"/>
  <c r="AC714" i="12"/>
  <c r="J834" i="12"/>
  <c r="H823" i="12"/>
  <c r="J809" i="12"/>
  <c r="H806" i="12"/>
  <c r="M790" i="12"/>
  <c r="I784" i="12"/>
  <c r="I772" i="12"/>
  <c r="AN772" i="12" s="1"/>
  <c r="Z772" i="12" s="1" a="1"/>
  <c r="Z772" i="12" s="1"/>
  <c r="H762" i="12"/>
  <c r="H760" i="12"/>
  <c r="I758" i="12"/>
  <c r="J757" i="12"/>
  <c r="O756" i="12"/>
  <c r="N755" i="12"/>
  <c r="O753" i="12"/>
  <c r="N752" i="12"/>
  <c r="J751" i="12"/>
  <c r="I750" i="12"/>
  <c r="I749" i="12"/>
  <c r="O748" i="12"/>
  <c r="I746" i="12"/>
  <c r="M745" i="12"/>
  <c r="M744" i="12"/>
  <c r="N743" i="12"/>
  <c r="M742" i="12"/>
  <c r="O741" i="12"/>
  <c r="N740" i="12"/>
  <c r="M739" i="12"/>
  <c r="M738" i="12"/>
  <c r="J737" i="12"/>
  <c r="M736" i="12"/>
  <c r="I735" i="12"/>
  <c r="I734" i="12"/>
  <c r="M733" i="12"/>
  <c r="I732" i="12"/>
  <c r="I731" i="12"/>
  <c r="I730" i="12"/>
  <c r="J729" i="12"/>
  <c r="H728" i="12"/>
  <c r="N726" i="12"/>
  <c r="M725" i="12"/>
  <c r="J724" i="12"/>
  <c r="H723" i="12"/>
  <c r="AC722" i="12"/>
  <c r="I722" i="12"/>
  <c r="N719" i="12"/>
  <c r="N718" i="12"/>
  <c r="M717" i="12"/>
  <c r="AC853" i="12"/>
  <c r="H848" i="12"/>
  <c r="H844" i="12"/>
  <c r="O843" i="12"/>
  <c r="J831" i="12"/>
  <c r="J813" i="12"/>
  <c r="AC791" i="12"/>
  <c r="J785" i="12"/>
  <c r="M773" i="12"/>
  <c r="M764" i="12"/>
  <c r="H758" i="12"/>
  <c r="I757" i="12"/>
  <c r="K757" i="12" s="1"/>
  <c r="N756" i="12"/>
  <c r="M755" i="12"/>
  <c r="N753" i="12"/>
  <c r="AQ753" i="12" s="1"/>
  <c r="Z753" i="12" s="1" a="1"/>
  <c r="Z753" i="12" s="1"/>
  <c r="M752" i="12"/>
  <c r="I751" i="12"/>
  <c r="H750" i="12"/>
  <c r="H749" i="12"/>
  <c r="N748" i="12"/>
  <c r="O747" i="12"/>
  <c r="H746" i="12"/>
  <c r="J745" i="12"/>
  <c r="J744" i="12"/>
  <c r="M743" i="12"/>
  <c r="J742" i="12"/>
  <c r="N741" i="12"/>
  <c r="M740" i="12"/>
  <c r="J739" i="12"/>
  <c r="I737" i="12"/>
  <c r="J736" i="12"/>
  <c r="H735" i="12"/>
  <c r="H734" i="12"/>
  <c r="J733" i="12"/>
  <c r="H732" i="12"/>
  <c r="H731" i="12"/>
  <c r="AC730" i="12"/>
  <c r="H730" i="12"/>
  <c r="I729" i="12"/>
  <c r="AC728" i="12"/>
  <c r="O727" i="12"/>
  <c r="M726" i="12"/>
  <c r="J725" i="12"/>
  <c r="I724" i="12"/>
  <c r="H722" i="12"/>
  <c r="O720" i="12"/>
  <c r="M719" i="12"/>
  <c r="M718" i="12"/>
  <c r="J717" i="12"/>
  <c r="I821" i="12"/>
  <c r="M810" i="12"/>
  <c r="J793" i="12"/>
  <c r="H792" i="12"/>
  <c r="N786" i="12"/>
  <c r="N774" i="12"/>
  <c r="N766" i="12"/>
  <c r="J764" i="12"/>
  <c r="N759" i="12"/>
  <c r="H757" i="12"/>
  <c r="M756" i="12"/>
  <c r="J755" i="12"/>
  <c r="O754" i="12"/>
  <c r="M753" i="12"/>
  <c r="J752" i="12"/>
  <c r="H751" i="12"/>
  <c r="M748" i="12"/>
  <c r="N747" i="12"/>
  <c r="I745" i="12"/>
  <c r="I744" i="12"/>
  <c r="J743" i="12"/>
  <c r="I742" i="12"/>
  <c r="M741" i="12"/>
  <c r="J740" i="12"/>
  <c r="I739" i="12"/>
  <c r="J738" i="12"/>
  <c r="H737" i="12"/>
  <c r="I736" i="12"/>
  <c r="I733" i="12"/>
  <c r="H729" i="12"/>
  <c r="N727" i="12"/>
  <c r="J726" i="12"/>
  <c r="I725" i="12"/>
  <c r="AC724" i="12"/>
  <c r="H724" i="12"/>
  <c r="O721" i="12"/>
  <c r="N720" i="12"/>
  <c r="J719" i="12"/>
  <c r="I717" i="12"/>
  <c r="H716" i="12"/>
  <c r="O715" i="12"/>
  <c r="N714" i="12"/>
  <c r="O797" i="12"/>
  <c r="M796" i="12"/>
  <c r="M795" i="12"/>
  <c r="M794" i="12"/>
  <c r="M775" i="12"/>
  <c r="M766" i="12"/>
  <c r="M763" i="12"/>
  <c r="M761" i="12"/>
  <c r="M759" i="12"/>
  <c r="J756" i="12"/>
  <c r="I755" i="12"/>
  <c r="N754" i="12"/>
  <c r="J753" i="12"/>
  <c r="I752" i="12"/>
  <c r="J748" i="12"/>
  <c r="M747" i="12"/>
  <c r="O746" i="12"/>
  <c r="H745" i="12"/>
  <c r="H744" i="12"/>
  <c r="I743" i="12"/>
  <c r="H742" i="12"/>
  <c r="J741" i="12"/>
  <c r="I740" i="12"/>
  <c r="H739" i="12"/>
  <c r="I738" i="12"/>
  <c r="H736" i="12"/>
  <c r="H733" i="12"/>
  <c r="O728" i="12"/>
  <c r="H828" i="12"/>
  <c r="H814" i="12"/>
  <c r="I805" i="12"/>
  <c r="N798" i="12"/>
  <c r="O777" i="12"/>
  <c r="N776" i="12"/>
  <c r="O765" i="12"/>
  <c r="J763" i="12"/>
  <c r="J761" i="12"/>
  <c r="J759" i="12"/>
  <c r="O758" i="12"/>
  <c r="I756" i="12"/>
  <c r="H755" i="12"/>
  <c r="M754" i="12"/>
  <c r="I753" i="12"/>
  <c r="H752" i="12"/>
  <c r="O750" i="12"/>
  <c r="O749" i="12"/>
  <c r="AC748" i="12"/>
  <c r="I748" i="12"/>
  <c r="J747" i="12"/>
  <c r="N746" i="12"/>
  <c r="H743" i="12"/>
  <c r="I741" i="12"/>
  <c r="H740" i="12"/>
  <c r="H738" i="12"/>
  <c r="O735" i="12"/>
  <c r="O734" i="12"/>
  <c r="O732" i="12"/>
  <c r="O731" i="12"/>
  <c r="O730" i="12"/>
  <c r="N728" i="12"/>
  <c r="AP728" i="12" s="1"/>
  <c r="AB728" i="12" s="1" a="1"/>
  <c r="AB728" i="12" s="1"/>
  <c r="I825" i="12"/>
  <c r="O811" i="12"/>
  <c r="N768" i="12"/>
  <c r="I759" i="12"/>
  <c r="N758" i="12"/>
  <c r="O757" i="12"/>
  <c r="H756" i="12"/>
  <c r="J754" i="12"/>
  <c r="H753" i="12"/>
  <c r="O751" i="12"/>
  <c r="N750" i="12"/>
  <c r="N749" i="12"/>
  <c r="H748" i="12"/>
  <c r="I747" i="12"/>
  <c r="M746" i="12"/>
  <c r="H741" i="12"/>
  <c r="O737" i="12"/>
  <c r="N735" i="12"/>
  <c r="N734" i="12"/>
  <c r="N732" i="12"/>
  <c r="N731" i="12"/>
  <c r="N730" i="12"/>
  <c r="O729" i="12"/>
  <c r="M728" i="12"/>
  <c r="I727" i="12"/>
  <c r="AC726" i="12"/>
  <c r="O724" i="12"/>
  <c r="M723" i="12"/>
  <c r="M722" i="12"/>
  <c r="J721" i="12"/>
  <c r="I720" i="12"/>
  <c r="H718" i="12"/>
  <c r="O716" i="12"/>
  <c r="J715" i="12"/>
  <c r="I714" i="12"/>
  <c r="O712" i="12"/>
  <c r="J711" i="12"/>
  <c r="M710" i="12"/>
  <c r="J709" i="12"/>
  <c r="H708" i="12"/>
  <c r="I707" i="12"/>
  <c r="H706" i="12"/>
  <c r="O705" i="12"/>
  <c r="H704" i="12"/>
  <c r="O703" i="12"/>
  <c r="M702" i="12"/>
  <c r="H701" i="12"/>
  <c r="H788" i="12"/>
  <c r="M749" i="12"/>
  <c r="O745" i="12"/>
  <c r="N737" i="12"/>
  <c r="O733" i="12"/>
  <c r="M732" i="12"/>
  <c r="H725" i="12"/>
  <c r="J720" i="12"/>
  <c r="I719" i="12"/>
  <c r="K719" i="12" s="1"/>
  <c r="I716" i="12"/>
  <c r="N715" i="12"/>
  <c r="M713" i="12"/>
  <c r="H712" i="12"/>
  <c r="O711" i="12"/>
  <c r="O710" i="12"/>
  <c r="M709" i="12"/>
  <c r="O706" i="12"/>
  <c r="H705" i="12"/>
  <c r="M704" i="12"/>
  <c r="N702" i="12"/>
  <c r="I700" i="12"/>
  <c r="J698" i="12"/>
  <c r="H697" i="12"/>
  <c r="AC696" i="12"/>
  <c r="O695" i="12"/>
  <c r="N694" i="12"/>
  <c r="J693" i="12"/>
  <c r="I692" i="12"/>
  <c r="N689" i="12"/>
  <c r="M688" i="12"/>
  <c r="I687" i="12"/>
  <c r="N686" i="12"/>
  <c r="H685" i="12"/>
  <c r="N683" i="12"/>
  <c r="N681" i="12"/>
  <c r="I678" i="12"/>
  <c r="I677" i="12"/>
  <c r="O676" i="12"/>
  <c r="O675" i="12"/>
  <c r="AC674" i="12"/>
  <c r="I674" i="12"/>
  <c r="I673" i="12"/>
  <c r="N672" i="12"/>
  <c r="N671" i="12"/>
  <c r="H670" i="12"/>
  <c r="H669" i="12"/>
  <c r="M668" i="12"/>
  <c r="M667" i="12"/>
  <c r="AC664" i="12"/>
  <c r="H664" i="12"/>
  <c r="I662" i="12"/>
  <c r="H661" i="12"/>
  <c r="I660" i="12"/>
  <c r="O657" i="12"/>
  <c r="M750" i="12"/>
  <c r="H747" i="12"/>
  <c r="M731" i="12"/>
  <c r="N724" i="12"/>
  <c r="O723" i="12"/>
  <c r="H720" i="12"/>
  <c r="H719" i="12"/>
  <c r="AC718" i="12"/>
  <c r="M715" i="12"/>
  <c r="J713" i="12"/>
  <c r="N711" i="12"/>
  <c r="N710" i="12"/>
  <c r="I709" i="12"/>
  <c r="N706" i="12"/>
  <c r="J704" i="12"/>
  <c r="J702" i="12"/>
  <c r="H700" i="12"/>
  <c r="O699" i="12"/>
  <c r="I698" i="12"/>
  <c r="N695" i="12"/>
  <c r="M694" i="12"/>
  <c r="I693" i="12"/>
  <c r="H692" i="12"/>
  <c r="M689" i="12"/>
  <c r="J688" i="12"/>
  <c r="H687" i="12"/>
  <c r="M686" i="12"/>
  <c r="M683" i="12"/>
  <c r="M681" i="12"/>
  <c r="O679" i="12"/>
  <c r="H678" i="12"/>
  <c r="H677" i="12"/>
  <c r="N676" i="12"/>
  <c r="N675" i="12"/>
  <c r="H674" i="12"/>
  <c r="H673" i="12"/>
  <c r="M672" i="12"/>
  <c r="M671" i="12"/>
  <c r="AC668" i="12"/>
  <c r="J668" i="12"/>
  <c r="J667" i="12"/>
  <c r="AC662" i="12"/>
  <c r="H662" i="12"/>
  <c r="AC660" i="12"/>
  <c r="H660" i="12"/>
  <c r="H759" i="12"/>
  <c r="N751" i="12"/>
  <c r="O738" i="12"/>
  <c r="M730" i="12"/>
  <c r="M727" i="12"/>
  <c r="N723" i="12"/>
  <c r="I715" i="12"/>
  <c r="I713" i="12"/>
  <c r="AC712" i="12"/>
  <c r="M711" i="12"/>
  <c r="J710" i="12"/>
  <c r="H709" i="12"/>
  <c r="AC708" i="12"/>
  <c r="O707" i="12"/>
  <c r="M706" i="12"/>
  <c r="I704" i="12"/>
  <c r="N703" i="12"/>
  <c r="I702" i="12"/>
  <c r="N699" i="12"/>
  <c r="H698" i="12"/>
  <c r="O696" i="12"/>
  <c r="M695" i="12"/>
  <c r="J694" i="12"/>
  <c r="H693" i="12"/>
  <c r="AC692" i="12"/>
  <c r="O691" i="12"/>
  <c r="O690" i="12"/>
  <c r="J689" i="12"/>
  <c r="I688" i="12"/>
  <c r="J686" i="12"/>
  <c r="O684" i="12"/>
  <c r="J683" i="12"/>
  <c r="O682" i="12"/>
  <c r="J681" i="12"/>
  <c r="O680" i="12"/>
  <c r="N679" i="12"/>
  <c r="M676" i="12"/>
  <c r="M675" i="12"/>
  <c r="J672" i="12"/>
  <c r="J671" i="12"/>
  <c r="I668" i="12"/>
  <c r="I667" i="12"/>
  <c r="O666" i="12"/>
  <c r="O665" i="12"/>
  <c r="O663" i="12"/>
  <c r="O808" i="12"/>
  <c r="AQ808" i="12" s="1"/>
  <c r="AA808" i="12" s="1" a="1"/>
  <c r="AA808" i="12" s="1"/>
  <c r="O739" i="12"/>
  <c r="M734" i="12"/>
  <c r="N729" i="12"/>
  <c r="J728" i="12"/>
  <c r="J727" i="12"/>
  <c r="J723" i="12"/>
  <c r="O722" i="12"/>
  <c r="J718" i="12"/>
  <c r="O714" i="12"/>
  <c r="H713" i="12"/>
  <c r="I711" i="12"/>
  <c r="I710" i="12"/>
  <c r="O708" i="12"/>
  <c r="N707" i="12"/>
  <c r="J706" i="12"/>
  <c r="M703" i="12"/>
  <c r="H702" i="12"/>
  <c r="O701" i="12"/>
  <c r="M699" i="12"/>
  <c r="O697" i="12"/>
  <c r="N696" i="12"/>
  <c r="J695" i="12"/>
  <c r="I694" i="12"/>
  <c r="N691" i="12"/>
  <c r="N690" i="12"/>
  <c r="I689" i="12"/>
  <c r="H688" i="12"/>
  <c r="I686" i="12"/>
  <c r="O685" i="12"/>
  <c r="N684" i="12"/>
  <c r="I683" i="12"/>
  <c r="N682" i="12"/>
  <c r="I681" i="12"/>
  <c r="N680" i="12"/>
  <c r="M679" i="12"/>
  <c r="AC676" i="12"/>
  <c r="J676" i="12"/>
  <c r="J675" i="12"/>
  <c r="M819" i="12"/>
  <c r="O800" i="12"/>
  <c r="AP800" i="12" s="1"/>
  <c r="AB800" i="12" s="1" a="1"/>
  <c r="AB800" i="12" s="1"/>
  <c r="M767" i="12"/>
  <c r="M758" i="12"/>
  <c r="H727" i="12"/>
  <c r="I726" i="12"/>
  <c r="N722" i="12"/>
  <c r="I718" i="12"/>
  <c r="O717" i="12"/>
  <c r="AQ717" i="12" s="1"/>
  <c r="Z717" i="12" s="1" a="1"/>
  <c r="Z717" i="12" s="1"/>
  <c r="AC716" i="12"/>
  <c r="M714" i="12"/>
  <c r="N712" i="12"/>
  <c r="H711" i="12"/>
  <c r="H710" i="12"/>
  <c r="N708" i="12"/>
  <c r="M707" i="12"/>
  <c r="I706" i="12"/>
  <c r="N705" i="12"/>
  <c r="J703" i="12"/>
  <c r="N701" i="12"/>
  <c r="O700" i="12"/>
  <c r="J699" i="12"/>
  <c r="N697" i="12"/>
  <c r="M696" i="12"/>
  <c r="I695" i="12"/>
  <c r="H694" i="12"/>
  <c r="O692" i="12"/>
  <c r="M691" i="12"/>
  <c r="M690" i="12"/>
  <c r="H689" i="12"/>
  <c r="O687" i="12"/>
  <c r="H686" i="12"/>
  <c r="N685" i="12"/>
  <c r="M684" i="12"/>
  <c r="H683" i="12"/>
  <c r="M682" i="12"/>
  <c r="H681" i="12"/>
  <c r="M680" i="12"/>
  <c r="J679" i="12"/>
  <c r="O678" i="12"/>
  <c r="O677" i="12"/>
  <c r="I676" i="12"/>
  <c r="N757" i="12"/>
  <c r="I754" i="12"/>
  <c r="M735" i="12"/>
  <c r="H726" i="12"/>
  <c r="N721" i="12"/>
  <c r="H717" i="12"/>
  <c r="J714" i="12"/>
  <c r="M712" i="12"/>
  <c r="AC710" i="12"/>
  <c r="M708" i="12"/>
  <c r="J707" i="12"/>
  <c r="M705" i="12"/>
  <c r="I703" i="12"/>
  <c r="M701" i="12"/>
  <c r="N700" i="12"/>
  <c r="I699" i="12"/>
  <c r="O698" i="12"/>
  <c r="M697" i="12"/>
  <c r="J696" i="12"/>
  <c r="H695" i="12"/>
  <c r="AC694" i="12"/>
  <c r="O693" i="12"/>
  <c r="N692" i="12"/>
  <c r="J691" i="12"/>
  <c r="J690" i="12"/>
  <c r="N687" i="12"/>
  <c r="M685" i="12"/>
  <c r="J684" i="12"/>
  <c r="J682" i="12"/>
  <c r="J680" i="12"/>
  <c r="I679" i="12"/>
  <c r="N678" i="12"/>
  <c r="N677" i="12"/>
  <c r="H676" i="12"/>
  <c r="H675" i="12"/>
  <c r="N674" i="12"/>
  <c r="N673" i="12"/>
  <c r="M670" i="12"/>
  <c r="M669" i="12"/>
  <c r="AC666" i="12"/>
  <c r="J666" i="12"/>
  <c r="J665" i="12"/>
  <c r="M664" i="12"/>
  <c r="J663" i="12"/>
  <c r="N662" i="12"/>
  <c r="M661" i="12"/>
  <c r="N660" i="12"/>
  <c r="H770" i="12"/>
  <c r="O742" i="12"/>
  <c r="M721" i="12"/>
  <c r="N716" i="12"/>
  <c r="H714" i="12"/>
  <c r="O713" i="12"/>
  <c r="J712" i="12"/>
  <c r="O709" i="12"/>
  <c r="J708" i="12"/>
  <c r="H707" i="12"/>
  <c r="AC706" i="12"/>
  <c r="J705" i="12"/>
  <c r="O704" i="12"/>
  <c r="H703" i="12"/>
  <c r="AC702" i="12"/>
  <c r="J701" i="12"/>
  <c r="M700" i="12"/>
  <c r="H699" i="12"/>
  <c r="N698" i="12"/>
  <c r="J697" i="12"/>
  <c r="I696" i="12"/>
  <c r="N693" i="12"/>
  <c r="M692" i="12"/>
  <c r="I691" i="12"/>
  <c r="I690" i="12"/>
  <c r="O688" i="12"/>
  <c r="M687" i="12"/>
  <c r="J685" i="12"/>
  <c r="I684" i="12"/>
  <c r="I682" i="12"/>
  <c r="I680" i="12"/>
  <c r="H679" i="12"/>
  <c r="M678" i="12"/>
  <c r="M677" i="12"/>
  <c r="M674" i="12"/>
  <c r="M673" i="12"/>
  <c r="AC670" i="12"/>
  <c r="J670" i="12"/>
  <c r="J669" i="12"/>
  <c r="O668" i="12"/>
  <c r="O667" i="12"/>
  <c r="I666" i="12"/>
  <c r="I665" i="12"/>
  <c r="J664" i="12"/>
  <c r="I663" i="12"/>
  <c r="AO663" i="12" s="1"/>
  <c r="Y663" i="12" s="1" a="1"/>
  <c r="Y663" i="12" s="1"/>
  <c r="M662" i="12"/>
  <c r="J661" i="12"/>
  <c r="M660" i="12"/>
  <c r="I659" i="12"/>
  <c r="H658" i="12"/>
  <c r="H771" i="12"/>
  <c r="N713" i="12"/>
  <c r="I712" i="12"/>
  <c r="I701" i="12"/>
  <c r="O694" i="12"/>
  <c r="M693" i="12"/>
  <c r="O686" i="12"/>
  <c r="O683" i="12"/>
  <c r="J674" i="12"/>
  <c r="H672" i="12"/>
  <c r="N670" i="12"/>
  <c r="N668" i="12"/>
  <c r="H666" i="12"/>
  <c r="O662" i="12"/>
  <c r="J660" i="12"/>
  <c r="M658" i="12"/>
  <c r="O655" i="12"/>
  <c r="N654" i="12"/>
  <c r="J653" i="12"/>
  <c r="H652" i="12"/>
  <c r="O651" i="12"/>
  <c r="N650" i="12"/>
  <c r="J649" i="12"/>
  <c r="I648" i="12"/>
  <c r="H647" i="12"/>
  <c r="J646" i="12"/>
  <c r="N643" i="12"/>
  <c r="M642" i="12"/>
  <c r="AC640" i="12"/>
  <c r="M639" i="12"/>
  <c r="I638" i="12"/>
  <c r="O637" i="12"/>
  <c r="M636" i="12"/>
  <c r="AC634" i="12"/>
  <c r="M633" i="12"/>
  <c r="M632" i="12"/>
  <c r="AC630" i="12"/>
  <c r="O630" i="12"/>
  <c r="I629" i="12"/>
  <c r="M627" i="12"/>
  <c r="I626" i="12"/>
  <c r="O624" i="12"/>
  <c r="J623" i="12"/>
  <c r="N622" i="12"/>
  <c r="N621" i="12"/>
  <c r="J620" i="12"/>
  <c r="O618" i="12"/>
  <c r="J617" i="12"/>
  <c r="H616" i="12"/>
  <c r="O615" i="12"/>
  <c r="M613" i="12"/>
  <c r="I612" i="12"/>
  <c r="M610" i="12"/>
  <c r="J609" i="12"/>
  <c r="AC607" i="12"/>
  <c r="I607" i="12"/>
  <c r="H606" i="12"/>
  <c r="AC605" i="12"/>
  <c r="O603" i="12"/>
  <c r="N602" i="12"/>
  <c r="M601" i="12"/>
  <c r="J600" i="12"/>
  <c r="I599" i="12"/>
  <c r="H598" i="12"/>
  <c r="AC597" i="12"/>
  <c r="O595" i="12"/>
  <c r="N594" i="12"/>
  <c r="O744" i="12"/>
  <c r="I721" i="12"/>
  <c r="M720" i="12"/>
  <c r="H696" i="12"/>
  <c r="H680" i="12"/>
  <c r="J678" i="12"/>
  <c r="O673" i="12"/>
  <c r="I670" i="12"/>
  <c r="H668" i="12"/>
  <c r="N665" i="12"/>
  <c r="P665" i="12" s="1"/>
  <c r="J662" i="12"/>
  <c r="O659" i="12"/>
  <c r="J658" i="12"/>
  <c r="O656" i="12"/>
  <c r="N655" i="12"/>
  <c r="M654" i="12"/>
  <c r="I653" i="12"/>
  <c r="N651" i="12"/>
  <c r="M650" i="12"/>
  <c r="I649" i="12"/>
  <c r="H648" i="12"/>
  <c r="I646" i="12"/>
  <c r="O645" i="12"/>
  <c r="O644" i="12"/>
  <c r="M643" i="12"/>
  <c r="J642" i="12"/>
  <c r="J639" i="12"/>
  <c r="H638" i="12"/>
  <c r="N637" i="12"/>
  <c r="P637" i="12" s="1"/>
  <c r="J636" i="12"/>
  <c r="J633" i="12"/>
  <c r="J632" i="12"/>
  <c r="N630" i="12"/>
  <c r="H629" i="12"/>
  <c r="J627" i="12"/>
  <c r="H626" i="12"/>
  <c r="O625" i="12"/>
  <c r="N624" i="12"/>
  <c r="I623" i="12"/>
  <c r="M622" i="12"/>
  <c r="M621" i="12"/>
  <c r="I620" i="12"/>
  <c r="O619" i="12"/>
  <c r="N618" i="12"/>
  <c r="P618" i="12" s="1"/>
  <c r="I617" i="12"/>
  <c r="AO617" i="12" s="1"/>
  <c r="AB617" i="12" s="1" a="1"/>
  <c r="AB617" i="12" s="1"/>
  <c r="N615" i="12"/>
  <c r="J613" i="12"/>
  <c r="H612" i="12"/>
  <c r="O611" i="12"/>
  <c r="J610" i="12"/>
  <c r="I609" i="12"/>
  <c r="H607" i="12"/>
  <c r="AC606" i="12"/>
  <c r="O604" i="12"/>
  <c r="N603" i="12"/>
  <c r="M602" i="12"/>
  <c r="J601" i="12"/>
  <c r="I600" i="12"/>
  <c r="H599" i="12"/>
  <c r="AC598" i="12"/>
  <c r="O596" i="12"/>
  <c r="N595" i="12"/>
  <c r="O702" i="12"/>
  <c r="M698" i="12"/>
  <c r="I697" i="12"/>
  <c r="J687" i="12"/>
  <c r="J677" i="12"/>
  <c r="J673" i="12"/>
  <c r="AC672" i="12"/>
  <c r="O671" i="12"/>
  <c r="N667" i="12"/>
  <c r="M665" i="12"/>
  <c r="O664" i="12"/>
  <c r="O661" i="12"/>
  <c r="N659" i="12"/>
  <c r="I658" i="12"/>
  <c r="N656" i="12"/>
  <c r="M655" i="12"/>
  <c r="J654" i="12"/>
  <c r="H653" i="12"/>
  <c r="M651" i="12"/>
  <c r="J650" i="12"/>
  <c r="H649" i="12"/>
  <c r="H646" i="12"/>
  <c r="N645" i="12"/>
  <c r="N644" i="12"/>
  <c r="J643" i="12"/>
  <c r="I642" i="12"/>
  <c r="O641" i="12"/>
  <c r="O640" i="12"/>
  <c r="I639" i="12"/>
  <c r="M637" i="12"/>
  <c r="I636" i="12"/>
  <c r="O635" i="12"/>
  <c r="O634" i="12"/>
  <c r="I633" i="12"/>
  <c r="I632" i="12"/>
  <c r="O631" i="12"/>
  <c r="M630" i="12"/>
  <c r="AC628" i="12"/>
  <c r="O628" i="12"/>
  <c r="I627" i="12"/>
  <c r="N625" i="12"/>
  <c r="M624" i="12"/>
  <c r="H623" i="12"/>
  <c r="J622" i="12"/>
  <c r="J621" i="12"/>
  <c r="H620" i="12"/>
  <c r="N619" i="12"/>
  <c r="M618" i="12"/>
  <c r="H617" i="12"/>
  <c r="M615" i="12"/>
  <c r="O614" i="12"/>
  <c r="I613" i="12"/>
  <c r="N611" i="12"/>
  <c r="I610" i="12"/>
  <c r="H609" i="12"/>
  <c r="O608" i="12"/>
  <c r="O605" i="12"/>
  <c r="N604" i="12"/>
  <c r="M603" i="12"/>
  <c r="J602" i="12"/>
  <c r="I601" i="12"/>
  <c r="H600" i="12"/>
  <c r="AC599" i="12"/>
  <c r="O597" i="12"/>
  <c r="N596" i="12"/>
  <c r="M595" i="12"/>
  <c r="I708" i="12"/>
  <c r="H684" i="12"/>
  <c r="O681" i="12"/>
  <c r="I671" i="12"/>
  <c r="O669" i="12"/>
  <c r="H667" i="12"/>
  <c r="H665" i="12"/>
  <c r="N664" i="12"/>
  <c r="N661" i="12"/>
  <c r="M659" i="12"/>
  <c r="N657" i="12"/>
  <c r="M656" i="12"/>
  <c r="J655" i="12"/>
  <c r="I654" i="12"/>
  <c r="O652" i="12"/>
  <c r="J651" i="12"/>
  <c r="I650" i="12"/>
  <c r="O647" i="12"/>
  <c r="M645" i="12"/>
  <c r="M644" i="12"/>
  <c r="I643" i="12"/>
  <c r="H642" i="12"/>
  <c r="N641" i="12"/>
  <c r="N640" i="12"/>
  <c r="H639" i="12"/>
  <c r="J637" i="12"/>
  <c r="H636" i="12"/>
  <c r="N635" i="12"/>
  <c r="N634" i="12"/>
  <c r="H633" i="12"/>
  <c r="H632" i="12"/>
  <c r="N631" i="12"/>
  <c r="J630" i="12"/>
  <c r="N628" i="12"/>
  <c r="H627" i="12"/>
  <c r="M625" i="12"/>
  <c r="J624" i="12"/>
  <c r="AC622" i="12"/>
  <c r="I622" i="12"/>
  <c r="I621" i="12"/>
  <c r="M619" i="12"/>
  <c r="J618" i="12"/>
  <c r="O616" i="12"/>
  <c r="J615" i="12"/>
  <c r="N614" i="12"/>
  <c r="H613" i="12"/>
  <c r="M611" i="12"/>
  <c r="H610" i="12"/>
  <c r="N608" i="12"/>
  <c r="O606" i="12"/>
  <c r="N605" i="12"/>
  <c r="M604" i="12"/>
  <c r="J603" i="12"/>
  <c r="I602" i="12"/>
  <c r="H601" i="12"/>
  <c r="AC600" i="12"/>
  <c r="O598" i="12"/>
  <c r="N597" i="12"/>
  <c r="M596" i="12"/>
  <c r="J595" i="12"/>
  <c r="O736" i="12"/>
  <c r="O725" i="12"/>
  <c r="J716" i="12"/>
  <c r="N709" i="12"/>
  <c r="N688" i="12"/>
  <c r="I675" i="12"/>
  <c r="H671" i="12"/>
  <c r="N669" i="12"/>
  <c r="I664" i="12"/>
  <c r="I661" i="12"/>
  <c r="J659" i="12"/>
  <c r="M657" i="12"/>
  <c r="J656" i="12"/>
  <c r="I655" i="12"/>
  <c r="H654" i="12"/>
  <c r="N652" i="12"/>
  <c r="I651" i="12"/>
  <c r="H650" i="12"/>
  <c r="O648" i="12"/>
  <c r="N647" i="12"/>
  <c r="J645" i="12"/>
  <c r="J644" i="12"/>
  <c r="H643" i="12"/>
  <c r="M641" i="12"/>
  <c r="M640" i="12"/>
  <c r="AC638" i="12"/>
  <c r="O638" i="12"/>
  <c r="I637" i="12"/>
  <c r="M635" i="12"/>
  <c r="M634" i="12"/>
  <c r="AC632" i="12"/>
  <c r="M631" i="12"/>
  <c r="I630" i="12"/>
  <c r="O629" i="12"/>
  <c r="M628" i="12"/>
  <c r="AC626" i="12"/>
  <c r="O626" i="12"/>
  <c r="J625" i="12"/>
  <c r="I624" i="12"/>
  <c r="H622" i="12"/>
  <c r="AC621" i="12"/>
  <c r="H621" i="12"/>
  <c r="J619" i="12"/>
  <c r="I618" i="12"/>
  <c r="N616" i="12"/>
  <c r="I615" i="12"/>
  <c r="M614" i="12"/>
  <c r="O612" i="12"/>
  <c r="J611" i="12"/>
  <c r="M608" i="12"/>
  <c r="O607" i="12"/>
  <c r="N606" i="12"/>
  <c r="M605" i="12"/>
  <c r="J604" i="12"/>
  <c r="I603" i="12"/>
  <c r="H602" i="12"/>
  <c r="AC601" i="12"/>
  <c r="N704" i="12"/>
  <c r="O689" i="12"/>
  <c r="H682" i="12"/>
  <c r="I669" i="12"/>
  <c r="N663" i="12"/>
  <c r="H659" i="12"/>
  <c r="J657" i="12"/>
  <c r="I656" i="12"/>
  <c r="H655" i="12"/>
  <c r="O653" i="12"/>
  <c r="M652" i="12"/>
  <c r="H651" i="12"/>
  <c r="O649" i="12"/>
  <c r="N648" i="12"/>
  <c r="M647" i="12"/>
  <c r="O646" i="12"/>
  <c r="I645" i="12"/>
  <c r="I644" i="12"/>
  <c r="AC642" i="12"/>
  <c r="J641" i="12"/>
  <c r="J640" i="12"/>
  <c r="N638" i="12"/>
  <c r="H637" i="12"/>
  <c r="J635" i="12"/>
  <c r="J634" i="12"/>
  <c r="J631" i="12"/>
  <c r="H630" i="12"/>
  <c r="N629" i="12"/>
  <c r="J628" i="12"/>
  <c r="N626" i="12"/>
  <c r="I625" i="12"/>
  <c r="H624" i="12"/>
  <c r="O623" i="12"/>
  <c r="AC620" i="12"/>
  <c r="O620" i="12"/>
  <c r="I619" i="12"/>
  <c r="H618" i="12"/>
  <c r="O617" i="12"/>
  <c r="M616" i="12"/>
  <c r="H615" i="12"/>
  <c r="J614" i="12"/>
  <c r="N612" i="12"/>
  <c r="I611" i="12"/>
  <c r="AC610" i="12"/>
  <c r="O609" i="12"/>
  <c r="J608" i="12"/>
  <c r="N607" i="12"/>
  <c r="M606" i="12"/>
  <c r="J605" i="12"/>
  <c r="I604" i="12"/>
  <c r="H603" i="12"/>
  <c r="AC602" i="12"/>
  <c r="AC690" i="12"/>
  <c r="I685" i="12"/>
  <c r="AC678" i="12"/>
  <c r="O672" i="12"/>
  <c r="N666" i="12"/>
  <c r="M663" i="12"/>
  <c r="O658" i="12"/>
  <c r="I657" i="12"/>
  <c r="H656" i="12"/>
  <c r="N653" i="12"/>
  <c r="J652" i="12"/>
  <c r="N649" i="12"/>
  <c r="M648" i="12"/>
  <c r="J647" i="12"/>
  <c r="N646" i="12"/>
  <c r="H645" i="12"/>
  <c r="H644" i="12"/>
  <c r="O642" i="12"/>
  <c r="I641" i="12"/>
  <c r="I640" i="12"/>
  <c r="O639" i="12"/>
  <c r="M638" i="12"/>
  <c r="AC636" i="12"/>
  <c r="O636" i="12"/>
  <c r="I635" i="12"/>
  <c r="I634" i="12"/>
  <c r="O633" i="12"/>
  <c r="O632" i="12"/>
  <c r="I631" i="12"/>
  <c r="M629" i="12"/>
  <c r="I628" i="12"/>
  <c r="O627" i="12"/>
  <c r="M626" i="12"/>
  <c r="H625" i="12"/>
  <c r="N623" i="12"/>
  <c r="N620" i="12"/>
  <c r="H619" i="12"/>
  <c r="N617" i="12"/>
  <c r="J616" i="12"/>
  <c r="I614" i="12"/>
  <c r="O613" i="12"/>
  <c r="M612" i="12"/>
  <c r="H611" i="12"/>
  <c r="O610" i="12"/>
  <c r="N609" i="12"/>
  <c r="I608" i="12"/>
  <c r="M607" i="12"/>
  <c r="J606" i="12"/>
  <c r="I605" i="12"/>
  <c r="H604" i="12"/>
  <c r="AC603" i="12"/>
  <c r="O601" i="12"/>
  <c r="N600" i="12"/>
  <c r="M599" i="12"/>
  <c r="J598" i="12"/>
  <c r="I597" i="12"/>
  <c r="H596" i="12"/>
  <c r="AC595" i="12"/>
  <c r="O593" i="12"/>
  <c r="N592" i="12"/>
  <c r="M591" i="12"/>
  <c r="M590" i="12"/>
  <c r="J589" i="12"/>
  <c r="I588" i="12"/>
  <c r="H587" i="12"/>
  <c r="AC586" i="12"/>
  <c r="H586" i="12"/>
  <c r="AC585" i="12"/>
  <c r="N583" i="12"/>
  <c r="J582" i="12"/>
  <c r="H581" i="12"/>
  <c r="O580" i="12"/>
  <c r="I579" i="12"/>
  <c r="I672" i="12"/>
  <c r="AC644" i="12"/>
  <c r="O643" i="12"/>
  <c r="H634" i="12"/>
  <c r="I598" i="12"/>
  <c r="M593" i="12"/>
  <c r="I592" i="12"/>
  <c r="O589" i="12"/>
  <c r="M588" i="12"/>
  <c r="M585" i="12"/>
  <c r="J584" i="12"/>
  <c r="O582" i="12"/>
  <c r="J581" i="12"/>
  <c r="H579" i="12"/>
  <c r="I578" i="12"/>
  <c r="H576" i="12"/>
  <c r="N575" i="12"/>
  <c r="J572" i="12"/>
  <c r="H571" i="12"/>
  <c r="N570" i="12"/>
  <c r="J569" i="12"/>
  <c r="N567" i="12"/>
  <c r="H566" i="12"/>
  <c r="AC565" i="12"/>
  <c r="M564" i="12"/>
  <c r="J563" i="12"/>
  <c r="H562" i="12"/>
  <c r="AC561" i="12"/>
  <c r="N560" i="12"/>
  <c r="J559" i="12"/>
  <c r="H558" i="12"/>
  <c r="AC557" i="12"/>
  <c r="O556" i="12"/>
  <c r="N555" i="12"/>
  <c r="J554" i="12"/>
  <c r="I553" i="12"/>
  <c r="O551" i="12"/>
  <c r="M550" i="12"/>
  <c r="I549" i="12"/>
  <c r="N547" i="12"/>
  <c r="M545" i="12"/>
  <c r="H543" i="12"/>
  <c r="J542" i="12"/>
  <c r="O541" i="12"/>
  <c r="H540" i="12"/>
  <c r="J539" i="12"/>
  <c r="I538" i="12"/>
  <c r="M537" i="12"/>
  <c r="J536" i="12"/>
  <c r="M534" i="12"/>
  <c r="O533" i="12"/>
  <c r="I531" i="12"/>
  <c r="J700" i="12"/>
  <c r="O670" i="12"/>
  <c r="H663" i="12"/>
  <c r="J648" i="12"/>
  <c r="N639" i="12"/>
  <c r="N627" i="12"/>
  <c r="J612" i="12"/>
  <c r="J607" i="12"/>
  <c r="I606" i="12"/>
  <c r="AC604" i="12"/>
  <c r="M597" i="12"/>
  <c r="O594" i="12"/>
  <c r="J593" i="12"/>
  <c r="H592" i="12"/>
  <c r="AC591" i="12"/>
  <c r="N589" i="12"/>
  <c r="J588" i="12"/>
  <c r="AC587" i="12"/>
  <c r="O586" i="12"/>
  <c r="J585" i="12"/>
  <c r="I584" i="12"/>
  <c r="AC583" i="12"/>
  <c r="N582" i="12"/>
  <c r="I581" i="12"/>
  <c r="N580" i="12"/>
  <c r="H578" i="12"/>
  <c r="O577" i="12"/>
  <c r="M575" i="12"/>
  <c r="O573" i="12"/>
  <c r="I572" i="12"/>
  <c r="X572" i="12" s="1"/>
  <c r="M570" i="12"/>
  <c r="I569" i="12"/>
  <c r="O568" i="12"/>
  <c r="M567" i="12"/>
  <c r="J564" i="12"/>
  <c r="I563" i="12"/>
  <c r="O561" i="12"/>
  <c r="M560" i="12"/>
  <c r="I559" i="12"/>
  <c r="N556" i="12"/>
  <c r="M555" i="12"/>
  <c r="I554" i="12"/>
  <c r="H553" i="12"/>
  <c r="N551" i="12"/>
  <c r="J550" i="12"/>
  <c r="H549" i="12"/>
  <c r="O548" i="12"/>
  <c r="M547" i="12"/>
  <c r="J545" i="12"/>
  <c r="I542" i="12"/>
  <c r="N541" i="12"/>
  <c r="I539" i="12"/>
  <c r="H538" i="12"/>
  <c r="J537" i="12"/>
  <c r="I536" i="12"/>
  <c r="J534" i="12"/>
  <c r="N533" i="12"/>
  <c r="H531" i="12"/>
  <c r="H690" i="12"/>
  <c r="I652" i="12"/>
  <c r="H635" i="12"/>
  <c r="H631" i="12"/>
  <c r="H605" i="12"/>
  <c r="O602" i="12"/>
  <c r="N601" i="12"/>
  <c r="J597" i="12"/>
  <c r="AC596" i="12"/>
  <c r="M594" i="12"/>
  <c r="I593" i="12"/>
  <c r="O590" i="12"/>
  <c r="M589" i="12"/>
  <c r="H588" i="12"/>
  <c r="N586" i="12"/>
  <c r="I585" i="12"/>
  <c r="H584" i="12"/>
  <c r="M582" i="12"/>
  <c r="M580" i="12"/>
  <c r="N577" i="12"/>
  <c r="J575" i="12"/>
  <c r="O574" i="12"/>
  <c r="N573" i="12"/>
  <c r="H572" i="12"/>
  <c r="AC571" i="12"/>
  <c r="J570" i="12"/>
  <c r="H569" i="12"/>
  <c r="N568" i="12"/>
  <c r="J567" i="12"/>
  <c r="O565" i="12"/>
  <c r="I564" i="12"/>
  <c r="H563" i="12"/>
  <c r="N561" i="12"/>
  <c r="J560" i="12"/>
  <c r="H559" i="12"/>
  <c r="O557" i="12"/>
  <c r="M556" i="12"/>
  <c r="J555" i="12"/>
  <c r="H554" i="12"/>
  <c r="AC553" i="12"/>
  <c r="O552" i="12"/>
  <c r="M551" i="12"/>
  <c r="I550" i="12"/>
  <c r="N548" i="12"/>
  <c r="J547" i="12"/>
  <c r="O546" i="12"/>
  <c r="I545" i="12"/>
  <c r="O544" i="12"/>
  <c r="H542" i="12"/>
  <c r="M541" i="12"/>
  <c r="H539" i="12"/>
  <c r="I537" i="12"/>
  <c r="K537" i="12" s="1"/>
  <c r="H536" i="12"/>
  <c r="O535" i="12"/>
  <c r="I534" i="12"/>
  <c r="M533" i="12"/>
  <c r="O532" i="12"/>
  <c r="J692" i="12"/>
  <c r="H691" i="12"/>
  <c r="H640" i="12"/>
  <c r="H628" i="12"/>
  <c r="M620" i="12"/>
  <c r="N613" i="12"/>
  <c r="O600" i="12"/>
  <c r="H597" i="12"/>
  <c r="J594" i="12"/>
  <c r="H593" i="12"/>
  <c r="AC592" i="12"/>
  <c r="O591" i="12"/>
  <c r="N590" i="12"/>
  <c r="I589" i="12"/>
  <c r="O587" i="12"/>
  <c r="M586" i="12"/>
  <c r="H585" i="12"/>
  <c r="AC584" i="12"/>
  <c r="O583" i="12"/>
  <c r="I582" i="12"/>
  <c r="J580" i="12"/>
  <c r="M577" i="12"/>
  <c r="O576" i="12"/>
  <c r="I575" i="12"/>
  <c r="N574" i="12"/>
  <c r="M573" i="12"/>
  <c r="O571" i="12"/>
  <c r="I570" i="12"/>
  <c r="M568" i="12"/>
  <c r="I567" i="12"/>
  <c r="O566" i="12"/>
  <c r="N565" i="12"/>
  <c r="H564" i="12"/>
  <c r="AC563" i="12"/>
  <c r="O562" i="12"/>
  <c r="M561" i="12"/>
  <c r="I560" i="12"/>
  <c r="O558" i="12"/>
  <c r="N557" i="12"/>
  <c r="J556" i="12"/>
  <c r="I555" i="12"/>
  <c r="N552" i="12"/>
  <c r="J551" i="12"/>
  <c r="H550" i="12"/>
  <c r="AC549" i="12"/>
  <c r="M548" i="12"/>
  <c r="I547" i="12"/>
  <c r="N546" i="12"/>
  <c r="H545" i="12"/>
  <c r="N544" i="12"/>
  <c r="O543" i="12"/>
  <c r="J541" i="12"/>
  <c r="O540" i="12"/>
  <c r="H537" i="12"/>
  <c r="N535" i="12"/>
  <c r="H534" i="12"/>
  <c r="J533" i="12"/>
  <c r="N532" i="12"/>
  <c r="H530" i="12"/>
  <c r="J529" i="12"/>
  <c r="N528" i="12"/>
  <c r="H526" i="12"/>
  <c r="J525" i="12"/>
  <c r="M666" i="12"/>
  <c r="N658" i="12"/>
  <c r="H657" i="12"/>
  <c r="M649" i="12"/>
  <c r="M646" i="12"/>
  <c r="N636" i="12"/>
  <c r="N632" i="12"/>
  <c r="M623" i="12"/>
  <c r="O622" i="12"/>
  <c r="O621" i="12"/>
  <c r="M600" i="12"/>
  <c r="O599" i="12"/>
  <c r="J596" i="12"/>
  <c r="I594" i="12"/>
  <c r="N591" i="12"/>
  <c r="J590" i="12"/>
  <c r="H589" i="12"/>
  <c r="AC588" i="12"/>
  <c r="N587" i="12"/>
  <c r="J586" i="12"/>
  <c r="M583" i="12"/>
  <c r="H582" i="12"/>
  <c r="AC581" i="12"/>
  <c r="I580" i="12"/>
  <c r="O579" i="12"/>
  <c r="O578" i="12"/>
  <c r="J577" i="12"/>
  <c r="N576" i="12"/>
  <c r="H575" i="12"/>
  <c r="M574" i="12"/>
  <c r="J573" i="12"/>
  <c r="N571" i="12"/>
  <c r="H570" i="12"/>
  <c r="AC569" i="12"/>
  <c r="J568" i="12"/>
  <c r="H567" i="12"/>
  <c r="N566" i="12"/>
  <c r="M565" i="12"/>
  <c r="N562" i="12"/>
  <c r="J561" i="12"/>
  <c r="H560" i="12"/>
  <c r="AC559" i="12"/>
  <c r="N558" i="12"/>
  <c r="M557" i="12"/>
  <c r="I556" i="12"/>
  <c r="H555" i="12"/>
  <c r="O553" i="12"/>
  <c r="M552" i="12"/>
  <c r="I551" i="12"/>
  <c r="O549" i="12"/>
  <c r="J548" i="12"/>
  <c r="H547" i="12"/>
  <c r="M546" i="12"/>
  <c r="M544" i="12"/>
  <c r="N543" i="12"/>
  <c r="I541" i="12"/>
  <c r="I705" i="12"/>
  <c r="M653" i="12"/>
  <c r="H641" i="12"/>
  <c r="J629" i="12"/>
  <c r="AC624" i="12"/>
  <c r="I616" i="12"/>
  <c r="N599" i="12"/>
  <c r="I596" i="12"/>
  <c r="H594" i="12"/>
  <c r="AC593" i="12"/>
  <c r="O592" i="12"/>
  <c r="J591" i="12"/>
  <c r="I590" i="12"/>
  <c r="M587" i="12"/>
  <c r="I586" i="12"/>
  <c r="O584" i="12"/>
  <c r="J583" i="12"/>
  <c r="O581" i="12"/>
  <c r="H580" i="12"/>
  <c r="N579" i="12"/>
  <c r="N578" i="12"/>
  <c r="I577" i="12"/>
  <c r="M576" i="12"/>
  <c r="J574" i="12"/>
  <c r="I573" i="12"/>
  <c r="O572" i="12"/>
  <c r="M571" i="12"/>
  <c r="O569" i="12"/>
  <c r="I568" i="12"/>
  <c r="M566" i="12"/>
  <c r="J565" i="12"/>
  <c r="O563" i="12"/>
  <c r="M562" i="12"/>
  <c r="I561" i="12"/>
  <c r="O559" i="12"/>
  <c r="M558" i="12"/>
  <c r="J557" i="12"/>
  <c r="H556" i="12"/>
  <c r="AC555" i="12"/>
  <c r="O554" i="12"/>
  <c r="N553" i="12"/>
  <c r="J552" i="12"/>
  <c r="H551" i="12"/>
  <c r="N549" i="12"/>
  <c r="I548" i="12"/>
  <c r="J546" i="12"/>
  <c r="J544" i="12"/>
  <c r="M543" i="12"/>
  <c r="O542" i="12"/>
  <c r="H541" i="12"/>
  <c r="M540" i="12"/>
  <c r="O539" i="12"/>
  <c r="N538" i="12"/>
  <c r="O650" i="12"/>
  <c r="N633" i="12"/>
  <c r="M617" i="12"/>
  <c r="H614" i="12"/>
  <c r="M609" i="12"/>
  <c r="H608" i="12"/>
  <c r="J599" i="12"/>
  <c r="N598" i="12"/>
  <c r="I595" i="12"/>
  <c r="M592" i="12"/>
  <c r="I591" i="12"/>
  <c r="H590" i="12"/>
  <c r="AC589" i="12"/>
  <c r="O588" i="12"/>
  <c r="J587" i="12"/>
  <c r="O585" i="12"/>
  <c r="N584" i="12"/>
  <c r="I583" i="12"/>
  <c r="AC582" i="12"/>
  <c r="N581" i="12"/>
  <c r="M579" i="12"/>
  <c r="M578" i="12"/>
  <c r="H577" i="12"/>
  <c r="J576" i="12"/>
  <c r="I574" i="12"/>
  <c r="H573" i="12"/>
  <c r="N572" i="12"/>
  <c r="J571" i="12"/>
  <c r="N569" i="12"/>
  <c r="H568" i="12"/>
  <c r="AC567" i="12"/>
  <c r="J566" i="12"/>
  <c r="I565" i="12"/>
  <c r="O564" i="12"/>
  <c r="N563" i="12"/>
  <c r="AQ563" i="12" s="1"/>
  <c r="AB563" i="12" s="1" a="1"/>
  <c r="AB563" i="12" s="1"/>
  <c r="J562" i="12"/>
  <c r="H561" i="12"/>
  <c r="N559" i="12"/>
  <c r="J558" i="12"/>
  <c r="I557" i="12"/>
  <c r="K557" i="12" s="1"/>
  <c r="N554" i="12"/>
  <c r="M553" i="12"/>
  <c r="I552" i="12"/>
  <c r="O550" i="12"/>
  <c r="M549" i="12"/>
  <c r="H548" i="12"/>
  <c r="I546" i="12"/>
  <c r="O545" i="12"/>
  <c r="I544" i="12"/>
  <c r="J543" i="12"/>
  <c r="N542" i="12"/>
  <c r="J540" i="12"/>
  <c r="N539" i="12"/>
  <c r="M538" i="12"/>
  <c r="O537" i="12"/>
  <c r="N536" i="12"/>
  <c r="I535" i="12"/>
  <c r="O534" i="12"/>
  <c r="I532" i="12"/>
  <c r="M531" i="12"/>
  <c r="O530" i="12"/>
  <c r="I528" i="12"/>
  <c r="M527" i="12"/>
  <c r="O526" i="12"/>
  <c r="I524" i="12"/>
  <c r="N610" i="12"/>
  <c r="I571" i="12"/>
  <c r="O567" i="12"/>
  <c r="M563" i="12"/>
  <c r="M554" i="12"/>
  <c r="H544" i="12"/>
  <c r="M539" i="12"/>
  <c r="O538" i="12"/>
  <c r="H535" i="12"/>
  <c r="N531" i="12"/>
  <c r="I530" i="12"/>
  <c r="I529" i="12"/>
  <c r="J528" i="12"/>
  <c r="J527" i="12"/>
  <c r="J526" i="12"/>
  <c r="M525" i="12"/>
  <c r="N524" i="12"/>
  <c r="O523" i="12"/>
  <c r="H522" i="12"/>
  <c r="J521" i="12"/>
  <c r="O520" i="12"/>
  <c r="M518" i="12"/>
  <c r="O517" i="12"/>
  <c r="J516" i="12"/>
  <c r="O515" i="12"/>
  <c r="I514" i="12"/>
  <c r="M513" i="12"/>
  <c r="N512" i="12"/>
  <c r="J511" i="12"/>
  <c r="N510" i="12"/>
  <c r="I509" i="12"/>
  <c r="M508" i="12"/>
  <c r="M507" i="12"/>
  <c r="M505" i="12"/>
  <c r="N504" i="12"/>
  <c r="H502" i="12"/>
  <c r="I501" i="12"/>
  <c r="J500" i="12"/>
  <c r="M499" i="12"/>
  <c r="N498" i="12"/>
  <c r="O497" i="12"/>
  <c r="H494" i="12"/>
  <c r="I493" i="12"/>
  <c r="J492" i="12"/>
  <c r="M491" i="12"/>
  <c r="N490" i="12"/>
  <c r="O489" i="12"/>
  <c r="H487" i="12"/>
  <c r="J486" i="12"/>
  <c r="M485" i="12"/>
  <c r="O484" i="12"/>
  <c r="H482" i="12"/>
  <c r="I481" i="12"/>
  <c r="M480" i="12"/>
  <c r="O479" i="12"/>
  <c r="H478" i="12"/>
  <c r="O477" i="12"/>
  <c r="J476" i="12"/>
  <c r="H475" i="12"/>
  <c r="N474" i="12"/>
  <c r="O473" i="12"/>
  <c r="O471" i="12"/>
  <c r="AC470" i="12"/>
  <c r="I470" i="12"/>
  <c r="O469" i="12"/>
  <c r="AC468" i="12"/>
  <c r="H468" i="12"/>
  <c r="N467" i="12"/>
  <c r="O674" i="12"/>
  <c r="M581" i="12"/>
  <c r="J578" i="12"/>
  <c r="AC575" i="12"/>
  <c r="O575" i="12"/>
  <c r="O560" i="12"/>
  <c r="O555" i="12"/>
  <c r="N550" i="12"/>
  <c r="O547" i="12"/>
  <c r="M542" i="12"/>
  <c r="J538" i="12"/>
  <c r="M532" i="12"/>
  <c r="J531" i="12"/>
  <c r="H529" i="12"/>
  <c r="H528" i="12"/>
  <c r="I527" i="12"/>
  <c r="I526" i="12"/>
  <c r="I525" i="12"/>
  <c r="X525" i="12" s="1"/>
  <c r="M524" i="12"/>
  <c r="N523" i="12"/>
  <c r="I521" i="12"/>
  <c r="N520" i="12"/>
  <c r="O660" i="12"/>
  <c r="N642" i="12"/>
  <c r="I576" i="12"/>
  <c r="M572" i="12"/>
  <c r="N564" i="12"/>
  <c r="N540" i="12"/>
  <c r="J532" i="12"/>
  <c r="H527" i="12"/>
  <c r="H525" i="12"/>
  <c r="J524" i="12"/>
  <c r="M523" i="12"/>
  <c r="H521" i="12"/>
  <c r="M520" i="12"/>
  <c r="O519" i="12"/>
  <c r="I518" i="12"/>
  <c r="M517" i="12"/>
  <c r="H516" i="12"/>
  <c r="M515" i="12"/>
  <c r="I513" i="12"/>
  <c r="J512" i="12"/>
  <c r="H511" i="12"/>
  <c r="J510" i="12"/>
  <c r="I508" i="12"/>
  <c r="I507" i="12"/>
  <c r="O506" i="12"/>
  <c r="I505" i="12"/>
  <c r="J504" i="12"/>
  <c r="O503" i="12"/>
  <c r="H500" i="12"/>
  <c r="I499" i="12"/>
  <c r="J498" i="12"/>
  <c r="M497" i="12"/>
  <c r="N496" i="12"/>
  <c r="O495" i="12"/>
  <c r="H492" i="12"/>
  <c r="I491" i="12"/>
  <c r="J490" i="12"/>
  <c r="M489" i="12"/>
  <c r="O488" i="12"/>
  <c r="H486" i="12"/>
  <c r="I485" i="12"/>
  <c r="M484" i="12"/>
  <c r="O483" i="12"/>
  <c r="I480" i="12"/>
  <c r="M479" i="12"/>
  <c r="M477" i="12"/>
  <c r="H476" i="12"/>
  <c r="J474" i="12"/>
  <c r="M473" i="12"/>
  <c r="N472" i="12"/>
  <c r="M471" i="12"/>
  <c r="M469" i="12"/>
  <c r="AC467" i="12"/>
  <c r="J467" i="12"/>
  <c r="O466" i="12"/>
  <c r="O465" i="12"/>
  <c r="AC464" i="12"/>
  <c r="H462" i="12"/>
  <c r="I461" i="12"/>
  <c r="J460" i="12"/>
  <c r="M459" i="12"/>
  <c r="N458" i="12"/>
  <c r="H557" i="12"/>
  <c r="AC551" i="12"/>
  <c r="N545" i="12"/>
  <c r="I540" i="12"/>
  <c r="I533" i="12"/>
  <c r="H532" i="12"/>
  <c r="AC594" i="12"/>
  <c r="AC590" i="12"/>
  <c r="N588" i="12"/>
  <c r="I587" i="12"/>
  <c r="N585" i="12"/>
  <c r="M584" i="12"/>
  <c r="H583" i="12"/>
  <c r="M569" i="12"/>
  <c r="H565" i="12"/>
  <c r="H552" i="12"/>
  <c r="I543" i="12"/>
  <c r="H533" i="12"/>
  <c r="I523" i="12"/>
  <c r="N522" i="12"/>
  <c r="I520" i="12"/>
  <c r="M519" i="12"/>
  <c r="I517" i="12"/>
  <c r="I515" i="12"/>
  <c r="O514" i="12"/>
  <c r="H512" i="12"/>
  <c r="H510" i="12"/>
  <c r="O509" i="12"/>
  <c r="M506" i="12"/>
  <c r="H504" i="12"/>
  <c r="M503" i="12"/>
  <c r="N502" i="12"/>
  <c r="O501" i="12"/>
  <c r="H498" i="12"/>
  <c r="I497" i="12"/>
  <c r="J496" i="12"/>
  <c r="M495" i="12"/>
  <c r="N494" i="12"/>
  <c r="O493" i="12"/>
  <c r="H490" i="12"/>
  <c r="I489" i="12"/>
  <c r="M488" i="12"/>
  <c r="N487" i="12"/>
  <c r="I484" i="12"/>
  <c r="M483" i="12"/>
  <c r="N482" i="12"/>
  <c r="O481" i="12"/>
  <c r="I479" i="12"/>
  <c r="N478" i="12"/>
  <c r="I477" i="12"/>
  <c r="N475" i="12"/>
  <c r="H474" i="12"/>
  <c r="I473" i="12"/>
  <c r="J472" i="12"/>
  <c r="I471" i="12"/>
  <c r="O470" i="12"/>
  <c r="I469" i="12"/>
  <c r="N468" i="12"/>
  <c r="H467" i="12"/>
  <c r="M466" i="12"/>
  <c r="M465" i="12"/>
  <c r="N464" i="12"/>
  <c r="O654" i="12"/>
  <c r="J626" i="12"/>
  <c r="H595" i="12"/>
  <c r="N593" i="12"/>
  <c r="J592" i="12"/>
  <c r="H591" i="12"/>
  <c r="J579" i="12"/>
  <c r="AC573" i="12"/>
  <c r="I558" i="12"/>
  <c r="N530" i="12"/>
  <c r="O529" i="12"/>
  <c r="H523" i="12"/>
  <c r="M522" i="12"/>
  <c r="O521" i="12"/>
  <c r="H520" i="12"/>
  <c r="J519" i="12"/>
  <c r="H517" i="12"/>
  <c r="O516" i="12"/>
  <c r="H515" i="12"/>
  <c r="N514" i="12"/>
  <c r="AC511" i="12"/>
  <c r="O511" i="12"/>
  <c r="N509" i="12"/>
  <c r="J506" i="12"/>
  <c r="J503" i="12"/>
  <c r="M502" i="12"/>
  <c r="N501" i="12"/>
  <c r="AP501" i="12" s="1"/>
  <c r="AB501" i="12" s="1" a="1"/>
  <c r="AB501" i="12" s="1"/>
  <c r="O500" i="12"/>
  <c r="H497" i="12"/>
  <c r="I496" i="12"/>
  <c r="J495" i="12"/>
  <c r="M494" i="12"/>
  <c r="N493" i="12"/>
  <c r="AP493" i="12" s="1"/>
  <c r="AB493" i="12" s="1" a="1"/>
  <c r="AB493" i="12" s="1"/>
  <c r="O492" i="12"/>
  <c r="H489" i="12"/>
  <c r="J488" i="12"/>
  <c r="M487" i="12"/>
  <c r="O486" i="12"/>
  <c r="H484" i="12"/>
  <c r="J483" i="12"/>
  <c r="M482" i="12"/>
  <c r="N481" i="12"/>
  <c r="H479" i="12"/>
  <c r="M478" i="12"/>
  <c r="H477" i="12"/>
  <c r="O476" i="12"/>
  <c r="M475" i="12"/>
  <c r="H473" i="12"/>
  <c r="I472" i="12"/>
  <c r="H471" i="12"/>
  <c r="N470" i="12"/>
  <c r="H469" i="12"/>
  <c r="M468" i="12"/>
  <c r="J466" i="12"/>
  <c r="J465" i="12"/>
  <c r="M464" i="12"/>
  <c r="I647" i="12"/>
  <c r="AC618" i="12"/>
  <c r="M598" i="12"/>
  <c r="H574" i="12"/>
  <c r="O570" i="12"/>
  <c r="N537" i="12"/>
  <c r="M536" i="12"/>
  <c r="N529" i="12"/>
  <c r="M526" i="12"/>
  <c r="J514" i="12"/>
  <c r="J513" i="12"/>
  <c r="I511" i="12"/>
  <c r="J509" i="12"/>
  <c r="J508" i="12"/>
  <c r="J502" i="12"/>
  <c r="O498" i="12"/>
  <c r="J494" i="12"/>
  <c r="O490" i="12"/>
  <c r="N486" i="12"/>
  <c r="J485" i="12"/>
  <c r="J481" i="12"/>
  <c r="J480" i="12"/>
  <c r="J475" i="12"/>
  <c r="M474" i="12"/>
  <c r="M472" i="12"/>
  <c r="J470" i="12"/>
  <c r="I466" i="12"/>
  <c r="J464" i="12"/>
  <c r="J463" i="12"/>
  <c r="J462" i="12"/>
  <c r="H461" i="12"/>
  <c r="H460" i="12"/>
  <c r="H459" i="12"/>
  <c r="H458" i="12"/>
  <c r="I457" i="12"/>
  <c r="M456" i="12"/>
  <c r="M455" i="12"/>
  <c r="O454" i="12"/>
  <c r="H451" i="12"/>
  <c r="I450" i="12"/>
  <c r="J449" i="12"/>
  <c r="N448" i="12"/>
  <c r="O447" i="12"/>
  <c r="AC446" i="12"/>
  <c r="H445" i="12"/>
  <c r="I444" i="12"/>
  <c r="J443" i="12"/>
  <c r="M442" i="12"/>
  <c r="N441" i="12"/>
  <c r="O440" i="12"/>
  <c r="I436" i="12"/>
  <c r="J435" i="12"/>
  <c r="H434" i="12"/>
  <c r="J433" i="12"/>
  <c r="J432" i="12"/>
  <c r="M431" i="12"/>
  <c r="N430" i="12"/>
  <c r="O429" i="12"/>
  <c r="N428" i="12"/>
  <c r="O426" i="12"/>
  <c r="O425" i="12"/>
  <c r="N424" i="12"/>
  <c r="O422" i="12"/>
  <c r="O421" i="12"/>
  <c r="N420" i="12"/>
  <c r="N419" i="12"/>
  <c r="I418" i="12"/>
  <c r="N417" i="12"/>
  <c r="M416" i="12"/>
  <c r="AC414" i="12"/>
  <c r="J414" i="12"/>
  <c r="N413" i="12"/>
  <c r="I410" i="12"/>
  <c r="AC409" i="12"/>
  <c r="M409" i="12"/>
  <c r="O408" i="12"/>
  <c r="O407" i="12"/>
  <c r="O406" i="12"/>
  <c r="H401" i="12"/>
  <c r="H400" i="12"/>
  <c r="I399" i="12"/>
  <c r="I398" i="12"/>
  <c r="AC397" i="12"/>
  <c r="J397" i="12"/>
  <c r="M396" i="12"/>
  <c r="O395" i="12"/>
  <c r="M393" i="12"/>
  <c r="O392" i="12"/>
  <c r="O391" i="12"/>
  <c r="O390" i="12"/>
  <c r="H389" i="12"/>
  <c r="AC388" i="12"/>
  <c r="J388" i="12"/>
  <c r="H387" i="12"/>
  <c r="I386" i="12"/>
  <c r="H384" i="12"/>
  <c r="H382" i="12"/>
  <c r="H381" i="12"/>
  <c r="H380" i="12"/>
  <c r="I379" i="12"/>
  <c r="I378" i="12"/>
  <c r="J377" i="12"/>
  <c r="H376" i="12"/>
  <c r="J375" i="12"/>
  <c r="I374" i="12"/>
  <c r="M373" i="12"/>
  <c r="J372" i="12"/>
  <c r="J371" i="12"/>
  <c r="O370" i="12"/>
  <c r="O368" i="12"/>
  <c r="O364" i="12"/>
  <c r="M363" i="12"/>
  <c r="M362" i="12"/>
  <c r="N361" i="12"/>
  <c r="M360" i="12"/>
  <c r="I359" i="12"/>
  <c r="J638" i="12"/>
  <c r="M529" i="12"/>
  <c r="N515" i="12"/>
  <c r="H514" i="12"/>
  <c r="H513" i="12"/>
  <c r="H509" i="12"/>
  <c r="H508" i="12"/>
  <c r="O507" i="12"/>
  <c r="N506" i="12"/>
  <c r="P506" i="12" s="1"/>
  <c r="O504" i="12"/>
  <c r="N503" i="12"/>
  <c r="I502" i="12"/>
  <c r="O499" i="12"/>
  <c r="M498" i="12"/>
  <c r="N495" i="12"/>
  <c r="I494" i="12"/>
  <c r="O491" i="12"/>
  <c r="M490" i="12"/>
  <c r="M486" i="12"/>
  <c r="H485" i="12"/>
  <c r="O482" i="12"/>
  <c r="H481" i="12"/>
  <c r="H480" i="12"/>
  <c r="I475" i="12"/>
  <c r="I474" i="12"/>
  <c r="AC473" i="12"/>
  <c r="H472" i="12"/>
  <c r="N471" i="12"/>
  <c r="AP471" i="12" s="1"/>
  <c r="Z471" i="12" s="1" a="1"/>
  <c r="Z471" i="12" s="1"/>
  <c r="H470" i="12"/>
  <c r="AC469" i="12"/>
  <c r="O467" i="12"/>
  <c r="H466" i="12"/>
  <c r="I464" i="12"/>
  <c r="I463" i="12"/>
  <c r="I462" i="12"/>
  <c r="H457" i="12"/>
  <c r="J456" i="12"/>
  <c r="N454" i="12"/>
  <c r="O453" i="12"/>
  <c r="AC452" i="12"/>
  <c r="H450" i="12"/>
  <c r="I449" i="12"/>
  <c r="M448" i="12"/>
  <c r="N447" i="12"/>
  <c r="H444" i="12"/>
  <c r="I443" i="12"/>
  <c r="J442" i="12"/>
  <c r="M441" i="12"/>
  <c r="N440" i="12"/>
  <c r="O439" i="12"/>
  <c r="AC438" i="12"/>
  <c r="H436" i="12"/>
  <c r="I435" i="12"/>
  <c r="I433" i="12"/>
  <c r="I432" i="12"/>
  <c r="J431" i="12"/>
  <c r="M430" i="12"/>
  <c r="N429" i="12"/>
  <c r="M428" i="12"/>
  <c r="O427" i="12"/>
  <c r="N426" i="12"/>
  <c r="N425" i="12"/>
  <c r="M424" i="12"/>
  <c r="O423" i="12"/>
  <c r="N422" i="12"/>
  <c r="N421" i="12"/>
  <c r="M420" i="12"/>
  <c r="M419" i="12"/>
  <c r="H418" i="12"/>
  <c r="M417" i="12"/>
  <c r="J416" i="12"/>
  <c r="I414" i="12"/>
  <c r="M413" i="12"/>
  <c r="H410" i="12"/>
  <c r="J409" i="12"/>
  <c r="N408" i="12"/>
  <c r="N407" i="12"/>
  <c r="N406" i="12"/>
  <c r="O405" i="12"/>
  <c r="O404" i="12"/>
  <c r="H399" i="12"/>
  <c r="H398" i="12"/>
  <c r="I397" i="12"/>
  <c r="J396" i="12"/>
  <c r="N395" i="12"/>
  <c r="J393" i="12"/>
  <c r="N392" i="12"/>
  <c r="N391" i="12"/>
  <c r="N390" i="12"/>
  <c r="I388" i="12"/>
  <c r="H386" i="12"/>
  <c r="O385" i="12"/>
  <c r="O383" i="12"/>
  <c r="AC382" i="12"/>
  <c r="AC380" i="12"/>
  <c r="H379" i="12"/>
  <c r="H378" i="12"/>
  <c r="I377" i="12"/>
  <c r="I375" i="12"/>
  <c r="H374" i="12"/>
  <c r="J373" i="12"/>
  <c r="I372" i="12"/>
  <c r="I371" i="12"/>
  <c r="N370" i="12"/>
  <c r="N368" i="12"/>
  <c r="N364" i="12"/>
  <c r="J363" i="12"/>
  <c r="J362" i="12"/>
  <c r="M361" i="12"/>
  <c r="J360" i="12"/>
  <c r="J553" i="12"/>
  <c r="O527" i="12"/>
  <c r="O524" i="12"/>
  <c r="N521" i="12"/>
  <c r="AP521" i="12" s="1"/>
  <c r="AB521" i="12" s="1" a="1"/>
  <c r="AB521" i="12" s="1"/>
  <c r="N516" i="12"/>
  <c r="J515" i="12"/>
  <c r="N507" i="12"/>
  <c r="I506" i="12"/>
  <c r="AC505" i="12"/>
  <c r="O505" i="12"/>
  <c r="M504" i="12"/>
  <c r="I503" i="12"/>
  <c r="N499" i="12"/>
  <c r="I498" i="12"/>
  <c r="I495" i="12"/>
  <c r="N491" i="12"/>
  <c r="I490" i="12"/>
  <c r="O487" i="12"/>
  <c r="I486" i="12"/>
  <c r="J482" i="12"/>
  <c r="J471" i="12"/>
  <c r="O468" i="12"/>
  <c r="M467" i="12"/>
  <c r="H464" i="12"/>
  <c r="H463" i="12"/>
  <c r="AC458" i="12"/>
  <c r="I456" i="12"/>
  <c r="J455" i="12"/>
  <c r="M454" i="12"/>
  <c r="N453" i="12"/>
  <c r="O452" i="12"/>
  <c r="O451" i="12"/>
  <c r="H449" i="12"/>
  <c r="J448" i="12"/>
  <c r="M447" i="12"/>
  <c r="O446" i="12"/>
  <c r="H443" i="12"/>
  <c r="I442" i="12"/>
  <c r="J441" i="12"/>
  <c r="M440" i="12"/>
  <c r="N439" i="12"/>
  <c r="O438" i="12"/>
  <c r="O437" i="12"/>
  <c r="AC436" i="12"/>
  <c r="H435" i="12"/>
  <c r="AC433" i="12"/>
  <c r="H433" i="12"/>
  <c r="H432" i="12"/>
  <c r="I431" i="12"/>
  <c r="J430" i="12"/>
  <c r="M429" i="12"/>
  <c r="J428" i="12"/>
  <c r="N427" i="12"/>
  <c r="M426" i="12"/>
  <c r="M425" i="12"/>
  <c r="J424" i="12"/>
  <c r="N423" i="12"/>
  <c r="M422" i="12"/>
  <c r="M421" i="12"/>
  <c r="J420" i="12"/>
  <c r="J419" i="12"/>
  <c r="J417" i="12"/>
  <c r="I416" i="12"/>
  <c r="O415" i="12"/>
  <c r="H414" i="12"/>
  <c r="AC413" i="12"/>
  <c r="J413" i="12"/>
  <c r="O412" i="12"/>
  <c r="O411" i="12"/>
  <c r="I409" i="12"/>
  <c r="M408" i="12"/>
  <c r="M407" i="12"/>
  <c r="M406" i="12"/>
  <c r="N405" i="12"/>
  <c r="N404" i="12"/>
  <c r="O403" i="12"/>
  <c r="O402" i="12"/>
  <c r="H397" i="12"/>
  <c r="I396" i="12"/>
  <c r="M395" i="12"/>
  <c r="O394" i="12"/>
  <c r="I393" i="12"/>
  <c r="M392" i="12"/>
  <c r="M391" i="12"/>
  <c r="M390" i="12"/>
  <c r="H388" i="12"/>
  <c r="N385" i="12"/>
  <c r="N383" i="12"/>
  <c r="AC377" i="12"/>
  <c r="H377" i="12"/>
  <c r="H375" i="12"/>
  <c r="AC374" i="12"/>
  <c r="I373" i="12"/>
  <c r="H372" i="12"/>
  <c r="H371" i="12"/>
  <c r="M370" i="12"/>
  <c r="O369" i="12"/>
  <c r="M368" i="12"/>
  <c r="O367" i="12"/>
  <c r="O366" i="12"/>
  <c r="O365" i="12"/>
  <c r="M364" i="12"/>
  <c r="I363" i="12"/>
  <c r="I362" i="12"/>
  <c r="J361" i="12"/>
  <c r="I360" i="12"/>
  <c r="I562" i="12"/>
  <c r="M559" i="12"/>
  <c r="H546" i="12"/>
  <c r="M530" i="12"/>
  <c r="N527" i="12"/>
  <c r="H524" i="12"/>
  <c r="M521" i="12"/>
  <c r="N517" i="12"/>
  <c r="M516" i="12"/>
  <c r="J507" i="12"/>
  <c r="H506" i="12"/>
  <c r="N505" i="12"/>
  <c r="I504" i="12"/>
  <c r="H503" i="12"/>
  <c r="N500" i="12"/>
  <c r="J499" i="12"/>
  <c r="O496" i="12"/>
  <c r="P496" i="12" s="1"/>
  <c r="H495" i="12"/>
  <c r="N492" i="12"/>
  <c r="J491" i="12"/>
  <c r="X491" i="12" s="1"/>
  <c r="J487" i="12"/>
  <c r="N483" i="12"/>
  <c r="I482" i="12"/>
  <c r="N473" i="12"/>
  <c r="J468" i="12"/>
  <c r="I467" i="12"/>
  <c r="N465" i="12"/>
  <c r="AC460" i="12"/>
  <c r="H456" i="12"/>
  <c r="I455" i="12"/>
  <c r="J454" i="12"/>
  <c r="M453" i="12"/>
  <c r="N452" i="12"/>
  <c r="N451" i="12"/>
  <c r="AC450" i="12"/>
  <c r="I448" i="12"/>
  <c r="J447" i="12"/>
  <c r="N446" i="12"/>
  <c r="O445" i="12"/>
  <c r="AC444" i="12"/>
  <c r="H442" i="12"/>
  <c r="I441" i="12"/>
  <c r="J440" i="12"/>
  <c r="M439" i="12"/>
  <c r="N438" i="12"/>
  <c r="N437" i="12"/>
  <c r="O434" i="12"/>
  <c r="H431" i="12"/>
  <c r="I430" i="12"/>
  <c r="J429" i="12"/>
  <c r="I428" i="12"/>
  <c r="M427" i="12"/>
  <c r="J426" i="12"/>
  <c r="J425" i="12"/>
  <c r="I424" i="12"/>
  <c r="M423" i="12"/>
  <c r="J422" i="12"/>
  <c r="J421" i="12"/>
  <c r="I420" i="12"/>
  <c r="I419" i="12"/>
  <c r="I417" i="12"/>
  <c r="H416" i="12"/>
  <c r="N415" i="12"/>
  <c r="I413" i="12"/>
  <c r="N412" i="12"/>
  <c r="N411" i="12"/>
  <c r="H409" i="12"/>
  <c r="AC408" i="12"/>
  <c r="J408" i="12"/>
  <c r="J407" i="12"/>
  <c r="J406" i="12"/>
  <c r="M405" i="12"/>
  <c r="M404" i="12"/>
  <c r="N403" i="12"/>
  <c r="N402" i="12"/>
  <c r="O401" i="12"/>
  <c r="O400" i="12"/>
  <c r="H396" i="12"/>
  <c r="AC395" i="12"/>
  <c r="J395" i="12"/>
  <c r="N394" i="12"/>
  <c r="H393" i="12"/>
  <c r="AC392" i="12"/>
  <c r="J392" i="12"/>
  <c r="J391" i="12"/>
  <c r="J390" i="12"/>
  <c r="O389" i="12"/>
  <c r="O387" i="12"/>
  <c r="M385" i="12"/>
  <c r="O384" i="12"/>
  <c r="M383" i="12"/>
  <c r="O382" i="12"/>
  <c r="O381" i="12"/>
  <c r="O380" i="12"/>
  <c r="O376" i="12"/>
  <c r="H373" i="12"/>
  <c r="AC372" i="12"/>
  <c r="J370" i="12"/>
  <c r="N369" i="12"/>
  <c r="J368" i="12"/>
  <c r="N367" i="12"/>
  <c r="N366" i="12"/>
  <c r="N365" i="12"/>
  <c r="J364" i="12"/>
  <c r="H363" i="12"/>
  <c r="H362" i="12"/>
  <c r="I361" i="12"/>
  <c r="H360" i="12"/>
  <c r="N534" i="12"/>
  <c r="J530" i="12"/>
  <c r="O522" i="12"/>
  <c r="N519" i="12"/>
  <c r="O518" i="12"/>
  <c r="J517" i="12"/>
  <c r="I516" i="12"/>
  <c r="H507" i="12"/>
  <c r="J505" i="12"/>
  <c r="M500" i="12"/>
  <c r="H499" i="12"/>
  <c r="M496" i="12"/>
  <c r="M492" i="12"/>
  <c r="H491" i="12"/>
  <c r="N488" i="12"/>
  <c r="I487" i="12"/>
  <c r="I483" i="12"/>
  <c r="O478" i="12"/>
  <c r="N477" i="12"/>
  <c r="AQ477" i="12" s="1"/>
  <c r="AB477" i="12" s="1" a="1"/>
  <c r="AB477" i="12" s="1"/>
  <c r="J473" i="12"/>
  <c r="AC472" i="12"/>
  <c r="I468" i="12"/>
  <c r="AC466" i="12"/>
  <c r="I465" i="12"/>
  <c r="AC462" i="12"/>
  <c r="O461" i="12"/>
  <c r="O460" i="12"/>
  <c r="O459" i="12"/>
  <c r="O458" i="12"/>
  <c r="O457" i="12"/>
  <c r="AC456" i="12"/>
  <c r="H455" i="12"/>
  <c r="I454" i="12"/>
  <c r="J453" i="12"/>
  <c r="M452" i="12"/>
  <c r="M451" i="12"/>
  <c r="O450" i="12"/>
  <c r="H448" i="12"/>
  <c r="I447" i="12"/>
  <c r="M446" i="12"/>
  <c r="N445" i="12"/>
  <c r="O444" i="12"/>
  <c r="H441" i="12"/>
  <c r="I440" i="12"/>
  <c r="J439" i="12"/>
  <c r="M438" i="12"/>
  <c r="M437" i="12"/>
  <c r="O436" i="12"/>
  <c r="N434" i="12"/>
  <c r="O432" i="12"/>
  <c r="AC431" i="12"/>
  <c r="H430" i="12"/>
  <c r="I429" i="12"/>
  <c r="H428" i="12"/>
  <c r="J427" i="12"/>
  <c r="I426" i="12"/>
  <c r="I425" i="12"/>
  <c r="H424" i="12"/>
  <c r="J423" i="12"/>
  <c r="I422" i="12"/>
  <c r="I421" i="12"/>
  <c r="H420" i="12"/>
  <c r="H419" i="12"/>
  <c r="O418" i="12"/>
  <c r="H417" i="12"/>
  <c r="AC415" i="12"/>
  <c r="M415" i="12"/>
  <c r="H413" i="12"/>
  <c r="AC412" i="12"/>
  <c r="M412" i="12"/>
  <c r="M411" i="12"/>
  <c r="O410" i="12"/>
  <c r="I408" i="12"/>
  <c r="X408" i="12" s="1"/>
  <c r="I407" i="12"/>
  <c r="AO407" i="12" s="1"/>
  <c r="AA407" i="12" s="1" a="1"/>
  <c r="AA407" i="12" s="1"/>
  <c r="I406" i="12"/>
  <c r="X406" i="12" s="1"/>
  <c r="AC405" i="12"/>
  <c r="J405" i="12"/>
  <c r="J404" i="12"/>
  <c r="M403" i="12"/>
  <c r="M402" i="12"/>
  <c r="N401" i="12"/>
  <c r="N400" i="12"/>
  <c r="O399" i="12"/>
  <c r="O398" i="12"/>
  <c r="I395" i="12"/>
  <c r="M394" i="12"/>
  <c r="I392" i="12"/>
  <c r="I391" i="12"/>
  <c r="I390" i="12"/>
  <c r="N389" i="12"/>
  <c r="N387" i="12"/>
  <c r="O386" i="12"/>
  <c r="N384" i="12"/>
  <c r="J383" i="12"/>
  <c r="N382" i="12"/>
  <c r="N381" i="12"/>
  <c r="N380" i="12"/>
  <c r="O379" i="12"/>
  <c r="O378" i="12"/>
  <c r="N376" i="12"/>
  <c r="O374" i="12"/>
  <c r="O371" i="12"/>
  <c r="AC370" i="12"/>
  <c r="I370" i="12"/>
  <c r="M369" i="12"/>
  <c r="I368" i="12"/>
  <c r="M367" i="12"/>
  <c r="M366" i="12"/>
  <c r="M365" i="12"/>
  <c r="I364" i="12"/>
  <c r="H361" i="12"/>
  <c r="M535" i="12"/>
  <c r="O528" i="12"/>
  <c r="O525" i="12"/>
  <c r="J522" i="12"/>
  <c r="I519" i="12"/>
  <c r="N518" i="12"/>
  <c r="O512" i="12"/>
  <c r="AQ512" i="12" s="1"/>
  <c r="Z512" i="12" s="1" a="1"/>
  <c r="Z512" i="12" s="1"/>
  <c r="O510" i="12"/>
  <c r="H505" i="12"/>
  <c r="M501" i="12"/>
  <c r="I500" i="12"/>
  <c r="H496" i="12"/>
  <c r="M493" i="12"/>
  <c r="I492" i="12"/>
  <c r="I488" i="12"/>
  <c r="N484" i="12"/>
  <c r="H483" i="12"/>
  <c r="J478" i="12"/>
  <c r="J477" i="12"/>
  <c r="N476" i="12"/>
  <c r="N469" i="12"/>
  <c r="H465" i="12"/>
  <c r="O463" i="12"/>
  <c r="O462" i="12"/>
  <c r="N461" i="12"/>
  <c r="N460" i="12"/>
  <c r="N459" i="12"/>
  <c r="M458" i="12"/>
  <c r="N457" i="12"/>
  <c r="H454" i="12"/>
  <c r="I453" i="12"/>
  <c r="J452" i="12"/>
  <c r="N450" i="12"/>
  <c r="O449" i="12"/>
  <c r="AC448" i="12"/>
  <c r="H447" i="12"/>
  <c r="J446" i="12"/>
  <c r="M445" i="12"/>
  <c r="N444" i="12"/>
  <c r="O443" i="12"/>
  <c r="AC442" i="12"/>
  <c r="H440" i="12"/>
  <c r="I439" i="12"/>
  <c r="J438" i="12"/>
  <c r="J437" i="12"/>
  <c r="N436" i="12"/>
  <c r="O435" i="12"/>
  <c r="M434" i="12"/>
  <c r="O433" i="12"/>
  <c r="N432" i="12"/>
  <c r="H429" i="12"/>
  <c r="I427" i="12"/>
  <c r="H426" i="12"/>
  <c r="H425" i="12"/>
  <c r="I423" i="12"/>
  <c r="H422" i="12"/>
  <c r="H421" i="12"/>
  <c r="AC419" i="12"/>
  <c r="N418" i="12"/>
  <c r="J415" i="12"/>
  <c r="O414" i="12"/>
  <c r="J412" i="12"/>
  <c r="J411" i="12"/>
  <c r="N410" i="12"/>
  <c r="H408" i="12"/>
  <c r="H407" i="12"/>
  <c r="H406" i="12"/>
  <c r="I405" i="12"/>
  <c r="I404" i="12"/>
  <c r="AC403" i="12"/>
  <c r="J403" i="12"/>
  <c r="J402" i="12"/>
  <c r="M401" i="12"/>
  <c r="M400" i="12"/>
  <c r="N399" i="12"/>
  <c r="N398" i="12"/>
  <c r="O397" i="12"/>
  <c r="H395" i="12"/>
  <c r="AC394" i="12"/>
  <c r="J394" i="12"/>
  <c r="H392" i="12"/>
  <c r="H391" i="12"/>
  <c r="H390" i="12"/>
  <c r="AC389" i="12"/>
  <c r="M389" i="12"/>
  <c r="O388" i="12"/>
  <c r="M387" i="12"/>
  <c r="N386" i="12"/>
  <c r="J385" i="12"/>
  <c r="M384" i="12"/>
  <c r="I383" i="12"/>
  <c r="M382" i="12"/>
  <c r="M381" i="12"/>
  <c r="M380" i="12"/>
  <c r="N379" i="12"/>
  <c r="N378" i="12"/>
  <c r="O377" i="12"/>
  <c r="M376" i="12"/>
  <c r="O375" i="12"/>
  <c r="N374" i="12"/>
  <c r="O372" i="12"/>
  <c r="N371" i="12"/>
  <c r="H370" i="12"/>
  <c r="J369" i="12"/>
  <c r="H368" i="12"/>
  <c r="J367" i="12"/>
  <c r="J366" i="12"/>
  <c r="J365" i="12"/>
  <c r="H364" i="12"/>
  <c r="H519" i="12"/>
  <c r="N513" i="12"/>
  <c r="O485" i="12"/>
  <c r="J461" i="12"/>
  <c r="I460" i="12"/>
  <c r="J459" i="12"/>
  <c r="J458" i="12"/>
  <c r="I452" i="12"/>
  <c r="H446" i="12"/>
  <c r="I438" i="12"/>
  <c r="N431" i="12"/>
  <c r="O430" i="12"/>
  <c r="H411" i="12"/>
  <c r="O409" i="12"/>
  <c r="I403" i="12"/>
  <c r="N377" i="12"/>
  <c r="J376" i="12"/>
  <c r="O363" i="12"/>
  <c r="O362" i="12"/>
  <c r="H359" i="12"/>
  <c r="O358" i="12"/>
  <c r="I357" i="12"/>
  <c r="M355" i="12"/>
  <c r="I353" i="12"/>
  <c r="M352" i="12"/>
  <c r="O351" i="12"/>
  <c r="H350" i="12"/>
  <c r="J349" i="12"/>
  <c r="O348" i="12"/>
  <c r="H347" i="12"/>
  <c r="N346" i="12"/>
  <c r="N344" i="12"/>
  <c r="N342" i="12"/>
  <c r="H341" i="12"/>
  <c r="J339" i="12"/>
  <c r="M338" i="12"/>
  <c r="I337" i="12"/>
  <c r="O336" i="12"/>
  <c r="N334" i="12"/>
  <c r="M333" i="12"/>
  <c r="AC331" i="12"/>
  <c r="O330" i="12"/>
  <c r="N329" i="12"/>
  <c r="H328" i="12"/>
  <c r="H327" i="12"/>
  <c r="O326" i="12"/>
  <c r="I325" i="12"/>
  <c r="N324" i="12"/>
  <c r="O323" i="12"/>
  <c r="I321" i="12"/>
  <c r="M320" i="12"/>
  <c r="O319" i="12"/>
  <c r="AC316" i="12"/>
  <c r="H316" i="12"/>
  <c r="H315" i="12"/>
  <c r="H314" i="12"/>
  <c r="I313" i="12"/>
  <c r="I312" i="12"/>
  <c r="H311" i="12"/>
  <c r="H310" i="12"/>
  <c r="AC308" i="12"/>
  <c r="M307" i="12"/>
  <c r="M306" i="12"/>
  <c r="I305" i="12"/>
  <c r="O304" i="12"/>
  <c r="M303" i="12"/>
  <c r="O301" i="12"/>
  <c r="I300" i="12"/>
  <c r="J298" i="12"/>
  <c r="I297" i="12"/>
  <c r="N296" i="12"/>
  <c r="M295" i="12"/>
  <c r="O294" i="12"/>
  <c r="AC293" i="12"/>
  <c r="M293" i="12"/>
  <c r="I292" i="12"/>
  <c r="M290" i="12"/>
  <c r="J287" i="12"/>
  <c r="M286" i="12"/>
  <c r="M285" i="12"/>
  <c r="M284" i="12"/>
  <c r="J283" i="12"/>
  <c r="I282" i="12"/>
  <c r="H281" i="12"/>
  <c r="O278" i="12"/>
  <c r="N277" i="12"/>
  <c r="M276" i="12"/>
  <c r="J275" i="12"/>
  <c r="I274" i="12"/>
  <c r="H273" i="12"/>
  <c r="J270" i="12"/>
  <c r="I269" i="12"/>
  <c r="O267" i="12"/>
  <c r="J266" i="12"/>
  <c r="I265" i="12"/>
  <c r="H263" i="12"/>
  <c r="N261" i="12"/>
  <c r="J259" i="12"/>
  <c r="I257" i="12"/>
  <c r="N256" i="12"/>
  <c r="O255" i="12"/>
  <c r="O254" i="12"/>
  <c r="O253" i="12"/>
  <c r="O252" i="12"/>
  <c r="O251" i="12"/>
  <c r="M250" i="12"/>
  <c r="M249" i="12"/>
  <c r="J248" i="12"/>
  <c r="J247" i="12"/>
  <c r="N245" i="12"/>
  <c r="I244" i="12"/>
  <c r="M242" i="12"/>
  <c r="N240" i="12"/>
  <c r="O536" i="12"/>
  <c r="J523" i="12"/>
  <c r="M510" i="12"/>
  <c r="M509" i="12"/>
  <c r="N489" i="12"/>
  <c r="N485" i="12"/>
  <c r="M476" i="12"/>
  <c r="O475" i="12"/>
  <c r="J469" i="12"/>
  <c r="I459" i="12"/>
  <c r="I458" i="12"/>
  <c r="M457" i="12"/>
  <c r="O456" i="12"/>
  <c r="H452" i="12"/>
  <c r="J445" i="12"/>
  <c r="M444" i="12"/>
  <c r="H438" i="12"/>
  <c r="AC429" i="12"/>
  <c r="AC423" i="12"/>
  <c r="AC421" i="12"/>
  <c r="N409" i="12"/>
  <c r="AQ409" i="12" s="1"/>
  <c r="Z409" i="12" s="1" a="1"/>
  <c r="Z409" i="12" s="1"/>
  <c r="H403" i="12"/>
  <c r="J401" i="12"/>
  <c r="O393" i="12"/>
  <c r="N388" i="12"/>
  <c r="H383" i="12"/>
  <c r="J382" i="12"/>
  <c r="J381" i="12"/>
  <c r="J380" i="12"/>
  <c r="M377" i="12"/>
  <c r="I376" i="12"/>
  <c r="N375" i="12"/>
  <c r="I369" i="12"/>
  <c r="I367" i="12"/>
  <c r="I366" i="12"/>
  <c r="N363" i="12"/>
  <c r="N362" i="12"/>
  <c r="O361" i="12"/>
  <c r="N358" i="12"/>
  <c r="H357" i="12"/>
  <c r="J355" i="12"/>
  <c r="H353" i="12"/>
  <c r="J352" i="12"/>
  <c r="N351" i="12"/>
  <c r="I349" i="12"/>
  <c r="N348" i="12"/>
  <c r="M346" i="12"/>
  <c r="M344" i="12"/>
  <c r="M342" i="12"/>
  <c r="O340" i="12"/>
  <c r="I339" i="12"/>
  <c r="J338" i="12"/>
  <c r="H337" i="12"/>
  <c r="N336" i="12"/>
  <c r="O335" i="12"/>
  <c r="M334" i="12"/>
  <c r="J333" i="12"/>
  <c r="N330" i="12"/>
  <c r="M329" i="12"/>
  <c r="AC327" i="12"/>
  <c r="N326" i="12"/>
  <c r="H325" i="12"/>
  <c r="M324" i="12"/>
  <c r="N323" i="12"/>
  <c r="O322" i="12"/>
  <c r="H321" i="12"/>
  <c r="J320" i="12"/>
  <c r="N319" i="12"/>
  <c r="O318" i="12"/>
  <c r="AC314" i="12"/>
  <c r="H313" i="12"/>
  <c r="H312" i="12"/>
  <c r="AC310" i="12"/>
  <c r="J307" i="12"/>
  <c r="J306" i="12"/>
  <c r="H305" i="12"/>
  <c r="N304" i="12"/>
  <c r="J303" i="12"/>
  <c r="N301" i="12"/>
  <c r="H300" i="12"/>
  <c r="O299" i="12"/>
  <c r="I298" i="12"/>
  <c r="H297" i="12"/>
  <c r="M296" i="12"/>
  <c r="J295" i="12"/>
  <c r="N294" i="12"/>
  <c r="J293" i="12"/>
  <c r="H292" i="12"/>
  <c r="O291" i="12"/>
  <c r="J290" i="12"/>
  <c r="O289" i="12"/>
  <c r="AC287" i="12"/>
  <c r="I287" i="12"/>
  <c r="J286" i="12"/>
  <c r="J285" i="12"/>
  <c r="J284" i="12"/>
  <c r="I283" i="12"/>
  <c r="AO283" i="12" s="1"/>
  <c r="AA283" i="12" s="1" a="1"/>
  <c r="AA283" i="12" s="1"/>
  <c r="H282" i="12"/>
  <c r="AC280" i="12"/>
  <c r="O279" i="12"/>
  <c r="N278" i="12"/>
  <c r="M277" i="12"/>
  <c r="J276" i="12"/>
  <c r="I275" i="12"/>
  <c r="H274" i="12"/>
  <c r="AC272" i="12"/>
  <c r="O271" i="12"/>
  <c r="I270" i="12"/>
  <c r="H269" i="12"/>
  <c r="O268" i="12"/>
  <c r="N267" i="12"/>
  <c r="I266" i="12"/>
  <c r="H265" i="12"/>
  <c r="N525" i="12"/>
  <c r="I510" i="12"/>
  <c r="O502" i="12"/>
  <c r="J489" i="12"/>
  <c r="N479" i="12"/>
  <c r="I476" i="12"/>
  <c r="X476" i="12" s="1"/>
  <c r="J457" i="12"/>
  <c r="N456" i="12"/>
  <c r="J451" i="12"/>
  <c r="M450" i="12"/>
  <c r="I445" i="12"/>
  <c r="J444" i="12"/>
  <c r="N443" i="12"/>
  <c r="O442" i="12"/>
  <c r="I437" i="12"/>
  <c r="H423" i="12"/>
  <c r="O417" i="12"/>
  <c r="O416" i="12"/>
  <c r="H405" i="12"/>
  <c r="I401" i="12"/>
  <c r="M399" i="12"/>
  <c r="N397" i="12"/>
  <c r="N393" i="12"/>
  <c r="M388" i="12"/>
  <c r="J387" i="12"/>
  <c r="M386" i="12"/>
  <c r="I385" i="12"/>
  <c r="J384" i="12"/>
  <c r="I382" i="12"/>
  <c r="I381" i="12"/>
  <c r="I380" i="12"/>
  <c r="M375" i="12"/>
  <c r="M374" i="12"/>
  <c r="H369" i="12"/>
  <c r="H367" i="12"/>
  <c r="H366" i="12"/>
  <c r="O360" i="12"/>
  <c r="M358" i="12"/>
  <c r="O356" i="12"/>
  <c r="I355" i="12"/>
  <c r="O354" i="12"/>
  <c r="I352" i="12"/>
  <c r="K352" i="12" s="1"/>
  <c r="M351" i="12"/>
  <c r="H349" i="12"/>
  <c r="M348" i="12"/>
  <c r="J346" i="12"/>
  <c r="O345" i="12"/>
  <c r="J344" i="12"/>
  <c r="O343" i="12"/>
  <c r="J342" i="12"/>
  <c r="N340" i="12"/>
  <c r="H339" i="12"/>
  <c r="AC338" i="12"/>
  <c r="I338" i="12"/>
  <c r="M336" i="12"/>
  <c r="N335" i="12"/>
  <c r="J334" i="12"/>
  <c r="I333" i="12"/>
  <c r="O332" i="12"/>
  <c r="O331" i="12"/>
  <c r="M330" i="12"/>
  <c r="J329" i="12"/>
  <c r="M326" i="12"/>
  <c r="J324" i="12"/>
  <c r="M323" i="12"/>
  <c r="N322" i="12"/>
  <c r="AC320" i="12"/>
  <c r="I320" i="12"/>
  <c r="M319" i="12"/>
  <c r="N318" i="12"/>
  <c r="O317" i="12"/>
  <c r="AC312" i="12"/>
  <c r="O309" i="12"/>
  <c r="O308" i="12"/>
  <c r="I307" i="12"/>
  <c r="I306" i="12"/>
  <c r="M304" i="12"/>
  <c r="I303" i="12"/>
  <c r="O302" i="12"/>
  <c r="M301" i="12"/>
  <c r="N299" i="12"/>
  <c r="H298" i="12"/>
  <c r="I295" i="12"/>
  <c r="M294" i="12"/>
  <c r="I293" i="12"/>
  <c r="N291" i="12"/>
  <c r="I290" i="12"/>
  <c r="N289" i="12"/>
  <c r="O288" i="12"/>
  <c r="H287" i="12"/>
  <c r="I286" i="12"/>
  <c r="I285" i="12"/>
  <c r="I284" i="12"/>
  <c r="H283" i="12"/>
  <c r="O280" i="12"/>
  <c r="N279" i="12"/>
  <c r="M278" i="12"/>
  <c r="J277" i="12"/>
  <c r="I276" i="12"/>
  <c r="H275" i="12"/>
  <c r="O272" i="12"/>
  <c r="N271" i="12"/>
  <c r="H270" i="12"/>
  <c r="N268" i="12"/>
  <c r="M267" i="12"/>
  <c r="H266" i="12"/>
  <c r="O264" i="12"/>
  <c r="N262" i="12"/>
  <c r="J261" i="12"/>
  <c r="I260" i="12"/>
  <c r="H259" i="12"/>
  <c r="N258" i="12"/>
  <c r="M255" i="12"/>
  <c r="M254" i="12"/>
  <c r="M253" i="12"/>
  <c r="M252" i="12"/>
  <c r="M251" i="12"/>
  <c r="I250" i="12"/>
  <c r="I249" i="12"/>
  <c r="J549" i="12"/>
  <c r="M514" i="12"/>
  <c r="N511" i="12"/>
  <c r="J493" i="12"/>
  <c r="J479" i="12"/>
  <c r="O455" i="12"/>
  <c r="I451" i="12"/>
  <c r="J450" i="12"/>
  <c r="N449" i="12"/>
  <c r="M443" i="12"/>
  <c r="N442" i="12"/>
  <c r="H437" i="12"/>
  <c r="M436" i="12"/>
  <c r="O428" i="12"/>
  <c r="O420" i="12"/>
  <c r="N416" i="12"/>
  <c r="N414" i="12"/>
  <c r="I412" i="12"/>
  <c r="J399" i="12"/>
  <c r="M397" i="12"/>
  <c r="I387" i="12"/>
  <c r="J386" i="12"/>
  <c r="H385" i="12"/>
  <c r="I384" i="12"/>
  <c r="J374" i="12"/>
  <c r="O373" i="12"/>
  <c r="I365" i="12"/>
  <c r="N360" i="12"/>
  <c r="AC359" i="12"/>
  <c r="J358" i="12"/>
  <c r="N356" i="12"/>
  <c r="H355" i="12"/>
  <c r="N354" i="12"/>
  <c r="H352" i="12"/>
  <c r="J351" i="12"/>
  <c r="O350" i="12"/>
  <c r="J348" i="12"/>
  <c r="O347" i="12"/>
  <c r="I346" i="12"/>
  <c r="X346" i="12" s="1"/>
  <c r="N345" i="12"/>
  <c r="I344" i="12"/>
  <c r="AO344" i="12" s="1"/>
  <c r="Z344" i="12" s="1" a="1"/>
  <c r="Z344" i="12" s="1"/>
  <c r="N343" i="12"/>
  <c r="I342" i="12"/>
  <c r="X342" i="12" s="1"/>
  <c r="O341" i="12"/>
  <c r="M340" i="12"/>
  <c r="H338" i="12"/>
  <c r="J336" i="12"/>
  <c r="M335" i="12"/>
  <c r="I334" i="12"/>
  <c r="H333" i="12"/>
  <c r="N332" i="12"/>
  <c r="N331" i="12"/>
  <c r="J330" i="12"/>
  <c r="I329" i="12"/>
  <c r="O328" i="12"/>
  <c r="O327" i="12"/>
  <c r="J326" i="12"/>
  <c r="I324" i="12"/>
  <c r="J323" i="12"/>
  <c r="M322" i="12"/>
  <c r="H320" i="12"/>
  <c r="J319" i="12"/>
  <c r="M318" i="12"/>
  <c r="N317" i="12"/>
  <c r="O316" i="12"/>
  <c r="O315" i="12"/>
  <c r="O314" i="12"/>
  <c r="O311" i="12"/>
  <c r="O310" i="12"/>
  <c r="N309" i="12"/>
  <c r="N308" i="12"/>
  <c r="H307" i="12"/>
  <c r="H306" i="12"/>
  <c r="J304" i="12"/>
  <c r="H303" i="12"/>
  <c r="N302" i="12"/>
  <c r="J301" i="12"/>
  <c r="M299" i="12"/>
  <c r="J296" i="12"/>
  <c r="H295" i="12"/>
  <c r="H293" i="12"/>
  <c r="M291" i="12"/>
  <c r="H290" i="12"/>
  <c r="M289" i="12"/>
  <c r="N288" i="12"/>
  <c r="AC286" i="12"/>
  <c r="H286" i="12"/>
  <c r="H285" i="12"/>
  <c r="H284" i="12"/>
  <c r="AC282" i="12"/>
  <c r="O281" i="12"/>
  <c r="N280" i="12"/>
  <c r="M279" i="12"/>
  <c r="J278" i="12"/>
  <c r="I277" i="12"/>
  <c r="H276" i="12"/>
  <c r="AC274" i="12"/>
  <c r="O273" i="12"/>
  <c r="N272" i="12"/>
  <c r="M271" i="12"/>
  <c r="M268" i="12"/>
  <c r="J267" i="12"/>
  <c r="N264" i="12"/>
  <c r="O263" i="12"/>
  <c r="M262" i="12"/>
  <c r="I261" i="12"/>
  <c r="H260" i="12"/>
  <c r="M258" i="12"/>
  <c r="J256" i="12"/>
  <c r="J255" i="12"/>
  <c r="J254" i="12"/>
  <c r="J253" i="12"/>
  <c r="J252" i="12"/>
  <c r="J251" i="12"/>
  <c r="H250" i="12"/>
  <c r="H249" i="12"/>
  <c r="AC248" i="12"/>
  <c r="AC247" i="12"/>
  <c r="N246" i="12"/>
  <c r="J520" i="12"/>
  <c r="J518" i="12"/>
  <c r="M512" i="12"/>
  <c r="M511" i="12"/>
  <c r="N497" i="12"/>
  <c r="H493" i="12"/>
  <c r="O480" i="12"/>
  <c r="N455" i="12"/>
  <c r="M449" i="12"/>
  <c r="O448" i="12"/>
  <c r="O441" i="12"/>
  <c r="J436" i="12"/>
  <c r="N435" i="12"/>
  <c r="J434" i="12"/>
  <c r="O419" i="12"/>
  <c r="AQ419" i="12" s="1"/>
  <c r="AB419" i="12" s="1" a="1"/>
  <c r="AB419" i="12" s="1"/>
  <c r="M418" i="12"/>
  <c r="M414" i="12"/>
  <c r="H412" i="12"/>
  <c r="M410" i="12"/>
  <c r="I402" i="12"/>
  <c r="AC401" i="12"/>
  <c r="N373" i="12"/>
  <c r="N372" i="12"/>
  <c r="H365" i="12"/>
  <c r="O359" i="12"/>
  <c r="I358" i="12"/>
  <c r="O357" i="12"/>
  <c r="M356" i="12"/>
  <c r="M354" i="12"/>
  <c r="O353" i="12"/>
  <c r="I351" i="12"/>
  <c r="N350" i="12"/>
  <c r="I348" i="12"/>
  <c r="N347" i="12"/>
  <c r="H346" i="12"/>
  <c r="M345" i="12"/>
  <c r="H344" i="12"/>
  <c r="M343" i="12"/>
  <c r="H342" i="12"/>
  <c r="N341" i="12"/>
  <c r="J340" i="12"/>
  <c r="AC337" i="12"/>
  <c r="O337" i="12"/>
  <c r="I336" i="12"/>
  <c r="J335" i="12"/>
  <c r="H334" i="12"/>
  <c r="M332" i="12"/>
  <c r="M331" i="12"/>
  <c r="I330" i="12"/>
  <c r="H329" i="12"/>
  <c r="N328" i="12"/>
  <c r="N327" i="12"/>
  <c r="I326" i="12"/>
  <c r="O325" i="12"/>
  <c r="H324" i="12"/>
  <c r="I323" i="12"/>
  <c r="J322" i="12"/>
  <c r="O321" i="12"/>
  <c r="I319" i="12"/>
  <c r="J318" i="12"/>
  <c r="M317" i="12"/>
  <c r="N316" i="12"/>
  <c r="N315" i="12"/>
  <c r="N314" i="12"/>
  <c r="O313" i="12"/>
  <c r="O312" i="12"/>
  <c r="N311" i="12"/>
  <c r="N310" i="12"/>
  <c r="M309" i="12"/>
  <c r="M308" i="12"/>
  <c r="AC306" i="12"/>
  <c r="O305" i="12"/>
  <c r="I304" i="12"/>
  <c r="M302" i="12"/>
  <c r="I301" i="12"/>
  <c r="O300" i="12"/>
  <c r="J299" i="12"/>
  <c r="O297" i="12"/>
  <c r="I296" i="12"/>
  <c r="J294" i="12"/>
  <c r="O292" i="12"/>
  <c r="AC291" i="12"/>
  <c r="J291" i="12"/>
  <c r="J289" i="12"/>
  <c r="M288" i="12"/>
  <c r="AC284" i="12"/>
  <c r="O282" i="12"/>
  <c r="N281" i="12"/>
  <c r="M280" i="12"/>
  <c r="J279" i="12"/>
  <c r="I278" i="12"/>
  <c r="H277" i="12"/>
  <c r="O274" i="12"/>
  <c r="N273" i="12"/>
  <c r="M272" i="12"/>
  <c r="J271" i="12"/>
  <c r="O269" i="12"/>
  <c r="J268" i="12"/>
  <c r="I267" i="12"/>
  <c r="O265" i="12"/>
  <c r="M264" i="12"/>
  <c r="N263" i="12"/>
  <c r="J262" i="12"/>
  <c r="H261" i="12"/>
  <c r="J258" i="12"/>
  <c r="O257" i="12"/>
  <c r="I256" i="12"/>
  <c r="I255" i="12"/>
  <c r="AC254" i="12"/>
  <c r="I254" i="12"/>
  <c r="I253" i="12"/>
  <c r="AC252" i="12"/>
  <c r="I252" i="12"/>
  <c r="I251" i="12"/>
  <c r="AC250" i="12"/>
  <c r="AC249" i="12"/>
  <c r="M246" i="12"/>
  <c r="I566" i="12"/>
  <c r="O531" i="12"/>
  <c r="AP531" i="12" s="1"/>
  <c r="AB531" i="12" s="1" a="1"/>
  <c r="AB531" i="12" s="1"/>
  <c r="I522" i="12"/>
  <c r="H518" i="12"/>
  <c r="I512" i="12"/>
  <c r="J497" i="12"/>
  <c r="J484" i="12"/>
  <c r="N480" i="12"/>
  <c r="AC454" i="12"/>
  <c r="AC440" i="12"/>
  <c r="M435" i="12"/>
  <c r="I434" i="12"/>
  <c r="AC427" i="12"/>
  <c r="AC425" i="12"/>
  <c r="J418" i="12"/>
  <c r="J410" i="12"/>
  <c r="H404" i="12"/>
  <c r="H402" i="12"/>
  <c r="J400" i="12"/>
  <c r="AC399" i="12"/>
  <c r="I394" i="12"/>
  <c r="J389" i="12"/>
  <c r="M379" i="12"/>
  <c r="M372" i="12"/>
  <c r="M371" i="12"/>
  <c r="N359" i="12"/>
  <c r="H358" i="12"/>
  <c r="N357" i="12"/>
  <c r="J356" i="12"/>
  <c r="J354" i="12"/>
  <c r="N353" i="12"/>
  <c r="H351" i="12"/>
  <c r="M350" i="12"/>
  <c r="O349" i="12"/>
  <c r="H348" i="12"/>
  <c r="M347" i="12"/>
  <c r="J345" i="12"/>
  <c r="J343" i="12"/>
  <c r="M341" i="12"/>
  <c r="I340" i="12"/>
  <c r="O339" i="12"/>
  <c r="N337" i="12"/>
  <c r="H336" i="12"/>
  <c r="I335" i="12"/>
  <c r="AC333" i="12"/>
  <c r="J332" i="12"/>
  <c r="J331" i="12"/>
  <c r="H330" i="12"/>
  <c r="M328" i="12"/>
  <c r="M327" i="12"/>
  <c r="H326" i="12"/>
  <c r="N325" i="12"/>
  <c r="H323" i="12"/>
  <c r="AC322" i="12"/>
  <c r="I322" i="12"/>
  <c r="N321" i="12"/>
  <c r="H319" i="12"/>
  <c r="I318" i="12"/>
  <c r="J317" i="12"/>
  <c r="M316" i="12"/>
  <c r="M315" i="12"/>
  <c r="M314" i="12"/>
  <c r="N313" i="12"/>
  <c r="N312" i="12"/>
  <c r="M311" i="12"/>
  <c r="M310" i="12"/>
  <c r="J309" i="12"/>
  <c r="J308" i="12"/>
  <c r="N305" i="12"/>
  <c r="H304" i="12"/>
  <c r="J302" i="12"/>
  <c r="H301" i="12"/>
  <c r="N300" i="12"/>
  <c r="I299" i="12"/>
  <c r="O298" i="12"/>
  <c r="N297" i="12"/>
  <c r="H296" i="12"/>
  <c r="I294" i="12"/>
  <c r="AC292" i="12"/>
  <c r="N292" i="12"/>
  <c r="I291" i="12"/>
  <c r="AC289" i="12"/>
  <c r="J535" i="12"/>
  <c r="N526" i="12"/>
  <c r="O508" i="12"/>
  <c r="J501" i="12"/>
  <c r="H488" i="12"/>
  <c r="N466" i="12"/>
  <c r="O464" i="12"/>
  <c r="N463" i="12"/>
  <c r="N462" i="12"/>
  <c r="N433" i="12"/>
  <c r="H427" i="12"/>
  <c r="I415" i="12"/>
  <c r="I400" i="12"/>
  <c r="M398" i="12"/>
  <c r="O396" i="12"/>
  <c r="H394" i="12"/>
  <c r="I389" i="12"/>
  <c r="J379" i="12"/>
  <c r="M378" i="12"/>
  <c r="M359" i="12"/>
  <c r="M357" i="12"/>
  <c r="I356" i="12"/>
  <c r="O355" i="12"/>
  <c r="I354" i="12"/>
  <c r="M353" i="12"/>
  <c r="O352" i="12"/>
  <c r="J350" i="12"/>
  <c r="N349" i="12"/>
  <c r="J347" i="12"/>
  <c r="I345" i="12"/>
  <c r="I343" i="12"/>
  <c r="AC342" i="12"/>
  <c r="J341" i="12"/>
  <c r="H340" i="12"/>
  <c r="N339" i="12"/>
  <c r="O338" i="12"/>
  <c r="M337" i="12"/>
  <c r="AC335" i="12"/>
  <c r="H335" i="12"/>
  <c r="O333" i="12"/>
  <c r="I332" i="12"/>
  <c r="I331" i="12"/>
  <c r="AC329" i="12"/>
  <c r="J328" i="12"/>
  <c r="J327" i="12"/>
  <c r="M325" i="12"/>
  <c r="H322" i="12"/>
  <c r="M321" i="12"/>
  <c r="O320" i="12"/>
  <c r="AC318" i="12"/>
  <c r="H318" i="12"/>
  <c r="I317" i="12"/>
  <c r="J316" i="12"/>
  <c r="J315" i="12"/>
  <c r="J314" i="12"/>
  <c r="M313" i="12"/>
  <c r="M312" i="12"/>
  <c r="J311" i="12"/>
  <c r="J310" i="12"/>
  <c r="I309" i="12"/>
  <c r="I308" i="12"/>
  <c r="O307" i="12"/>
  <c r="O306" i="12"/>
  <c r="M305" i="12"/>
  <c r="O303" i="12"/>
  <c r="I302" i="12"/>
  <c r="M300" i="12"/>
  <c r="H299" i="12"/>
  <c r="N298" i="12"/>
  <c r="M297" i="12"/>
  <c r="O295" i="12"/>
  <c r="H294" i="12"/>
  <c r="O293" i="12"/>
  <c r="M292" i="12"/>
  <c r="H291" i="12"/>
  <c r="O290" i="12"/>
  <c r="H289" i="12"/>
  <c r="I288" i="12"/>
  <c r="N287" i="12"/>
  <c r="O286" i="12"/>
  <c r="O285" i="12"/>
  <c r="O284" i="12"/>
  <c r="N283" i="12"/>
  <c r="M282" i="12"/>
  <c r="J281" i="12"/>
  <c r="I280" i="12"/>
  <c r="H279" i="12"/>
  <c r="O276" i="12"/>
  <c r="N275" i="12"/>
  <c r="M274" i="12"/>
  <c r="J273" i="12"/>
  <c r="I272" i="12"/>
  <c r="H271" i="12"/>
  <c r="N270" i="12"/>
  <c r="M269" i="12"/>
  <c r="H268" i="12"/>
  <c r="N266" i="12"/>
  <c r="M265" i="12"/>
  <c r="I264" i="12"/>
  <c r="J263" i="12"/>
  <c r="H262" i="12"/>
  <c r="N260" i="12"/>
  <c r="N259" i="12"/>
  <c r="H258" i="12"/>
  <c r="M257" i="12"/>
  <c r="AC251" i="12"/>
  <c r="O250" i="12"/>
  <c r="P250" i="12" s="1"/>
  <c r="O249" i="12"/>
  <c r="N248" i="12"/>
  <c r="N247" i="12"/>
  <c r="I246" i="12"/>
  <c r="M244" i="12"/>
  <c r="H243" i="12"/>
  <c r="AC242" i="12"/>
  <c r="O242" i="12"/>
  <c r="I241" i="12"/>
  <c r="M528" i="12"/>
  <c r="O474" i="12"/>
  <c r="N352" i="12"/>
  <c r="O334" i="12"/>
  <c r="N333" i="12"/>
  <c r="N307" i="12"/>
  <c r="N306" i="12"/>
  <c r="O296" i="12"/>
  <c r="AC288" i="12"/>
  <c r="M287" i="12"/>
  <c r="O277" i="12"/>
  <c r="AQ277" i="12" s="1"/>
  <c r="Z277" i="12" s="1" a="1"/>
  <c r="Z277" i="12" s="1"/>
  <c r="N276" i="12"/>
  <c r="I259" i="12"/>
  <c r="J250" i="12"/>
  <c r="I247" i="12"/>
  <c r="N244" i="12"/>
  <c r="H242" i="12"/>
  <c r="N241" i="12"/>
  <c r="H239" i="12"/>
  <c r="M238" i="12"/>
  <c r="O237" i="12"/>
  <c r="H236" i="12"/>
  <c r="M235" i="12"/>
  <c r="N234" i="12"/>
  <c r="I231" i="12"/>
  <c r="M230" i="12"/>
  <c r="O229" i="12"/>
  <c r="H227" i="12"/>
  <c r="I226" i="12"/>
  <c r="M225" i="12"/>
  <c r="N224" i="12"/>
  <c r="I221" i="12"/>
  <c r="M220" i="12"/>
  <c r="O4" i="12"/>
  <c r="O12" i="12"/>
  <c r="O20" i="12"/>
  <c r="O28" i="12"/>
  <c r="O36" i="12"/>
  <c r="O44" i="12"/>
  <c r="O52" i="12"/>
  <c r="O60" i="12"/>
  <c r="O68" i="12"/>
  <c r="O76" i="12"/>
  <c r="O84" i="12"/>
  <c r="O92" i="12"/>
  <c r="O100" i="12"/>
  <c r="O108" i="12"/>
  <c r="O116" i="12"/>
  <c r="O124" i="12"/>
  <c r="O132" i="12"/>
  <c r="O140" i="12"/>
  <c r="O148" i="12"/>
  <c r="O156" i="12"/>
  <c r="O164" i="12"/>
  <c r="O172" i="12"/>
  <c r="O180" i="12"/>
  <c r="O188" i="12"/>
  <c r="O196" i="12"/>
  <c r="O204" i="12"/>
  <c r="O212" i="12"/>
  <c r="N4" i="12"/>
  <c r="N12" i="12"/>
  <c r="N20" i="12"/>
  <c r="N28" i="12"/>
  <c r="N36" i="12"/>
  <c r="N44" i="12"/>
  <c r="N52" i="12"/>
  <c r="N60" i="12"/>
  <c r="N68" i="12"/>
  <c r="N76" i="12"/>
  <c r="N84" i="12"/>
  <c r="N92" i="12"/>
  <c r="N100" i="12"/>
  <c r="N108" i="12"/>
  <c r="N116" i="12"/>
  <c r="N124" i="12"/>
  <c r="N132" i="12"/>
  <c r="N140" i="12"/>
  <c r="N148" i="12"/>
  <c r="N156" i="12"/>
  <c r="N164" i="12"/>
  <c r="N172" i="12"/>
  <c r="N180" i="12"/>
  <c r="N188" i="12"/>
  <c r="N196" i="12"/>
  <c r="N204" i="12"/>
  <c r="N212" i="12"/>
  <c r="M4" i="12"/>
  <c r="M12" i="12"/>
  <c r="M20" i="12"/>
  <c r="M28" i="12"/>
  <c r="M36" i="12"/>
  <c r="M44" i="12"/>
  <c r="M52" i="12"/>
  <c r="M60" i="12"/>
  <c r="M68" i="12"/>
  <c r="M76" i="12"/>
  <c r="M84" i="12"/>
  <c r="M92" i="12"/>
  <c r="M100" i="12"/>
  <c r="O494" i="12"/>
  <c r="M481" i="12"/>
  <c r="O431" i="12"/>
  <c r="O424" i="12"/>
  <c r="O413" i="12"/>
  <c r="O342" i="12"/>
  <c r="J337" i="12"/>
  <c r="J325" i="12"/>
  <c r="J321" i="12"/>
  <c r="N303" i="12"/>
  <c r="J292" i="12"/>
  <c r="I289" i="12"/>
  <c r="N286" i="12"/>
  <c r="O275" i="12"/>
  <c r="N274" i="12"/>
  <c r="O270" i="12"/>
  <c r="I268" i="12"/>
  <c r="O266" i="12"/>
  <c r="N253" i="12"/>
  <c r="N249" i="12"/>
  <c r="P249" i="12" s="1"/>
  <c r="H247" i="12"/>
  <c r="AC246" i="12"/>
  <c r="O246" i="12"/>
  <c r="J244" i="12"/>
  <c r="M241" i="12"/>
  <c r="J238" i="12"/>
  <c r="N237" i="12"/>
  <c r="J235" i="12"/>
  <c r="M234" i="12"/>
  <c r="O233" i="12"/>
  <c r="H231" i="12"/>
  <c r="J230" i="12"/>
  <c r="N229" i="12"/>
  <c r="O228" i="12"/>
  <c r="H226" i="12"/>
  <c r="J225" i="12"/>
  <c r="M224" i="12"/>
  <c r="O223" i="12"/>
  <c r="H221" i="12"/>
  <c r="J220" i="12"/>
  <c r="O219" i="12"/>
  <c r="O5" i="12"/>
  <c r="O13" i="12"/>
  <c r="O21" i="12"/>
  <c r="O29" i="12"/>
  <c r="O37" i="12"/>
  <c r="O45" i="12"/>
  <c r="O53" i="12"/>
  <c r="O61" i="12"/>
  <c r="O69" i="12"/>
  <c r="O77" i="12"/>
  <c r="O85" i="12"/>
  <c r="O93" i="12"/>
  <c r="O101" i="12"/>
  <c r="O109" i="12"/>
  <c r="O117" i="12"/>
  <c r="O125" i="12"/>
  <c r="O133" i="12"/>
  <c r="O141" i="12"/>
  <c r="O149" i="12"/>
  <c r="O157" i="12"/>
  <c r="O165" i="12"/>
  <c r="O173" i="12"/>
  <c r="O181" i="12"/>
  <c r="O189" i="12"/>
  <c r="O197" i="12"/>
  <c r="O205" i="12"/>
  <c r="O213" i="12"/>
  <c r="N5" i="12"/>
  <c r="N13" i="12"/>
  <c r="N21" i="12"/>
  <c r="N29" i="12"/>
  <c r="N37" i="12"/>
  <c r="N45" i="12"/>
  <c r="N53" i="12"/>
  <c r="N61" i="12"/>
  <c r="N69" i="12"/>
  <c r="N77" i="12"/>
  <c r="N85" i="12"/>
  <c r="N93" i="12"/>
  <c r="N101" i="12"/>
  <c r="N109" i="12"/>
  <c r="N117" i="12"/>
  <c r="N125" i="12"/>
  <c r="N133" i="12"/>
  <c r="N141" i="12"/>
  <c r="N149" i="12"/>
  <c r="N157" i="12"/>
  <c r="N165" i="12"/>
  <c r="N173" i="12"/>
  <c r="N181" i="12"/>
  <c r="N189" i="12"/>
  <c r="N197" i="12"/>
  <c r="N205" i="12"/>
  <c r="N213" i="12"/>
  <c r="M5" i="12"/>
  <c r="M13" i="12"/>
  <c r="M21" i="12"/>
  <c r="M29" i="12"/>
  <c r="M37" i="12"/>
  <c r="M45" i="12"/>
  <c r="M53" i="12"/>
  <c r="M61" i="12"/>
  <c r="M69" i="12"/>
  <c r="M77" i="12"/>
  <c r="M85" i="12"/>
  <c r="M93" i="12"/>
  <c r="M101" i="12"/>
  <c r="M109" i="12"/>
  <c r="M117" i="12"/>
  <c r="M125" i="12"/>
  <c r="M133" i="12"/>
  <c r="M141" i="12"/>
  <c r="M149" i="12"/>
  <c r="M157" i="12"/>
  <c r="M165" i="12"/>
  <c r="M173" i="12"/>
  <c r="M181" i="12"/>
  <c r="M189" i="12"/>
  <c r="M197" i="12"/>
  <c r="M205" i="12"/>
  <c r="M213" i="12"/>
  <c r="J5" i="12"/>
  <c r="J13" i="12"/>
  <c r="J21" i="12"/>
  <c r="J29" i="12"/>
  <c r="M433" i="12"/>
  <c r="M432" i="12"/>
  <c r="J398" i="12"/>
  <c r="O346" i="12"/>
  <c r="H343" i="12"/>
  <c r="N320" i="12"/>
  <c r="I311" i="12"/>
  <c r="H309" i="12"/>
  <c r="J300" i="12"/>
  <c r="J297" i="12"/>
  <c r="AC290" i="12"/>
  <c r="M275" i="12"/>
  <c r="J274" i="12"/>
  <c r="M273" i="12"/>
  <c r="J272" i="12"/>
  <c r="M270" i="12"/>
  <c r="N269" i="12"/>
  <c r="H267" i="12"/>
  <c r="M266" i="12"/>
  <c r="N265" i="12"/>
  <c r="J264" i="12"/>
  <c r="N255" i="12"/>
  <c r="H253" i="12"/>
  <c r="J249" i="12"/>
  <c r="O248" i="12"/>
  <c r="J246" i="12"/>
  <c r="H244" i="12"/>
  <c r="O243" i="12"/>
  <c r="J241" i="12"/>
  <c r="AC240" i="12"/>
  <c r="O240" i="12"/>
  <c r="I238" i="12"/>
  <c r="M237" i="12"/>
  <c r="I235" i="12"/>
  <c r="J234" i="12"/>
  <c r="N233" i="12"/>
  <c r="O232" i="12"/>
  <c r="I230" i="12"/>
  <c r="M229" i="12"/>
  <c r="N228" i="12"/>
  <c r="I225" i="12"/>
  <c r="J224" i="12"/>
  <c r="N223" i="12"/>
  <c r="O222" i="12"/>
  <c r="I220" i="12"/>
  <c r="N219" i="12"/>
  <c r="H501" i="12"/>
  <c r="I478" i="12"/>
  <c r="K478" i="12" s="1"/>
  <c r="J359" i="12"/>
  <c r="N355" i="12"/>
  <c r="J353" i="12"/>
  <c r="M349" i="12"/>
  <c r="M339" i="12"/>
  <c r="N338" i="12"/>
  <c r="I328" i="12"/>
  <c r="I327" i="12"/>
  <c r="H317" i="12"/>
  <c r="I315" i="12"/>
  <c r="J313" i="12"/>
  <c r="J312" i="12"/>
  <c r="I310" i="12"/>
  <c r="H308" i="12"/>
  <c r="J288" i="12"/>
  <c r="N285" i="12"/>
  <c r="I273" i="12"/>
  <c r="H272" i="12"/>
  <c r="I271" i="12"/>
  <c r="J269" i="12"/>
  <c r="J265" i="12"/>
  <c r="H264" i="12"/>
  <c r="H255" i="12"/>
  <c r="M248" i="12"/>
  <c r="H246" i="12"/>
  <c r="O245" i="12"/>
  <c r="N243" i="12"/>
  <c r="H241" i="12"/>
  <c r="M240" i="12"/>
  <c r="O239" i="12"/>
  <c r="H238" i="12"/>
  <c r="J237" i="12"/>
  <c r="O236" i="12"/>
  <c r="H235" i="12"/>
  <c r="I234" i="12"/>
  <c r="M233" i="12"/>
  <c r="N232" i="12"/>
  <c r="H230" i="12"/>
  <c r="J229" i="12"/>
  <c r="M228" i="12"/>
  <c r="O227" i="12"/>
  <c r="H225" i="12"/>
  <c r="I224" i="12"/>
  <c r="M223" i="12"/>
  <c r="N222" i="12"/>
  <c r="H220" i="12"/>
  <c r="M219" i="12"/>
  <c r="O7" i="12"/>
  <c r="O15" i="12"/>
  <c r="O23" i="12"/>
  <c r="O31" i="12"/>
  <c r="O39" i="12"/>
  <c r="O47" i="12"/>
  <c r="O55" i="12"/>
  <c r="O63" i="12"/>
  <c r="O71" i="12"/>
  <c r="O79" i="12"/>
  <c r="O87" i="12"/>
  <c r="O95" i="12"/>
  <c r="O103" i="12"/>
  <c r="O111" i="12"/>
  <c r="O119" i="12"/>
  <c r="O127" i="12"/>
  <c r="O135" i="12"/>
  <c r="O143" i="12"/>
  <c r="O151" i="12"/>
  <c r="O159" i="12"/>
  <c r="O167" i="12"/>
  <c r="O175" i="12"/>
  <c r="O183" i="12"/>
  <c r="O191" i="12"/>
  <c r="O199" i="12"/>
  <c r="O207" i="12"/>
  <c r="O215" i="12"/>
  <c r="N7" i="12"/>
  <c r="N15" i="12"/>
  <c r="N23" i="12"/>
  <c r="N31" i="12"/>
  <c r="N39" i="12"/>
  <c r="N47" i="12"/>
  <c r="N55" i="12"/>
  <c r="N63" i="12"/>
  <c r="N71" i="12"/>
  <c r="N79" i="12"/>
  <c r="N87" i="12"/>
  <c r="N95" i="12"/>
  <c r="N103" i="12"/>
  <c r="N111" i="12"/>
  <c r="N119" i="12"/>
  <c r="N127" i="12"/>
  <c r="N135" i="12"/>
  <c r="N143" i="12"/>
  <c r="N151" i="12"/>
  <c r="N159" i="12"/>
  <c r="N167" i="12"/>
  <c r="N175" i="12"/>
  <c r="N183" i="12"/>
  <c r="N191" i="12"/>
  <c r="N199" i="12"/>
  <c r="N207" i="12"/>
  <c r="N215" i="12"/>
  <c r="M7" i="12"/>
  <c r="M15" i="12"/>
  <c r="M23" i="12"/>
  <c r="M31" i="12"/>
  <c r="M39" i="12"/>
  <c r="M47" i="12"/>
  <c r="M55" i="12"/>
  <c r="M63" i="12"/>
  <c r="M71" i="12"/>
  <c r="M79" i="12"/>
  <c r="M87" i="12"/>
  <c r="M95" i="12"/>
  <c r="M103" i="12"/>
  <c r="M111" i="12"/>
  <c r="M119" i="12"/>
  <c r="M127" i="12"/>
  <c r="M135" i="12"/>
  <c r="M143" i="12"/>
  <c r="M151" i="12"/>
  <c r="M159" i="12"/>
  <c r="M167" i="12"/>
  <c r="M175" i="12"/>
  <c r="M183" i="12"/>
  <c r="M191" i="12"/>
  <c r="M199" i="12"/>
  <c r="M207" i="12"/>
  <c r="M215" i="12"/>
  <c r="J7" i="12"/>
  <c r="K7" i="12" s="1"/>
  <c r="J15" i="12"/>
  <c r="J23" i="12"/>
  <c r="J31" i="12"/>
  <c r="H415" i="12"/>
  <c r="I347" i="12"/>
  <c r="I316" i="12"/>
  <c r="X316" i="12" s="1"/>
  <c r="I314" i="12"/>
  <c r="M298" i="12"/>
  <c r="H288" i="12"/>
  <c r="N284" i="12"/>
  <c r="N252" i="12"/>
  <c r="I248" i="12"/>
  <c r="M245" i="12"/>
  <c r="M243" i="12"/>
  <c r="J240" i="12"/>
  <c r="N239" i="12"/>
  <c r="I237" i="12"/>
  <c r="N236" i="12"/>
  <c r="H234" i="12"/>
  <c r="J233" i="12"/>
  <c r="M232" i="12"/>
  <c r="O231" i="12"/>
  <c r="I229" i="12"/>
  <c r="J228" i="12"/>
  <c r="N227" i="12"/>
  <c r="O226" i="12"/>
  <c r="H224" i="12"/>
  <c r="J223" i="12"/>
  <c r="M222" i="12"/>
  <c r="O221" i="12"/>
  <c r="J219" i="12"/>
  <c r="O8" i="12"/>
  <c r="O16" i="12"/>
  <c r="O24" i="12"/>
  <c r="O32" i="12"/>
  <c r="O40" i="12"/>
  <c r="O48" i="12"/>
  <c r="O56" i="12"/>
  <c r="O64" i="12"/>
  <c r="O72" i="12"/>
  <c r="O80" i="12"/>
  <c r="O88" i="12"/>
  <c r="O96" i="12"/>
  <c r="O104" i="12"/>
  <c r="O112" i="12"/>
  <c r="O120" i="12"/>
  <c r="O128" i="12"/>
  <c r="O136" i="12"/>
  <c r="O144" i="12"/>
  <c r="O152" i="12"/>
  <c r="O160" i="12"/>
  <c r="O168" i="12"/>
  <c r="O176" i="12"/>
  <c r="O184" i="12"/>
  <c r="O192" i="12"/>
  <c r="O200" i="12"/>
  <c r="O208" i="12"/>
  <c r="O216" i="12"/>
  <c r="N8" i="12"/>
  <c r="N16" i="12"/>
  <c r="N24" i="12"/>
  <c r="N32" i="12"/>
  <c r="N40" i="12"/>
  <c r="N48" i="12"/>
  <c r="N56" i="12"/>
  <c r="N64" i="12"/>
  <c r="N72" i="12"/>
  <c r="N80" i="12"/>
  <c r="N88" i="12"/>
  <c r="N96" i="12"/>
  <c r="N104" i="12"/>
  <c r="N112" i="12"/>
  <c r="N120" i="12"/>
  <c r="N128" i="12"/>
  <c r="N136" i="12"/>
  <c r="N144" i="12"/>
  <c r="N152" i="12"/>
  <c r="N160" i="12"/>
  <c r="N168" i="12"/>
  <c r="N176" i="12"/>
  <c r="N184" i="12"/>
  <c r="N192" i="12"/>
  <c r="N200" i="12"/>
  <c r="N208" i="12"/>
  <c r="N216" i="12"/>
  <c r="M8" i="12"/>
  <c r="M16" i="12"/>
  <c r="M24" i="12"/>
  <c r="M32" i="12"/>
  <c r="M40" i="12"/>
  <c r="M48" i="12"/>
  <c r="M56" i="12"/>
  <c r="M64" i="12"/>
  <c r="M72" i="12"/>
  <c r="M80" i="12"/>
  <c r="M88" i="12"/>
  <c r="M96" i="12"/>
  <c r="M104" i="12"/>
  <c r="M112" i="12"/>
  <c r="M120" i="12"/>
  <c r="M128" i="12"/>
  <c r="M136" i="12"/>
  <c r="M144" i="12"/>
  <c r="M152" i="12"/>
  <c r="M160" i="12"/>
  <c r="M168" i="12"/>
  <c r="M176" i="12"/>
  <c r="M184" i="12"/>
  <c r="M192" i="12"/>
  <c r="M200" i="12"/>
  <c r="M208" i="12"/>
  <c r="M216" i="12"/>
  <c r="J8" i="12"/>
  <c r="J16" i="12"/>
  <c r="J24" i="12"/>
  <c r="N508" i="12"/>
  <c r="M460" i="12"/>
  <c r="H453" i="12"/>
  <c r="AC410" i="12"/>
  <c r="H356" i="12"/>
  <c r="O344" i="12"/>
  <c r="AQ344" i="12" s="1"/>
  <c r="Y344" i="12" s="1" a="1"/>
  <c r="Y344" i="12" s="1"/>
  <c r="O329" i="12"/>
  <c r="O324" i="12"/>
  <c r="J305" i="12"/>
  <c r="O283" i="12"/>
  <c r="N282" i="12"/>
  <c r="M263" i="12"/>
  <c r="O262" i="12"/>
  <c r="O260" i="12"/>
  <c r="N257" i="12"/>
  <c r="O256" i="12"/>
  <c r="N254" i="12"/>
  <c r="H252" i="12"/>
  <c r="H248" i="12"/>
  <c r="J245" i="12"/>
  <c r="J243" i="12"/>
  <c r="N242" i="12"/>
  <c r="I240" i="12"/>
  <c r="M239" i="12"/>
  <c r="H237" i="12"/>
  <c r="M236" i="12"/>
  <c r="I233" i="12"/>
  <c r="J232" i="12"/>
  <c r="N231" i="12"/>
  <c r="H229" i="12"/>
  <c r="I228" i="12"/>
  <c r="M227" i="12"/>
  <c r="N226" i="12"/>
  <c r="I223" i="12"/>
  <c r="J222" i="12"/>
  <c r="N221" i="12"/>
  <c r="I219" i="12"/>
  <c r="O9" i="12"/>
  <c r="O17" i="12"/>
  <c r="O25" i="12"/>
  <c r="O513" i="12"/>
  <c r="M462" i="12"/>
  <c r="M461" i="12"/>
  <c r="J378" i="12"/>
  <c r="I263" i="12"/>
  <c r="J257" i="12"/>
  <c r="I242" i="12"/>
  <c r="J239" i="12"/>
  <c r="N238" i="12"/>
  <c r="N235" i="12"/>
  <c r="O230" i="12"/>
  <c r="H228" i="12"/>
  <c r="H223" i="12"/>
  <c r="N220" i="12"/>
  <c r="O26" i="12"/>
  <c r="O42" i="12"/>
  <c r="O58" i="12"/>
  <c r="O74" i="12"/>
  <c r="O90" i="12"/>
  <c r="O106" i="12"/>
  <c r="O122" i="12"/>
  <c r="O138" i="12"/>
  <c r="O154" i="12"/>
  <c r="O170" i="12"/>
  <c r="O186" i="12"/>
  <c r="O202" i="12"/>
  <c r="O218" i="12"/>
  <c r="N18" i="12"/>
  <c r="N34" i="12"/>
  <c r="N50" i="12"/>
  <c r="N66" i="12"/>
  <c r="N82" i="12"/>
  <c r="N98" i="12"/>
  <c r="N114" i="12"/>
  <c r="N130" i="12"/>
  <c r="N146" i="12"/>
  <c r="N162" i="12"/>
  <c r="N178" i="12"/>
  <c r="N194" i="12"/>
  <c r="N210" i="12"/>
  <c r="M10" i="12"/>
  <c r="M26" i="12"/>
  <c r="M42" i="12"/>
  <c r="M58" i="12"/>
  <c r="M74" i="12"/>
  <c r="M90" i="12"/>
  <c r="M106" i="12"/>
  <c r="M118" i="12"/>
  <c r="M131" i="12"/>
  <c r="M145" i="12"/>
  <c r="M156" i="12"/>
  <c r="M170" i="12"/>
  <c r="M182" i="12"/>
  <c r="M195" i="12"/>
  <c r="M209" i="12"/>
  <c r="J4" i="12"/>
  <c r="J18" i="12"/>
  <c r="J30" i="12"/>
  <c r="J39" i="12"/>
  <c r="J47" i="12"/>
  <c r="J55" i="12"/>
  <c r="J63" i="12"/>
  <c r="J71" i="12"/>
  <c r="J79" i="12"/>
  <c r="J87" i="12"/>
  <c r="J95" i="12"/>
  <c r="J103" i="12"/>
  <c r="AN103" i="12" s="1"/>
  <c r="Y103" i="12" s="1" a="1"/>
  <c r="Y103" i="12" s="1"/>
  <c r="J111" i="12"/>
  <c r="J119" i="12"/>
  <c r="AN119" i="12" s="1"/>
  <c r="Y119" i="12" s="1" a="1"/>
  <c r="Y119" i="12" s="1"/>
  <c r="J127" i="12"/>
  <c r="J135" i="12"/>
  <c r="J143" i="12"/>
  <c r="J151" i="12"/>
  <c r="J159" i="12"/>
  <c r="J167" i="12"/>
  <c r="J175" i="12"/>
  <c r="J183" i="12"/>
  <c r="J191" i="12"/>
  <c r="AO191" i="12" s="1"/>
  <c r="AA191" i="12" s="1" a="1"/>
  <c r="AA191" i="12" s="1"/>
  <c r="J199" i="12"/>
  <c r="J207" i="12"/>
  <c r="J215" i="12"/>
  <c r="I8" i="12"/>
  <c r="I16" i="12"/>
  <c r="I24" i="12"/>
  <c r="I32" i="12"/>
  <c r="I40" i="12"/>
  <c r="I48" i="12"/>
  <c r="I56" i="12"/>
  <c r="I64" i="12"/>
  <c r="I72" i="12"/>
  <c r="I80" i="12"/>
  <c r="I88" i="12"/>
  <c r="I96" i="12"/>
  <c r="I104" i="12"/>
  <c r="I112" i="12"/>
  <c r="I120" i="12"/>
  <c r="I128" i="12"/>
  <c r="I136" i="12"/>
  <c r="I144" i="12"/>
  <c r="I152" i="12"/>
  <c r="I160" i="12"/>
  <c r="I168" i="12"/>
  <c r="I176" i="12"/>
  <c r="I184" i="12"/>
  <c r="I192" i="12"/>
  <c r="I200" i="12"/>
  <c r="I208" i="12"/>
  <c r="I216" i="12"/>
  <c r="H8" i="12"/>
  <c r="H16" i="12"/>
  <c r="H24" i="12"/>
  <c r="H32" i="12"/>
  <c r="H40" i="12"/>
  <c r="H48" i="12"/>
  <c r="H56" i="12"/>
  <c r="H64" i="12"/>
  <c r="H72" i="12"/>
  <c r="H80" i="12"/>
  <c r="H88" i="12"/>
  <c r="H96" i="12"/>
  <c r="H104" i="12"/>
  <c r="H112" i="12"/>
  <c r="H120" i="12"/>
  <c r="H128" i="12"/>
  <c r="H136" i="12"/>
  <c r="H144" i="12"/>
  <c r="H152" i="12"/>
  <c r="H160" i="12"/>
  <c r="H168" i="12"/>
  <c r="H176" i="12"/>
  <c r="H184" i="12"/>
  <c r="H192" i="12"/>
  <c r="H200" i="12"/>
  <c r="H208" i="12"/>
  <c r="H216" i="12"/>
  <c r="L4" i="9"/>
  <c r="L12" i="9"/>
  <c r="L20" i="9"/>
  <c r="L28" i="9"/>
  <c r="L36" i="9"/>
  <c r="L44" i="9"/>
  <c r="N396" i="12"/>
  <c r="I350" i="12"/>
  <c r="O258" i="12"/>
  <c r="H257" i="12"/>
  <c r="AC253" i="12"/>
  <c r="I243" i="12"/>
  <c r="I239" i="12"/>
  <c r="J236" i="12"/>
  <c r="H233" i="12"/>
  <c r="N230" i="12"/>
  <c r="M226" i="12"/>
  <c r="M221" i="12"/>
  <c r="O6" i="12"/>
  <c r="O27" i="12"/>
  <c r="O43" i="12"/>
  <c r="O59" i="12"/>
  <c r="O75" i="12"/>
  <c r="O91" i="12"/>
  <c r="O107" i="12"/>
  <c r="O123" i="12"/>
  <c r="O139" i="12"/>
  <c r="O155" i="12"/>
  <c r="O171" i="12"/>
  <c r="O187" i="12"/>
  <c r="O203" i="12"/>
  <c r="O3" i="12"/>
  <c r="N19" i="12"/>
  <c r="N35" i="12"/>
  <c r="N51" i="12"/>
  <c r="N67" i="12"/>
  <c r="N83" i="12"/>
  <c r="N99" i="12"/>
  <c r="N115" i="12"/>
  <c r="N131" i="12"/>
  <c r="N147" i="12"/>
  <c r="N163" i="12"/>
  <c r="N179" i="12"/>
  <c r="N195" i="12"/>
  <c r="N211" i="12"/>
  <c r="M11" i="12"/>
  <c r="M27" i="12"/>
  <c r="M43" i="12"/>
  <c r="M59" i="12"/>
  <c r="M75" i="12"/>
  <c r="M91" i="12"/>
  <c r="M107" i="12"/>
  <c r="M121" i="12"/>
  <c r="M132" i="12"/>
  <c r="M146" i="12"/>
  <c r="M158" i="12"/>
  <c r="M171" i="12"/>
  <c r="M185" i="12"/>
  <c r="M196" i="12"/>
  <c r="M210" i="12"/>
  <c r="J6" i="12"/>
  <c r="J19" i="12"/>
  <c r="J32" i="12"/>
  <c r="J40" i="12"/>
  <c r="J48" i="12"/>
  <c r="J56" i="12"/>
  <c r="J64" i="12"/>
  <c r="J72" i="12"/>
  <c r="J80" i="12"/>
  <c r="J88" i="12"/>
  <c r="J96" i="12"/>
  <c r="J104" i="12"/>
  <c r="J112" i="12"/>
  <c r="J120" i="12"/>
  <c r="J128" i="12"/>
  <c r="J136" i="12"/>
  <c r="J144" i="12"/>
  <c r="J152" i="12"/>
  <c r="J160" i="12"/>
  <c r="J168" i="12"/>
  <c r="J176" i="12"/>
  <c r="J184" i="12"/>
  <c r="J192" i="12"/>
  <c r="J200" i="12"/>
  <c r="J208" i="12"/>
  <c r="J216" i="12"/>
  <c r="I9" i="12"/>
  <c r="I17" i="12"/>
  <c r="I25" i="12"/>
  <c r="I33" i="12"/>
  <c r="I41" i="12"/>
  <c r="I49" i="12"/>
  <c r="I57" i="12"/>
  <c r="I65" i="12"/>
  <c r="I73" i="12"/>
  <c r="I81" i="12"/>
  <c r="I89" i="12"/>
  <c r="I97" i="12"/>
  <c r="I105" i="12"/>
  <c r="I113" i="12"/>
  <c r="I121" i="12"/>
  <c r="I129" i="12"/>
  <c r="I137" i="12"/>
  <c r="I145" i="12"/>
  <c r="I153" i="12"/>
  <c r="I161" i="12"/>
  <c r="I169" i="12"/>
  <c r="I177" i="12"/>
  <c r="I185" i="12"/>
  <c r="I193" i="12"/>
  <c r="I201" i="12"/>
  <c r="I209" i="12"/>
  <c r="I217" i="12"/>
  <c r="H9" i="12"/>
  <c r="H17" i="12"/>
  <c r="H25" i="12"/>
  <c r="H33" i="12"/>
  <c r="H41" i="12"/>
  <c r="H49" i="12"/>
  <c r="H57" i="12"/>
  <c r="H65" i="12"/>
  <c r="H73" i="12"/>
  <c r="H81" i="12"/>
  <c r="H89" i="12"/>
  <c r="H97" i="12"/>
  <c r="H105" i="12"/>
  <c r="H113" i="12"/>
  <c r="H121" i="12"/>
  <c r="H129" i="12"/>
  <c r="H137" i="12"/>
  <c r="H145" i="12"/>
  <c r="H153" i="12"/>
  <c r="H161" i="12"/>
  <c r="H169" i="12"/>
  <c r="H177" i="12"/>
  <c r="H185" i="12"/>
  <c r="H193" i="12"/>
  <c r="H201" i="12"/>
  <c r="H209" i="12"/>
  <c r="H217" i="12"/>
  <c r="L5" i="9"/>
  <c r="L13" i="9"/>
  <c r="L21" i="9"/>
  <c r="L29" i="9"/>
  <c r="L37" i="9"/>
  <c r="L45" i="9"/>
  <c r="L53" i="9"/>
  <c r="I411" i="12"/>
  <c r="O259" i="12"/>
  <c r="AQ259" i="12" s="1"/>
  <c r="AB259" i="12" s="1" a="1"/>
  <c r="AB259" i="12" s="1"/>
  <c r="I258" i="12"/>
  <c r="H254" i="12"/>
  <c r="I245" i="12"/>
  <c r="I236" i="12"/>
  <c r="M231" i="12"/>
  <c r="J226" i="12"/>
  <c r="X226" i="12" s="1"/>
  <c r="J221" i="12"/>
  <c r="O10" i="12"/>
  <c r="O30" i="12"/>
  <c r="O46" i="12"/>
  <c r="AQ46" i="12" s="1"/>
  <c r="Y46" i="12" s="1" a="1"/>
  <c r="Y46" i="12" s="1"/>
  <c r="O62" i="12"/>
  <c r="P62" i="12" s="1"/>
  <c r="O78" i="12"/>
  <c r="O94" i="12"/>
  <c r="O110" i="12"/>
  <c r="AP110" i="12" s="1"/>
  <c r="AA110" i="12" s="1" a="1"/>
  <c r="AA110" i="12" s="1"/>
  <c r="O126" i="12"/>
  <c r="AQ126" i="12" s="1"/>
  <c r="AA126" i="12" s="1" a="1"/>
  <c r="AA126" i="12" s="1"/>
  <c r="O142" i="12"/>
  <c r="O158" i="12"/>
  <c r="O174" i="12"/>
  <c r="AQ174" i="12" s="1"/>
  <c r="AA174" i="12" s="1" a="1"/>
  <c r="AA174" i="12" s="1"/>
  <c r="O190" i="12"/>
  <c r="O206" i="12"/>
  <c r="N6" i="12"/>
  <c r="N22" i="12"/>
  <c r="N38" i="12"/>
  <c r="N54" i="12"/>
  <c r="P54" i="12" s="1"/>
  <c r="N70" i="12"/>
  <c r="N86" i="12"/>
  <c r="N102" i="12"/>
  <c r="N118" i="12"/>
  <c r="N134" i="12"/>
  <c r="N150" i="12"/>
  <c r="P150" i="12" s="1"/>
  <c r="N166" i="12"/>
  <c r="N182" i="12"/>
  <c r="N198" i="12"/>
  <c r="N214" i="12"/>
  <c r="P214" i="12" s="1"/>
  <c r="M14" i="12"/>
  <c r="M30" i="12"/>
  <c r="M46" i="12"/>
  <c r="M62" i="12"/>
  <c r="M78" i="12"/>
  <c r="M94" i="12"/>
  <c r="M108" i="12"/>
  <c r="M122" i="12"/>
  <c r="M134" i="12"/>
  <c r="M147" i="12"/>
  <c r="M161" i="12"/>
  <c r="M172" i="12"/>
  <c r="M186" i="12"/>
  <c r="M198" i="12"/>
  <c r="M211" i="12"/>
  <c r="J9" i="12"/>
  <c r="J20" i="12"/>
  <c r="J33" i="12"/>
  <c r="J41" i="12"/>
  <c r="J49" i="12"/>
  <c r="J57" i="12"/>
  <c r="J65" i="12"/>
  <c r="J73" i="12"/>
  <c r="J81" i="12"/>
  <c r="J89" i="12"/>
  <c r="J97" i="12"/>
  <c r="J105" i="12"/>
  <c r="J113" i="12"/>
  <c r="J121" i="12"/>
  <c r="J129" i="12"/>
  <c r="J137" i="12"/>
  <c r="J145" i="12"/>
  <c r="J153" i="12"/>
  <c r="J161" i="12"/>
  <c r="J169" i="12"/>
  <c r="J177" i="12"/>
  <c r="J185" i="12"/>
  <c r="J193" i="12"/>
  <c r="J201" i="12"/>
  <c r="J209" i="12"/>
  <c r="J217" i="12"/>
  <c r="I10" i="12"/>
  <c r="I18" i="12"/>
  <c r="I26" i="12"/>
  <c r="I34" i="12"/>
  <c r="I42" i="12"/>
  <c r="I50" i="12"/>
  <c r="I58" i="12"/>
  <c r="I66" i="12"/>
  <c r="I74" i="12"/>
  <c r="I82" i="12"/>
  <c r="I90" i="12"/>
  <c r="I98" i="12"/>
  <c r="I106" i="12"/>
  <c r="I114" i="12"/>
  <c r="I122" i="12"/>
  <c r="I130" i="12"/>
  <c r="I138" i="12"/>
  <c r="I146" i="12"/>
  <c r="I154" i="12"/>
  <c r="I162" i="12"/>
  <c r="I170" i="12"/>
  <c r="I178" i="12"/>
  <c r="I186" i="12"/>
  <c r="I194" i="12"/>
  <c r="I202" i="12"/>
  <c r="I210" i="12"/>
  <c r="I218" i="12"/>
  <c r="H10" i="12"/>
  <c r="H18" i="12"/>
  <c r="H26" i="12"/>
  <c r="H34" i="12"/>
  <c r="H42" i="12"/>
  <c r="H50" i="12"/>
  <c r="H58" i="12"/>
  <c r="H66" i="12"/>
  <c r="H74" i="12"/>
  <c r="H82" i="12"/>
  <c r="H90" i="12"/>
  <c r="H98" i="12"/>
  <c r="H106" i="12"/>
  <c r="H114" i="12"/>
  <c r="H122" i="12"/>
  <c r="H130" i="12"/>
  <c r="H138" i="12"/>
  <c r="H146" i="12"/>
  <c r="H154" i="12"/>
  <c r="H162" i="12"/>
  <c r="H170" i="12"/>
  <c r="H178" i="12"/>
  <c r="H186" i="12"/>
  <c r="H194" i="12"/>
  <c r="H202" i="12"/>
  <c r="H210" i="12"/>
  <c r="H218" i="12"/>
  <c r="L6" i="9"/>
  <c r="L14" i="9"/>
  <c r="L22" i="9"/>
  <c r="L30" i="9"/>
  <c r="L38" i="9"/>
  <c r="L46" i="9"/>
  <c r="M260" i="12"/>
  <c r="M259" i="12"/>
  <c r="H245" i="12"/>
  <c r="AC244" i="12"/>
  <c r="O244" i="12"/>
  <c r="J231" i="12"/>
  <c r="O224" i="12"/>
  <c r="O11" i="12"/>
  <c r="O33" i="12"/>
  <c r="O49" i="12"/>
  <c r="O65" i="12"/>
  <c r="O81" i="12"/>
  <c r="O97" i="12"/>
  <c r="P97" i="12" s="1"/>
  <c r="O113" i="12"/>
  <c r="O129" i="12"/>
  <c r="O145" i="12"/>
  <c r="AQ145" i="12" s="1"/>
  <c r="AB145" i="12" s="1" a="1"/>
  <c r="AB145" i="12" s="1"/>
  <c r="O161" i="12"/>
  <c r="P161" i="12" s="1"/>
  <c r="O177" i="12"/>
  <c r="O193" i="12"/>
  <c r="O209" i="12"/>
  <c r="N9" i="12"/>
  <c r="N25" i="12"/>
  <c r="N41" i="12"/>
  <c r="N57" i="12"/>
  <c r="N73" i="12"/>
  <c r="AP73" i="12" s="1"/>
  <c r="Z73" i="12" s="1" a="1"/>
  <c r="Z73" i="12" s="1"/>
  <c r="N89" i="12"/>
  <c r="N105" i="12"/>
  <c r="P105" i="12" s="1"/>
  <c r="N121" i="12"/>
  <c r="N137" i="12"/>
  <c r="N153" i="12"/>
  <c r="N169" i="12"/>
  <c r="AP169" i="12" s="1"/>
  <c r="AB169" i="12" s="1" a="1"/>
  <c r="AB169" i="12" s="1"/>
  <c r="N185" i="12"/>
  <c r="N201" i="12"/>
  <c r="AP201" i="12" s="1"/>
  <c r="Z201" i="12" s="1" a="1"/>
  <c r="Z201" i="12" s="1"/>
  <c r="N217" i="12"/>
  <c r="M17" i="12"/>
  <c r="M33" i="12"/>
  <c r="M49" i="12"/>
  <c r="M65" i="12"/>
  <c r="M81" i="12"/>
  <c r="M97" i="12"/>
  <c r="M110" i="12"/>
  <c r="M123" i="12"/>
  <c r="M137" i="12"/>
  <c r="M148" i="12"/>
  <c r="M162" i="12"/>
  <c r="M174" i="12"/>
  <c r="M187" i="12"/>
  <c r="M201" i="12"/>
  <c r="M212" i="12"/>
  <c r="J10" i="12"/>
  <c r="J22" i="12"/>
  <c r="J34" i="12"/>
  <c r="J42" i="12"/>
  <c r="J50" i="12"/>
  <c r="J58" i="12"/>
  <c r="J66" i="12"/>
  <c r="J74" i="12"/>
  <c r="J82" i="12"/>
  <c r="J90" i="12"/>
  <c r="J98" i="12"/>
  <c r="J106" i="12"/>
  <c r="J114" i="12"/>
  <c r="J122" i="12"/>
  <c r="J130" i="12"/>
  <c r="J138" i="12"/>
  <c r="J146" i="12"/>
  <c r="J154" i="12"/>
  <c r="J162" i="12"/>
  <c r="J170" i="12"/>
  <c r="J178" i="12"/>
  <c r="J186" i="12"/>
  <c r="J194" i="12"/>
  <c r="J202" i="12"/>
  <c r="J210" i="12"/>
  <c r="J218" i="12"/>
  <c r="I11" i="12"/>
  <c r="I19" i="12"/>
  <c r="I27" i="12"/>
  <c r="I35" i="12"/>
  <c r="I43" i="12"/>
  <c r="I51" i="12"/>
  <c r="I59" i="12"/>
  <c r="I67" i="12"/>
  <c r="I75" i="12"/>
  <c r="I83" i="12"/>
  <c r="I91" i="12"/>
  <c r="I99" i="12"/>
  <c r="I107" i="12"/>
  <c r="I115" i="12"/>
  <c r="I123" i="12"/>
  <c r="I131" i="12"/>
  <c r="I139" i="12"/>
  <c r="I147" i="12"/>
  <c r="I155" i="12"/>
  <c r="I163" i="12"/>
  <c r="I171" i="12"/>
  <c r="I179" i="12"/>
  <c r="I187" i="12"/>
  <c r="I195" i="12"/>
  <c r="I203" i="12"/>
  <c r="I211" i="12"/>
  <c r="I3" i="12"/>
  <c r="H11" i="12"/>
  <c r="H19" i="12"/>
  <c r="H27" i="12"/>
  <c r="H35" i="12"/>
  <c r="H43" i="12"/>
  <c r="H51" i="12"/>
  <c r="H59" i="12"/>
  <c r="H67" i="12"/>
  <c r="H75" i="12"/>
  <c r="H83" i="12"/>
  <c r="H91" i="12"/>
  <c r="H99" i="12"/>
  <c r="H107" i="12"/>
  <c r="H115" i="12"/>
  <c r="H123" i="12"/>
  <c r="H131" i="12"/>
  <c r="H139" i="12"/>
  <c r="H147" i="12"/>
  <c r="H155" i="12"/>
  <c r="H163" i="12"/>
  <c r="H171" i="12"/>
  <c r="H179" i="12"/>
  <c r="H187" i="12"/>
  <c r="H195" i="12"/>
  <c r="H203" i="12"/>
  <c r="H211" i="12"/>
  <c r="H3" i="12"/>
  <c r="L7" i="9"/>
  <c r="L15" i="9"/>
  <c r="L23" i="9"/>
  <c r="L31" i="9"/>
  <c r="L39" i="9"/>
  <c r="L47" i="9"/>
  <c r="H439" i="12"/>
  <c r="H354" i="12"/>
  <c r="H345" i="12"/>
  <c r="N290" i="12"/>
  <c r="J260" i="12"/>
  <c r="X260" i="12" s="1"/>
  <c r="H240" i="12"/>
  <c r="O234" i="12"/>
  <c r="J227" i="12"/>
  <c r="I222" i="12"/>
  <c r="O14" i="12"/>
  <c r="O34" i="12"/>
  <c r="P34" i="12" s="1"/>
  <c r="O50" i="12"/>
  <c r="AQ50" i="12" s="1"/>
  <c r="AA50" i="12" s="1" a="1"/>
  <c r="AA50" i="12" s="1"/>
  <c r="O66" i="12"/>
  <c r="O82" i="12"/>
  <c r="O98" i="12"/>
  <c r="O114" i="12"/>
  <c r="O130" i="12"/>
  <c r="O146" i="12"/>
  <c r="O162" i="12"/>
  <c r="AP162" i="12" s="1"/>
  <c r="Y162" i="12" s="1" a="1"/>
  <c r="Y162" i="12" s="1"/>
  <c r="O178" i="12"/>
  <c r="O194" i="12"/>
  <c r="O210" i="12"/>
  <c r="N10" i="12"/>
  <c r="N26" i="12"/>
  <c r="N42" i="12"/>
  <c r="N58" i="12"/>
  <c r="N74" i="12"/>
  <c r="N90" i="12"/>
  <c r="N106" i="12"/>
  <c r="N122" i="12"/>
  <c r="N138" i="12"/>
  <c r="N154" i="12"/>
  <c r="N170" i="12"/>
  <c r="N186" i="12"/>
  <c r="N202" i="12"/>
  <c r="N218" i="12"/>
  <c r="M18" i="12"/>
  <c r="M34" i="12"/>
  <c r="M50" i="12"/>
  <c r="M66" i="12"/>
  <c r="M82" i="12"/>
  <c r="M98" i="12"/>
  <c r="M113" i="12"/>
  <c r="M124" i="12"/>
  <c r="M138" i="12"/>
  <c r="M150" i="12"/>
  <c r="M163" i="12"/>
  <c r="M177" i="12"/>
  <c r="M188" i="12"/>
  <c r="M202" i="12"/>
  <c r="M214" i="12"/>
  <c r="J11" i="12"/>
  <c r="J25" i="12"/>
  <c r="J35" i="12"/>
  <c r="J43" i="12"/>
  <c r="J51" i="12"/>
  <c r="J59" i="12"/>
  <c r="J67" i="12"/>
  <c r="J75" i="12"/>
  <c r="J83" i="12"/>
  <c r="J91" i="12"/>
  <c r="J99" i="12"/>
  <c r="J107" i="12"/>
  <c r="J115" i="12"/>
  <c r="J123" i="12"/>
  <c r="J131" i="12"/>
  <c r="J139" i="12"/>
  <c r="J147" i="12"/>
  <c r="J155" i="12"/>
  <c r="J163" i="12"/>
  <c r="J171" i="12"/>
  <c r="J179" i="12"/>
  <c r="J187" i="12"/>
  <c r="J195" i="12"/>
  <c r="J203" i="12"/>
  <c r="J211" i="12"/>
  <c r="I4" i="12"/>
  <c r="I12" i="12"/>
  <c r="I20" i="12"/>
  <c r="I28" i="12"/>
  <c r="AN28" i="12" s="1"/>
  <c r="AB28" i="12" s="1" a="1"/>
  <c r="AB28" i="12" s="1"/>
  <c r="I36" i="12"/>
  <c r="I44" i="12"/>
  <c r="I52" i="12"/>
  <c r="I60" i="12"/>
  <c r="I68" i="12"/>
  <c r="I76" i="12"/>
  <c r="I84" i="12"/>
  <c r="I92" i="12"/>
  <c r="I100" i="12"/>
  <c r="I108" i="12"/>
  <c r="I116" i="12"/>
  <c r="I124" i="12"/>
  <c r="I132" i="12"/>
  <c r="I140" i="12"/>
  <c r="I148" i="12"/>
  <c r="I156" i="12"/>
  <c r="I164" i="12"/>
  <c r="I172" i="12"/>
  <c r="I180" i="12"/>
  <c r="I188" i="12"/>
  <c r="I196" i="12"/>
  <c r="I204" i="12"/>
  <c r="I212" i="12"/>
  <c r="H4" i="12"/>
  <c r="H12" i="12"/>
  <c r="H20" i="12"/>
  <c r="H28" i="12"/>
  <c r="H36" i="12"/>
  <c r="H44" i="12"/>
  <c r="H52" i="12"/>
  <c r="H60" i="12"/>
  <c r="H68" i="12"/>
  <c r="H76" i="12"/>
  <c r="H84" i="12"/>
  <c r="H92" i="12"/>
  <c r="H100" i="12"/>
  <c r="H108" i="12"/>
  <c r="H116" i="12"/>
  <c r="H124" i="12"/>
  <c r="H132" i="12"/>
  <c r="H140" i="12"/>
  <c r="H148" i="12"/>
  <c r="H156" i="12"/>
  <c r="H164" i="12"/>
  <c r="H172" i="12"/>
  <c r="H180" i="12"/>
  <c r="H188" i="12"/>
  <c r="H196" i="12"/>
  <c r="H204" i="12"/>
  <c r="H212" i="12"/>
  <c r="L8" i="9"/>
  <c r="L16" i="9"/>
  <c r="L24" i="9"/>
  <c r="L32" i="9"/>
  <c r="L40" i="9"/>
  <c r="L48" i="9"/>
  <c r="I446" i="12"/>
  <c r="AO446" i="12" s="1"/>
  <c r="AB446" i="12" s="1" a="1"/>
  <c r="AB446" i="12" s="1"/>
  <c r="J357" i="12"/>
  <c r="H302" i="12"/>
  <c r="N293" i="12"/>
  <c r="AQ293" i="12" s="1"/>
  <c r="AA293" i="12" s="1" a="1"/>
  <c r="AA293" i="12" s="1"/>
  <c r="AC276" i="12"/>
  <c r="O261" i="12"/>
  <c r="N251" i="12"/>
  <c r="O247" i="12"/>
  <c r="I232" i="12"/>
  <c r="I227" i="12"/>
  <c r="H222" i="12"/>
  <c r="H219" i="12"/>
  <c r="O18" i="12"/>
  <c r="O35" i="12"/>
  <c r="O51" i="12"/>
  <c r="O67" i="12"/>
  <c r="O83" i="12"/>
  <c r="O99" i="12"/>
  <c r="O115" i="12"/>
  <c r="O131" i="12"/>
  <c r="O147" i="12"/>
  <c r="O163" i="12"/>
  <c r="O179" i="12"/>
  <c r="O195" i="12"/>
  <c r="O211" i="12"/>
  <c r="N11" i="12"/>
  <c r="N27" i="12"/>
  <c r="N43" i="12"/>
  <c r="N59" i="12"/>
  <c r="N75" i="12"/>
  <c r="N91" i="12"/>
  <c r="N107" i="12"/>
  <c r="N123" i="12"/>
  <c r="N139" i="12"/>
  <c r="N155" i="12"/>
  <c r="N171" i="12"/>
  <c r="N187" i="12"/>
  <c r="N203" i="12"/>
  <c r="N3" i="12"/>
  <c r="M19" i="12"/>
  <c r="M35" i="12"/>
  <c r="M51" i="12"/>
  <c r="M67" i="12"/>
  <c r="M83" i="12"/>
  <c r="M99" i="12"/>
  <c r="M114" i="12"/>
  <c r="M126" i="12"/>
  <c r="M139" i="12"/>
  <c r="M153" i="12"/>
  <c r="M164" i="12"/>
  <c r="M178" i="12"/>
  <c r="M190" i="12"/>
  <c r="M203" i="12"/>
  <c r="M217" i="12"/>
  <c r="J12" i="12"/>
  <c r="J26" i="12"/>
  <c r="J36" i="12"/>
  <c r="J44" i="12"/>
  <c r="J52" i="12"/>
  <c r="J60" i="12"/>
  <c r="J68" i="12"/>
  <c r="J76" i="12"/>
  <c r="J84" i="12"/>
  <c r="J92" i="12"/>
  <c r="J100" i="12"/>
  <c r="J108" i="12"/>
  <c r="J116" i="12"/>
  <c r="J124" i="12"/>
  <c r="J132" i="12"/>
  <c r="J140" i="12"/>
  <c r="J148" i="12"/>
  <c r="J156" i="12"/>
  <c r="J164" i="12"/>
  <c r="J172" i="12"/>
  <c r="J180" i="12"/>
  <c r="J188" i="12"/>
  <c r="J196" i="12"/>
  <c r="J204" i="12"/>
  <c r="J212" i="12"/>
  <c r="I5" i="12"/>
  <c r="I13" i="12"/>
  <c r="I21" i="12"/>
  <c r="I29" i="12"/>
  <c r="I37" i="12"/>
  <c r="AO37" i="12" s="1"/>
  <c r="AA37" i="12" s="1" a="1"/>
  <c r="AA37" i="12" s="1"/>
  <c r="I45" i="12"/>
  <c r="I53" i="12"/>
  <c r="I61" i="12"/>
  <c r="I69" i="12"/>
  <c r="I77" i="12"/>
  <c r="I85" i="12"/>
  <c r="I93" i="12"/>
  <c r="X93" i="12" s="1"/>
  <c r="I101" i="12"/>
  <c r="K101" i="12" s="1"/>
  <c r="I109" i="12"/>
  <c r="I117" i="12"/>
  <c r="I125" i="12"/>
  <c r="I133" i="12"/>
  <c r="X133" i="12" s="1"/>
  <c r="I141" i="12"/>
  <c r="I149" i="12"/>
  <c r="AN149" i="12" s="1"/>
  <c r="Z149" i="12" s="1" a="1"/>
  <c r="Z149" i="12" s="1"/>
  <c r="I157" i="12"/>
  <c r="AN157" i="12" s="1"/>
  <c r="AA157" i="12" s="1" a="1"/>
  <c r="AA157" i="12" s="1"/>
  <c r="I165" i="12"/>
  <c r="I173" i="12"/>
  <c r="I181" i="12"/>
  <c r="I189" i="12"/>
  <c r="I197" i="12"/>
  <c r="X197" i="12" s="1"/>
  <c r="I205" i="12"/>
  <c r="I213" i="12"/>
  <c r="K213" i="12" s="1"/>
  <c r="H5" i="12"/>
  <c r="H13" i="12"/>
  <c r="L70" i="9"/>
  <c r="L62" i="9"/>
  <c r="L54" i="9"/>
  <c r="L35" i="9"/>
  <c r="L17" i="9"/>
  <c r="H215" i="12"/>
  <c r="H197" i="12"/>
  <c r="H174" i="12"/>
  <c r="H151" i="12"/>
  <c r="H133" i="12"/>
  <c r="H110" i="12"/>
  <c r="H87" i="12"/>
  <c r="H69" i="12"/>
  <c r="H46" i="12"/>
  <c r="H23" i="12"/>
  <c r="I214" i="12"/>
  <c r="K214" i="12" s="1"/>
  <c r="I182" i="12"/>
  <c r="I150" i="12"/>
  <c r="I118" i="12"/>
  <c r="I86" i="12"/>
  <c r="I54" i="12"/>
  <c r="I22" i="12"/>
  <c r="J205" i="12"/>
  <c r="J173" i="12"/>
  <c r="J141" i="12"/>
  <c r="J109" i="12"/>
  <c r="J77" i="12"/>
  <c r="J45" i="12"/>
  <c r="M218" i="12"/>
  <c r="M166" i="12"/>
  <c r="M115" i="12"/>
  <c r="M54" i="12"/>
  <c r="N206" i="12"/>
  <c r="N142" i="12"/>
  <c r="N78" i="12"/>
  <c r="N14" i="12"/>
  <c r="O166" i="12"/>
  <c r="O102" i="12"/>
  <c r="O38" i="12"/>
  <c r="AC264" i="12"/>
  <c r="H149" i="12"/>
  <c r="J165" i="12"/>
  <c r="M154" i="12"/>
  <c r="L61" i="9"/>
  <c r="L52" i="9"/>
  <c r="L34" i="9"/>
  <c r="L11" i="9"/>
  <c r="H214" i="12"/>
  <c r="H191" i="12"/>
  <c r="H173" i="12"/>
  <c r="H150" i="12"/>
  <c r="H127" i="12"/>
  <c r="H109" i="12"/>
  <c r="H86" i="12"/>
  <c r="H63" i="12"/>
  <c r="H45" i="12"/>
  <c r="H22" i="12"/>
  <c r="I207" i="12"/>
  <c r="I175" i="12"/>
  <c r="I143" i="12"/>
  <c r="I111" i="12"/>
  <c r="I79" i="12"/>
  <c r="I47" i="12"/>
  <c r="I15" i="12"/>
  <c r="AN15" i="12" s="1"/>
  <c r="AA15" i="12" s="1" a="1"/>
  <c r="AA15" i="12" s="1"/>
  <c r="J198" i="12"/>
  <c r="K198" i="12" s="1"/>
  <c r="J166" i="12"/>
  <c r="J134" i="12"/>
  <c r="X134" i="12" s="1"/>
  <c r="J102" i="12"/>
  <c r="J70" i="12"/>
  <c r="J38" i="12"/>
  <c r="M206" i="12"/>
  <c r="M155" i="12"/>
  <c r="M105" i="12"/>
  <c r="M41" i="12"/>
  <c r="N193" i="12"/>
  <c r="N129" i="12"/>
  <c r="AP129" i="12" s="1"/>
  <c r="Z129" i="12" s="1" a="1"/>
  <c r="Z129" i="12" s="1"/>
  <c r="N65" i="12"/>
  <c r="O217" i="12"/>
  <c r="O153" i="12"/>
  <c r="O89" i="12"/>
  <c r="O22" i="12"/>
  <c r="O220" i="12"/>
  <c r="N225" i="12"/>
  <c r="AQ225" i="12" s="1"/>
  <c r="AB225" i="12" s="1" a="1"/>
  <c r="AB225" i="12" s="1"/>
  <c r="H232" i="12"/>
  <c r="O238" i="12"/>
  <c r="I262" i="12"/>
  <c r="AC268" i="12"/>
  <c r="AC229" i="12"/>
  <c r="AC237" i="12"/>
  <c r="AC297" i="12"/>
  <c r="AC211" i="12"/>
  <c r="AC203" i="12"/>
  <c r="AC195" i="12"/>
  <c r="AC187" i="12"/>
  <c r="AC179" i="12"/>
  <c r="AC171" i="12"/>
  <c r="AC163" i="12"/>
  <c r="AC155" i="12"/>
  <c r="AC147" i="12"/>
  <c r="AC139" i="12"/>
  <c r="AC131" i="12"/>
  <c r="AC123" i="12"/>
  <c r="AC115" i="12"/>
  <c r="AC107" i="12"/>
  <c r="AC99" i="12"/>
  <c r="AC91" i="12"/>
  <c r="AC83" i="12"/>
  <c r="AC75" i="12"/>
  <c r="AC67" i="12"/>
  <c r="AC59" i="12"/>
  <c r="AC51" i="12"/>
  <c r="AC43" i="12"/>
  <c r="AC35" i="12"/>
  <c r="AC27" i="12"/>
  <c r="AC19" i="12"/>
  <c r="AC11" i="12"/>
  <c r="AC217" i="12"/>
  <c r="AC209" i="12"/>
  <c r="AC201" i="12"/>
  <c r="AC193" i="12"/>
  <c r="AC185" i="12"/>
  <c r="AC177" i="12"/>
  <c r="AC169" i="12"/>
  <c r="AC161" i="12"/>
  <c r="AC153" i="12"/>
  <c r="AC145" i="12"/>
  <c r="AC137" i="12"/>
  <c r="AC129" i="12"/>
  <c r="AC121" i="12"/>
  <c r="AC113" i="12"/>
  <c r="AC105" i="12"/>
  <c r="AC97" i="12"/>
  <c r="AC89" i="12"/>
  <c r="AC81" i="12"/>
  <c r="AC73" i="12"/>
  <c r="AC65" i="12"/>
  <c r="AC57" i="12"/>
  <c r="AC49" i="12"/>
  <c r="AC41" i="12"/>
  <c r="AC33" i="12"/>
  <c r="AC25" i="12"/>
  <c r="AC17" i="12"/>
  <c r="AC9" i="12"/>
  <c r="AC225" i="12"/>
  <c r="AC216" i="12"/>
  <c r="AC208" i="12"/>
  <c r="AC200" i="12"/>
  <c r="AC192" i="12"/>
  <c r="AC184" i="12"/>
  <c r="AC176" i="12"/>
  <c r="AC168" i="12"/>
  <c r="AC160" i="12"/>
  <c r="AC152" i="12"/>
  <c r="AC144" i="12"/>
  <c r="AC136" i="12"/>
  <c r="AC128" i="12"/>
  <c r="AC120" i="12"/>
  <c r="AC112" i="12"/>
  <c r="AC104" i="12"/>
  <c r="AC96" i="12"/>
  <c r="AC88" i="12"/>
  <c r="AC80" i="12"/>
  <c r="AC72" i="12"/>
  <c r="AC64" i="12"/>
  <c r="AC56" i="12"/>
  <c r="AC48" i="12"/>
  <c r="AC40" i="12"/>
  <c r="AC32" i="12"/>
  <c r="AC24" i="12"/>
  <c r="AC16" i="12"/>
  <c r="AC8" i="12"/>
  <c r="AC220" i="12"/>
  <c r="AC235" i="12"/>
  <c r="AC241" i="12"/>
  <c r="AC341" i="12"/>
  <c r="AC418" i="12"/>
  <c r="AC215" i="12"/>
  <c r="AC207" i="12"/>
  <c r="AC199" i="12"/>
  <c r="AC191" i="12"/>
  <c r="AC183" i="12"/>
  <c r="AC175" i="12"/>
  <c r="AC167" i="12"/>
  <c r="AC159" i="12"/>
  <c r="AC151" i="12"/>
  <c r="AC143" i="12"/>
  <c r="AC135" i="12"/>
  <c r="AC127" i="12"/>
  <c r="AC119" i="12"/>
  <c r="AC111" i="12"/>
  <c r="AC103" i="12"/>
  <c r="AC95" i="12"/>
  <c r="AC87" i="12"/>
  <c r="AC79" i="12"/>
  <c r="AC71" i="12"/>
  <c r="AC63" i="12"/>
  <c r="AC55" i="12"/>
  <c r="AC39" i="12"/>
  <c r="AC31" i="12"/>
  <c r="AC23" i="12"/>
  <c r="AC15" i="12"/>
  <c r="AC7" i="12"/>
  <c r="AC221" i="12"/>
  <c r="AC231" i="12"/>
  <c r="AC259" i="12"/>
  <c r="AC260" i="12"/>
  <c r="AC351" i="12"/>
  <c r="AC214" i="12"/>
  <c r="AC206" i="12"/>
  <c r="AC198" i="12"/>
  <c r="AC190" i="12"/>
  <c r="AC182" i="12"/>
  <c r="AC174" i="12"/>
  <c r="AC166" i="12"/>
  <c r="AC158" i="12"/>
  <c r="AC150" i="12"/>
  <c r="AC142" i="12"/>
  <c r="AC134" i="12"/>
  <c r="AC126" i="12"/>
  <c r="AC118" i="12"/>
  <c r="AC110" i="12"/>
  <c r="AC102" i="12"/>
  <c r="AC94" i="12"/>
  <c r="AC86" i="12"/>
  <c r="AC78" i="12"/>
  <c r="AC70" i="12"/>
  <c r="AC62" i="12"/>
  <c r="AC54" i="12"/>
  <c r="AC46" i="12"/>
  <c r="AC38" i="12"/>
  <c r="AC30" i="12"/>
  <c r="AC22" i="12"/>
  <c r="AC14" i="12"/>
  <c r="AC6" i="12"/>
  <c r="AC227" i="12"/>
  <c r="AC257" i="12"/>
  <c r="AC213" i="12"/>
  <c r="AC205" i="12"/>
  <c r="AC197" i="12"/>
  <c r="AC189" i="12"/>
  <c r="AC181" i="12"/>
  <c r="AC173" i="12"/>
  <c r="AC165" i="12"/>
  <c r="AC157" i="12"/>
  <c r="AC149" i="12"/>
  <c r="AC141" i="12"/>
  <c r="AC133" i="12"/>
  <c r="AC125" i="12"/>
  <c r="AC117" i="12"/>
  <c r="AC109" i="12"/>
  <c r="AC101" i="12"/>
  <c r="AC93" i="12"/>
  <c r="AC85" i="12"/>
  <c r="AC77" i="12"/>
  <c r="AC69" i="12"/>
  <c r="AC61" i="12"/>
  <c r="AC53" i="12"/>
  <c r="AC45" i="12"/>
  <c r="AC37" i="12"/>
  <c r="AC29" i="12"/>
  <c r="AC21" i="12"/>
  <c r="AC13" i="12"/>
  <c r="AC5" i="12"/>
  <c r="AC212" i="12"/>
  <c r="AC204" i="12"/>
  <c r="AC196" i="12"/>
  <c r="AC188" i="12"/>
  <c r="AC180" i="12"/>
  <c r="AC172" i="12"/>
  <c r="AC164" i="12"/>
  <c r="AC156" i="12"/>
  <c r="AC148" i="12"/>
  <c r="AC140" i="12"/>
  <c r="AC132" i="12"/>
  <c r="AC124" i="12"/>
  <c r="AC116" i="12"/>
  <c r="AC108" i="12"/>
  <c r="AC100" i="12"/>
  <c r="AC92" i="12"/>
  <c r="AC84" i="12"/>
  <c r="AC76" i="12"/>
  <c r="AC68" i="12"/>
  <c r="AC60" i="12"/>
  <c r="AC52" i="12"/>
  <c r="AC44" i="12"/>
  <c r="AC36" i="12"/>
  <c r="AC28" i="12"/>
  <c r="AC20" i="12"/>
  <c r="AC12" i="12"/>
  <c r="AC4" i="12"/>
  <c r="AC219" i="12"/>
  <c r="AC223" i="12"/>
  <c r="AC233" i="12"/>
  <c r="AC343" i="12"/>
  <c r="AC243" i="12"/>
  <c r="AC258" i="12"/>
  <c r="AC265" i="12"/>
  <c r="AC294" i="12"/>
  <c r="AC299" i="12"/>
  <c r="AC311" i="12"/>
  <c r="AC313" i="12"/>
  <c r="AC315" i="12"/>
  <c r="AC356" i="12"/>
  <c r="AC373" i="12"/>
  <c r="AC449" i="12"/>
  <c r="AC481" i="12"/>
  <c r="AC309" i="12"/>
  <c r="AC348" i="12"/>
  <c r="AC358" i="12"/>
  <c r="AC443" i="12"/>
  <c r="AC490" i="12"/>
  <c r="AC245" i="12"/>
  <c r="AC256" i="12"/>
  <c r="AC262" i="12"/>
  <c r="AC296" i="12"/>
  <c r="AC301" i="12"/>
  <c r="AC307" i="12"/>
  <c r="AC317" i="12"/>
  <c r="AC321" i="12"/>
  <c r="AC340" i="12"/>
  <c r="AC349" i="12"/>
  <c r="AC352" i="12"/>
  <c r="AC503" i="12"/>
  <c r="AC263" i="12"/>
  <c r="AC326" i="12"/>
  <c r="AC346" i="12"/>
  <c r="AC353" i="12"/>
  <c r="AC355" i="12"/>
  <c r="AC430" i="12"/>
  <c r="AC261" i="12"/>
  <c r="AC270" i="12"/>
  <c r="AC295" i="12"/>
  <c r="AC303" i="12"/>
  <c r="AC344" i="12"/>
  <c r="AC432" i="12"/>
  <c r="AC461" i="12"/>
  <c r="AC514" i="12"/>
  <c r="AC266" i="12"/>
  <c r="AC319" i="12"/>
  <c r="AC323" i="12"/>
  <c r="AC339" i="12"/>
  <c r="AC347" i="12"/>
  <c r="AC239" i="12"/>
  <c r="AC305" i="12"/>
  <c r="AC345" i="12"/>
  <c r="AC350" i="12"/>
  <c r="AC498" i="12"/>
  <c r="AC506" i="12"/>
  <c r="AC523" i="12"/>
  <c r="AC376" i="12"/>
  <c r="AC378" i="12"/>
  <c r="AC386" i="12"/>
  <c r="AC387" i="12"/>
  <c r="AC417" i="12"/>
  <c r="AC434" i="12"/>
  <c r="AC457" i="12"/>
  <c r="AC459" i="12"/>
  <c r="AC497" i="12"/>
  <c r="AC364" i="12"/>
  <c r="AC366" i="12"/>
  <c r="AC368" i="12"/>
  <c r="AC384" i="12"/>
  <c r="AC393" i="12"/>
  <c r="AC437" i="12"/>
  <c r="AC445" i="12"/>
  <c r="AC451" i="12"/>
  <c r="AC471" i="12"/>
  <c r="AC479" i="12"/>
  <c r="AC484" i="12"/>
  <c r="AC493" i="12"/>
  <c r="AC501" i="12"/>
  <c r="AC512" i="12"/>
  <c r="AC365" i="12"/>
  <c r="AC478" i="12"/>
  <c r="AC488" i="12"/>
  <c r="AC648" i="12"/>
  <c r="AC411" i="12"/>
  <c r="AC422" i="12"/>
  <c r="AC426" i="12"/>
  <c r="AC439" i="12"/>
  <c r="AC453" i="12"/>
  <c r="AC475" i="12"/>
  <c r="AC517" i="12"/>
  <c r="AC360" i="12"/>
  <c r="AC367" i="12"/>
  <c r="AC369" i="12"/>
  <c r="AC420" i="12"/>
  <c r="AC424" i="12"/>
  <c r="AC428" i="12"/>
  <c r="AC447" i="12"/>
  <c r="AC518" i="12"/>
  <c r="AC362" i="12"/>
  <c r="AC390" i="12"/>
  <c r="AC391" i="12"/>
  <c r="AC407" i="12"/>
  <c r="AC416" i="12"/>
  <c r="AC441" i="12"/>
  <c r="AC455" i="12"/>
  <c r="AC495" i="12"/>
  <c r="AC504" i="12"/>
  <c r="AC516" i="12"/>
  <c r="AC463" i="12"/>
  <c r="AC477" i="12"/>
  <c r="AC499" i="12"/>
  <c r="AC510" i="12"/>
  <c r="AC513" i="12"/>
  <c r="AC525" i="12"/>
  <c r="AC465" i="12"/>
  <c r="AC474" i="12"/>
  <c r="AC480" i="12"/>
  <c r="AC486" i="12"/>
  <c r="AC492" i="12"/>
  <c r="AC500" i="12"/>
  <c r="AC508" i="12"/>
  <c r="AC521" i="12"/>
  <c r="AC529" i="12"/>
  <c r="AC535" i="12"/>
  <c r="AC537" i="12"/>
  <c r="AC562" i="12"/>
  <c r="AC482" i="12"/>
  <c r="AC494" i="12"/>
  <c r="AC502" i="12"/>
  <c r="AC533" i="12"/>
  <c r="AC558" i="12"/>
  <c r="AC519" i="12"/>
  <c r="AC536" i="12"/>
  <c r="AC476" i="12"/>
  <c r="AC483" i="12"/>
  <c r="AC496" i="12"/>
  <c r="AC507" i="12"/>
  <c r="AC509" i="12"/>
  <c r="AC538" i="12"/>
  <c r="AC541" i="12"/>
  <c r="AC548" i="12"/>
  <c r="AC552" i="12"/>
  <c r="AC568" i="12"/>
  <c r="AC556" i="12"/>
  <c r="AC570" i="12"/>
  <c r="AC527" i="12"/>
  <c r="AC531" i="12"/>
  <c r="AC539" i="12"/>
  <c r="AC542" i="12"/>
  <c r="AC560" i="12"/>
  <c r="AC564" i="12"/>
  <c r="AC578" i="12"/>
  <c r="AC534" i="12"/>
  <c r="AC543" i="12"/>
  <c r="AC550" i="12"/>
  <c r="AC572" i="12"/>
  <c r="AC546" i="12"/>
  <c r="AC554" i="12"/>
  <c r="AC574" i="12"/>
  <c r="AC576" i="12"/>
  <c r="AC579" i="12"/>
  <c r="AC544" i="12"/>
  <c r="AC566" i="12"/>
  <c r="AC652" i="12"/>
  <c r="AC616" i="12"/>
  <c r="AC680" i="12"/>
  <c r="AC608" i="12"/>
  <c r="AC645" i="12"/>
  <c r="AC701" i="12"/>
  <c r="AC611" i="12"/>
  <c r="AC656" i="12"/>
  <c r="AC669" i="12"/>
  <c r="AC646" i="12"/>
  <c r="AC682" i="12"/>
  <c r="AC685" i="12"/>
  <c r="AC650" i="12"/>
  <c r="AC654" i="12"/>
  <c r="AC658" i="12"/>
  <c r="AC614" i="12"/>
  <c r="AC609" i="12"/>
  <c r="AC697" i="12"/>
  <c r="AC733" i="12"/>
  <c r="AC673" i="12"/>
  <c r="AC684" i="12"/>
  <c r="AC699" i="12"/>
  <c r="AC703" i="12"/>
  <c r="AC679" i="12"/>
  <c r="AC683" i="12"/>
  <c r="AC686" i="12"/>
  <c r="AC707" i="12"/>
  <c r="AC745" i="12"/>
  <c r="AC749" i="12"/>
  <c r="AC681" i="12"/>
  <c r="AC732" i="12"/>
  <c r="AC698" i="12"/>
  <c r="AC774" i="12"/>
  <c r="AC675" i="12"/>
  <c r="AC671" i="12"/>
  <c r="AC688" i="12"/>
  <c r="AC705" i="12"/>
  <c r="AC709" i="12"/>
  <c r="AC765" i="12"/>
  <c r="AC704" i="12"/>
  <c r="AC757" i="12"/>
  <c r="AC806" i="12"/>
  <c r="AC772" i="12"/>
  <c r="AC753" i="12"/>
  <c r="AC759" i="12"/>
  <c r="AC747" i="12"/>
  <c r="AC737" i="12"/>
  <c r="AC739" i="12"/>
  <c r="AC755" i="12"/>
  <c r="AC735" i="12"/>
  <c r="AC741" i="12"/>
  <c r="AC743" i="12"/>
  <c r="AC751" i="12"/>
  <c r="AC767" i="12"/>
  <c r="AC784" i="12"/>
  <c r="AC802" i="12"/>
  <c r="AC807" i="12"/>
  <c r="P805" i="12"/>
  <c r="K678" i="12"/>
  <c r="AC763" i="12"/>
  <c r="AC771" i="12"/>
  <c r="AC788" i="12"/>
  <c r="AC780" i="12"/>
  <c r="AC782" i="12"/>
  <c r="AC787" i="12"/>
  <c r="AC804" i="12"/>
  <c r="AC809" i="12"/>
  <c r="AC810" i="12"/>
  <c r="AC829" i="12"/>
  <c r="AC839" i="12"/>
  <c r="AC761" i="12"/>
  <c r="AC769" i="12"/>
  <c r="AC770" i="12"/>
  <c r="AC778" i="12"/>
  <c r="AC800" i="12"/>
  <c r="AC812" i="12"/>
  <c r="AC818" i="12"/>
  <c r="AC805" i="12"/>
  <c r="AC813" i="12"/>
  <c r="AC768" i="12"/>
  <c r="AC776" i="12"/>
  <c r="AC798" i="12"/>
  <c r="AC799" i="12"/>
  <c r="AC803" i="12"/>
  <c r="AC815" i="12"/>
  <c r="AC797" i="12"/>
  <c r="AC819" i="12"/>
  <c r="AC841" i="12"/>
  <c r="K700" i="12"/>
  <c r="K663" i="12"/>
  <c r="AC831" i="12"/>
  <c r="AC833" i="12"/>
  <c r="P815" i="12"/>
  <c r="AC820" i="12"/>
  <c r="AC821" i="12"/>
  <c r="AC866" i="12"/>
  <c r="AC811" i="12"/>
  <c r="AC835" i="12"/>
  <c r="P741" i="12"/>
  <c r="AC825" i="12"/>
  <c r="AC827" i="12"/>
  <c r="AC837" i="12"/>
  <c r="AC843" i="12"/>
  <c r="AC808" i="12"/>
  <c r="P762" i="12"/>
  <c r="P673" i="12"/>
  <c r="K860" i="12"/>
  <c r="P865" i="12"/>
  <c r="K862" i="12"/>
  <c r="P469" i="12"/>
  <c r="P560" i="12"/>
  <c r="K696" i="12"/>
  <c r="K748" i="12"/>
  <c r="P670" i="12"/>
  <c r="K725" i="12"/>
  <c r="P834" i="12"/>
  <c r="K835" i="12"/>
  <c r="AC435" i="12"/>
  <c r="AC485" i="12"/>
  <c r="AC489" i="12"/>
  <c r="AN476" i="12"/>
  <c r="Y476" i="12" s="1" a="1"/>
  <c r="Y476" i="12" s="1"/>
  <c r="K476" i="12"/>
  <c r="AP477" i="12"/>
  <c r="Z477" i="12" s="1" a="1"/>
  <c r="Z477" i="12" s="1"/>
  <c r="AO476" i="12"/>
  <c r="AA476" i="12" s="1" a="1"/>
  <c r="AA476" i="12" s="1"/>
  <c r="AC487" i="12"/>
  <c r="AC491" i="12"/>
  <c r="AQ500" i="12"/>
  <c r="AA500" i="12" s="1" a="1"/>
  <c r="AA500" i="12" s="1"/>
  <c r="AC520" i="12"/>
  <c r="AC540" i="12"/>
  <c r="P501" i="12"/>
  <c r="AC528" i="12"/>
  <c r="P514" i="12"/>
  <c r="AC526" i="12"/>
  <c r="AC545" i="12"/>
  <c r="AQ514" i="12"/>
  <c r="Y514" i="12" s="1" a="1"/>
  <c r="Y514" i="12" s="1"/>
  <c r="AP514" i="12"/>
  <c r="AA514" i="12" s="1" a="1"/>
  <c r="AA514" i="12" s="1"/>
  <c r="AC524" i="12"/>
  <c r="AC532" i="12"/>
  <c r="AC522" i="12"/>
  <c r="AC530" i="12"/>
  <c r="K532" i="12"/>
  <c r="X532" i="12"/>
  <c r="AC580" i="12"/>
  <c r="AC577" i="12"/>
  <c r="AN522" i="12"/>
  <c r="Z522" i="12" s="1" a="1"/>
  <c r="Z522" i="12" s="1"/>
  <c r="AN532" i="12"/>
  <c r="AB532" i="12" s="1" a="1"/>
  <c r="AB532" i="12" s="1"/>
  <c r="AN543" i="12"/>
  <c r="AA543" i="12" s="1" a="1"/>
  <c r="AA543" i="12" s="1"/>
  <c r="AO543" i="12"/>
  <c r="Y543" i="12" s="1" a="1"/>
  <c r="Y543" i="12" s="1"/>
  <c r="AC547" i="12"/>
  <c r="K543" i="12"/>
  <c r="K545" i="12"/>
  <c r="P563" i="12"/>
  <c r="AC613" i="12"/>
  <c r="AC619" i="12"/>
  <c r="AP563" i="12"/>
  <c r="Z563" i="12" s="1" a="1"/>
  <c r="Z563" i="12" s="1"/>
  <c r="AC612" i="12"/>
  <c r="AC615" i="12"/>
  <c r="AC617" i="12"/>
  <c r="K589" i="12"/>
  <c r="AN598" i="12"/>
  <c r="AB598" i="12" s="1" a="1"/>
  <c r="AB598" i="12" s="1"/>
  <c r="AC631" i="12"/>
  <c r="AC639" i="12"/>
  <c r="X589" i="12"/>
  <c r="AO598" i="12"/>
  <c r="Z598" i="12" s="1" a="1"/>
  <c r="Z598" i="12" s="1"/>
  <c r="AC625" i="12"/>
  <c r="AC623" i="12"/>
  <c r="AC629" i="12"/>
  <c r="AC637" i="12"/>
  <c r="AN589" i="12"/>
  <c r="AA589" i="12" s="1" a="1"/>
  <c r="AA589" i="12" s="1"/>
  <c r="K598" i="12"/>
  <c r="P603" i="12"/>
  <c r="AP603" i="12"/>
  <c r="AB603" i="12" s="1" a="1"/>
  <c r="AB603" i="12" s="1"/>
  <c r="AC627" i="12"/>
  <c r="AC635" i="12"/>
  <c r="AC633" i="12"/>
  <c r="AC641" i="12"/>
  <c r="AC643" i="12"/>
  <c r="AC665" i="12"/>
  <c r="AC647" i="12"/>
  <c r="AC667" i="12"/>
  <c r="K623" i="12"/>
  <c r="K633" i="12"/>
  <c r="AC651" i="12"/>
  <c r="AC663" i="12"/>
  <c r="AC649" i="12"/>
  <c r="AC657" i="12"/>
  <c r="AC661" i="12"/>
  <c r="AC653" i="12"/>
  <c r="AN623" i="12"/>
  <c r="Y623" i="12" s="1" a="1"/>
  <c r="Y623" i="12" s="1"/>
  <c r="AN633" i="12"/>
  <c r="Y633" i="12" s="1" a="1"/>
  <c r="Y633" i="12" s="1"/>
  <c r="AC659" i="12"/>
  <c r="AC677" i="12"/>
  <c r="AC655" i="12"/>
  <c r="AC687" i="12"/>
  <c r="AC689" i="12"/>
  <c r="AC695" i="12"/>
  <c r="K749" i="12"/>
  <c r="X663" i="12"/>
  <c r="AP670" i="12"/>
  <c r="AA670" i="12" s="1" a="1"/>
  <c r="AA670" i="12" s="1"/>
  <c r="AC700" i="12"/>
  <c r="AC731" i="12"/>
  <c r="AN663" i="12"/>
  <c r="AA663" i="12" s="1" a="1"/>
  <c r="AA663" i="12" s="1"/>
  <c r="K684" i="12"/>
  <c r="P689" i="12"/>
  <c r="AC691" i="12"/>
  <c r="P702" i="12"/>
  <c r="AP702" i="12"/>
  <c r="Y702" i="12" s="1" a="1"/>
  <c r="Y702" i="12" s="1"/>
  <c r="AQ702" i="12"/>
  <c r="AA702" i="12" s="1" a="1"/>
  <c r="AA702" i="12" s="1"/>
  <c r="AC711" i="12"/>
  <c r="AC693" i="12"/>
  <c r="AC715" i="12"/>
  <c r="AQ689" i="12"/>
  <c r="AA689" i="12" s="1" a="1"/>
  <c r="AA689" i="12" s="1"/>
  <c r="AC719" i="12"/>
  <c r="AC729" i="12"/>
  <c r="AN684" i="12"/>
  <c r="Z684" i="12" s="1" a="1"/>
  <c r="Z684" i="12" s="1"/>
  <c r="AN696" i="12"/>
  <c r="AB696" i="12" s="1" a="1"/>
  <c r="AB696" i="12" s="1"/>
  <c r="AC723" i="12"/>
  <c r="AC727" i="12"/>
  <c r="AC713" i="12"/>
  <c r="AC717" i="12"/>
  <c r="K758" i="12"/>
  <c r="AC721" i="12"/>
  <c r="AC725" i="12"/>
  <c r="P734" i="12"/>
  <c r="AC734" i="12"/>
  <c r="AC738" i="12"/>
  <c r="AC744" i="12"/>
  <c r="AC756" i="12"/>
  <c r="AC742" i="12"/>
  <c r="AC752" i="12"/>
  <c r="AO725" i="12"/>
  <c r="AB725" i="12" s="1" a="1"/>
  <c r="AB725" i="12" s="1"/>
  <c r="X726" i="12"/>
  <c r="AC740" i="12"/>
  <c r="AC736" i="12"/>
  <c r="P732" i="12"/>
  <c r="AC746" i="12"/>
  <c r="AC750" i="12"/>
  <c r="AC754" i="12"/>
  <c r="AP734" i="12"/>
  <c r="Y734" i="12" s="1" a="1"/>
  <c r="Y734" i="12" s="1"/>
  <c r="K774" i="12"/>
  <c r="AC773" i="12"/>
  <c r="AC792" i="12"/>
  <c r="AC777" i="12"/>
  <c r="AC781" i="12"/>
  <c r="AC785" i="12"/>
  <c r="AN789" i="12"/>
  <c r="AA789" i="12" s="1" a="1"/>
  <c r="AA789" i="12" s="1"/>
  <c r="X789" i="12"/>
  <c r="K789" i="12"/>
  <c r="AO789" i="12"/>
  <c r="Y789" i="12" s="1" a="1"/>
  <c r="Y789" i="12" s="1"/>
  <c r="AC816" i="12"/>
  <c r="AC790" i="12"/>
  <c r="AC775" i="12"/>
  <c r="AC779" i="12"/>
  <c r="AC783" i="12"/>
  <c r="AP783" i="12"/>
  <c r="AB783" i="12" s="1" a="1"/>
  <c r="AB783" i="12" s="1"/>
  <c r="P793" i="12"/>
  <c r="AO774" i="12"/>
  <c r="AB774" i="12" s="1" a="1"/>
  <c r="AB774" i="12" s="1"/>
  <c r="AO791" i="12"/>
  <c r="Y791" i="12" s="1" a="1"/>
  <c r="Y791" i="12" s="1"/>
  <c r="AO801" i="12"/>
  <c r="AA801" i="12" s="1" a="1"/>
  <c r="AA801" i="12" s="1"/>
  <c r="AP805" i="12"/>
  <c r="AB805" i="12" s="1" a="1"/>
  <c r="AB805" i="12" s="1"/>
  <c r="AC814" i="12"/>
  <c r="AQ821" i="12"/>
  <c r="Z821" i="12" s="1" a="1"/>
  <c r="Z821" i="12" s="1"/>
  <c r="AP821" i="12"/>
  <c r="AB821" i="12" s="1" a="1"/>
  <c r="AB821" i="12" s="1"/>
  <c r="P821" i="12"/>
  <c r="P798" i="12"/>
  <c r="AQ798" i="12"/>
  <c r="Y798" i="12" s="1" a="1"/>
  <c r="Y798" i="12" s="1"/>
  <c r="AP812" i="12"/>
  <c r="AA812" i="12" s="1" a="1"/>
  <c r="AA812" i="12" s="1"/>
  <c r="AN844" i="12"/>
  <c r="Z844" i="12" s="1" a="1"/>
  <c r="Z844" i="12" s="1"/>
  <c r="K844" i="12"/>
  <c r="P816" i="12"/>
  <c r="AN822" i="12"/>
  <c r="AB822" i="12" s="1" a="1"/>
  <c r="AB822" i="12" s="1"/>
  <c r="P838" i="12"/>
  <c r="AQ838" i="12"/>
  <c r="Y838" i="12" s="1" a="1"/>
  <c r="Y838" i="12" s="1"/>
  <c r="AC840" i="12"/>
  <c r="AO846" i="12"/>
  <c r="AB846" i="12" s="1" a="1"/>
  <c r="AB846" i="12" s="1"/>
  <c r="AP848" i="12"/>
  <c r="AA848" i="12" s="1" a="1"/>
  <c r="AA848" i="12" s="1"/>
  <c r="P848" i="12"/>
  <c r="AO850" i="12"/>
  <c r="Z850" i="12" s="1" a="1"/>
  <c r="Z850" i="12" s="1"/>
  <c r="AN827" i="12"/>
  <c r="AA827" i="12" s="1" a="1"/>
  <c r="AA827" i="12" s="1"/>
  <c r="K834" i="12"/>
  <c r="AN835" i="12"/>
  <c r="Y835" i="12" s="1" a="1"/>
  <c r="Y835" i="12" s="1"/>
  <c r="X834" i="12"/>
  <c r="AO835" i="12"/>
  <c r="AA835" i="12" s="1" a="1"/>
  <c r="AA835" i="12" s="1"/>
  <c r="K846" i="12"/>
  <c r="K850" i="12"/>
  <c r="X844" i="12"/>
  <c r="X846" i="12"/>
  <c r="X850" i="12"/>
  <c r="AO855" i="12"/>
  <c r="AA855" i="12" s="1" a="1"/>
  <c r="AA855" i="12" s="1"/>
  <c r="X860" i="12"/>
  <c r="AO863" i="12"/>
  <c r="Y863" i="12" s="1" a="1"/>
  <c r="Y863" i="12" s="1"/>
  <c r="AP865" i="12"/>
  <c r="Z865" i="12" s="1" a="1"/>
  <c r="Z865" i="12" s="1"/>
  <c r="K855" i="12"/>
  <c r="K242" i="12"/>
  <c r="AC224" i="12"/>
  <c r="AC230" i="12"/>
  <c r="AC228" i="12"/>
  <c r="AC234" i="12"/>
  <c r="AC222" i="12"/>
  <c r="AC236" i="12"/>
  <c r="AC238" i="12"/>
  <c r="K234" i="12"/>
  <c r="AC226" i="12"/>
  <c r="AC232" i="12"/>
  <c r="X234" i="12"/>
  <c r="X242" i="12"/>
  <c r="AC271" i="12"/>
  <c r="AC273" i="12"/>
  <c r="AC275" i="12"/>
  <c r="AC277" i="12"/>
  <c r="AC279" i="12"/>
  <c r="AC281" i="12"/>
  <c r="AC283" i="12"/>
  <c r="AN234" i="12"/>
  <c r="Z234" i="12" s="1" a="1"/>
  <c r="Z234" i="12" s="1"/>
  <c r="AN242" i="12"/>
  <c r="Z242" i="12" s="1" a="1"/>
  <c r="Z242" i="12" s="1"/>
  <c r="AN244" i="12"/>
  <c r="AB244" i="12" s="1" a="1"/>
  <c r="AB244" i="12" s="1"/>
  <c r="AC269" i="12"/>
  <c r="AO234" i="12"/>
  <c r="AB234" i="12" s="1" a="1"/>
  <c r="AB234" i="12" s="1"/>
  <c r="AO242" i="12"/>
  <c r="AB242" i="12" s="1" a="1"/>
  <c r="AB242" i="12" s="1"/>
  <c r="AC267" i="12"/>
  <c r="AC285" i="12"/>
  <c r="AC304" i="12"/>
  <c r="AO271" i="12"/>
  <c r="AA271" i="12" s="1" a="1"/>
  <c r="AA271" i="12" s="1"/>
  <c r="AC300" i="12"/>
  <c r="AC328" i="12"/>
  <c r="AC332" i="12"/>
  <c r="AC298" i="12"/>
  <c r="AC336" i="12"/>
  <c r="AC302" i="12"/>
  <c r="AC324" i="12"/>
  <c r="AN325" i="12"/>
  <c r="Y325" i="12" s="1" a="1"/>
  <c r="Y325" i="12" s="1"/>
  <c r="AC334" i="12"/>
  <c r="AP334" i="12"/>
  <c r="AA334" i="12" s="1" a="1"/>
  <c r="AA334" i="12" s="1"/>
  <c r="K329" i="12"/>
  <c r="AC330" i="12"/>
  <c r="K303" i="12"/>
  <c r="AC325" i="12"/>
  <c r="AC354" i="12"/>
  <c r="X325" i="12"/>
  <c r="K346" i="12"/>
  <c r="P344" i="12"/>
  <c r="AC363" i="12"/>
  <c r="AN353" i="12"/>
  <c r="Y353" i="12" s="1" a="1"/>
  <c r="Y353" i="12" s="1"/>
  <c r="K353" i="12"/>
  <c r="AO353" i="12"/>
  <c r="AA353" i="12" s="1" a="1"/>
  <c r="AA353" i="12" s="1"/>
  <c r="AC361" i="12"/>
  <c r="AC371" i="12"/>
  <c r="AC357" i="12"/>
  <c r="AC375" i="12"/>
  <c r="AC379" i="12"/>
  <c r="AO346" i="12"/>
  <c r="Z346" i="12" s="1" a="1"/>
  <c r="Z346" i="12" s="1"/>
  <c r="X353" i="12"/>
  <c r="AC383" i="12"/>
  <c r="P372" i="12"/>
  <c r="AC385" i="12"/>
  <c r="AC381" i="12"/>
  <c r="AC396" i="12"/>
  <c r="AC400" i="12"/>
  <c r="AC404" i="12"/>
  <c r="AO406" i="12"/>
  <c r="Z406" i="12" s="1" a="1"/>
  <c r="Z406" i="12" s="1"/>
  <c r="P398" i="12"/>
  <c r="AC398" i="12"/>
  <c r="AC402" i="12"/>
  <c r="AC406" i="12"/>
  <c r="AQ397" i="12"/>
  <c r="AB397" i="12" s="1" a="1"/>
  <c r="AB397" i="12" s="1"/>
  <c r="P397" i="12"/>
  <c r="AP397" i="12"/>
  <c r="Z397" i="12" s="1" a="1"/>
  <c r="Z397" i="12" s="1"/>
  <c r="AP405" i="12"/>
  <c r="Z405" i="12" s="1" a="1"/>
  <c r="Z405" i="12" s="1"/>
  <c r="K431" i="12"/>
  <c r="AC47" i="12"/>
  <c r="AC3" i="12"/>
  <c r="AQ17" i="12"/>
  <c r="Z17" i="12" s="1" a="1"/>
  <c r="Z17" i="12" s="1"/>
  <c r="AO206" i="12"/>
  <c r="AB206" i="12" s="1" a="1"/>
  <c r="AB206" i="12" s="1"/>
  <c r="X190" i="12"/>
  <c r="AN190" i="12"/>
  <c r="AB190" i="12" s="1" a="1"/>
  <c r="AB190" i="12" s="1"/>
  <c r="X78" i="12"/>
  <c r="AO78" i="12"/>
  <c r="Z78" i="12" s="1" a="1"/>
  <c r="Z78" i="12" s="1"/>
  <c r="AN78" i="12"/>
  <c r="AB78" i="12" s="1" a="1"/>
  <c r="AB78" i="12" s="1"/>
  <c r="X37" i="12"/>
  <c r="X132" i="12"/>
  <c r="AO124" i="12"/>
  <c r="AB124" i="12" s="1" a="1"/>
  <c r="AB124" i="12" s="1"/>
  <c r="X68" i="12"/>
  <c r="AN191" i="12"/>
  <c r="Y191" i="12" s="1" a="1"/>
  <c r="Y191" i="12" s="1"/>
  <c r="X119" i="12"/>
  <c r="AO119" i="12"/>
  <c r="AA119" i="12" s="1" a="1"/>
  <c r="AA119" i="12" s="1"/>
  <c r="X55" i="12"/>
  <c r="AO55" i="12"/>
  <c r="AA55" i="12" s="1" a="1"/>
  <c r="AA55" i="12" s="1"/>
  <c r="AN55" i="12"/>
  <c r="Y55" i="12" s="1" a="1"/>
  <c r="Y55" i="12" s="1"/>
  <c r="AP50" i="12"/>
  <c r="Y50" i="12" s="1" a="1"/>
  <c r="Y50" i="12" s="1"/>
  <c r="X23" i="12"/>
  <c r="AO23" i="12"/>
  <c r="Y23" i="12" s="1" a="1"/>
  <c r="Y23" i="12" s="1"/>
  <c r="AN73" i="12"/>
  <c r="Y73" i="12" s="1" a="1"/>
  <c r="Y73" i="12" s="1"/>
  <c r="AN160" i="12"/>
  <c r="Z160" i="12" s="1" a="1"/>
  <c r="Z160" i="12" s="1"/>
  <c r="AO40" i="12"/>
  <c r="AB40" i="12" s="1" a="1"/>
  <c r="AB40" i="12" s="1"/>
  <c r="AQ105" i="12"/>
  <c r="Z105" i="12" s="1" a="1"/>
  <c r="Z105" i="12" s="1"/>
  <c r="X81" i="12"/>
  <c r="X191" i="12"/>
  <c r="K78" i="12"/>
  <c r="P50" i="12"/>
  <c r="P17" i="12"/>
  <c r="K23" i="12"/>
  <c r="K190" i="12"/>
  <c r="K119" i="12"/>
  <c r="K55" i="12"/>
  <c r="F46" i="9"/>
  <c r="F30" i="9"/>
  <c r="H25" i="9"/>
  <c r="F13" i="9"/>
  <c r="G65" i="9"/>
  <c r="H28" i="9"/>
  <c r="G44" i="9"/>
  <c r="H12" i="9"/>
  <c r="G17" i="9"/>
  <c r="F62" i="9"/>
  <c r="H57" i="9"/>
  <c r="F54" i="9"/>
  <c r="F22" i="9"/>
  <c r="G54" i="9"/>
  <c r="H73" i="9"/>
  <c r="F51" i="9"/>
  <c r="F19" i="9"/>
  <c r="G49" i="9"/>
  <c r="H65" i="9"/>
  <c r="F48" i="9"/>
  <c r="F16" i="9"/>
  <c r="G46" i="9"/>
  <c r="H60" i="9"/>
  <c r="F70" i="9"/>
  <c r="F38" i="9"/>
  <c r="G33" i="9"/>
  <c r="H41" i="9"/>
  <c r="F67" i="9"/>
  <c r="F35" i="9"/>
  <c r="G70" i="9"/>
  <c r="G25" i="9"/>
  <c r="H33" i="9"/>
  <c r="F64" i="9"/>
  <c r="F32" i="9"/>
  <c r="G68" i="9"/>
  <c r="G20" i="9"/>
  <c r="F69" i="9"/>
  <c r="F53" i="9"/>
  <c r="F37" i="9"/>
  <c r="F21" i="9"/>
  <c r="G73" i="9"/>
  <c r="G52" i="9"/>
  <c r="G28" i="9"/>
  <c r="H68" i="9"/>
  <c r="H36" i="9"/>
  <c r="H4" i="9"/>
  <c r="F61" i="9"/>
  <c r="F45" i="9"/>
  <c r="F29" i="9"/>
  <c r="F11" i="9"/>
  <c r="G62" i="9"/>
  <c r="G41" i="9"/>
  <c r="G12" i="9"/>
  <c r="H52" i="9"/>
  <c r="H20" i="9"/>
  <c r="F59" i="9"/>
  <c r="F43" i="9"/>
  <c r="F27" i="9"/>
  <c r="F8" i="9"/>
  <c r="G60" i="9"/>
  <c r="G38" i="9"/>
  <c r="G9" i="9"/>
  <c r="H49" i="9"/>
  <c r="H17" i="9"/>
  <c r="F72" i="9"/>
  <c r="F56" i="9"/>
  <c r="F40" i="9"/>
  <c r="F24" i="9"/>
  <c r="F5" i="9"/>
  <c r="G57" i="9"/>
  <c r="G36" i="9"/>
  <c r="G4" i="9"/>
  <c r="H44" i="9"/>
  <c r="F74" i="9"/>
  <c r="F66" i="9"/>
  <c r="F58" i="9"/>
  <c r="F50" i="9"/>
  <c r="F42" i="9"/>
  <c r="F34" i="9"/>
  <c r="F26" i="9"/>
  <c r="F18" i="9"/>
  <c r="F10" i="9"/>
  <c r="G3" i="9"/>
  <c r="G67" i="9"/>
  <c r="G59" i="9"/>
  <c r="G51" i="9"/>
  <c r="G43" i="9"/>
  <c r="G35" i="9"/>
  <c r="G27" i="9"/>
  <c r="G19" i="9"/>
  <c r="G11" i="9"/>
  <c r="H3" i="9"/>
  <c r="H67" i="9"/>
  <c r="H59" i="9"/>
  <c r="H51" i="9"/>
  <c r="H43" i="9"/>
  <c r="H35" i="9"/>
  <c r="H27" i="9"/>
  <c r="H19" i="9"/>
  <c r="H11" i="9"/>
  <c r="F73" i="9"/>
  <c r="F65" i="9"/>
  <c r="F57" i="9"/>
  <c r="F49" i="9"/>
  <c r="F41" i="9"/>
  <c r="F33" i="9"/>
  <c r="F25" i="9"/>
  <c r="F17" i="9"/>
  <c r="F9" i="9"/>
  <c r="G74" i="9"/>
  <c r="G66" i="9"/>
  <c r="G58" i="9"/>
  <c r="G50" i="9"/>
  <c r="G42" i="9"/>
  <c r="G34" i="9"/>
  <c r="G26" i="9"/>
  <c r="G18" i="9"/>
  <c r="G10" i="9"/>
  <c r="H74" i="9"/>
  <c r="H66" i="9"/>
  <c r="H58" i="9"/>
  <c r="H50" i="9"/>
  <c r="H42" i="9"/>
  <c r="H34" i="9"/>
  <c r="H26" i="9"/>
  <c r="H18" i="9"/>
  <c r="H10" i="9"/>
  <c r="H9" i="9"/>
  <c r="F71" i="9"/>
  <c r="F63" i="9"/>
  <c r="F55" i="9"/>
  <c r="F47" i="9"/>
  <c r="F39" i="9"/>
  <c r="F31" i="9"/>
  <c r="F23" i="9"/>
  <c r="F15" i="9"/>
  <c r="F7" i="9"/>
  <c r="G72" i="9"/>
  <c r="G64" i="9"/>
  <c r="G56" i="9"/>
  <c r="G48" i="9"/>
  <c r="G40" i="9"/>
  <c r="G32" i="9"/>
  <c r="G24" i="9"/>
  <c r="G16" i="9"/>
  <c r="G8" i="9"/>
  <c r="H72" i="9"/>
  <c r="H64" i="9"/>
  <c r="H56" i="9"/>
  <c r="H48" i="9"/>
  <c r="H40" i="9"/>
  <c r="H32" i="9"/>
  <c r="H24" i="9"/>
  <c r="H16" i="9"/>
  <c r="H8" i="9"/>
  <c r="F14" i="9"/>
  <c r="F6" i="9"/>
  <c r="G71" i="9"/>
  <c r="G63" i="9"/>
  <c r="G55" i="9"/>
  <c r="G47" i="9"/>
  <c r="G39" i="9"/>
  <c r="G31" i="9"/>
  <c r="G23" i="9"/>
  <c r="G15" i="9"/>
  <c r="G7" i="9"/>
  <c r="H71" i="9"/>
  <c r="H63" i="9"/>
  <c r="H55" i="9"/>
  <c r="H47" i="9"/>
  <c r="H39" i="9"/>
  <c r="H31" i="9"/>
  <c r="H23" i="9"/>
  <c r="H15" i="9"/>
  <c r="H7" i="9"/>
  <c r="G30" i="9"/>
  <c r="G22" i="9"/>
  <c r="G14" i="9"/>
  <c r="G6" i="9"/>
  <c r="H70" i="9"/>
  <c r="H62" i="9"/>
  <c r="H54" i="9"/>
  <c r="H46" i="9"/>
  <c r="H38" i="9"/>
  <c r="H30" i="9"/>
  <c r="H22" i="9"/>
  <c r="H14" i="9"/>
  <c r="H6" i="9"/>
  <c r="F68" i="9"/>
  <c r="F60" i="9"/>
  <c r="F52" i="9"/>
  <c r="F44" i="9"/>
  <c r="F36" i="9"/>
  <c r="F28" i="9"/>
  <c r="F20" i="9"/>
  <c r="F12" i="9"/>
  <c r="F4" i="9"/>
  <c r="G69" i="9"/>
  <c r="G61" i="9"/>
  <c r="G53" i="9"/>
  <c r="G45" i="9"/>
  <c r="G37" i="9"/>
  <c r="G29" i="9"/>
  <c r="G21" i="9"/>
  <c r="G13" i="9"/>
  <c r="G5" i="9"/>
  <c r="H69" i="9"/>
  <c r="H61" i="9"/>
  <c r="H53" i="9"/>
  <c r="H45" i="9"/>
  <c r="H37" i="9"/>
  <c r="H29" i="9"/>
  <c r="H21" i="9"/>
  <c r="H13" i="9"/>
  <c r="H5" i="9"/>
  <c r="P26" i="12" l="1"/>
  <c r="X160" i="12"/>
  <c r="X96" i="12"/>
  <c r="AO32" i="12"/>
  <c r="Z32" i="12" s="1" a="1"/>
  <c r="Z32" i="12" s="1"/>
  <c r="P333" i="12"/>
  <c r="X296" i="12"/>
  <c r="AP372" i="12"/>
  <c r="Y372" i="12" s="1" a="1"/>
  <c r="Y372" i="12" s="1"/>
  <c r="X329" i="12"/>
  <c r="K293" i="12"/>
  <c r="AQ398" i="12"/>
  <c r="Y398" i="12" s="1" a="1"/>
  <c r="Y398" i="12" s="1"/>
  <c r="AQ387" i="12"/>
  <c r="Z387" i="12" s="1" a="1"/>
  <c r="Z387" i="12" s="1"/>
  <c r="AP423" i="12"/>
  <c r="AB423" i="12" s="1" a="1"/>
  <c r="AB423" i="12" s="1"/>
  <c r="AN371" i="12"/>
  <c r="Y371" i="12" s="1" a="1"/>
  <c r="Y371" i="12" s="1"/>
  <c r="X124" i="12"/>
  <c r="X201" i="12"/>
  <c r="AO9" i="12"/>
  <c r="AA9" i="12" s="1" a="1"/>
  <c r="AA9" i="12" s="1"/>
  <c r="AP178" i="12"/>
  <c r="AA178" i="12" s="1" a="1"/>
  <c r="AA178" i="12" s="1"/>
  <c r="AO224" i="12"/>
  <c r="AA224" i="12" s="1" a="1"/>
  <c r="AA224" i="12" s="1"/>
  <c r="P455" i="12"/>
  <c r="AO303" i="12"/>
  <c r="Y303" i="12" s="1" a="1"/>
  <c r="Y303" i="12" s="1"/>
  <c r="X244" i="12"/>
  <c r="K325" i="12"/>
  <c r="AQ334" i="12"/>
  <c r="Y334" i="12" s="1" a="1"/>
  <c r="Y334" i="12" s="1"/>
  <c r="AP376" i="12"/>
  <c r="Y376" i="12" s="1" a="1"/>
  <c r="Y376" i="12" s="1"/>
  <c r="AQ405" i="12"/>
  <c r="AB405" i="12" s="1" a="1"/>
  <c r="AB405" i="12" s="1"/>
  <c r="P428" i="12"/>
  <c r="X60" i="12"/>
  <c r="AN32" i="12"/>
  <c r="AB32" i="12" s="1" a="1"/>
  <c r="AB32" i="12" s="1"/>
  <c r="K191" i="12"/>
  <c r="AO15" i="12"/>
  <c r="Y15" i="12" s="1" a="1"/>
  <c r="Y15" i="12" s="1"/>
  <c r="AO293" i="12"/>
  <c r="AB293" i="12" s="1" a="1"/>
  <c r="AB293" i="12" s="1"/>
  <c r="X224" i="12"/>
  <c r="K37" i="12"/>
  <c r="K124" i="12"/>
  <c r="X9" i="12"/>
  <c r="K32" i="12"/>
  <c r="K9" i="12"/>
  <c r="AP214" i="12"/>
  <c r="AA214" i="12" s="1" a="1"/>
  <c r="AA214" i="12" s="1"/>
  <c r="X15" i="12"/>
  <c r="P387" i="12"/>
  <c r="AN406" i="12"/>
  <c r="AB406" i="12" s="1" a="1"/>
  <c r="AB406" i="12" s="1"/>
  <c r="AO329" i="12"/>
  <c r="AB329" i="12" s="1" a="1"/>
  <c r="AB329" i="12" s="1"/>
  <c r="P334" i="12"/>
  <c r="AN802" i="12"/>
  <c r="AB802" i="12" s="1" a="1"/>
  <c r="AB802" i="12" s="1"/>
  <c r="P46" i="12"/>
  <c r="P178" i="12"/>
  <c r="AO96" i="12"/>
  <c r="AB96" i="12" s="1" a="1"/>
  <c r="AB96" i="12" s="1"/>
  <c r="P405" i="12"/>
  <c r="K406" i="12"/>
  <c r="AN296" i="12"/>
  <c r="Y296" i="12" s="1" a="1"/>
  <c r="Y296" i="12" s="1"/>
  <c r="P477" i="12"/>
  <c r="P134" i="12"/>
  <c r="P174" i="12"/>
  <c r="AP174" i="12"/>
  <c r="Y174" i="12" s="1" a="1"/>
  <c r="Y174" i="12" s="1"/>
  <c r="AN96" i="12"/>
  <c r="Z96" i="12" s="1" a="1"/>
  <c r="Z96" i="12" s="1"/>
  <c r="AN9" i="12"/>
  <c r="Y9" i="12" s="1" a="1"/>
  <c r="Y9" i="12" s="1"/>
  <c r="AP398" i="12"/>
  <c r="AA398" i="12" s="1" a="1"/>
  <c r="AA398" i="12" s="1"/>
  <c r="X214" i="12"/>
  <c r="K96" i="12"/>
  <c r="AN37" i="12"/>
  <c r="Y37" i="12" s="1" a="1"/>
  <c r="Y37" i="12" s="1"/>
  <c r="AO325" i="12"/>
  <c r="AA325" i="12" s="1" a="1"/>
  <c r="AA325" i="12" s="1"/>
  <c r="AN329" i="12"/>
  <c r="Z329" i="12" s="1" a="1"/>
  <c r="Z329" i="12" s="1"/>
  <c r="AO244" i="12"/>
  <c r="Z244" i="12" s="1" a="1"/>
  <c r="Z244" i="12" s="1"/>
  <c r="AN224" i="12"/>
  <c r="Y224" i="12" s="1" a="1"/>
  <c r="Y224" i="12" s="1"/>
  <c r="K188" i="12"/>
  <c r="K160" i="12"/>
  <c r="AQ178" i="12"/>
  <c r="Y178" i="12" s="1" a="1"/>
  <c r="Y178" i="12" s="1"/>
  <c r="AN101" i="12"/>
  <c r="Y101" i="12" s="1" a="1"/>
  <c r="Y101" i="12" s="1"/>
  <c r="AP293" i="12"/>
  <c r="Y293" i="12" s="1" a="1"/>
  <c r="Y293" i="12" s="1"/>
  <c r="AN124" i="12"/>
  <c r="Z124" i="12" s="1" a="1"/>
  <c r="Z124" i="12" s="1"/>
  <c r="AO101" i="12"/>
  <c r="AA101" i="12" s="1" a="1"/>
  <c r="AA101" i="12" s="1"/>
  <c r="AP387" i="12"/>
  <c r="AB387" i="12" s="1" a="1"/>
  <c r="AB387" i="12" s="1"/>
  <c r="AN60" i="12"/>
  <c r="Z60" i="12" s="1" a="1"/>
  <c r="Z60" i="12" s="1"/>
  <c r="AN188" i="12"/>
  <c r="Y188" i="12" s="1" a="1"/>
  <c r="Y188" i="12" s="1"/>
  <c r="X101" i="12"/>
  <c r="AN214" i="12"/>
  <c r="Z214" i="12" s="1" a="1"/>
  <c r="Z214" i="12" s="1"/>
  <c r="K15" i="12"/>
  <c r="K60" i="12"/>
  <c r="AO60" i="12"/>
  <c r="AB60" i="12" s="1" a="1"/>
  <c r="AB60" i="12" s="1"/>
  <c r="AO188" i="12"/>
  <c r="AA188" i="12" s="1" a="1"/>
  <c r="AA188" i="12" s="1"/>
  <c r="AO214" i="12"/>
  <c r="AB214" i="12" s="1" a="1"/>
  <c r="AB214" i="12" s="1"/>
  <c r="X188" i="12"/>
  <c r="P293" i="12"/>
  <c r="K647" i="12"/>
  <c r="AP654" i="12"/>
  <c r="AA654" i="12" s="1" a="1"/>
  <c r="AA654" i="12" s="1"/>
  <c r="AN102" i="12"/>
  <c r="AB102" i="12" s="1" a="1"/>
  <c r="AB102" i="12" s="1"/>
  <c r="AO159" i="12"/>
  <c r="Y159" i="12" s="1" a="1"/>
  <c r="Y159" i="12" s="1"/>
  <c r="AO232" i="12"/>
  <c r="AB232" i="12" s="1" a="1"/>
  <c r="AB232" i="12" s="1"/>
  <c r="X61" i="12"/>
  <c r="AP190" i="12"/>
  <c r="AA190" i="12" s="1" a="1"/>
  <c r="AA190" i="12" s="1"/>
  <c r="P736" i="12"/>
  <c r="K737" i="12"/>
  <c r="AN93" i="12"/>
  <c r="Y93" i="12" s="1" a="1"/>
  <c r="Y93" i="12" s="1"/>
  <c r="AQ193" i="12"/>
  <c r="Z193" i="12" s="1" a="1"/>
  <c r="Z193" i="12" s="1"/>
  <c r="P465" i="12"/>
  <c r="AP415" i="12"/>
  <c r="Z415" i="12" s="1" a="1"/>
  <c r="Z415" i="12" s="1"/>
  <c r="AP361" i="12"/>
  <c r="Z361" i="12" s="1" a="1"/>
  <c r="Z361" i="12" s="1"/>
  <c r="AN499" i="12"/>
  <c r="Y499" i="12" s="1" a="1"/>
  <c r="Y499" i="12" s="1"/>
  <c r="P681" i="12"/>
  <c r="X786" i="12"/>
  <c r="X211" i="12"/>
  <c r="P335" i="12"/>
  <c r="AP658" i="12"/>
  <c r="AA658" i="12" s="1" a="1"/>
  <c r="AA658" i="12" s="1"/>
  <c r="P594" i="12"/>
  <c r="P115" i="12"/>
  <c r="AN700" i="12"/>
  <c r="Z700" i="12" s="1" a="1"/>
  <c r="Z700" i="12" s="1"/>
  <c r="P90" i="12"/>
  <c r="AQ192" i="12"/>
  <c r="AA192" i="12" s="1" a="1"/>
  <c r="AA192" i="12" s="1"/>
  <c r="P128" i="12"/>
  <c r="P199" i="12"/>
  <c r="P71" i="12"/>
  <c r="P7" i="12"/>
  <c r="AP165" i="12"/>
  <c r="Z165" i="12" s="1" a="1"/>
  <c r="Z165" i="12" s="1"/>
  <c r="AP37" i="12"/>
  <c r="Z37" i="12" s="1" a="1"/>
  <c r="Z37" i="12" s="1"/>
  <c r="AP132" i="12"/>
  <c r="Y132" i="12" s="1" a="1"/>
  <c r="Y132" i="12" s="1"/>
  <c r="P68" i="12"/>
  <c r="P341" i="12"/>
  <c r="AP267" i="12"/>
  <c r="AB267" i="12" s="1" a="1"/>
  <c r="AB267" i="12" s="1"/>
  <c r="P426" i="12"/>
  <c r="AQ391" i="12"/>
  <c r="Z391" i="12" s="1" a="1"/>
  <c r="Z391" i="12" s="1"/>
  <c r="AO590" i="12"/>
  <c r="AB590" i="12" s="1" a="1"/>
  <c r="AB590" i="12" s="1"/>
  <c r="P566" i="12"/>
  <c r="AN596" i="12"/>
  <c r="AB596" i="12" s="1" a="1"/>
  <c r="AB596" i="12" s="1"/>
  <c r="AN541" i="12"/>
  <c r="Y541" i="12" s="1" a="1"/>
  <c r="Y541" i="12" s="1"/>
  <c r="AP643" i="12"/>
  <c r="AB643" i="12" s="1" a="1"/>
  <c r="AB643" i="12" s="1"/>
  <c r="AP646" i="12"/>
  <c r="AA646" i="12" s="1" a="1"/>
  <c r="AA646" i="12" s="1"/>
  <c r="AO681" i="12"/>
  <c r="Y681" i="12" s="1" a="1"/>
  <c r="Y681" i="12" s="1"/>
  <c r="AP714" i="12"/>
  <c r="Y714" i="12" s="1" a="1"/>
  <c r="Y714" i="12" s="1"/>
  <c r="AN262" i="12"/>
  <c r="AB262" i="12" s="1" a="1"/>
  <c r="AB262" i="12" s="1"/>
  <c r="P706" i="12"/>
  <c r="K742" i="12"/>
  <c r="AQ773" i="12"/>
  <c r="Z773" i="12" s="1" a="1"/>
  <c r="Z773" i="12" s="1"/>
  <c r="AO821" i="12"/>
  <c r="AA821" i="12" s="1" a="1"/>
  <c r="AA821" i="12" s="1"/>
  <c r="K777" i="12"/>
  <c r="P807" i="12"/>
  <c r="AP833" i="12"/>
  <c r="Y833" i="12" s="1" a="1"/>
  <c r="Y833" i="12" s="1"/>
  <c r="AQ216" i="12"/>
  <c r="Y216" i="12" s="1" a="1"/>
  <c r="Y216" i="12" s="1"/>
  <c r="P152" i="12"/>
  <c r="AQ156" i="12"/>
  <c r="AA156" i="12" s="1" a="1"/>
  <c r="AA156" i="12" s="1"/>
  <c r="AN643" i="12"/>
  <c r="Y643" i="12" s="1" a="1"/>
  <c r="Y643" i="12" s="1"/>
  <c r="AQ645" i="12"/>
  <c r="Z645" i="12" s="1" a="1"/>
  <c r="Z645" i="12" s="1"/>
  <c r="P819" i="12"/>
  <c r="K11" i="12"/>
  <c r="AN137" i="12"/>
  <c r="Y137" i="12" s="1" a="1"/>
  <c r="Y137" i="12" s="1"/>
  <c r="AO160" i="12"/>
  <c r="AB160" i="12" s="1" a="1"/>
  <c r="AB160" i="12" s="1"/>
  <c r="X32" i="12"/>
  <c r="AN390" i="12"/>
  <c r="AB390" i="12" s="1" a="1"/>
  <c r="AB390" i="12" s="1"/>
  <c r="AP859" i="12"/>
  <c r="AB859" i="12" s="1" a="1"/>
  <c r="AB859" i="12" s="1"/>
  <c r="P360" i="12"/>
  <c r="AP407" i="12"/>
  <c r="Z407" i="12" s="1" a="1"/>
  <c r="Z407" i="12" s="1"/>
  <c r="X835" i="12"/>
  <c r="P596" i="12"/>
  <c r="P625" i="12"/>
  <c r="P724" i="12"/>
  <c r="P737" i="12"/>
  <c r="P750" i="12"/>
  <c r="X416" i="12"/>
  <c r="AP533" i="12"/>
  <c r="AB533" i="12" s="1" a="1"/>
  <c r="AB533" i="12" s="1"/>
  <c r="P809" i="12"/>
  <c r="AO267" i="12"/>
  <c r="Y267" i="12" s="1" a="1"/>
  <c r="Y267" i="12" s="1"/>
  <c r="K278" i="12"/>
  <c r="AO261" i="12"/>
  <c r="AA261" i="12" s="1" a="1"/>
  <c r="AA261" i="12" s="1"/>
  <c r="AP378" i="12"/>
  <c r="Y378" i="12" s="1" a="1"/>
  <c r="Y378" i="12" s="1"/>
  <c r="P488" i="12"/>
  <c r="AO94" i="12"/>
  <c r="Z94" i="12" s="1" a="1"/>
  <c r="Z94" i="12" s="1"/>
  <c r="K851" i="12"/>
  <c r="X795" i="12"/>
  <c r="P246" i="12"/>
  <c r="AO315" i="12"/>
  <c r="AA315" i="12" s="1" a="1"/>
  <c r="AA315" i="12" s="1"/>
  <c r="K299" i="12"/>
  <c r="P740" i="12"/>
  <c r="AQ209" i="12"/>
  <c r="Z209" i="12" s="1" a="1"/>
  <c r="Z209" i="12" s="1"/>
  <c r="X183" i="12"/>
  <c r="AQ30" i="12"/>
  <c r="AA30" i="12" s="1" a="1"/>
  <c r="AA30" i="12" s="1"/>
  <c r="X63" i="12"/>
  <c r="K142" i="12"/>
  <c r="P70" i="12"/>
  <c r="AQ59" i="12"/>
  <c r="AB59" i="12" s="1" a="1"/>
  <c r="AB59" i="12" s="1"/>
  <c r="P601" i="12"/>
  <c r="P632" i="12"/>
  <c r="AQ828" i="12"/>
  <c r="Y828" i="12" s="1" a="1"/>
  <c r="Y828" i="12" s="1"/>
  <c r="AQ800" i="12"/>
  <c r="Z800" i="12" s="1" a="1"/>
  <c r="Z800" i="12" s="1"/>
  <c r="AQ70" i="12"/>
  <c r="Y70" i="12" s="1" a="1"/>
  <c r="Y70" i="12" s="1"/>
  <c r="K842" i="12"/>
  <c r="X802" i="12"/>
  <c r="P209" i="12"/>
  <c r="AO17" i="12"/>
  <c r="Y17" i="12" s="1" a="1"/>
  <c r="Y17" i="12" s="1"/>
  <c r="AP70" i="12"/>
  <c r="AA70" i="12" s="1" a="1"/>
  <c r="AA70" i="12" s="1"/>
  <c r="K183" i="12"/>
  <c r="AO142" i="12"/>
  <c r="AB142" i="12" s="1" a="1"/>
  <c r="AB142" i="12" s="1"/>
  <c r="AP851" i="12"/>
  <c r="Z851" i="12" s="1" a="1"/>
  <c r="Z851" i="12" s="1"/>
  <c r="P30" i="12"/>
  <c r="X142" i="12"/>
  <c r="AP798" i="12"/>
  <c r="AA798" i="12" s="1" a="1"/>
  <c r="AA798" i="12" s="1"/>
  <c r="AN183" i="12"/>
  <c r="AA183" i="12" s="1" a="1"/>
  <c r="AA183" i="12" s="1"/>
  <c r="AP807" i="12"/>
  <c r="AB807" i="12" s="1" a="1"/>
  <c r="AB807" i="12" s="1"/>
  <c r="AO183" i="12"/>
  <c r="Y183" i="12" s="1" a="1"/>
  <c r="Y183" i="12" s="1"/>
  <c r="AN142" i="12"/>
  <c r="Z142" i="12" s="1" a="1"/>
  <c r="Z142" i="12" s="1"/>
  <c r="K94" i="12"/>
  <c r="AN63" i="12"/>
  <c r="Y63" i="12" s="1" a="1"/>
  <c r="Y63" i="12" s="1"/>
  <c r="X842" i="12"/>
  <c r="X94" i="12"/>
  <c r="AN795" i="12"/>
  <c r="AA795" i="12" s="1" a="1"/>
  <c r="AA795" i="12" s="1"/>
  <c r="AP30" i="12"/>
  <c r="Y30" i="12" s="1" a="1"/>
  <c r="Y30" i="12" s="1"/>
  <c r="AO63" i="12"/>
  <c r="AA63" i="12" s="1" a="1"/>
  <c r="AA63" i="12" s="1"/>
  <c r="AO824" i="12"/>
  <c r="Z824" i="12" s="1" a="1"/>
  <c r="Z824" i="12" s="1"/>
  <c r="K824" i="12"/>
  <c r="AQ807" i="12"/>
  <c r="Z807" i="12" s="1" a="1"/>
  <c r="Z807" i="12" s="1"/>
  <c r="AQ99" i="12"/>
  <c r="Z99" i="12" s="1" a="1"/>
  <c r="Z99" i="12" s="1"/>
  <c r="P671" i="12"/>
  <c r="K63" i="12"/>
  <c r="AO851" i="12"/>
  <c r="Y851" i="12" s="1" a="1"/>
  <c r="Y851" i="12" s="1"/>
  <c r="P824" i="12"/>
  <c r="X824" i="12"/>
  <c r="AQ185" i="12"/>
  <c r="AA185" i="12" s="1" a="1"/>
  <c r="AA185" i="12" s="1"/>
  <c r="P752" i="12"/>
  <c r="K799" i="12"/>
  <c r="X817" i="12"/>
  <c r="K110" i="12"/>
  <c r="P682" i="12"/>
  <c r="AN790" i="12"/>
  <c r="Z790" i="12" s="1" a="1"/>
  <c r="Z790" i="12" s="1"/>
  <c r="P833" i="12"/>
  <c r="K829" i="12"/>
  <c r="P558" i="12"/>
  <c r="P653" i="12"/>
  <c r="P638" i="12"/>
  <c r="AP605" i="12"/>
  <c r="AB605" i="12" s="1" a="1"/>
  <c r="AB605" i="12" s="1"/>
  <c r="AN769" i="12"/>
  <c r="AA769" i="12" s="1" a="1"/>
  <c r="AA769" i="12" s="1"/>
  <c r="K839" i="12"/>
  <c r="AN132" i="12"/>
  <c r="Z132" i="12" s="1" a="1"/>
  <c r="Z132" i="12" s="1"/>
  <c r="AO68" i="12"/>
  <c r="Z68" i="12" s="1" a="1"/>
  <c r="Z68" i="12" s="1"/>
  <c r="K313" i="12"/>
  <c r="P374" i="12"/>
  <c r="K14" i="12"/>
  <c r="AO313" i="12"/>
  <c r="Y313" i="12" s="1" a="1"/>
  <c r="Y313" i="12" s="1"/>
  <c r="K836" i="12"/>
  <c r="AN824" i="12"/>
  <c r="AB824" i="12" s="1" a="1"/>
  <c r="AB824" i="12" s="1"/>
  <c r="AO795" i="12"/>
  <c r="Y795" i="12" s="1" a="1"/>
  <c r="Y795" i="12" s="1"/>
  <c r="AP601" i="12"/>
  <c r="AB601" i="12" s="1" a="1"/>
  <c r="AB601" i="12" s="1"/>
  <c r="P251" i="12"/>
  <c r="AO20" i="12"/>
  <c r="Z20" i="12" s="1" a="1"/>
  <c r="Z20" i="12" s="1"/>
  <c r="P484" i="12"/>
  <c r="P657" i="12"/>
  <c r="AO772" i="12"/>
  <c r="AB772" i="12" s="1" a="1"/>
  <c r="AB772" i="12" s="1"/>
  <c r="K132" i="12"/>
  <c r="X135" i="12"/>
  <c r="AQ851" i="12"/>
  <c r="AB851" i="12" s="1" a="1"/>
  <c r="AB851" i="12" s="1"/>
  <c r="AO787" i="12"/>
  <c r="AA787" i="12" s="1" a="1"/>
  <c r="AA787" i="12" s="1"/>
  <c r="K790" i="12"/>
  <c r="AN829" i="12"/>
  <c r="Y829" i="12" s="1" a="1"/>
  <c r="Y829" i="12" s="1"/>
  <c r="AO790" i="12"/>
  <c r="AB790" i="12" s="1" a="1"/>
  <c r="AB790" i="12" s="1"/>
  <c r="AO14" i="12"/>
  <c r="AB14" i="12" s="1" a="1"/>
  <c r="AB14" i="12" s="1"/>
  <c r="K795" i="12"/>
  <c r="K607" i="12"/>
  <c r="AO707" i="12"/>
  <c r="Y707" i="12" s="1" a="1"/>
  <c r="Y707" i="12" s="1"/>
  <c r="P716" i="12"/>
  <c r="K67" i="12"/>
  <c r="AN401" i="12"/>
  <c r="Z401" i="12" s="1" a="1"/>
  <c r="Z401" i="12" s="1"/>
  <c r="P420" i="12"/>
  <c r="AP479" i="12"/>
  <c r="Z479" i="12" s="1" a="1"/>
  <c r="Z479" i="12" s="1"/>
  <c r="AP517" i="12"/>
  <c r="AB517" i="12" s="1" a="1"/>
  <c r="AB517" i="12" s="1"/>
  <c r="P683" i="12"/>
  <c r="AN716" i="12"/>
  <c r="AB716" i="12" s="1" a="1"/>
  <c r="AB716" i="12" s="1"/>
  <c r="K845" i="12"/>
  <c r="K808" i="12"/>
  <c r="AN341" i="12"/>
  <c r="AA341" i="12" s="1" a="1"/>
  <c r="AA341" i="12" s="1"/>
  <c r="AN31" i="12"/>
  <c r="Y31" i="12" s="1" a="1"/>
  <c r="Y31" i="12" s="1"/>
  <c r="AO110" i="12"/>
  <c r="AB110" i="12" s="1" a="1"/>
  <c r="AB110" i="12" s="1"/>
  <c r="AO103" i="12"/>
  <c r="AA103" i="12" s="1" a="1"/>
  <c r="AA103" i="12" s="1"/>
  <c r="K46" i="12"/>
  <c r="K86" i="12"/>
  <c r="AO69" i="12"/>
  <c r="Y69" i="12" s="1" a="1"/>
  <c r="Y69" i="12" s="1"/>
  <c r="AN839" i="12"/>
  <c r="Y839" i="12" s="1" a="1"/>
  <c r="Y839" i="12" s="1"/>
  <c r="AN799" i="12"/>
  <c r="Y799" i="12" s="1" a="1"/>
  <c r="Y799" i="12" s="1"/>
  <c r="K681" i="12"/>
  <c r="AP645" i="12"/>
  <c r="AB645" i="12" s="1" a="1"/>
  <c r="AB645" i="12" s="1"/>
  <c r="AQ637" i="12"/>
  <c r="Z637" i="12" s="1" a="1"/>
  <c r="Z637" i="12" s="1"/>
  <c r="K611" i="12"/>
  <c r="AN590" i="12"/>
  <c r="Z590" i="12" s="1" a="1"/>
  <c r="Z590" i="12" s="1"/>
  <c r="K707" i="12"/>
  <c r="AN673" i="12"/>
  <c r="AA673" i="12" s="1" a="1"/>
  <c r="AA673" i="12" s="1"/>
  <c r="K62" i="12"/>
  <c r="P192" i="12"/>
  <c r="AP68" i="12"/>
  <c r="Y68" i="12" s="1" a="1"/>
  <c r="Y68" i="12" s="1"/>
  <c r="AN46" i="12"/>
  <c r="AB46" i="12" s="1" a="1"/>
  <c r="AB46" i="12" s="1"/>
  <c r="P850" i="12"/>
  <c r="AN681" i="12"/>
  <c r="AA681" i="12" s="1" a="1"/>
  <c r="AA681" i="12" s="1"/>
  <c r="AQ625" i="12"/>
  <c r="Z625" i="12" s="1" a="1"/>
  <c r="Z625" i="12" s="1"/>
  <c r="AN611" i="12"/>
  <c r="AA611" i="12" s="1" a="1"/>
  <c r="AA611" i="12" s="1"/>
  <c r="K617" i="12"/>
  <c r="P859" i="12"/>
  <c r="X282" i="12"/>
  <c r="P592" i="12"/>
  <c r="P552" i="12"/>
  <c r="P778" i="12"/>
  <c r="X14" i="12"/>
  <c r="K103" i="12"/>
  <c r="AQ90" i="12"/>
  <c r="AA90" i="12" s="1" a="1"/>
  <c r="AA90" i="12" s="1"/>
  <c r="AO46" i="12"/>
  <c r="Z46" i="12" s="1" a="1"/>
  <c r="Z46" i="12" s="1"/>
  <c r="X341" i="12"/>
  <c r="AP850" i="12"/>
  <c r="AA850" i="12" s="1" a="1"/>
  <c r="AA850" i="12" s="1"/>
  <c r="AQ724" i="12"/>
  <c r="AA724" i="12" s="1" a="1"/>
  <c r="AA724" i="12" s="1"/>
  <c r="AQ683" i="12"/>
  <c r="AB683" i="12" s="1" a="1"/>
  <c r="AB683" i="12" s="1"/>
  <c r="K716" i="12"/>
  <c r="K153" i="12"/>
  <c r="K468" i="12"/>
  <c r="AO723" i="12"/>
  <c r="Y723" i="12" s="1" a="1"/>
  <c r="Y723" i="12" s="1"/>
  <c r="P776" i="12"/>
  <c r="X46" i="12"/>
  <c r="AO237" i="12"/>
  <c r="AA237" i="12" s="1" a="1"/>
  <c r="AA237" i="12" s="1"/>
  <c r="AO839" i="12"/>
  <c r="AA839" i="12" s="1" a="1"/>
  <c r="AA839" i="12" s="1"/>
  <c r="X799" i="12"/>
  <c r="X716" i="12"/>
  <c r="P645" i="12"/>
  <c r="X611" i="12"/>
  <c r="P714" i="12"/>
  <c r="P121" i="12"/>
  <c r="AQ128" i="12"/>
  <c r="Y128" i="12" s="1" a="1"/>
  <c r="Y128" i="12" s="1"/>
  <c r="AN62" i="12"/>
  <c r="Z62" i="12" s="1" a="1"/>
  <c r="Z62" i="12" s="1"/>
  <c r="AQ341" i="12"/>
  <c r="Z341" i="12" s="1" a="1"/>
  <c r="Z341" i="12" s="1"/>
  <c r="AQ267" i="12"/>
  <c r="Z267" i="12" s="1" a="1"/>
  <c r="Z267" i="12" s="1"/>
  <c r="AP724" i="12"/>
  <c r="Y724" i="12" s="1" a="1"/>
  <c r="Y724" i="12" s="1"/>
  <c r="AP637" i="12"/>
  <c r="AB637" i="12" s="1" a="1"/>
  <c r="AB637" i="12" s="1"/>
  <c r="K542" i="12"/>
  <c r="P828" i="12"/>
  <c r="AO62" i="12"/>
  <c r="AB62" i="12" s="1" a="1"/>
  <c r="AB62" i="12" s="1"/>
  <c r="AN110" i="12"/>
  <c r="Z110" i="12" s="1" a="1"/>
  <c r="Z110" i="12" s="1"/>
  <c r="AP71" i="12"/>
  <c r="Z71" i="12" s="1" a="1"/>
  <c r="Z71" i="12" s="1"/>
  <c r="AN786" i="12"/>
  <c r="AB786" i="12" s="1" a="1"/>
  <c r="AB786" i="12" s="1"/>
  <c r="AP716" i="12"/>
  <c r="Y716" i="12" s="1" a="1"/>
  <c r="Y716" i="12" s="1"/>
  <c r="AP625" i="12"/>
  <c r="AB625" i="12" s="1" a="1"/>
  <c r="AB625" i="12" s="1"/>
  <c r="K772" i="12"/>
  <c r="X180" i="12"/>
  <c r="X116" i="12"/>
  <c r="X52" i="12"/>
  <c r="AN123" i="12"/>
  <c r="AA123" i="12" s="1" a="1"/>
  <c r="AA123" i="12" s="1"/>
  <c r="K59" i="12"/>
  <c r="AQ89" i="12"/>
  <c r="Z89" i="12" s="1" a="1"/>
  <c r="Z89" i="12" s="1"/>
  <c r="AQ49" i="12"/>
  <c r="Z49" i="12" s="1" a="1"/>
  <c r="Z49" i="12" s="1"/>
  <c r="AO716" i="12"/>
  <c r="Z716" i="12" s="1" a="1"/>
  <c r="Z716" i="12" s="1"/>
  <c r="AQ716" i="12"/>
  <c r="AA716" i="12" s="1" a="1"/>
  <c r="AA716" i="12" s="1"/>
  <c r="AP740" i="12"/>
  <c r="AA740" i="12" s="1" a="1"/>
  <c r="AA740" i="12" s="1"/>
  <c r="P182" i="12"/>
  <c r="P811" i="12"/>
  <c r="X73" i="12"/>
  <c r="AO180" i="12"/>
  <c r="AB180" i="12" s="1" a="1"/>
  <c r="AB180" i="12" s="1"/>
  <c r="AQ34" i="12"/>
  <c r="Y34" i="12" s="1" a="1"/>
  <c r="Y34" i="12" s="1"/>
  <c r="K73" i="12"/>
  <c r="AO137" i="12"/>
  <c r="AA137" i="12" s="1" a="1"/>
  <c r="AA137" i="12" s="1"/>
  <c r="AP34" i="12"/>
  <c r="AA34" i="12" s="1" a="1"/>
  <c r="AA34" i="12" s="1"/>
  <c r="K91" i="12"/>
  <c r="K178" i="12"/>
  <c r="AQ153" i="12"/>
  <c r="AB153" i="12" s="1" a="1"/>
  <c r="AB153" i="12" s="1"/>
  <c r="K146" i="12"/>
  <c r="K82" i="12"/>
  <c r="AN161" i="12"/>
  <c r="AA161" i="12" s="1" a="1"/>
  <c r="AA161" i="12" s="1"/>
  <c r="P337" i="12"/>
  <c r="AP357" i="12"/>
  <c r="AB357" i="12" s="1" a="1"/>
  <c r="AB357" i="12" s="1"/>
  <c r="P315" i="12"/>
  <c r="P340" i="12"/>
  <c r="P485" i="12"/>
  <c r="P443" i="12"/>
  <c r="AO452" i="12"/>
  <c r="Z452" i="12" s="1" a="1"/>
  <c r="Z452" i="12" s="1"/>
  <c r="AO440" i="12"/>
  <c r="AA440" i="12" s="1" a="1"/>
  <c r="AA440" i="12" s="1"/>
  <c r="X373" i="12"/>
  <c r="P411" i="12"/>
  <c r="P499" i="12"/>
  <c r="K462" i="12"/>
  <c r="P509" i="12"/>
  <c r="P588" i="12"/>
  <c r="P544" i="12"/>
  <c r="P677" i="12"/>
  <c r="K688" i="12"/>
  <c r="P675" i="12"/>
  <c r="K753" i="12"/>
  <c r="K755" i="12"/>
  <c r="P743" i="12"/>
  <c r="P801" i="12"/>
  <c r="P788" i="12"/>
  <c r="K137" i="12"/>
  <c r="X137" i="12"/>
  <c r="K201" i="12"/>
  <c r="P49" i="12"/>
  <c r="P162" i="12"/>
  <c r="AN201" i="12"/>
  <c r="Y201" i="12" s="1" a="1"/>
  <c r="Y201" i="12" s="1"/>
  <c r="AO157" i="12"/>
  <c r="Y157" i="12" s="1" a="1"/>
  <c r="Y157" i="12" s="1"/>
  <c r="K139" i="12"/>
  <c r="P89" i="12"/>
  <c r="AO201" i="12"/>
  <c r="AA201" i="12" s="1" a="1"/>
  <c r="AA201" i="12" s="1"/>
  <c r="X157" i="12"/>
  <c r="K93" i="12"/>
  <c r="K116" i="12"/>
  <c r="AO73" i="12"/>
  <c r="AA73" i="12" s="1" a="1"/>
  <c r="AA73" i="12" s="1"/>
  <c r="AN52" i="12"/>
  <c r="Z52" i="12" s="1" a="1"/>
  <c r="Z52" i="12" s="1"/>
  <c r="AN116" i="12"/>
  <c r="Y116" i="12" s="1" a="1"/>
  <c r="Y116" i="12" s="1"/>
  <c r="AN180" i="12"/>
  <c r="Z180" i="12" s="1" a="1"/>
  <c r="Z180" i="12" s="1"/>
  <c r="AO93" i="12"/>
  <c r="AA93" i="12" s="1" a="1"/>
  <c r="AA93" i="12" s="1"/>
  <c r="AP217" i="12"/>
  <c r="Z217" i="12" s="1" a="1"/>
  <c r="Z217" i="12" s="1"/>
  <c r="P136" i="12"/>
  <c r="AP236" i="12"/>
  <c r="AA236" i="12" s="1" a="1"/>
  <c r="AA236" i="12" s="1"/>
  <c r="AO52" i="12"/>
  <c r="AB52" i="12" s="1" a="1"/>
  <c r="AB52" i="12" s="1"/>
  <c r="AO116" i="12"/>
  <c r="AA116" i="12" s="1" a="1"/>
  <c r="AA116" i="12" s="1"/>
  <c r="K157" i="12"/>
  <c r="K658" i="12"/>
  <c r="AN100" i="12"/>
  <c r="AB100" i="12" s="1" a="1"/>
  <c r="AB100" i="12" s="1"/>
  <c r="AP135" i="12"/>
  <c r="AB135" i="12" s="1" a="1"/>
  <c r="AB135" i="12" s="1"/>
  <c r="AP400" i="12"/>
  <c r="Y400" i="12" s="1" a="1"/>
  <c r="Y400" i="12" s="1"/>
  <c r="AQ383" i="12"/>
  <c r="AB383" i="12" s="1" a="1"/>
  <c r="AB383" i="12" s="1"/>
  <c r="P332" i="12"/>
  <c r="P430" i="12"/>
  <c r="AQ381" i="12"/>
  <c r="AB381" i="12" s="1" a="1"/>
  <c r="AB381" i="12" s="1"/>
  <c r="K391" i="12"/>
  <c r="AO487" i="12"/>
  <c r="AA487" i="12" s="1" a="1"/>
  <c r="AA487" i="12" s="1"/>
  <c r="AQ83" i="12"/>
  <c r="AB83" i="12" s="1" a="1"/>
  <c r="AB83" i="12" s="1"/>
  <c r="AQ115" i="12"/>
  <c r="AB115" i="12" s="1" a="1"/>
  <c r="AB115" i="12" s="1"/>
  <c r="K616" i="12"/>
  <c r="P141" i="12"/>
  <c r="AO345" i="12"/>
  <c r="AA345" i="12" s="1" a="1"/>
  <c r="AA345" i="12" s="1"/>
  <c r="K180" i="12"/>
  <c r="K52" i="12"/>
  <c r="P144" i="12"/>
  <c r="AQ215" i="12"/>
  <c r="AB215" i="12" s="1" a="1"/>
  <c r="AB215" i="12" s="1"/>
  <c r="P87" i="12"/>
  <c r="AP117" i="12"/>
  <c r="Z117" i="12" s="1" a="1"/>
  <c r="Z117" i="12" s="1"/>
  <c r="AP53" i="12"/>
  <c r="AB53" i="12" s="1" a="1"/>
  <c r="AB53" i="12" s="1"/>
  <c r="AP212" i="12"/>
  <c r="Y212" i="12" s="1" a="1"/>
  <c r="Y212" i="12" s="1"/>
  <c r="AQ148" i="12"/>
  <c r="AA148" i="12" s="1" a="1"/>
  <c r="AA148" i="12" s="1"/>
  <c r="P20" i="12"/>
  <c r="P59" i="12"/>
  <c r="X193" i="12"/>
  <c r="X129" i="12"/>
  <c r="X152" i="12"/>
  <c r="AN47" i="12"/>
  <c r="Y47" i="12" s="1" a="1"/>
  <c r="Y47" i="12" s="1"/>
  <c r="P399" i="12"/>
  <c r="P389" i="12"/>
  <c r="AP478" i="12"/>
  <c r="AA478" i="12" s="1" a="1"/>
  <c r="AA478" i="12" s="1"/>
  <c r="AN514" i="12"/>
  <c r="AB514" i="12" s="1" a="1"/>
  <c r="AB514" i="12" s="1"/>
  <c r="P704" i="12"/>
  <c r="AQ162" i="12"/>
  <c r="AA162" i="12" s="1" a="1"/>
  <c r="AA162" i="12" s="1"/>
  <c r="AP65" i="12"/>
  <c r="AB65" i="12" s="1" a="1"/>
  <c r="AB65" i="12" s="1"/>
  <c r="AP466" i="12"/>
  <c r="AA466" i="12" s="1" a="1"/>
  <c r="AA466" i="12" s="1"/>
  <c r="AP497" i="12"/>
  <c r="AB497" i="12" s="1" a="1"/>
  <c r="AB497" i="12" s="1"/>
  <c r="AP534" i="12"/>
  <c r="Y534" i="12" s="1" a="1"/>
  <c r="Y534" i="12" s="1"/>
  <c r="X186" i="12"/>
  <c r="AN218" i="12"/>
  <c r="Z218" i="12" s="1" a="1"/>
  <c r="Z218" i="12" s="1"/>
  <c r="AO154" i="12"/>
  <c r="Z154" i="12" s="1" a="1"/>
  <c r="Z154" i="12" s="1"/>
  <c r="AN90" i="12"/>
  <c r="Z90" i="12" s="1" a="1"/>
  <c r="Z90" i="12" s="1"/>
  <c r="K200" i="12"/>
  <c r="X136" i="12"/>
  <c r="X8" i="12"/>
  <c r="AP202" i="12"/>
  <c r="AA202" i="12" s="1" a="1"/>
  <c r="AA202" i="12" s="1"/>
  <c r="AQ74" i="12"/>
  <c r="Y74" i="12" s="1" a="1"/>
  <c r="Y74" i="12" s="1"/>
  <c r="P32" i="12"/>
  <c r="AQ184" i="12"/>
  <c r="AA184" i="12" s="1" a="1"/>
  <c r="AA184" i="12" s="1"/>
  <c r="P120" i="12"/>
  <c r="AQ56" i="12"/>
  <c r="Y56" i="12" s="1" a="1"/>
  <c r="Y56" i="12" s="1"/>
  <c r="P103" i="12"/>
  <c r="AP191" i="12"/>
  <c r="Z191" i="12" s="1" a="1"/>
  <c r="Z191" i="12" s="1"/>
  <c r="P127" i="12"/>
  <c r="AQ63" i="12"/>
  <c r="Z63" i="12" s="1" a="1"/>
  <c r="Z63" i="12" s="1"/>
  <c r="P133" i="12"/>
  <c r="P69" i="12"/>
  <c r="AQ157" i="12"/>
  <c r="Z157" i="12" s="1" a="1"/>
  <c r="Z157" i="12" s="1"/>
  <c r="AP93" i="12"/>
  <c r="Z93" i="12" s="1" a="1"/>
  <c r="Z93" i="12" s="1"/>
  <c r="AP29" i="12"/>
  <c r="AB29" i="12" s="1" a="1"/>
  <c r="AB29" i="12" s="1"/>
  <c r="AQ164" i="12"/>
  <c r="Y164" i="12" s="1" a="1"/>
  <c r="Y164" i="12" s="1"/>
  <c r="AQ100" i="12"/>
  <c r="AA100" i="12" s="1" a="1"/>
  <c r="AA100" i="12" s="1"/>
  <c r="AQ188" i="12"/>
  <c r="Z188" i="12" s="1" a="1"/>
  <c r="Z188" i="12" s="1"/>
  <c r="AQ124" i="12"/>
  <c r="AA124" i="12" s="1" a="1"/>
  <c r="AA124" i="12" s="1"/>
  <c r="P60" i="12"/>
  <c r="P298" i="12"/>
  <c r="X400" i="12"/>
  <c r="K418" i="12"/>
  <c r="X255" i="12"/>
  <c r="AN336" i="12"/>
  <c r="AB336" i="12" s="1" a="1"/>
  <c r="AB336" i="12" s="1"/>
  <c r="K436" i="12"/>
  <c r="P281" i="12"/>
  <c r="P314" i="12"/>
  <c r="X323" i="12"/>
  <c r="K351" i="12"/>
  <c r="AP442" i="12"/>
  <c r="AA442" i="12" s="1" a="1"/>
  <c r="AA442" i="12" s="1"/>
  <c r="AP308" i="12"/>
  <c r="AA308" i="12" s="1" a="1"/>
  <c r="AA308" i="12" s="1"/>
  <c r="P271" i="12"/>
  <c r="AO458" i="12"/>
  <c r="AB458" i="12" s="1" a="1"/>
  <c r="AB458" i="12" s="1"/>
  <c r="P377" i="12"/>
  <c r="P401" i="12"/>
  <c r="AO448" i="12"/>
  <c r="AB448" i="12" s="1" a="1"/>
  <c r="AB448" i="12" s="1"/>
  <c r="AP505" i="12"/>
  <c r="Z505" i="12" s="1" a="1"/>
  <c r="Z505" i="12" s="1"/>
  <c r="X417" i="12"/>
  <c r="K442" i="12"/>
  <c r="P453" i="12"/>
  <c r="AP468" i="12"/>
  <c r="AA468" i="12" s="1" a="1"/>
  <c r="AA468" i="12" s="1"/>
  <c r="X498" i="12"/>
  <c r="P408" i="12"/>
  <c r="P447" i="12"/>
  <c r="P392" i="12"/>
  <c r="AP529" i="12"/>
  <c r="AB529" i="12" s="1" a="1"/>
  <c r="AB529" i="12" s="1"/>
  <c r="K525" i="12"/>
  <c r="P576" i="12"/>
  <c r="AP599" i="12"/>
  <c r="Z599" i="12" s="1" a="1"/>
  <c r="Z599" i="12" s="1"/>
  <c r="P543" i="12"/>
  <c r="P562" i="12"/>
  <c r="P571" i="12"/>
  <c r="AP557" i="12"/>
  <c r="AB557" i="12" s="1" a="1"/>
  <c r="AB557" i="12" s="1"/>
  <c r="P568" i="12"/>
  <c r="P607" i="12"/>
  <c r="P652" i="12"/>
  <c r="AP146" i="12"/>
  <c r="AA146" i="12" s="1" a="1"/>
  <c r="AA146" i="12" s="1"/>
  <c r="K646" i="12"/>
  <c r="AO715" i="12"/>
  <c r="AA715" i="12" s="1" a="1"/>
  <c r="AA715" i="12" s="1"/>
  <c r="P14" i="12"/>
  <c r="AQ413" i="12"/>
  <c r="Z413" i="12" s="1" a="1"/>
  <c r="Z413" i="12" s="1"/>
  <c r="K519" i="12"/>
  <c r="P593" i="12"/>
  <c r="AP633" i="12"/>
  <c r="Z633" i="12" s="1" a="1"/>
  <c r="Z633" i="12" s="1"/>
  <c r="X391" i="12"/>
  <c r="AO262" i="12"/>
  <c r="Z262" i="12" s="1" a="1"/>
  <c r="Z262" i="12" s="1"/>
  <c r="AO172" i="12"/>
  <c r="Z172" i="12" s="1" a="1"/>
  <c r="Z172" i="12" s="1"/>
  <c r="P146" i="12"/>
  <c r="AN300" i="12"/>
  <c r="AB300" i="12" s="1" a="1"/>
  <c r="AB300" i="12" s="1"/>
  <c r="AP54" i="12"/>
  <c r="Y54" i="12" s="1" a="1"/>
  <c r="Y54" i="12" s="1"/>
  <c r="K673" i="12"/>
  <c r="AP182" i="12"/>
  <c r="AA182" i="12" s="1" a="1"/>
  <c r="AA182" i="12" s="1"/>
  <c r="X424" i="12"/>
  <c r="AP314" i="12"/>
  <c r="Y314" i="12" s="1" a="1"/>
  <c r="Y314" i="12" s="1"/>
  <c r="K129" i="12"/>
  <c r="X213" i="12"/>
  <c r="AO108" i="12"/>
  <c r="AB108" i="12" s="1" a="1"/>
  <c r="AB108" i="12" s="1"/>
  <c r="AQ57" i="12"/>
  <c r="AB57" i="12" s="1" a="1"/>
  <c r="AB57" i="12" s="1"/>
  <c r="AQ612" i="12"/>
  <c r="Y612" i="12" s="1" a="1"/>
  <c r="Y612" i="12" s="1"/>
  <c r="AN671" i="12"/>
  <c r="AA671" i="12" s="1" a="1"/>
  <c r="AA671" i="12" s="1"/>
  <c r="K659" i="12"/>
  <c r="P667" i="12"/>
  <c r="K690" i="12"/>
  <c r="K699" i="12"/>
  <c r="AP682" i="12"/>
  <c r="AA682" i="12" s="1" a="1"/>
  <c r="AA682" i="12" s="1"/>
  <c r="P691" i="12"/>
  <c r="K686" i="12"/>
  <c r="AP723" i="12"/>
  <c r="Z723" i="12" s="1" a="1"/>
  <c r="Z723" i="12" s="1"/>
  <c r="P695" i="12"/>
  <c r="AP706" i="12"/>
  <c r="AA706" i="12" s="1" a="1"/>
  <c r="AA706" i="12" s="1"/>
  <c r="AQ55" i="12"/>
  <c r="AB55" i="12" s="1" a="1"/>
  <c r="AB55" i="12" s="1"/>
  <c r="AP213" i="12"/>
  <c r="AB213" i="12" s="1" a="1"/>
  <c r="AB213" i="12" s="1"/>
  <c r="AP149" i="12"/>
  <c r="Y149" i="12" s="1" a="1"/>
  <c r="Y149" i="12" s="1"/>
  <c r="AP85" i="12"/>
  <c r="AB85" i="12" s="1" a="1"/>
  <c r="AB85" i="12" s="1"/>
  <c r="AQ21" i="12"/>
  <c r="AB21" i="12" s="1" a="1"/>
  <c r="AB21" i="12" s="1"/>
  <c r="AP180" i="12"/>
  <c r="AA180" i="12" s="1" a="1"/>
  <c r="AA180" i="12" s="1"/>
  <c r="AP116" i="12"/>
  <c r="AB116" i="12" s="1" a="1"/>
  <c r="AB116" i="12" s="1"/>
  <c r="AP52" i="12"/>
  <c r="Y52" i="12" s="1" a="1"/>
  <c r="Y52" i="12" s="1"/>
  <c r="P329" i="12"/>
  <c r="AP462" i="12"/>
  <c r="Y462" i="12" s="1" a="1"/>
  <c r="Y462" i="12" s="1"/>
  <c r="AQ492" i="12"/>
  <c r="AA492" i="12" s="1" a="1"/>
  <c r="AA492" i="12" s="1"/>
  <c r="AN473" i="12"/>
  <c r="Z473" i="12" s="1" a="1"/>
  <c r="Z473" i="12" s="1"/>
  <c r="K511" i="12"/>
  <c r="AN213" i="12"/>
  <c r="AA213" i="12" s="1" a="1"/>
  <c r="AA213" i="12" s="1"/>
  <c r="AN312" i="12"/>
  <c r="Z312" i="12" s="1" a="1"/>
  <c r="Z312" i="12" s="1"/>
  <c r="X364" i="12"/>
  <c r="K404" i="12"/>
  <c r="X467" i="12"/>
  <c r="AO482" i="12"/>
  <c r="AB482" i="12" s="1" a="1"/>
  <c r="AB482" i="12" s="1"/>
  <c r="K622" i="12"/>
  <c r="AN768" i="12"/>
  <c r="AB768" i="12" s="1" a="1"/>
  <c r="AB768" i="12" s="1"/>
  <c r="AQ832" i="12"/>
  <c r="AA832" i="12" s="1" a="1"/>
  <c r="AA832" i="12" s="1"/>
  <c r="K262" i="12"/>
  <c r="P567" i="12"/>
  <c r="AO731" i="12"/>
  <c r="AA731" i="12" s="1" a="1"/>
  <c r="AA731" i="12" s="1"/>
  <c r="AQ822" i="12"/>
  <c r="AA822" i="12" s="1" a="1"/>
  <c r="AA822" i="12" s="1"/>
  <c r="P827" i="12"/>
  <c r="P217" i="12"/>
  <c r="AQ217" i="12"/>
  <c r="AB217" i="12" s="1" a="1"/>
  <c r="AB217" i="12" s="1"/>
  <c r="AO44" i="12"/>
  <c r="AA44" i="12" s="1" a="1"/>
  <c r="AA44" i="12" s="1"/>
  <c r="X262" i="12"/>
  <c r="K111" i="12"/>
  <c r="AQ211" i="12"/>
  <c r="Z211" i="12" s="1" a="1"/>
  <c r="Z211" i="12" s="1"/>
  <c r="K16" i="12"/>
  <c r="P285" i="12"/>
  <c r="AP275" i="12"/>
  <c r="Z275" i="12" s="1" a="1"/>
  <c r="Z275" i="12" s="1"/>
  <c r="K276" i="12"/>
  <c r="AQ643" i="12"/>
  <c r="Z643" i="12" s="1" a="1"/>
  <c r="Z643" i="12" s="1"/>
  <c r="AN156" i="12"/>
  <c r="AB156" i="12" s="1" a="1"/>
  <c r="AB156" i="12" s="1"/>
  <c r="AN51" i="12"/>
  <c r="AA51" i="12" s="1" a="1"/>
  <c r="AA51" i="12" s="1"/>
  <c r="AQ139" i="12"/>
  <c r="Z139" i="12" s="1" a="1"/>
  <c r="Z139" i="12" s="1"/>
  <c r="AN21" i="12"/>
  <c r="Y21" i="12" s="1" a="1"/>
  <c r="Y21" i="12" s="1"/>
  <c r="X366" i="12"/>
  <c r="P494" i="12"/>
  <c r="AP742" i="12"/>
  <c r="AA742" i="12" s="1" a="1"/>
  <c r="AA742" i="12" s="1"/>
  <c r="P773" i="12"/>
  <c r="AO792" i="12"/>
  <c r="AB792" i="12" s="1" a="1"/>
  <c r="AB792" i="12" s="1"/>
  <c r="AP803" i="12"/>
  <c r="Z803" i="12" s="1" a="1"/>
  <c r="Z803" i="12" s="1"/>
  <c r="AN821" i="12"/>
  <c r="Y821" i="12" s="1" a="1"/>
  <c r="Y821" i="12" s="1"/>
  <c r="AP855" i="12"/>
  <c r="AB855" i="12" s="1" a="1"/>
  <c r="AB855" i="12" s="1"/>
  <c r="K126" i="12"/>
  <c r="AQ728" i="12"/>
  <c r="Z728" i="12" s="1" a="1"/>
  <c r="Z728" i="12" s="1"/>
  <c r="AQ633" i="12"/>
  <c r="AB633" i="12" s="1" a="1"/>
  <c r="AB633" i="12" s="1"/>
  <c r="AO442" i="12"/>
  <c r="Z442" i="12" s="1" a="1"/>
  <c r="Z442" i="12" s="1"/>
  <c r="K652" i="12"/>
  <c r="K563" i="12"/>
  <c r="K821" i="12"/>
  <c r="AP607" i="12"/>
  <c r="AB607" i="12" s="1" a="1"/>
  <c r="AB607" i="12" s="1"/>
  <c r="K792" i="12"/>
  <c r="AP392" i="12"/>
  <c r="Y392" i="12" s="1" a="1"/>
  <c r="Y392" i="12" s="1"/>
  <c r="AN591" i="12"/>
  <c r="AA591" i="12" s="1" a="1"/>
  <c r="AA591" i="12" s="1"/>
  <c r="K133" i="12"/>
  <c r="X115" i="12"/>
  <c r="AN58" i="12"/>
  <c r="AB58" i="12" s="1" a="1"/>
  <c r="AB58" i="12" s="1"/>
  <c r="X396" i="12"/>
  <c r="AN226" i="12"/>
  <c r="AB226" i="12" s="1" a="1"/>
  <c r="AB226" i="12" s="1"/>
  <c r="AP652" i="12"/>
  <c r="Y652" i="12" s="1" a="1"/>
  <c r="Y652" i="12" s="1"/>
  <c r="P557" i="12"/>
  <c r="P728" i="12"/>
  <c r="AO719" i="12"/>
  <c r="Y719" i="12" s="1" a="1"/>
  <c r="Y719" i="12" s="1"/>
  <c r="AP576" i="12"/>
  <c r="AA576" i="12" s="1" a="1"/>
  <c r="AA576" i="12" s="1"/>
  <c r="AN659" i="12"/>
  <c r="Y659" i="12" s="1" a="1"/>
  <c r="Y659" i="12" s="1"/>
  <c r="AQ377" i="12"/>
  <c r="Z377" i="12" s="1" a="1"/>
  <c r="Z377" i="12" s="1"/>
  <c r="P753" i="12"/>
  <c r="AN686" i="12"/>
  <c r="Z686" i="12" s="1" a="1"/>
  <c r="Z686" i="12" s="1"/>
  <c r="X673" i="12"/>
  <c r="AP593" i="12"/>
  <c r="AB593" i="12" s="1" a="1"/>
  <c r="AB593" i="12" s="1"/>
  <c r="P612" i="12"/>
  <c r="AO572" i="12"/>
  <c r="Z572" i="12" s="1" a="1"/>
  <c r="Z572" i="12" s="1"/>
  <c r="K458" i="12"/>
  <c r="P803" i="12"/>
  <c r="AN352" i="12"/>
  <c r="AB352" i="12" s="1" a="1"/>
  <c r="AB352" i="12" s="1"/>
  <c r="AN792" i="12"/>
  <c r="Z792" i="12" s="1" a="1"/>
  <c r="Z792" i="12" s="1"/>
  <c r="K660" i="12"/>
  <c r="K572" i="12"/>
  <c r="X519" i="12"/>
  <c r="P633" i="12"/>
  <c r="P742" i="12"/>
  <c r="AQ202" i="12"/>
  <c r="Y202" i="12" s="1" a="1"/>
  <c r="Y202" i="12" s="1"/>
  <c r="K342" i="12"/>
  <c r="AO226" i="12"/>
  <c r="Z226" i="12" s="1" a="1"/>
  <c r="Z226" i="12" s="1"/>
  <c r="AP808" i="12"/>
  <c r="Y808" i="12" s="1" a="1"/>
  <c r="Y808" i="12" s="1"/>
  <c r="AP753" i="12"/>
  <c r="AB753" i="12" s="1" a="1"/>
  <c r="AB753" i="12" s="1"/>
  <c r="AQ691" i="12"/>
  <c r="AB691" i="12" s="1" a="1"/>
  <c r="AB691" i="12" s="1"/>
  <c r="AO686" i="12"/>
  <c r="AB686" i="12" s="1" a="1"/>
  <c r="AB686" i="12" s="1"/>
  <c r="AQ576" i="12"/>
  <c r="Y576" i="12" s="1" a="1"/>
  <c r="Y576" i="12" s="1"/>
  <c r="AO28" i="12"/>
  <c r="Z28" i="12" s="1" a="1"/>
  <c r="Z28" i="12" s="1"/>
  <c r="AQ29" i="12"/>
  <c r="Z29" i="12" s="1" a="1"/>
  <c r="Z29" i="12" s="1"/>
  <c r="AP281" i="12"/>
  <c r="AB281" i="12" s="1" a="1"/>
  <c r="AB281" i="12" s="1"/>
  <c r="P659" i="12"/>
  <c r="AP754" i="12"/>
  <c r="AA754" i="12" s="1" a="1"/>
  <c r="AA754" i="12" s="1"/>
  <c r="K336" i="12"/>
  <c r="AQ543" i="12"/>
  <c r="AB543" i="12" s="1" a="1"/>
  <c r="AB543" i="12" s="1"/>
  <c r="P74" i="12"/>
  <c r="X122" i="12"/>
  <c r="P808" i="12"/>
  <c r="X659" i="12"/>
  <c r="AN572" i="12"/>
  <c r="AB572" i="12" s="1" a="1"/>
  <c r="AB572" i="12" s="1"/>
  <c r="P800" i="12"/>
  <c r="K591" i="12"/>
  <c r="AQ110" i="12"/>
  <c r="Y110" i="12" s="1" a="1"/>
  <c r="Y110" i="12" s="1"/>
  <c r="X154" i="12"/>
  <c r="AQ127" i="12"/>
  <c r="AB127" i="12" s="1" a="1"/>
  <c r="AB127" i="12" s="1"/>
  <c r="AP74" i="12"/>
  <c r="AA74" i="12" s="1" a="1"/>
  <c r="AA74" i="12" s="1"/>
  <c r="AP124" i="12"/>
  <c r="Y124" i="12" s="1" a="1"/>
  <c r="Y124" i="12" s="1"/>
  <c r="P158" i="12"/>
  <c r="AQ843" i="12"/>
  <c r="Z843" i="12" s="1" a="1"/>
  <c r="Z843" i="12" s="1"/>
  <c r="P795" i="12"/>
  <c r="K224" i="12"/>
  <c r="AQ593" i="12"/>
  <c r="Z593" i="12" s="1" a="1"/>
  <c r="Z593" i="12" s="1"/>
  <c r="X821" i="12"/>
  <c r="K216" i="12"/>
  <c r="K152" i="12"/>
  <c r="K88" i="12"/>
  <c r="AO205" i="12"/>
  <c r="Y205" i="12" s="1" a="1"/>
  <c r="Y205" i="12" s="1"/>
  <c r="K141" i="12"/>
  <c r="X187" i="12"/>
  <c r="AO123" i="12"/>
  <c r="Y123" i="12" s="1" a="1"/>
  <c r="Y123" i="12" s="1"/>
  <c r="AN66" i="12"/>
  <c r="AB66" i="12" s="1" a="1"/>
  <c r="AB66" i="12" s="1"/>
  <c r="AQ11" i="12"/>
  <c r="AB11" i="12" s="1" a="1"/>
  <c r="AB11" i="12" s="1"/>
  <c r="K162" i="12"/>
  <c r="K34" i="12"/>
  <c r="K185" i="12"/>
  <c r="AO121" i="12"/>
  <c r="Y121" i="12" s="1" a="1"/>
  <c r="Y121" i="12" s="1"/>
  <c r="AN57" i="12"/>
  <c r="Y57" i="12" s="1" a="1"/>
  <c r="Y57" i="12" s="1"/>
  <c r="AQ38" i="12"/>
  <c r="Y38" i="12" s="1" a="1"/>
  <c r="Y38" i="12" s="1"/>
  <c r="AQ155" i="12"/>
  <c r="AB155" i="12" s="1" a="1"/>
  <c r="AB155" i="12" s="1"/>
  <c r="P27" i="12"/>
  <c r="X243" i="12"/>
  <c r="AN208" i="12"/>
  <c r="AB208" i="12" s="1" a="1"/>
  <c r="AB208" i="12" s="1"/>
  <c r="AO144" i="12"/>
  <c r="AB144" i="12" s="1" a="1"/>
  <c r="AB144" i="12" s="1"/>
  <c r="AN80" i="12"/>
  <c r="Y80" i="12" s="1" a="1"/>
  <c r="Y80" i="12" s="1"/>
  <c r="AP218" i="12"/>
  <c r="AA218" i="12" s="1" a="1"/>
  <c r="AA218" i="12" s="1"/>
  <c r="AP90" i="12"/>
  <c r="Y90" i="12" s="1" a="1"/>
  <c r="Y90" i="12" s="1"/>
  <c r="AQ64" i="12"/>
  <c r="AA64" i="12" s="1" a="1"/>
  <c r="AA64" i="12" s="1"/>
  <c r="AP199" i="12"/>
  <c r="Z199" i="12" s="1" a="1"/>
  <c r="Z199" i="12" s="1"/>
  <c r="P135" i="12"/>
  <c r="AP7" i="12"/>
  <c r="Z7" i="12" s="1" a="1"/>
  <c r="Z7" i="12" s="1"/>
  <c r="P165" i="12"/>
  <c r="AQ101" i="12"/>
  <c r="Z101" i="12" s="1" a="1"/>
  <c r="Z101" i="12" s="1"/>
  <c r="P37" i="12"/>
  <c r="AP223" i="12"/>
  <c r="Z223" i="12" s="1" a="1"/>
  <c r="Z223" i="12" s="1"/>
  <c r="AQ196" i="12"/>
  <c r="AA196" i="12" s="1" a="1"/>
  <c r="AA196" i="12" s="1"/>
  <c r="AQ132" i="12"/>
  <c r="AA132" i="12" s="1" a="1"/>
  <c r="AA132" i="12" s="1"/>
  <c r="AQ68" i="12"/>
  <c r="AA68" i="12" s="1" a="1"/>
  <c r="AA68" i="12" s="1"/>
  <c r="AQ4" i="12"/>
  <c r="AA4" i="12" s="1" a="1"/>
  <c r="AA4" i="12" s="1"/>
  <c r="K315" i="12"/>
  <c r="AO299" i="12"/>
  <c r="AA299" i="12" s="1" a="1"/>
  <c r="AA299" i="12" s="1"/>
  <c r="AQ350" i="12"/>
  <c r="AA350" i="12" s="1" a="1"/>
  <c r="AA350" i="12" s="1"/>
  <c r="AO286" i="12"/>
  <c r="AB286" i="12" s="1" a="1"/>
  <c r="AB286" i="12" s="1"/>
  <c r="P267" i="12"/>
  <c r="AP348" i="12"/>
  <c r="Y348" i="12" s="1" a="1"/>
  <c r="Y348" i="12" s="1"/>
  <c r="P358" i="12"/>
  <c r="AP460" i="12"/>
  <c r="Y460" i="12" s="1" a="1"/>
  <c r="Y460" i="12" s="1"/>
  <c r="AQ434" i="12"/>
  <c r="Y434" i="12" s="1" a="1"/>
  <c r="Y434" i="12" s="1"/>
  <c r="P445" i="12"/>
  <c r="AO454" i="12"/>
  <c r="Z454" i="12" s="1" a="1"/>
  <c r="Z454" i="12" s="1"/>
  <c r="AN582" i="12"/>
  <c r="AB582" i="12" s="1" a="1"/>
  <c r="AB582" i="12" s="1"/>
  <c r="P548" i="12"/>
  <c r="K664" i="12"/>
  <c r="P669" i="12"/>
  <c r="AO156" i="12"/>
  <c r="Z156" i="12" s="1" a="1"/>
  <c r="Z156" i="12" s="1"/>
  <c r="X92" i="12"/>
  <c r="K26" i="12"/>
  <c r="P114" i="12"/>
  <c r="AP413" i="12"/>
  <c r="AB413" i="12" s="1" a="1"/>
  <c r="AB413" i="12" s="1"/>
  <c r="AQ494" i="12"/>
  <c r="AA494" i="12" s="1" a="1"/>
  <c r="AA494" i="12" s="1"/>
  <c r="AO491" i="12"/>
  <c r="Y491" i="12" s="1" a="1"/>
  <c r="Y491" i="12" s="1"/>
  <c r="P93" i="12"/>
  <c r="P184" i="12"/>
  <c r="K156" i="12"/>
  <c r="X26" i="12"/>
  <c r="AP150" i="12"/>
  <c r="AA150" i="12" s="1" a="1"/>
  <c r="AA150" i="12" s="1"/>
  <c r="AO218" i="12"/>
  <c r="AB218" i="12" s="1" a="1"/>
  <c r="AB218" i="12" s="1"/>
  <c r="AN154" i="12"/>
  <c r="AB154" i="12" s="1" a="1"/>
  <c r="AB154" i="12" s="1"/>
  <c r="AO255" i="12"/>
  <c r="Y255" i="12" s="1" a="1"/>
  <c r="Y255" i="12" s="1"/>
  <c r="K92" i="12"/>
  <c r="AP26" i="12"/>
  <c r="Y26" i="12" s="1" a="1"/>
  <c r="Y26" i="12" s="1"/>
  <c r="K218" i="12"/>
  <c r="AO436" i="12"/>
  <c r="AB436" i="12" s="1" a="1"/>
  <c r="AB436" i="12" s="1"/>
  <c r="P188" i="12"/>
  <c r="K159" i="12"/>
  <c r="K90" i="12"/>
  <c r="K186" i="12"/>
  <c r="X218" i="12"/>
  <c r="AQ129" i="12"/>
  <c r="AB129" i="12" s="1" a="1"/>
  <c r="AB129" i="12" s="1"/>
  <c r="AP114" i="12"/>
  <c r="AA114" i="12" s="1" a="1"/>
  <c r="AA114" i="12" s="1"/>
  <c r="AN26" i="12"/>
  <c r="Z26" i="12" s="1" a="1"/>
  <c r="Z26" i="12" s="1"/>
  <c r="AP60" i="12"/>
  <c r="Y60" i="12" s="1" a="1"/>
  <c r="Y60" i="12" s="1"/>
  <c r="AN92" i="12"/>
  <c r="AB92" i="12" s="1" a="1"/>
  <c r="AB92" i="12" s="1"/>
  <c r="AQ93" i="12"/>
  <c r="AB93" i="12" s="1" a="1"/>
  <c r="AB93" i="12" s="1"/>
  <c r="AN45" i="12"/>
  <c r="Y45" i="12" s="1" a="1"/>
  <c r="Y45" i="12" s="1"/>
  <c r="AN197" i="12"/>
  <c r="AA197" i="12" s="1" a="1"/>
  <c r="AA197" i="12" s="1"/>
  <c r="AN30" i="12"/>
  <c r="AB30" i="12" s="1" a="1"/>
  <c r="AB30" i="12" s="1"/>
  <c r="AN186" i="12"/>
  <c r="AB186" i="12" s="1" a="1"/>
  <c r="AB186" i="12" s="1"/>
  <c r="AO8" i="12"/>
  <c r="AA8" i="12" s="1" a="1"/>
  <c r="AA8" i="12" s="1"/>
  <c r="X418" i="12"/>
  <c r="AQ392" i="12"/>
  <c r="AA392" i="12" s="1" a="1"/>
  <c r="AA392" i="12" s="1"/>
  <c r="K382" i="12"/>
  <c r="X351" i="12"/>
  <c r="AP298" i="12"/>
  <c r="AA298" i="12" s="1" a="1"/>
  <c r="AA298" i="12" s="1"/>
  <c r="K255" i="12"/>
  <c r="K586" i="12"/>
  <c r="AO586" i="12"/>
  <c r="Z586" i="12" s="1" a="1"/>
  <c r="Z586" i="12" s="1"/>
  <c r="K587" i="12"/>
  <c r="AP571" i="12"/>
  <c r="AB571" i="12" s="1" a="1"/>
  <c r="AB571" i="12" s="1"/>
  <c r="AP543" i="12"/>
  <c r="Z543" i="12" s="1" a="1"/>
  <c r="Z543" i="12" s="1"/>
  <c r="AN537" i="12"/>
  <c r="AA537" i="12" s="1" a="1"/>
  <c r="AA537" i="12" s="1"/>
  <c r="AO519" i="12"/>
  <c r="Y519" i="12" s="1" a="1"/>
  <c r="Y519" i="12" s="1"/>
  <c r="P471" i="12"/>
  <c r="AO450" i="12"/>
  <c r="AB450" i="12" s="1" a="1"/>
  <c r="AB450" i="12" s="1"/>
  <c r="K464" i="12"/>
  <c r="AN653" i="12"/>
  <c r="Z653" i="12" s="1" a="1"/>
  <c r="Z653" i="12" s="1"/>
  <c r="P687" i="12"/>
  <c r="P100" i="12"/>
  <c r="AO122" i="12"/>
  <c r="AB122" i="12" s="1" a="1"/>
  <c r="AB122" i="12" s="1"/>
  <c r="X28" i="12"/>
  <c r="AN122" i="12"/>
  <c r="Z122" i="12" s="1" a="1"/>
  <c r="Z122" i="12" s="1"/>
  <c r="AO289" i="12"/>
  <c r="AA289" i="12" s="1" a="1"/>
  <c r="AA289" i="12" s="1"/>
  <c r="AP427" i="12"/>
  <c r="AB427" i="12" s="1" a="1"/>
  <c r="AB427" i="12" s="1"/>
  <c r="K51" i="12"/>
  <c r="P124" i="12"/>
  <c r="P191" i="12"/>
  <c r="AQ150" i="12"/>
  <c r="Y150" i="12" s="1" a="1"/>
  <c r="Y150" i="12" s="1"/>
  <c r="AQ114" i="12"/>
  <c r="Y114" i="12" s="1" a="1"/>
  <c r="Y114" i="12" s="1"/>
  <c r="AO26" i="12"/>
  <c r="AB26" i="12" s="1" a="1"/>
  <c r="AB26" i="12" s="1"/>
  <c r="X156" i="12"/>
  <c r="K323" i="12"/>
  <c r="AQ471" i="12"/>
  <c r="AB471" i="12" s="1" a="1"/>
  <c r="AB471" i="12" s="1"/>
  <c r="P212" i="12"/>
  <c r="P157" i="12"/>
  <c r="P110" i="12"/>
  <c r="K122" i="12"/>
  <c r="AQ169" i="12"/>
  <c r="Z169" i="12" s="1" a="1"/>
  <c r="Z169" i="12" s="1"/>
  <c r="AQ60" i="12"/>
  <c r="AA60" i="12" s="1" a="1"/>
  <c r="AA60" i="12" s="1"/>
  <c r="AP188" i="12"/>
  <c r="AB188" i="12" s="1" a="1"/>
  <c r="AB188" i="12" s="1"/>
  <c r="AO92" i="12"/>
  <c r="Z92" i="12" s="1" a="1"/>
  <c r="Z92" i="12" s="1"/>
  <c r="AP157" i="12"/>
  <c r="AB157" i="12" s="1" a="1"/>
  <c r="AB157" i="12" s="1"/>
  <c r="AN69" i="12"/>
  <c r="AA69" i="12" s="1" a="1"/>
  <c r="AA69" i="12" s="1"/>
  <c r="AN133" i="12"/>
  <c r="AA133" i="12" s="1" a="1"/>
  <c r="AA133" i="12" s="1"/>
  <c r="AO197" i="12"/>
  <c r="Y197" i="12" s="1" a="1"/>
  <c r="Y197" i="12" s="1"/>
  <c r="AO30" i="12"/>
  <c r="Z30" i="12" s="1" a="1"/>
  <c r="Z30" i="12" s="1"/>
  <c r="AN418" i="12"/>
  <c r="AB418" i="12" s="1" a="1"/>
  <c r="AB418" i="12" s="1"/>
  <c r="AN400" i="12"/>
  <c r="Z400" i="12" s="1" a="1"/>
  <c r="Z400" i="12" s="1"/>
  <c r="AO279" i="12"/>
  <c r="AA279" i="12" s="1" a="1"/>
  <c r="AA279" i="12" s="1"/>
  <c r="AN629" i="12"/>
  <c r="AA629" i="12" s="1" a="1"/>
  <c r="AA629" i="12" s="1"/>
  <c r="AN599" i="12"/>
  <c r="AA599" i="12" s="1" a="1"/>
  <c r="AA599" i="12" s="1"/>
  <c r="K599" i="12"/>
  <c r="AN586" i="12"/>
  <c r="AB586" i="12" s="1" a="1"/>
  <c r="AB586" i="12" s="1"/>
  <c r="P505" i="12"/>
  <c r="AN519" i="12"/>
  <c r="AA519" i="12" s="1" a="1"/>
  <c r="AA519" i="12" s="1"/>
  <c r="AO587" i="12"/>
  <c r="AA587" i="12" s="1" a="1"/>
  <c r="AA587" i="12" s="1"/>
  <c r="P169" i="12"/>
  <c r="P202" i="12"/>
  <c r="K197" i="12"/>
  <c r="K154" i="12"/>
  <c r="X58" i="12"/>
  <c r="AN587" i="12"/>
  <c r="Y587" i="12" s="1" a="1"/>
  <c r="Y587" i="12" s="1"/>
  <c r="AO525" i="12"/>
  <c r="AA525" i="12" s="1" a="1"/>
  <c r="AA525" i="12" s="1"/>
  <c r="K8" i="12"/>
  <c r="K69" i="12"/>
  <c r="K45" i="12"/>
  <c r="K30" i="12"/>
  <c r="P63" i="12"/>
  <c r="P56" i="12"/>
  <c r="AN8" i="12"/>
  <c r="Y8" i="12" s="1" a="1"/>
  <c r="Y8" i="12" s="1"/>
  <c r="AQ191" i="12"/>
  <c r="AB191" i="12" s="1" a="1"/>
  <c r="AB191" i="12" s="1"/>
  <c r="AO90" i="12"/>
  <c r="AB90" i="12" s="1" a="1"/>
  <c r="AB90" i="12" s="1"/>
  <c r="AO133" i="12"/>
  <c r="Y133" i="12" s="1" a="1"/>
  <c r="Y133" i="12" s="1"/>
  <c r="X30" i="12"/>
  <c r="AO186" i="12"/>
  <c r="Z186" i="12" s="1" a="1"/>
  <c r="Z186" i="12" s="1"/>
  <c r="AQ120" i="12"/>
  <c r="AA120" i="12" s="1" a="1"/>
  <c r="AA120" i="12" s="1"/>
  <c r="AO418" i="12"/>
  <c r="Z418" i="12" s="1" a="1"/>
  <c r="Z418" i="12" s="1"/>
  <c r="AO400" i="12"/>
  <c r="AB400" i="12" s="1" a="1"/>
  <c r="AB400" i="12" s="1"/>
  <c r="X399" i="12"/>
  <c r="AO342" i="12"/>
  <c r="AB342" i="12" s="1" a="1"/>
  <c r="AB342" i="12" s="1"/>
  <c r="AO277" i="12"/>
  <c r="Y277" i="12" s="1" a="1"/>
  <c r="Y277" i="12" s="1"/>
  <c r="P599" i="12"/>
  <c r="X599" i="12"/>
  <c r="AO537" i="12"/>
  <c r="Y537" i="12" s="1" a="1"/>
  <c r="Y537" i="12" s="1"/>
  <c r="K498" i="12"/>
  <c r="P410" i="12"/>
  <c r="X587" i="12"/>
  <c r="X586" i="12"/>
  <c r="P29" i="12"/>
  <c r="X90" i="12"/>
  <c r="AP100" i="12"/>
  <c r="Y100" i="12" s="1" a="1"/>
  <c r="Y100" i="12" s="1"/>
  <c r="AQ212" i="12"/>
  <c r="AA212" i="12" s="1" a="1"/>
  <c r="AA212" i="12" s="1"/>
  <c r="AO58" i="12"/>
  <c r="Z58" i="12" s="1" a="1"/>
  <c r="Z58" i="12" s="1"/>
  <c r="K58" i="12"/>
  <c r="P413" i="12"/>
  <c r="K400" i="12"/>
  <c r="AO351" i="12"/>
  <c r="AA351" i="12" s="1" a="1"/>
  <c r="AA351" i="12" s="1"/>
  <c r="P308" i="12"/>
  <c r="K629" i="12"/>
  <c r="X537" i="12"/>
  <c r="K491" i="12"/>
  <c r="AP464" i="12"/>
  <c r="Y464" i="12" s="1" a="1"/>
  <c r="Y464" i="12" s="1"/>
  <c r="X102" i="12"/>
  <c r="AN558" i="12"/>
  <c r="Z558" i="12" s="1" a="1"/>
  <c r="Z558" i="12" s="1"/>
  <c r="P53" i="12"/>
  <c r="P129" i="12"/>
  <c r="K28" i="12"/>
  <c r="K229" i="12"/>
  <c r="X591" i="12"/>
  <c r="AO164" i="12"/>
  <c r="Z164" i="12" s="1" a="1"/>
  <c r="Z164" i="12" s="1"/>
  <c r="K36" i="12"/>
  <c r="AO222" i="12"/>
  <c r="Z222" i="12" s="1" a="1"/>
  <c r="Z222" i="12" s="1"/>
  <c r="AP166" i="12"/>
  <c r="AA166" i="12" s="1" a="1"/>
  <c r="AA166" i="12" s="1"/>
  <c r="K177" i="12"/>
  <c r="X113" i="12"/>
  <c r="K49" i="12"/>
  <c r="P195" i="12"/>
  <c r="AQ67" i="12"/>
  <c r="Z67" i="12" s="1" a="1"/>
  <c r="Z67" i="12" s="1"/>
  <c r="P40" i="12"/>
  <c r="AO229" i="12"/>
  <c r="Y229" i="12" s="1" a="1"/>
  <c r="Y229" i="12" s="1"/>
  <c r="X327" i="12"/>
  <c r="P108" i="12"/>
  <c r="AQ44" i="12"/>
  <c r="Z44" i="12" s="1" a="1"/>
  <c r="Z44" i="12" s="1"/>
  <c r="P247" i="12"/>
  <c r="X288" i="12"/>
  <c r="AP332" i="12"/>
  <c r="AB332" i="12" s="1" a="1"/>
  <c r="AB332" i="12" s="1"/>
  <c r="AO385" i="12"/>
  <c r="Y385" i="12" s="1" a="1"/>
  <c r="Y385" i="12" s="1"/>
  <c r="K337" i="12"/>
  <c r="K460" i="12"/>
  <c r="AP401" i="12"/>
  <c r="Y401" i="12" s="1" a="1"/>
  <c r="Y401" i="12" s="1"/>
  <c r="AO483" i="12"/>
  <c r="Y483" i="12" s="1" a="1"/>
  <c r="Y483" i="12" s="1"/>
  <c r="P381" i="12"/>
  <c r="AQ400" i="12"/>
  <c r="AA400" i="12" s="1" a="1"/>
  <c r="AA400" i="12" s="1"/>
  <c r="K417" i="12"/>
  <c r="K487" i="12"/>
  <c r="AQ385" i="12"/>
  <c r="Z385" i="12" s="1" a="1"/>
  <c r="Z385" i="12" s="1"/>
  <c r="AO396" i="12"/>
  <c r="AB396" i="12" s="1" a="1"/>
  <c r="AB396" i="12" s="1"/>
  <c r="AP391" i="12"/>
  <c r="AB391" i="12" s="1" a="1"/>
  <c r="AB391" i="12" s="1"/>
  <c r="K399" i="12"/>
  <c r="K558" i="12"/>
  <c r="P479" i="12"/>
  <c r="P517" i="12"/>
  <c r="AO596" i="12"/>
  <c r="Z596" i="12" s="1" a="1"/>
  <c r="Z596" i="12" s="1"/>
  <c r="P591" i="12"/>
  <c r="AO554" i="12"/>
  <c r="AB554" i="12" s="1" a="1"/>
  <c r="AB554" i="12" s="1"/>
  <c r="AQ646" i="12"/>
  <c r="Y646" i="12" s="1" a="1"/>
  <c r="Y646" i="12" s="1"/>
  <c r="P634" i="12"/>
  <c r="K643" i="12"/>
  <c r="X205" i="12"/>
  <c r="AP291" i="12"/>
  <c r="Z291" i="12" s="1" a="1"/>
  <c r="Z291" i="12" s="1"/>
  <c r="P388" i="12"/>
  <c r="AO438" i="12"/>
  <c r="Z438" i="12" s="1" a="1"/>
  <c r="Z438" i="12" s="1"/>
  <c r="K423" i="12"/>
  <c r="P457" i="12"/>
  <c r="P439" i="12"/>
  <c r="K466" i="12"/>
  <c r="P486" i="12"/>
  <c r="P550" i="12"/>
  <c r="K561" i="12"/>
  <c r="P572" i="12"/>
  <c r="P679" i="12"/>
  <c r="P782" i="12"/>
  <c r="P758" i="12"/>
  <c r="K205" i="12"/>
  <c r="P38" i="12"/>
  <c r="P145" i="12"/>
  <c r="K208" i="12"/>
  <c r="X123" i="12"/>
  <c r="AN39" i="12"/>
  <c r="AA39" i="12" s="1" a="1"/>
  <c r="AA39" i="12" s="1"/>
  <c r="K61" i="12"/>
  <c r="X208" i="12"/>
  <c r="AO200" i="12"/>
  <c r="Z200" i="12" s="1" a="1"/>
  <c r="Z200" i="12" s="1"/>
  <c r="X232" i="12"/>
  <c r="AN164" i="12"/>
  <c r="AB164" i="12" s="1" a="1"/>
  <c r="AB164" i="12" s="1"/>
  <c r="AQ166" i="12"/>
  <c r="Y166" i="12" s="1" a="1"/>
  <c r="Y166" i="12" s="1"/>
  <c r="AP130" i="12"/>
  <c r="AA130" i="12" s="1" a="1"/>
  <c r="AA130" i="12" s="1"/>
  <c r="X410" i="12"/>
  <c r="P610" i="12"/>
  <c r="K100" i="12"/>
  <c r="X36" i="12"/>
  <c r="P132" i="12"/>
  <c r="AN72" i="12"/>
  <c r="Z72" i="12" s="1" a="1"/>
  <c r="Z72" i="12" s="1"/>
  <c r="AN113" i="12"/>
  <c r="Z113" i="12" s="1" a="1"/>
  <c r="Z113" i="12" s="1"/>
  <c r="AN177" i="12"/>
  <c r="AA177" i="12" s="1" a="1"/>
  <c r="AA177" i="12" s="1"/>
  <c r="AN187" i="12"/>
  <c r="Y187" i="12" s="1" a="1"/>
  <c r="Y187" i="12" s="1"/>
  <c r="AN36" i="12"/>
  <c r="Z36" i="12" s="1" a="1"/>
  <c r="Z36" i="12" s="1"/>
  <c r="AO100" i="12"/>
  <c r="Z100" i="12" s="1" a="1"/>
  <c r="Z100" i="12" s="1"/>
  <c r="X164" i="12"/>
  <c r="AQ37" i="12"/>
  <c r="AB37" i="12" s="1" a="1"/>
  <c r="AB37" i="12" s="1"/>
  <c r="AQ165" i="12"/>
  <c r="AB165" i="12" s="1" a="1"/>
  <c r="AB165" i="12" s="1"/>
  <c r="AO39" i="12"/>
  <c r="Y39" i="12" s="1" a="1"/>
  <c r="Y39" i="12" s="1"/>
  <c r="X103" i="12"/>
  <c r="AQ401" i="12"/>
  <c r="AA401" i="12" s="1" a="1"/>
  <c r="AA401" i="12" s="1"/>
  <c r="AN410" i="12"/>
  <c r="Z410" i="12" s="1" a="1"/>
  <c r="Z410" i="12" s="1"/>
  <c r="AN408" i="12"/>
  <c r="AB408" i="12" s="1" a="1"/>
  <c r="AB408" i="12" s="1"/>
  <c r="AN399" i="12"/>
  <c r="AA399" i="12" s="1" a="1"/>
  <c r="AA399" i="12" s="1"/>
  <c r="AN338" i="12"/>
  <c r="Z338" i="12" s="1" a="1"/>
  <c r="Z338" i="12" s="1"/>
  <c r="P350" i="12"/>
  <c r="AN276" i="12"/>
  <c r="Z276" i="12" s="1" a="1"/>
  <c r="Z276" i="12" s="1"/>
  <c r="K554" i="12"/>
  <c r="AP312" i="12"/>
  <c r="Y312" i="12" s="1" a="1"/>
  <c r="Y312" i="12" s="1"/>
  <c r="P449" i="12"/>
  <c r="P379" i="12"/>
  <c r="AQ406" i="12"/>
  <c r="Y406" i="12" s="1" a="1"/>
  <c r="Y406" i="12" s="1"/>
  <c r="P495" i="12"/>
  <c r="AN529" i="12"/>
  <c r="AA529" i="12" s="1" a="1"/>
  <c r="AA529" i="12" s="1"/>
  <c r="AN605" i="12"/>
  <c r="Y605" i="12" s="1" a="1"/>
  <c r="Y605" i="12" s="1"/>
  <c r="P606" i="12"/>
  <c r="P640" i="12"/>
  <c r="AP710" i="12"/>
  <c r="Y710" i="12" s="1" a="1"/>
  <c r="Y710" i="12" s="1"/>
  <c r="K736" i="12"/>
  <c r="K744" i="12"/>
  <c r="AN722" i="12"/>
  <c r="Z722" i="12" s="1" a="1"/>
  <c r="Z722" i="12" s="1"/>
  <c r="P767" i="12"/>
  <c r="P4" i="12"/>
  <c r="P126" i="12"/>
  <c r="K72" i="12"/>
  <c r="P67" i="12"/>
  <c r="X16" i="12"/>
  <c r="AP4" i="12"/>
  <c r="Y4" i="12" s="1" a="1"/>
  <c r="Y4" i="12" s="1"/>
  <c r="AP38" i="12"/>
  <c r="AA38" i="12" s="1" a="1"/>
  <c r="AA38" i="12" s="1"/>
  <c r="AP126" i="12"/>
  <c r="Y126" i="12" s="1" a="1"/>
  <c r="Y126" i="12" s="1"/>
  <c r="AO16" i="12"/>
  <c r="AB16" i="12" s="1" a="1"/>
  <c r="AB16" i="12" s="1"/>
  <c r="X72" i="12"/>
  <c r="AN49" i="12"/>
  <c r="AA49" i="12" s="1" a="1"/>
  <c r="AA49" i="12" s="1"/>
  <c r="AO113" i="12"/>
  <c r="AB113" i="12" s="1" a="1"/>
  <c r="AB113" i="12" s="1"/>
  <c r="AO177" i="12"/>
  <c r="Y177" i="12" s="1" a="1"/>
  <c r="Y177" i="12" s="1"/>
  <c r="AQ130" i="12"/>
  <c r="Y130" i="12" s="1" a="1"/>
  <c r="Y130" i="12" s="1"/>
  <c r="AQ218" i="12"/>
  <c r="Y218" i="12" s="1" a="1"/>
  <c r="Y218" i="12" s="1"/>
  <c r="AN59" i="12"/>
  <c r="AA59" i="12" s="1" a="1"/>
  <c r="AA59" i="12" s="1"/>
  <c r="AO187" i="12"/>
  <c r="AA187" i="12" s="1" a="1"/>
  <c r="AA187" i="12" s="1"/>
  <c r="AO36" i="12"/>
  <c r="AB36" i="12" s="1" a="1"/>
  <c r="AB36" i="12" s="1"/>
  <c r="X100" i="12"/>
  <c r="X39" i="12"/>
  <c r="AN134" i="12"/>
  <c r="Z134" i="12" s="1" a="1"/>
  <c r="Z134" i="12" s="1"/>
  <c r="AP67" i="12"/>
  <c r="AB67" i="12" s="1" a="1"/>
  <c r="AB67" i="12" s="1"/>
  <c r="AP434" i="12"/>
  <c r="AA434" i="12" s="1" a="1"/>
  <c r="AA434" i="12" s="1"/>
  <c r="AO410" i="12"/>
  <c r="AB410" i="12" s="1" a="1"/>
  <c r="AB410" i="12" s="1"/>
  <c r="AO408" i="12"/>
  <c r="Z408" i="12" s="1" a="1"/>
  <c r="Z408" i="12" s="1"/>
  <c r="AO399" i="12"/>
  <c r="Y399" i="12" s="1" a="1"/>
  <c r="Y399" i="12" s="1"/>
  <c r="X381" i="12"/>
  <c r="P646" i="12"/>
  <c r="AQ610" i="12"/>
  <c r="Y610" i="12" s="1" a="1"/>
  <c r="Y610" i="12" s="1"/>
  <c r="AO582" i="12"/>
  <c r="Z582" i="12" s="1" a="1"/>
  <c r="Z582" i="12" s="1"/>
  <c r="K547" i="12"/>
  <c r="AQ534" i="12"/>
  <c r="AA534" i="12" s="1" a="1"/>
  <c r="AA534" i="12" s="1"/>
  <c r="P643" i="12"/>
  <c r="AO173" i="12"/>
  <c r="AA173" i="12" s="1" a="1"/>
  <c r="AA173" i="12" s="1"/>
  <c r="K380" i="12"/>
  <c r="AN266" i="12"/>
  <c r="Z266" i="12" s="1" a="1"/>
  <c r="Z266" i="12" s="1"/>
  <c r="AO275" i="12"/>
  <c r="Y275" i="12" s="1" a="1"/>
  <c r="Y275" i="12" s="1"/>
  <c r="AQ375" i="12"/>
  <c r="Z375" i="12" s="1" a="1"/>
  <c r="Z375" i="12" s="1"/>
  <c r="AP452" i="12"/>
  <c r="AA452" i="12" s="1" a="1"/>
  <c r="AA452" i="12" s="1"/>
  <c r="AO456" i="12"/>
  <c r="AB456" i="12" s="1" a="1"/>
  <c r="AB456" i="12" s="1"/>
  <c r="K573" i="12"/>
  <c r="P565" i="12"/>
  <c r="P614" i="12"/>
  <c r="P790" i="12"/>
  <c r="P764" i="12"/>
  <c r="P780" i="12"/>
  <c r="P787" i="12"/>
  <c r="K113" i="12"/>
  <c r="P218" i="12"/>
  <c r="P196" i="12"/>
  <c r="P101" i="12"/>
  <c r="K123" i="12"/>
  <c r="P64" i="12"/>
  <c r="P185" i="12"/>
  <c r="K187" i="12"/>
  <c r="P130" i="12"/>
  <c r="X177" i="12"/>
  <c r="AQ27" i="12"/>
  <c r="Z27" i="12" s="1" a="1"/>
  <c r="Z27" i="12" s="1"/>
  <c r="AN16" i="12"/>
  <c r="Z16" i="12" s="1" a="1"/>
  <c r="Z16" i="12" s="1"/>
  <c r="AO49" i="12"/>
  <c r="Y49" i="12" s="1" a="1"/>
  <c r="Y49" i="12" s="1"/>
  <c r="AO59" i="12"/>
  <c r="Y59" i="12" s="1" a="1"/>
  <c r="Y59" i="12" s="1"/>
  <c r="AP196" i="12"/>
  <c r="Y196" i="12" s="1" a="1"/>
  <c r="Y196" i="12" s="1"/>
  <c r="AN29" i="12"/>
  <c r="Y29" i="12" s="1" a="1"/>
  <c r="Y29" i="12" s="1"/>
  <c r="AP185" i="12"/>
  <c r="Y185" i="12" s="1" a="1"/>
  <c r="Y185" i="12" s="1"/>
  <c r="P434" i="12"/>
  <c r="X426" i="12"/>
  <c r="K410" i="12"/>
  <c r="AN396" i="12"/>
  <c r="Z396" i="12" s="1" a="1"/>
  <c r="Z396" i="12" s="1"/>
  <c r="K408" i="12"/>
  <c r="X385" i="12"/>
  <c r="P391" i="12"/>
  <c r="P348" i="12"/>
  <c r="P385" i="12"/>
  <c r="AP591" i="12"/>
  <c r="AB591" i="12" s="1" a="1"/>
  <c r="AB591" i="12" s="1"/>
  <c r="AO558" i="12"/>
  <c r="AB558" i="12" s="1" a="1"/>
  <c r="AB558" i="12" s="1"/>
  <c r="K107" i="12"/>
  <c r="P123" i="12"/>
  <c r="K29" i="12"/>
  <c r="K39" i="12"/>
  <c r="P57" i="12"/>
  <c r="P155" i="12"/>
  <c r="X185" i="12"/>
  <c r="AP193" i="12"/>
  <c r="AB193" i="12" s="1" a="1"/>
  <c r="AB193" i="12" s="1"/>
  <c r="X49" i="12"/>
  <c r="AN185" i="12"/>
  <c r="Z185" i="12" s="1" a="1"/>
  <c r="Z185" i="12" s="1"/>
  <c r="X59" i="12"/>
  <c r="AP101" i="12"/>
  <c r="AB101" i="12" s="1" a="1"/>
  <c r="AB101" i="12" s="1"/>
  <c r="AO29" i="12"/>
  <c r="AA29" i="12" s="1" a="1"/>
  <c r="AA29" i="12" s="1"/>
  <c r="AN205" i="12"/>
  <c r="AA205" i="12" s="1" a="1"/>
  <c r="AA205" i="12" s="1"/>
  <c r="AP57" i="12"/>
  <c r="Z57" i="12" s="1" a="1"/>
  <c r="Z57" i="12" s="1"/>
  <c r="AN385" i="12"/>
  <c r="AA385" i="12" s="1" a="1"/>
  <c r="AA385" i="12" s="1"/>
  <c r="AQ348" i="12"/>
  <c r="AA348" i="12" s="1" a="1"/>
  <c r="AA348" i="12" s="1"/>
  <c r="X286" i="12"/>
  <c r="K286" i="12"/>
  <c r="AO542" i="12"/>
  <c r="AB542" i="12" s="1" a="1"/>
  <c r="AB542" i="12" s="1"/>
  <c r="AQ603" i="12"/>
  <c r="Z603" i="12" s="1" a="1"/>
  <c r="Z603" i="12" s="1"/>
  <c r="AQ833" i="12"/>
  <c r="AA833" i="12" s="1" a="1"/>
  <c r="AA833" i="12" s="1"/>
  <c r="X839" i="12"/>
  <c r="P166" i="12"/>
  <c r="AN200" i="12"/>
  <c r="AB200" i="12" s="1" a="1"/>
  <c r="AB200" i="12" s="1"/>
  <c r="X29" i="12"/>
  <c r="AO136" i="12"/>
  <c r="Z136" i="12" s="1" a="1"/>
  <c r="Z136" i="12" s="1"/>
  <c r="AQ332" i="12"/>
  <c r="Z332" i="12" s="1" a="1"/>
  <c r="Z332" i="12" s="1"/>
  <c r="AO327" i="12"/>
  <c r="Y327" i="12" s="1" a="1"/>
  <c r="Y327" i="12" s="1"/>
  <c r="AP285" i="12"/>
  <c r="AB285" i="12" s="1" a="1"/>
  <c r="AB285" i="12" s="1"/>
  <c r="AN240" i="12"/>
  <c r="Z240" i="12" s="1" a="1"/>
  <c r="Z240" i="12" s="1"/>
  <c r="K240" i="12"/>
  <c r="X490" i="12"/>
  <c r="K136" i="12"/>
  <c r="K164" i="12"/>
  <c r="X200" i="12"/>
  <c r="AN136" i="12"/>
  <c r="AB136" i="12" s="1" a="1"/>
  <c r="AB136" i="12" s="1"/>
  <c r="AN426" i="12"/>
  <c r="AB426" i="12" s="1" a="1"/>
  <c r="AB426" i="12" s="1"/>
  <c r="AO391" i="12"/>
  <c r="AA391" i="12" s="1" a="1"/>
  <c r="AA391" i="12" s="1"/>
  <c r="K338" i="12"/>
  <c r="AN232" i="12"/>
  <c r="Z232" i="12" s="1" a="1"/>
  <c r="Z232" i="12" s="1"/>
  <c r="K232" i="12"/>
  <c r="K567" i="12"/>
  <c r="AQ195" i="12"/>
  <c r="Z195" i="12" s="1" a="1"/>
  <c r="Z195" i="12" s="1"/>
  <c r="AN212" i="12"/>
  <c r="AB212" i="12" s="1" a="1"/>
  <c r="AB212" i="12" s="1"/>
  <c r="AP431" i="12"/>
  <c r="Z431" i="12" s="1" a="1"/>
  <c r="Z431" i="12" s="1"/>
  <c r="AP699" i="12"/>
  <c r="AB699" i="12" s="1" a="1"/>
  <c r="AB699" i="12" s="1"/>
  <c r="AP729" i="12"/>
  <c r="Z729" i="12" s="1" a="1"/>
  <c r="Z729" i="12" s="1"/>
  <c r="P813" i="12"/>
  <c r="P791" i="12"/>
  <c r="K761" i="12"/>
  <c r="K785" i="12"/>
  <c r="P852" i="12"/>
  <c r="AP241" i="12"/>
  <c r="AB241" i="12" s="1" a="1"/>
  <c r="AB241" i="12" s="1"/>
  <c r="AO281" i="12"/>
  <c r="AA281" i="12" s="1" a="1"/>
  <c r="AA281" i="12" s="1"/>
  <c r="P33" i="12"/>
  <c r="K747" i="12"/>
  <c r="AQ731" i="12"/>
  <c r="AB731" i="12" s="1" a="1"/>
  <c r="AB731" i="12" s="1"/>
  <c r="P747" i="12"/>
  <c r="AN730" i="12"/>
  <c r="AB730" i="12" s="1" a="1"/>
  <c r="AB730" i="12" s="1"/>
  <c r="P814" i="12"/>
  <c r="P802" i="12"/>
  <c r="P772" i="12"/>
  <c r="AP861" i="12"/>
  <c r="AB861" i="12" s="1" a="1"/>
  <c r="AB861" i="12" s="1"/>
  <c r="P832" i="12"/>
  <c r="AQ836" i="12"/>
  <c r="Z836" i="12" s="1" a="1"/>
  <c r="Z836" i="12" s="1"/>
  <c r="P862" i="12"/>
  <c r="P812" i="12"/>
  <c r="AQ826" i="12"/>
  <c r="Y826" i="12" s="1" a="1"/>
  <c r="Y826" i="12" s="1"/>
  <c r="P225" i="12"/>
  <c r="P275" i="12"/>
  <c r="P270" i="12"/>
  <c r="AP480" i="12"/>
  <c r="Y480" i="12" s="1" a="1"/>
  <c r="Y480" i="12" s="1"/>
  <c r="AQ752" i="12"/>
  <c r="AA752" i="12" s="1" a="1"/>
  <c r="AA752" i="12" s="1"/>
  <c r="AO799" i="12"/>
  <c r="AA799" i="12" s="1" a="1"/>
  <c r="AA799" i="12" s="1"/>
  <c r="AO134" i="12"/>
  <c r="AB134" i="12" s="1" a="1"/>
  <c r="AB134" i="12" s="1"/>
  <c r="AP225" i="12"/>
  <c r="Z225" i="12" s="1" a="1"/>
  <c r="Z225" i="12" s="1"/>
  <c r="P142" i="12"/>
  <c r="K12" i="12"/>
  <c r="X202" i="12"/>
  <c r="AO138" i="12"/>
  <c r="Z138" i="12" s="1" a="1"/>
  <c r="Z138" i="12" s="1"/>
  <c r="AO184" i="12"/>
  <c r="AB184" i="12" s="1" a="1"/>
  <c r="AB184" i="12" s="1"/>
  <c r="AQ104" i="12"/>
  <c r="AA104" i="12" s="1" a="1"/>
  <c r="AA104" i="12" s="1"/>
  <c r="AQ40" i="12"/>
  <c r="AA40" i="12" s="1" a="1"/>
  <c r="AA40" i="12" s="1"/>
  <c r="AQ111" i="12"/>
  <c r="AB111" i="12" s="1" a="1"/>
  <c r="AB111" i="12" s="1"/>
  <c r="AQ47" i="12"/>
  <c r="AB47" i="12" s="1" a="1"/>
  <c r="AB47" i="12" s="1"/>
  <c r="AP13" i="12"/>
  <c r="AB13" i="12" s="1" a="1"/>
  <c r="AB13" i="12" s="1"/>
  <c r="AQ172" i="12"/>
  <c r="AA172" i="12" s="1" a="1"/>
  <c r="AA172" i="12" s="1"/>
  <c r="AP44" i="12"/>
  <c r="AB44" i="12" s="1" a="1"/>
  <c r="AB44" i="12" s="1"/>
  <c r="X312" i="12"/>
  <c r="P463" i="12"/>
  <c r="K370" i="12"/>
  <c r="P467" i="12"/>
  <c r="AP474" i="12"/>
  <c r="AA474" i="12" s="1" a="1"/>
  <c r="AA474" i="12" s="1"/>
  <c r="K763" i="12"/>
  <c r="AQ41" i="12"/>
  <c r="AA41" i="12" s="1" a="1"/>
  <c r="AA41" i="12" s="1"/>
  <c r="K70" i="12"/>
  <c r="K161" i="12"/>
  <c r="K134" i="12"/>
  <c r="AP18" i="12"/>
  <c r="Y18" i="12" s="1" a="1"/>
  <c r="Y18" i="12" s="1"/>
  <c r="AO203" i="12"/>
  <c r="Y203" i="12" s="1" a="1"/>
  <c r="Y203" i="12" s="1"/>
  <c r="K98" i="12"/>
  <c r="K145" i="12"/>
  <c r="K81" i="12"/>
  <c r="AN104" i="12"/>
  <c r="AB104" i="12" s="1" a="1"/>
  <c r="AB104" i="12" s="1"/>
  <c r="X40" i="12"/>
  <c r="AQ26" i="12"/>
  <c r="AA26" i="12" s="1" a="1"/>
  <c r="AA26" i="12" s="1"/>
  <c r="K24" i="12"/>
  <c r="P200" i="12"/>
  <c r="P72" i="12"/>
  <c r="P8" i="12"/>
  <c r="AP160" i="12"/>
  <c r="Y160" i="12" s="1" a="1"/>
  <c r="Y160" i="12" s="1"/>
  <c r="AP96" i="12"/>
  <c r="Y96" i="12" s="1" a="1"/>
  <c r="Y96" i="12" s="1"/>
  <c r="AP32" i="12"/>
  <c r="Y32" i="12" s="1" a="1"/>
  <c r="Y32" i="12" s="1"/>
  <c r="AQ79" i="12"/>
  <c r="AB79" i="12" s="1" a="1"/>
  <c r="AB79" i="12" s="1"/>
  <c r="AP167" i="12"/>
  <c r="Z167" i="12" s="1" a="1"/>
  <c r="Z167" i="12" s="1"/>
  <c r="AQ103" i="12"/>
  <c r="Z103" i="12" s="1" a="1"/>
  <c r="Z103" i="12" s="1"/>
  <c r="AQ39" i="12"/>
  <c r="AB39" i="12" s="1" a="1"/>
  <c r="AB39" i="12" s="1"/>
  <c r="AP233" i="12"/>
  <c r="AB233" i="12" s="1" a="1"/>
  <c r="AB233" i="12" s="1"/>
  <c r="P243" i="12"/>
  <c r="AP173" i="12"/>
  <c r="AB173" i="12" s="1" a="1"/>
  <c r="AB173" i="12" s="1"/>
  <c r="AP109" i="12"/>
  <c r="Z109" i="12" s="1" a="1"/>
  <c r="Z109" i="12" s="1"/>
  <c r="AP45" i="12"/>
  <c r="Z45" i="12" s="1" a="1"/>
  <c r="Z45" i="12" s="1"/>
  <c r="AQ133" i="12"/>
  <c r="Z133" i="12" s="1" a="1"/>
  <c r="Z133" i="12" s="1"/>
  <c r="AQ69" i="12"/>
  <c r="Z69" i="12" s="1" a="1"/>
  <c r="Z69" i="12" s="1"/>
  <c r="P36" i="12"/>
  <c r="P307" i="12"/>
  <c r="K331" i="12"/>
  <c r="P352" i="12"/>
  <c r="AP433" i="12"/>
  <c r="Z433" i="12" s="1" a="1"/>
  <c r="Z433" i="12" s="1"/>
  <c r="AN434" i="12"/>
  <c r="Z434" i="12" s="1" a="1"/>
  <c r="Z434" i="12" s="1"/>
  <c r="K253" i="12"/>
  <c r="P327" i="12"/>
  <c r="P356" i="12"/>
  <c r="P342" i="12"/>
  <c r="AP436" i="12"/>
  <c r="Y436" i="12" s="1" a="1"/>
  <c r="Y436" i="12" s="1"/>
  <c r="AP374" i="12"/>
  <c r="Y374" i="12" s="1" a="1"/>
  <c r="Y374" i="12" s="1"/>
  <c r="K421" i="12"/>
  <c r="AP450" i="12"/>
  <c r="Y450" i="12" s="1" a="1"/>
  <c r="Y450" i="12" s="1"/>
  <c r="X430" i="12"/>
  <c r="AQ407" i="12"/>
  <c r="AB407" i="12" s="1" a="1"/>
  <c r="AB407" i="12" s="1"/>
  <c r="P487" i="12"/>
  <c r="K551" i="12"/>
  <c r="P579" i="12"/>
  <c r="P577" i="12"/>
  <c r="P586" i="12"/>
  <c r="P697" i="12"/>
  <c r="AP736" i="12"/>
  <c r="Y736" i="12" s="1" a="1"/>
  <c r="Y736" i="12" s="1"/>
  <c r="AP781" i="12"/>
  <c r="AB781" i="12" s="1" a="1"/>
  <c r="AB781" i="12" s="1"/>
  <c r="AO817" i="12"/>
  <c r="Y817" i="12" s="1" a="1"/>
  <c r="Y817" i="12" s="1"/>
  <c r="AN23" i="12"/>
  <c r="AA23" i="12" s="1" a="1"/>
  <c r="AA23" i="12" s="1"/>
  <c r="AQ214" i="12"/>
  <c r="Y214" i="12" s="1" a="1"/>
  <c r="Y214" i="12" s="1"/>
  <c r="AP46" i="12"/>
  <c r="AA46" i="12" s="1" a="1"/>
  <c r="AA46" i="12" s="1"/>
  <c r="AQ281" i="12"/>
  <c r="Z281" i="12" s="1" a="1"/>
  <c r="Z281" i="12" s="1"/>
  <c r="AQ314" i="12"/>
  <c r="AA314" i="12" s="1" a="1"/>
  <c r="AA314" i="12" s="1"/>
  <c r="AQ308" i="12"/>
  <c r="Y308" i="12" s="1" a="1"/>
  <c r="Y308" i="12" s="1"/>
  <c r="AP271" i="12"/>
  <c r="Z271" i="12" s="1" a="1"/>
  <c r="Z271" i="12" s="1"/>
  <c r="AP377" i="12"/>
  <c r="AB377" i="12" s="1" a="1"/>
  <c r="AB377" i="12" s="1"/>
  <c r="AQ505" i="12"/>
  <c r="AB505" i="12" s="1" a="1"/>
  <c r="AB505" i="12" s="1"/>
  <c r="AO591" i="12"/>
  <c r="Y591" i="12" s="1" a="1"/>
  <c r="Y591" i="12" s="1"/>
  <c r="AQ571" i="12"/>
  <c r="Z571" i="12" s="1" a="1"/>
  <c r="Z571" i="12" s="1"/>
  <c r="AQ557" i="12"/>
  <c r="Z557" i="12" s="1" a="1"/>
  <c r="Z557" i="12" s="1"/>
  <c r="P234" i="12"/>
  <c r="AP184" i="12"/>
  <c r="Y184" i="12" s="1" a="1"/>
  <c r="Y184" i="12" s="1"/>
  <c r="AP120" i="12"/>
  <c r="Y120" i="12" s="1" a="1"/>
  <c r="Y120" i="12" s="1"/>
  <c r="AP56" i="12"/>
  <c r="AA56" i="12" s="1" a="1"/>
  <c r="AA56" i="12" s="1"/>
  <c r="AP127" i="12"/>
  <c r="Z127" i="12" s="1" a="1"/>
  <c r="Z127" i="12" s="1"/>
  <c r="AP63" i="12"/>
  <c r="AB63" i="12" s="1" a="1"/>
  <c r="AB63" i="12" s="1"/>
  <c r="AN351" i="12"/>
  <c r="Y351" i="12" s="1" a="1"/>
  <c r="Y351" i="12" s="1"/>
  <c r="AQ599" i="12"/>
  <c r="AB599" i="12" s="1" a="1"/>
  <c r="AB599" i="12" s="1"/>
  <c r="AQ568" i="12"/>
  <c r="AA568" i="12" s="1" a="1"/>
  <c r="AA568" i="12" s="1"/>
  <c r="AP612" i="12"/>
  <c r="AA612" i="12" s="1" a="1"/>
  <c r="AA612" i="12" s="1"/>
  <c r="AQ734" i="12"/>
  <c r="AA734" i="12" s="1" a="1"/>
  <c r="AA734" i="12" s="1"/>
  <c r="X21" i="12"/>
  <c r="AP139" i="12"/>
  <c r="AB139" i="12" s="1" a="1"/>
  <c r="AB139" i="12" s="1"/>
  <c r="AO227" i="12"/>
  <c r="AA227" i="12" s="1" a="1"/>
  <c r="AA227" i="12" s="1"/>
  <c r="AQ14" i="12"/>
  <c r="AA14" i="12" s="1" a="1"/>
  <c r="AA14" i="12" s="1"/>
  <c r="X179" i="12"/>
  <c r="AN115" i="12"/>
  <c r="Y115" i="12" s="1" a="1"/>
  <c r="Y115" i="12" s="1"/>
  <c r="AO51" i="12"/>
  <c r="Y51" i="12" s="1" a="1"/>
  <c r="Y51" i="12" s="1"/>
  <c r="P248" i="12"/>
  <c r="X300" i="12"/>
  <c r="P353" i="12"/>
  <c r="P310" i="12"/>
  <c r="X401" i="12"/>
  <c r="AO349" i="12"/>
  <c r="Y349" i="12" s="1" a="1"/>
  <c r="Y349" i="12" s="1"/>
  <c r="P418" i="12"/>
  <c r="AN368" i="12"/>
  <c r="Y368" i="12" s="1" a="1"/>
  <c r="Y368" i="12" s="1"/>
  <c r="P783" i="12"/>
  <c r="AP838" i="12"/>
  <c r="AA838" i="12" s="1" a="1"/>
  <c r="AA838" i="12" s="1"/>
  <c r="P193" i="12"/>
  <c r="AO72" i="12"/>
  <c r="AB72" i="12" s="1" a="1"/>
  <c r="AB72" i="12" s="1"/>
  <c r="AP221" i="12"/>
  <c r="Y221" i="12" s="1" a="1"/>
  <c r="Y221" i="12" s="1"/>
  <c r="AN229" i="12"/>
  <c r="AA229" i="12" s="1" a="1"/>
  <c r="AA229" i="12" s="1"/>
  <c r="K327" i="12"/>
  <c r="AO288" i="12"/>
  <c r="AB288" i="12" s="1" a="1"/>
  <c r="AB288" i="12" s="1"/>
  <c r="K385" i="12"/>
  <c r="AO417" i="12"/>
  <c r="AA417" i="12" s="1" a="1"/>
  <c r="AA417" i="12" s="1"/>
  <c r="AP438" i="12"/>
  <c r="AA438" i="12" s="1" a="1"/>
  <c r="AA438" i="12" s="1"/>
  <c r="AP527" i="12"/>
  <c r="Z527" i="12" s="1" a="1"/>
  <c r="Z527" i="12" s="1"/>
  <c r="AP385" i="12"/>
  <c r="AB385" i="12" s="1" a="1"/>
  <c r="AB385" i="12" s="1"/>
  <c r="K396" i="12"/>
  <c r="P507" i="12"/>
  <c r="X435" i="12"/>
  <c r="P482" i="12"/>
  <c r="X472" i="12"/>
  <c r="X558" i="12"/>
  <c r="K490" i="12"/>
  <c r="K590" i="12"/>
  <c r="K559" i="12"/>
  <c r="P533" i="12"/>
  <c r="AP610" i="12"/>
  <c r="AA610" i="12" s="1" a="1"/>
  <c r="AA610" i="12" s="1"/>
  <c r="P620" i="12"/>
  <c r="K651" i="12"/>
  <c r="X681" i="12"/>
  <c r="AP828" i="12"/>
  <c r="AA828" i="12" s="1" a="1"/>
  <c r="AA828" i="12" s="1"/>
  <c r="P799" i="12"/>
  <c r="K212" i="12"/>
  <c r="X212" i="12"/>
  <c r="AQ113" i="12"/>
  <c r="AA113" i="12" s="1" a="1"/>
  <c r="AA113" i="12" s="1"/>
  <c r="P113" i="12"/>
  <c r="X105" i="12"/>
  <c r="AN105" i="12"/>
  <c r="AA105" i="12" s="1" a="1"/>
  <c r="AA105" i="12" s="1"/>
  <c r="AO105" i="12"/>
  <c r="Y105" i="12" s="1" a="1"/>
  <c r="Y105" i="12" s="1"/>
  <c r="K105" i="12"/>
  <c r="AQ88" i="12"/>
  <c r="AA88" i="12" s="1" a="1"/>
  <c r="AA88" i="12" s="1"/>
  <c r="P88" i="12"/>
  <c r="X278" i="12"/>
  <c r="K843" i="12"/>
  <c r="X77" i="12"/>
  <c r="AN77" i="12"/>
  <c r="Z77" i="12" s="1" a="1"/>
  <c r="Z77" i="12" s="1"/>
  <c r="AO77" i="12"/>
  <c r="AB77" i="12" s="1" a="1"/>
  <c r="AB77" i="12" s="1"/>
  <c r="K77" i="12"/>
  <c r="X125" i="12"/>
  <c r="AN125" i="12"/>
  <c r="AA125" i="12" s="1" a="1"/>
  <c r="AA125" i="12" s="1"/>
  <c r="AO125" i="12"/>
  <c r="Y125" i="12" s="1" a="1"/>
  <c r="Y125" i="12" s="1"/>
  <c r="K125" i="12"/>
  <c r="AP91" i="12"/>
  <c r="Z91" i="12" s="1" a="1"/>
  <c r="Z91" i="12" s="1"/>
  <c r="P91" i="12"/>
  <c r="AQ91" i="12"/>
  <c r="AB91" i="12" s="1" a="1"/>
  <c r="AB91" i="12" s="1"/>
  <c r="AQ51" i="12"/>
  <c r="Z51" i="12" s="1" a="1"/>
  <c r="Z51" i="12" s="1"/>
  <c r="P51" i="12"/>
  <c r="AO148" i="12"/>
  <c r="AB148" i="12" s="1" a="1"/>
  <c r="AB148" i="12" s="1"/>
  <c r="AN148" i="12"/>
  <c r="Z148" i="12" s="1" a="1"/>
  <c r="Z148" i="12" s="1"/>
  <c r="X148" i="12"/>
  <c r="X171" i="12"/>
  <c r="AN171" i="12"/>
  <c r="Y171" i="12" s="1" a="1"/>
  <c r="Y171" i="12" s="1"/>
  <c r="K171" i="12"/>
  <c r="X155" i="12"/>
  <c r="AO155" i="12"/>
  <c r="AA155" i="12" s="1" a="1"/>
  <c r="AA155" i="12" s="1"/>
  <c r="AN155" i="12"/>
  <c r="Y155" i="12" s="1" a="1"/>
  <c r="Y155" i="12" s="1"/>
  <c r="K155" i="12"/>
  <c r="X27" i="12"/>
  <c r="AN27" i="12"/>
  <c r="Y27" i="12" s="1" a="1"/>
  <c r="Y27" i="12" s="1"/>
  <c r="AO27" i="12"/>
  <c r="AA27" i="12" s="1" a="1"/>
  <c r="AA27" i="12" s="1"/>
  <c r="K27" i="12"/>
  <c r="AN114" i="12"/>
  <c r="AB114" i="12" s="1" a="1"/>
  <c r="AB114" i="12" s="1"/>
  <c r="X114" i="12"/>
  <c r="AO114" i="12"/>
  <c r="Z114" i="12" s="1" a="1"/>
  <c r="Z114" i="12" s="1"/>
  <c r="K114" i="12"/>
  <c r="AP25" i="12"/>
  <c r="AB25" i="12" s="1" a="1"/>
  <c r="AB25" i="12" s="1"/>
  <c r="P25" i="12"/>
  <c r="AQ25" i="12"/>
  <c r="Z25" i="12" s="1" a="1"/>
  <c r="Z25" i="12" s="1"/>
  <c r="AN146" i="12"/>
  <c r="Z146" i="12" s="1" a="1"/>
  <c r="Z146" i="12" s="1"/>
  <c r="AO146" i="12"/>
  <c r="AB146" i="12" s="1" a="1"/>
  <c r="AB146" i="12" s="1"/>
  <c r="X146" i="12"/>
  <c r="AN18" i="12"/>
  <c r="Z18" i="12" s="1" a="1"/>
  <c r="Z18" i="12" s="1"/>
  <c r="X18" i="12"/>
  <c r="AO18" i="12"/>
  <c r="AB18" i="12" s="1" a="1"/>
  <c r="AB18" i="12" s="1"/>
  <c r="AP6" i="12"/>
  <c r="AA6" i="12" s="1" a="1"/>
  <c r="AA6" i="12" s="1"/>
  <c r="P6" i="12"/>
  <c r="AQ6" i="12"/>
  <c r="Y6" i="12" s="1" a="1"/>
  <c r="Y6" i="12" s="1"/>
  <c r="P163" i="12"/>
  <c r="AQ163" i="12"/>
  <c r="AB163" i="12" s="1" a="1"/>
  <c r="AB163" i="12" s="1"/>
  <c r="X87" i="12"/>
  <c r="AN87" i="12"/>
  <c r="AA87" i="12" s="1" a="1"/>
  <c r="AA87" i="12" s="1"/>
  <c r="K87" i="12"/>
  <c r="AO223" i="12"/>
  <c r="AA223" i="12" s="1" a="1"/>
  <c r="AA223" i="12" s="1"/>
  <c r="X223" i="12"/>
  <c r="K223" i="12"/>
  <c r="AQ159" i="12"/>
  <c r="Z159" i="12" s="1" a="1"/>
  <c r="Z159" i="12" s="1"/>
  <c r="P159" i="12"/>
  <c r="AQ31" i="12"/>
  <c r="Z31" i="12" s="1" a="1"/>
  <c r="Z31" i="12" s="1"/>
  <c r="P31" i="12"/>
  <c r="P219" i="12"/>
  <c r="AP219" i="12"/>
  <c r="Z219" i="12" s="1" a="1"/>
  <c r="Z219" i="12" s="1"/>
  <c r="AP255" i="12"/>
  <c r="Z255" i="12" s="1" a="1"/>
  <c r="Z255" i="12" s="1"/>
  <c r="P255" i="12"/>
  <c r="AQ255" i="12"/>
  <c r="AB255" i="12" s="1" a="1"/>
  <c r="AB255" i="12" s="1"/>
  <c r="AP320" i="12"/>
  <c r="Y320" i="12" s="1" a="1"/>
  <c r="Y320" i="12" s="1"/>
  <c r="P320" i="12"/>
  <c r="AP125" i="12"/>
  <c r="AB125" i="12" s="1" a="1"/>
  <c r="AB125" i="12" s="1"/>
  <c r="P125" i="12"/>
  <c r="AQ125" i="12"/>
  <c r="Z125" i="12" s="1" a="1"/>
  <c r="Z125" i="12" s="1"/>
  <c r="AQ61" i="12"/>
  <c r="Z61" i="12" s="1" a="1"/>
  <c r="Z61" i="12" s="1"/>
  <c r="AP61" i="12"/>
  <c r="AB61" i="12" s="1" a="1"/>
  <c r="AB61" i="12" s="1"/>
  <c r="AQ28" i="12"/>
  <c r="AA28" i="12" s="1" a="1"/>
  <c r="AA28" i="12" s="1"/>
  <c r="AP28" i="12"/>
  <c r="Y28" i="12" s="1" a="1"/>
  <c r="Y28" i="12" s="1"/>
  <c r="P28" i="12"/>
  <c r="X221" i="12"/>
  <c r="K221" i="12"/>
  <c r="AO221" i="12"/>
  <c r="AB221" i="12" s="1" a="1"/>
  <c r="AB221" i="12" s="1"/>
  <c r="AP244" i="12"/>
  <c r="Y244" i="12" s="1" a="1"/>
  <c r="Y244" i="12" s="1"/>
  <c r="P244" i="12"/>
  <c r="X241" i="12"/>
  <c r="AO241" i="12"/>
  <c r="Y241" i="12" s="1" a="1"/>
  <c r="Y241" i="12" s="1"/>
  <c r="K241" i="12"/>
  <c r="AN272" i="12"/>
  <c r="AB272" i="12" s="1" a="1"/>
  <c r="AB272" i="12" s="1"/>
  <c r="K272" i="12"/>
  <c r="AN328" i="12"/>
  <c r="Z328" i="12" s="1" a="1"/>
  <c r="Z328" i="12" s="1"/>
  <c r="K328" i="12"/>
  <c r="AN294" i="12"/>
  <c r="AB294" i="12" s="1" a="1"/>
  <c r="AB294" i="12" s="1"/>
  <c r="AO294" i="12"/>
  <c r="Z294" i="12" s="1" a="1"/>
  <c r="Z294" i="12" s="1"/>
  <c r="X294" i="12"/>
  <c r="P343" i="12"/>
  <c r="AP343" i="12"/>
  <c r="Z343" i="12" s="1" a="1"/>
  <c r="Z343" i="12" s="1"/>
  <c r="K412" i="12"/>
  <c r="AO412" i="12"/>
  <c r="AB412" i="12" s="1" a="1"/>
  <c r="AB412" i="12" s="1"/>
  <c r="X412" i="12"/>
  <c r="AN451" i="12"/>
  <c r="Y451" i="12" s="1" a="1"/>
  <c r="Y451" i="12" s="1"/>
  <c r="X451" i="12"/>
  <c r="AO307" i="12"/>
  <c r="AA307" i="12" s="1" a="1"/>
  <c r="AA307" i="12" s="1"/>
  <c r="K307" i="12"/>
  <c r="P330" i="12"/>
  <c r="AQ330" i="12"/>
  <c r="Y330" i="12" s="1" a="1"/>
  <c r="Y330" i="12" s="1"/>
  <c r="AP330" i="12"/>
  <c r="AA330" i="12" s="1" a="1"/>
  <c r="AA330" i="12" s="1"/>
  <c r="AP386" i="12"/>
  <c r="Y386" i="12" s="1" a="1"/>
  <c r="Y386" i="12" s="1"/>
  <c r="AQ386" i="12"/>
  <c r="AA386" i="12" s="1" a="1"/>
  <c r="AA386" i="12" s="1"/>
  <c r="X402" i="12"/>
  <c r="K402" i="12"/>
  <c r="AO402" i="12"/>
  <c r="Z402" i="12" s="1" a="1"/>
  <c r="Z402" i="12" s="1"/>
  <c r="AN402" i="12"/>
  <c r="AB402" i="12" s="1" a="1"/>
  <c r="AB402" i="12" s="1"/>
  <c r="P382" i="12"/>
  <c r="AQ382" i="12"/>
  <c r="Y382" i="12" s="1" a="1"/>
  <c r="Y382" i="12" s="1"/>
  <c r="AP382" i="12"/>
  <c r="AA382" i="12" s="1" a="1"/>
  <c r="AA382" i="12" s="1"/>
  <c r="AN419" i="12"/>
  <c r="AA419" i="12" s="1" a="1"/>
  <c r="AA419" i="12" s="1"/>
  <c r="K419" i="12"/>
  <c r="K397" i="12"/>
  <c r="AN397" i="12"/>
  <c r="Y397" i="12" s="1" a="1"/>
  <c r="Y397" i="12" s="1"/>
  <c r="X397" i="12"/>
  <c r="AO397" i="12"/>
  <c r="AA397" i="12" s="1" a="1"/>
  <c r="AA397" i="12" s="1"/>
  <c r="AQ515" i="12"/>
  <c r="AB515" i="12" s="1" a="1"/>
  <c r="AB515" i="12" s="1"/>
  <c r="AP515" i="12"/>
  <c r="Z515" i="12" s="1" a="1"/>
  <c r="Z515" i="12" s="1"/>
  <c r="P515" i="12"/>
  <c r="X502" i="12"/>
  <c r="K502" i="12"/>
  <c r="AN513" i="12"/>
  <c r="Y513" i="12" s="1" a="1"/>
  <c r="Y513" i="12" s="1"/>
  <c r="X513" i="12"/>
  <c r="AO513" i="12"/>
  <c r="AA513" i="12" s="1" a="1"/>
  <c r="AA513" i="12" s="1"/>
  <c r="K513" i="12"/>
  <c r="X526" i="12"/>
  <c r="K526" i="12"/>
  <c r="AN526" i="12"/>
  <c r="AB526" i="12" s="1" a="1"/>
  <c r="AB526" i="12" s="1"/>
  <c r="P473" i="12"/>
  <c r="AQ473" i="12"/>
  <c r="AA473" i="12" s="1" a="1"/>
  <c r="AA473" i="12" s="1"/>
  <c r="AQ559" i="12"/>
  <c r="AB559" i="12" s="1" a="1"/>
  <c r="AB559" i="12" s="1"/>
  <c r="AP559" i="12"/>
  <c r="Z559" i="12" s="1" a="1"/>
  <c r="Z559" i="12" s="1"/>
  <c r="P559" i="12"/>
  <c r="X548" i="12"/>
  <c r="AO548" i="12"/>
  <c r="AA548" i="12" s="1" a="1"/>
  <c r="AA548" i="12" s="1"/>
  <c r="K548" i="12"/>
  <c r="AO568" i="12"/>
  <c r="Z568" i="12" s="1" a="1"/>
  <c r="Z568" i="12" s="1"/>
  <c r="K568" i="12"/>
  <c r="AN568" i="12"/>
  <c r="AB568" i="12" s="1" a="1"/>
  <c r="AB568" i="12" s="1"/>
  <c r="AQ532" i="12"/>
  <c r="AA532" i="12" s="1" a="1"/>
  <c r="AA532" i="12" s="1"/>
  <c r="P532" i="12"/>
  <c r="X685" i="12"/>
  <c r="AN685" i="12"/>
  <c r="Y685" i="12" s="1" a="1"/>
  <c r="Y685" i="12" s="1"/>
  <c r="K685" i="12"/>
  <c r="AO685" i="12"/>
  <c r="AA685" i="12" s="1" a="1"/>
  <c r="AA685" i="12" s="1"/>
  <c r="P617" i="12"/>
  <c r="AP617" i="12"/>
  <c r="Y617" i="12" s="1" a="1"/>
  <c r="Y617" i="12" s="1"/>
  <c r="AQ617" i="12"/>
  <c r="AA617" i="12" s="1" a="1"/>
  <c r="AA617" i="12" s="1"/>
  <c r="P648" i="12"/>
  <c r="AP648" i="12"/>
  <c r="AA648" i="12" s="1" a="1"/>
  <c r="AA648" i="12" s="1"/>
  <c r="AO601" i="12"/>
  <c r="Y601" i="12" s="1" a="1"/>
  <c r="Y601" i="12" s="1"/>
  <c r="X601" i="12"/>
  <c r="K601" i="12"/>
  <c r="AN601" i="12"/>
  <c r="AA601" i="12" s="1" a="1"/>
  <c r="AA601" i="12" s="1"/>
  <c r="X691" i="12"/>
  <c r="AO691" i="12"/>
  <c r="AA691" i="12" s="1" a="1"/>
  <c r="AA691" i="12" s="1"/>
  <c r="AN691" i="12"/>
  <c r="Y691" i="12" s="1" a="1"/>
  <c r="Y691" i="12" s="1"/>
  <c r="K691" i="12"/>
  <c r="P660" i="12"/>
  <c r="AP660" i="12"/>
  <c r="Y660" i="12" s="1" a="1"/>
  <c r="Y660" i="12" s="1"/>
  <c r="AO679" i="12"/>
  <c r="AA679" i="12" s="1" a="1"/>
  <c r="AA679" i="12" s="1"/>
  <c r="X679" i="12"/>
  <c r="AP700" i="12"/>
  <c r="Y700" i="12" s="1" a="1"/>
  <c r="Y700" i="12" s="1"/>
  <c r="P700" i="12"/>
  <c r="K695" i="12"/>
  <c r="AO695" i="12"/>
  <c r="AA695" i="12" s="1" a="1"/>
  <c r="AA695" i="12" s="1"/>
  <c r="AN695" i="12"/>
  <c r="Y695" i="12" s="1" a="1"/>
  <c r="Y695" i="12" s="1"/>
  <c r="X695" i="12"/>
  <c r="K720" i="12"/>
  <c r="X720" i="12"/>
  <c r="AN720" i="12"/>
  <c r="Z720" i="12" s="1" a="1"/>
  <c r="Z720" i="12" s="1"/>
  <c r="AQ720" i="12"/>
  <c r="Y720" i="12" s="1" a="1"/>
  <c r="Y720" i="12" s="1"/>
  <c r="AP720" i="12"/>
  <c r="AA720" i="12" s="1" a="1"/>
  <c r="AA720" i="12" s="1"/>
  <c r="P720" i="12"/>
  <c r="K743" i="12"/>
  <c r="AQ786" i="12"/>
  <c r="AA786" i="12" s="1" a="1"/>
  <c r="AA786" i="12" s="1"/>
  <c r="AP786" i="12"/>
  <c r="Y786" i="12" s="1" a="1"/>
  <c r="Y786" i="12" s="1"/>
  <c r="P786" i="12"/>
  <c r="AO784" i="12"/>
  <c r="Z784" i="12" s="1" a="1"/>
  <c r="Z784" i="12" s="1"/>
  <c r="X805" i="12"/>
  <c r="K805" i="12"/>
  <c r="AO805" i="12"/>
  <c r="Y805" i="12" s="1" a="1"/>
  <c r="Y805" i="12" s="1"/>
  <c r="AN805" i="12"/>
  <c r="AA805" i="12" s="1" a="1"/>
  <c r="AA805" i="12" s="1"/>
  <c r="X823" i="12"/>
  <c r="AN823" i="12"/>
  <c r="Y823" i="12" s="1" a="1"/>
  <c r="Y823" i="12" s="1"/>
  <c r="AO823" i="12"/>
  <c r="AA823" i="12" s="1" a="1"/>
  <c r="AA823" i="12" s="1"/>
  <c r="K823" i="12"/>
  <c r="K760" i="12"/>
  <c r="K780" i="12"/>
  <c r="AP796" i="12"/>
  <c r="Y796" i="12" s="1" a="1"/>
  <c r="Y796" i="12" s="1"/>
  <c r="P796" i="12"/>
  <c r="AN847" i="12"/>
  <c r="Y847" i="12" s="1" a="1"/>
  <c r="Y847" i="12" s="1"/>
  <c r="AO847" i="12"/>
  <c r="AA847" i="12" s="1" a="1"/>
  <c r="AA847" i="12" s="1"/>
  <c r="X847" i="12"/>
  <c r="K847" i="12"/>
  <c r="K837" i="12"/>
  <c r="AN837" i="12"/>
  <c r="Y837" i="12" s="1" a="1"/>
  <c r="Y837" i="12" s="1"/>
  <c r="AO837" i="12"/>
  <c r="AA837" i="12" s="1" a="1"/>
  <c r="AA837" i="12" s="1"/>
  <c r="K865" i="12"/>
  <c r="AO865" i="12"/>
  <c r="AA865" i="12" s="1" a="1"/>
  <c r="AA865" i="12" s="1"/>
  <c r="K852" i="12"/>
  <c r="AN852" i="12"/>
  <c r="Z852" i="12" s="1" a="1"/>
  <c r="Z852" i="12" s="1"/>
  <c r="X852" i="12"/>
  <c r="K831" i="12"/>
  <c r="AN831" i="12"/>
  <c r="AA831" i="12" s="1" a="1"/>
  <c r="AA831" i="12" s="1"/>
  <c r="AO831" i="12"/>
  <c r="Y831" i="12" s="1" a="1"/>
  <c r="Y831" i="12" s="1"/>
  <c r="AO212" i="12"/>
  <c r="Z212" i="12" s="1" a="1"/>
  <c r="Z212" i="12" s="1"/>
  <c r="AQ220" i="12"/>
  <c r="AA220" i="12" s="1" a="1"/>
  <c r="AA220" i="12" s="1"/>
  <c r="P220" i="12"/>
  <c r="AP220" i="12"/>
  <c r="Y220" i="12" s="1" a="1"/>
  <c r="Y220" i="12" s="1"/>
  <c r="AO207" i="12"/>
  <c r="AA207" i="12" s="1" a="1"/>
  <c r="AA207" i="12" s="1"/>
  <c r="X207" i="12"/>
  <c r="AN207" i="12"/>
  <c r="Y207" i="12" s="1" a="1"/>
  <c r="Y207" i="12" s="1"/>
  <c r="K207" i="12"/>
  <c r="X181" i="12"/>
  <c r="AO181" i="12"/>
  <c r="AA181" i="12" s="1" a="1"/>
  <c r="AA181" i="12" s="1"/>
  <c r="AN181" i="12"/>
  <c r="Y181" i="12" s="1" a="1"/>
  <c r="Y181" i="12" s="1"/>
  <c r="K181" i="12"/>
  <c r="AO53" i="12"/>
  <c r="Y53" i="12" s="1" a="1"/>
  <c r="Y53" i="12" s="1"/>
  <c r="AN53" i="12"/>
  <c r="AA53" i="12" s="1" a="1"/>
  <c r="AA53" i="12" s="1"/>
  <c r="X53" i="12"/>
  <c r="K53" i="12"/>
  <c r="AQ203" i="12"/>
  <c r="AB203" i="12" s="1" a="1"/>
  <c r="AB203" i="12" s="1"/>
  <c r="P203" i="12"/>
  <c r="X76" i="12"/>
  <c r="AO76" i="12"/>
  <c r="AB76" i="12" s="1" a="1"/>
  <c r="AB76" i="12" s="1"/>
  <c r="K76" i="12"/>
  <c r="AN76" i="12"/>
  <c r="Z76" i="12" s="1" a="1"/>
  <c r="Z76" i="12" s="1"/>
  <c r="AN99" i="12"/>
  <c r="Y99" i="12" s="1" a="1"/>
  <c r="Y99" i="12" s="1"/>
  <c r="K99" i="12"/>
  <c r="X99" i="12"/>
  <c r="AO99" i="12"/>
  <c r="AA99" i="12" s="1" a="1"/>
  <c r="AA99" i="12" s="1"/>
  <c r="K211" i="12"/>
  <c r="AO211" i="12"/>
  <c r="AA211" i="12" s="1" a="1"/>
  <c r="AA211" i="12" s="1"/>
  <c r="AN211" i="12"/>
  <c r="Y211" i="12" s="1" a="1"/>
  <c r="Y211" i="12" s="1"/>
  <c r="K236" i="12"/>
  <c r="AO236" i="12"/>
  <c r="Z236" i="12" s="1" a="1"/>
  <c r="Z236" i="12" s="1"/>
  <c r="AN236" i="12"/>
  <c r="AB236" i="12" s="1" a="1"/>
  <c r="AB236" i="12" s="1"/>
  <c r="X236" i="12"/>
  <c r="AN153" i="12"/>
  <c r="Y153" i="12" s="1" a="1"/>
  <c r="Y153" i="12" s="1"/>
  <c r="X153" i="12"/>
  <c r="AO153" i="12"/>
  <c r="AA153" i="12" s="1" a="1"/>
  <c r="AA153" i="12" s="1"/>
  <c r="P107" i="12"/>
  <c r="AP107" i="12"/>
  <c r="Z107" i="12" s="1" a="1"/>
  <c r="Z107" i="12" s="1"/>
  <c r="AN120" i="12"/>
  <c r="AB120" i="12" s="1" a="1"/>
  <c r="AB120" i="12" s="1"/>
  <c r="K120" i="12"/>
  <c r="AO120" i="12"/>
  <c r="Z120" i="12" s="1" a="1"/>
  <c r="Z120" i="12" s="1"/>
  <c r="X56" i="12"/>
  <c r="AN56" i="12"/>
  <c r="AB56" i="12" s="1" a="1"/>
  <c r="AB56" i="12" s="1"/>
  <c r="AO56" i="12"/>
  <c r="Z56" i="12" s="1" a="1"/>
  <c r="Z56" i="12" s="1"/>
  <c r="K56" i="12"/>
  <c r="X143" i="12"/>
  <c r="AN143" i="12"/>
  <c r="AA143" i="12" s="1" a="1"/>
  <c r="AA143" i="12" s="1"/>
  <c r="K143" i="12"/>
  <c r="AO143" i="12"/>
  <c r="Y143" i="12" s="1" a="1"/>
  <c r="Y143" i="12" s="1"/>
  <c r="AP82" i="12"/>
  <c r="AA82" i="12" s="1" a="1"/>
  <c r="AA82" i="12" s="1"/>
  <c r="AQ82" i="12"/>
  <c r="Y82" i="12" s="1" a="1"/>
  <c r="Y82" i="12" s="1"/>
  <c r="P82" i="12"/>
  <c r="AQ508" i="12"/>
  <c r="AA508" i="12" s="1" a="1"/>
  <c r="AA508" i="12" s="1"/>
  <c r="AP508" i="12"/>
  <c r="Y508" i="12" s="1" a="1"/>
  <c r="Y508" i="12" s="1"/>
  <c r="P508" i="12"/>
  <c r="AQ97" i="12"/>
  <c r="Z97" i="12" s="1" a="1"/>
  <c r="Z97" i="12" s="1"/>
  <c r="P61" i="12"/>
  <c r="AQ152" i="12"/>
  <c r="Z152" i="12" s="1" a="1"/>
  <c r="Z152" i="12" s="1"/>
  <c r="AO171" i="12"/>
  <c r="AA171" i="12" s="1" a="1"/>
  <c r="AA171" i="12" s="1"/>
  <c r="AO852" i="12"/>
  <c r="AB852" i="12" s="1" a="1"/>
  <c r="AB852" i="12" s="1"/>
  <c r="AQ78" i="12"/>
  <c r="Y78" i="12" s="1" a="1"/>
  <c r="Y78" i="12" s="1"/>
  <c r="AP78" i="12"/>
  <c r="AA78" i="12" s="1" a="1"/>
  <c r="AA78" i="12" s="1"/>
  <c r="P78" i="12"/>
  <c r="AN61" i="12"/>
  <c r="AA61" i="12" s="1" a="1"/>
  <c r="AA61" i="12" s="1"/>
  <c r="AO61" i="12"/>
  <c r="Y61" i="12" s="1" a="1"/>
  <c r="Y61" i="12" s="1"/>
  <c r="AQ179" i="12"/>
  <c r="AB179" i="12" s="1" a="1"/>
  <c r="AB179" i="12" s="1"/>
  <c r="P179" i="12"/>
  <c r="AN20" i="12"/>
  <c r="AB20" i="12" s="1" a="1"/>
  <c r="AB20" i="12" s="1"/>
  <c r="K20" i="12"/>
  <c r="X20" i="12"/>
  <c r="AO43" i="12"/>
  <c r="AA43" i="12" s="1" a="1"/>
  <c r="AA43" i="12" s="1"/>
  <c r="AN43" i="12"/>
  <c r="Y43" i="12" s="1" a="1"/>
  <c r="Y43" i="12" s="1"/>
  <c r="X43" i="12"/>
  <c r="AQ138" i="12"/>
  <c r="AA138" i="12" s="1" a="1"/>
  <c r="AA138" i="12" s="1"/>
  <c r="AP138" i="12"/>
  <c r="Y138" i="12" s="1" a="1"/>
  <c r="Y138" i="12" s="1"/>
  <c r="P138" i="12"/>
  <c r="AN3" i="12"/>
  <c r="AA3" i="12" s="1" a="1"/>
  <c r="AA3" i="12" s="1"/>
  <c r="K3" i="12"/>
  <c r="X3" i="12"/>
  <c r="AO3" i="12"/>
  <c r="Y3" i="12" s="1" a="1"/>
  <c r="Y3" i="12" s="1"/>
  <c r="X178" i="12"/>
  <c r="AO178" i="12"/>
  <c r="AB178" i="12" s="1" a="1"/>
  <c r="AB178" i="12" s="1"/>
  <c r="AN178" i="12"/>
  <c r="Z178" i="12" s="1" a="1"/>
  <c r="Z178" i="12" s="1"/>
  <c r="AN50" i="12"/>
  <c r="Z50" i="12" s="1" a="1"/>
  <c r="Z50" i="12" s="1"/>
  <c r="K50" i="12"/>
  <c r="AO50" i="12"/>
  <c r="AB50" i="12" s="1" a="1"/>
  <c r="AB50" i="12" s="1"/>
  <c r="X50" i="12"/>
  <c r="AO82" i="12"/>
  <c r="Z82" i="12" s="1" a="1"/>
  <c r="Z82" i="12" s="1"/>
  <c r="AN82" i="12"/>
  <c r="AB82" i="12" s="1" a="1"/>
  <c r="AB82" i="12" s="1"/>
  <c r="X82" i="12"/>
  <c r="AN41" i="12"/>
  <c r="Z41" i="12" s="1" a="1"/>
  <c r="Z41" i="12" s="1"/>
  <c r="X41" i="12"/>
  <c r="AO41" i="12"/>
  <c r="AB41" i="12" s="1" a="1"/>
  <c r="AB41" i="12" s="1"/>
  <c r="K41" i="12"/>
  <c r="AQ134" i="12"/>
  <c r="AA134" i="12" s="1" a="1"/>
  <c r="AA134" i="12" s="1"/>
  <c r="AP134" i="12"/>
  <c r="Y134" i="12" s="1" a="1"/>
  <c r="Y134" i="12" s="1"/>
  <c r="AO161" i="12"/>
  <c r="Y161" i="12" s="1" a="1"/>
  <c r="Y161" i="12" s="1"/>
  <c r="X161" i="12"/>
  <c r="AO97" i="12"/>
  <c r="Y97" i="12" s="1" a="1"/>
  <c r="Y97" i="12" s="1"/>
  <c r="X97" i="12"/>
  <c r="AN97" i="12"/>
  <c r="AA97" i="12" s="1" a="1"/>
  <c r="AA97" i="12" s="1"/>
  <c r="K97" i="12"/>
  <c r="X33" i="12"/>
  <c r="AO33" i="12"/>
  <c r="Y33" i="12" s="1" a="1"/>
  <c r="Y33" i="12" s="1"/>
  <c r="AN33" i="12"/>
  <c r="AA33" i="12" s="1" a="1"/>
  <c r="AA33" i="12" s="1"/>
  <c r="K33" i="12"/>
  <c r="X128" i="12"/>
  <c r="AN128" i="12"/>
  <c r="AB128" i="12" s="1" a="1"/>
  <c r="AB128" i="12" s="1"/>
  <c r="AO128" i="12"/>
  <c r="Z128" i="12" s="1" a="1"/>
  <c r="Z128" i="12" s="1"/>
  <c r="K128" i="12"/>
  <c r="X64" i="12"/>
  <c r="AN64" i="12"/>
  <c r="AB64" i="12" s="1" a="1"/>
  <c r="AB64" i="12" s="1"/>
  <c r="AO64" i="12"/>
  <c r="Z64" i="12" s="1" a="1"/>
  <c r="Z64" i="12" s="1"/>
  <c r="K64" i="12"/>
  <c r="X151" i="12"/>
  <c r="AO151" i="12"/>
  <c r="AA151" i="12" s="1" a="1"/>
  <c r="AA151" i="12" s="1"/>
  <c r="AN151" i="12"/>
  <c r="Y151" i="12" s="1" a="1"/>
  <c r="Y151" i="12" s="1"/>
  <c r="K151" i="12"/>
  <c r="AQ98" i="12"/>
  <c r="AA98" i="12" s="1" a="1"/>
  <c r="AA98" i="12" s="1"/>
  <c r="AP98" i="12"/>
  <c r="Y98" i="12" s="1" a="1"/>
  <c r="Y98" i="12" s="1"/>
  <c r="P98" i="12"/>
  <c r="AQ235" i="12"/>
  <c r="AB235" i="12" s="1" a="1"/>
  <c r="AB235" i="12" s="1"/>
  <c r="P235" i="12"/>
  <c r="AP235" i="12"/>
  <c r="Z235" i="12" s="1" a="1"/>
  <c r="Z235" i="12" s="1"/>
  <c r="P338" i="12"/>
  <c r="AQ338" i="12"/>
  <c r="AA338" i="12" s="1" a="1"/>
  <c r="AA338" i="12" s="1"/>
  <c r="AP338" i="12"/>
  <c r="Y338" i="12" s="1" a="1"/>
  <c r="Y338" i="12" s="1"/>
  <c r="X230" i="12"/>
  <c r="AN230" i="12"/>
  <c r="Z230" i="12" s="1" a="1"/>
  <c r="Z230" i="12" s="1"/>
  <c r="K235" i="12"/>
  <c r="X235" i="12"/>
  <c r="AO235" i="12"/>
  <c r="AA235" i="12" s="1" a="1"/>
  <c r="AA235" i="12" s="1"/>
  <c r="AP156" i="12"/>
  <c r="Y156" i="12" s="1" a="1"/>
  <c r="Y156" i="12" s="1"/>
  <c r="P156" i="12"/>
  <c r="AP234" i="12"/>
  <c r="Y234" i="12" s="1" a="1"/>
  <c r="Y234" i="12" s="1"/>
  <c r="P296" i="12"/>
  <c r="AP296" i="12"/>
  <c r="AB296" i="12" s="1" a="1"/>
  <c r="AB296" i="12" s="1"/>
  <c r="AO317" i="12"/>
  <c r="AA317" i="12" s="1" a="1"/>
  <c r="AA317" i="12" s="1"/>
  <c r="K317" i="12"/>
  <c r="AN354" i="12"/>
  <c r="AB354" i="12" s="1" a="1"/>
  <c r="AB354" i="12" s="1"/>
  <c r="AO389" i="12"/>
  <c r="AA389" i="12" s="1" a="1"/>
  <c r="AA389" i="12" s="1"/>
  <c r="X389" i="12"/>
  <c r="K389" i="12"/>
  <c r="AQ328" i="12"/>
  <c r="AA328" i="12" s="1" a="1"/>
  <c r="AA328" i="12" s="1"/>
  <c r="AP328" i="12"/>
  <c r="Y328" i="12" s="1" a="1"/>
  <c r="Y328" i="12" s="1"/>
  <c r="P328" i="12"/>
  <c r="P417" i="12"/>
  <c r="AQ417" i="12"/>
  <c r="AB417" i="12" s="1" a="1"/>
  <c r="AB417" i="12" s="1"/>
  <c r="AP417" i="12"/>
  <c r="Z417" i="12" s="1" a="1"/>
  <c r="Z417" i="12" s="1"/>
  <c r="K270" i="12"/>
  <c r="AN270" i="12"/>
  <c r="Z270" i="12" s="1" a="1"/>
  <c r="Z270" i="12" s="1"/>
  <c r="AO339" i="12"/>
  <c r="Y339" i="12" s="1" a="1"/>
  <c r="Y339" i="12" s="1"/>
  <c r="X339" i="12"/>
  <c r="AN339" i="12"/>
  <c r="AA339" i="12" s="1" a="1"/>
  <c r="AA339" i="12" s="1"/>
  <c r="K339" i="12"/>
  <c r="X447" i="12"/>
  <c r="AN447" i="12"/>
  <c r="AA447" i="12" s="1" a="1"/>
  <c r="AA447" i="12" s="1"/>
  <c r="X428" i="12"/>
  <c r="AN428" i="12"/>
  <c r="AB428" i="12" s="1" a="1"/>
  <c r="AB428" i="12" s="1"/>
  <c r="P365" i="12"/>
  <c r="AP365" i="12"/>
  <c r="Y365" i="12" s="1" a="1"/>
  <c r="Y365" i="12" s="1"/>
  <c r="AQ365" i="12"/>
  <c r="AA365" i="12" s="1" a="1"/>
  <c r="AA365" i="12" s="1"/>
  <c r="K409" i="12"/>
  <c r="AN409" i="12"/>
  <c r="AA409" i="12" s="1" a="1"/>
  <c r="AA409" i="12" s="1"/>
  <c r="X409" i="12"/>
  <c r="X414" i="12"/>
  <c r="K414" i="12"/>
  <c r="AO414" i="12"/>
  <c r="AB414" i="12" s="1" a="1"/>
  <c r="AB414" i="12" s="1"/>
  <c r="AN414" i="12"/>
  <c r="Z414" i="12" s="1" a="1"/>
  <c r="Z414" i="12" s="1"/>
  <c r="AN432" i="12"/>
  <c r="Z432" i="12" s="1" a="1"/>
  <c r="Z432" i="12" s="1"/>
  <c r="X432" i="12"/>
  <c r="X475" i="12"/>
  <c r="AN475" i="12"/>
  <c r="Y475" i="12" s="1" a="1"/>
  <c r="Y475" i="12" s="1"/>
  <c r="K520" i="12"/>
  <c r="AN520" i="12"/>
  <c r="Z520" i="12" s="1" a="1"/>
  <c r="Z520" i="12" s="1"/>
  <c r="K533" i="12"/>
  <c r="AO533" i="12"/>
  <c r="AA533" i="12" s="1" a="1"/>
  <c r="AA533" i="12" s="1"/>
  <c r="X533" i="12"/>
  <c r="AO481" i="12"/>
  <c r="Y481" i="12" s="1" a="1"/>
  <c r="Y481" i="12" s="1"/>
  <c r="X481" i="12"/>
  <c r="K481" i="12"/>
  <c r="AN501" i="12"/>
  <c r="AA501" i="12" s="1" a="1"/>
  <c r="AA501" i="12" s="1"/>
  <c r="AO501" i="12"/>
  <c r="Y501" i="12" s="1" a="1"/>
  <c r="Y501" i="12" s="1"/>
  <c r="K501" i="12"/>
  <c r="AP520" i="12"/>
  <c r="Y520" i="12" s="1" a="1"/>
  <c r="Y520" i="12" s="1"/>
  <c r="P520" i="12"/>
  <c r="AP587" i="12"/>
  <c r="Z587" i="12" s="1" a="1"/>
  <c r="Z587" i="12" s="1"/>
  <c r="P587" i="12"/>
  <c r="AO593" i="12"/>
  <c r="Y593" i="12" s="1" a="1"/>
  <c r="Y593" i="12" s="1"/>
  <c r="K593" i="12"/>
  <c r="X593" i="12"/>
  <c r="AN593" i="12"/>
  <c r="AA593" i="12" s="1" a="1"/>
  <c r="AA593" i="12" s="1"/>
  <c r="AO584" i="12"/>
  <c r="AA584" i="12" s="1" a="1"/>
  <c r="AA584" i="12" s="1"/>
  <c r="AN584" i="12"/>
  <c r="Y584" i="12" s="1" a="1"/>
  <c r="Y584" i="12" s="1"/>
  <c r="X584" i="12"/>
  <c r="K584" i="12"/>
  <c r="X608" i="12"/>
  <c r="AN608" i="12"/>
  <c r="AB608" i="12" s="1" a="1"/>
  <c r="AB608" i="12" s="1"/>
  <c r="K608" i="12"/>
  <c r="AO608" i="12"/>
  <c r="Z608" i="12" s="1" a="1"/>
  <c r="Z608" i="12" s="1"/>
  <c r="AO603" i="12"/>
  <c r="AA603" i="12" s="1" a="1"/>
  <c r="AA603" i="12" s="1"/>
  <c r="X603" i="12"/>
  <c r="K603" i="12"/>
  <c r="AN603" i="12"/>
  <c r="Y603" i="12" s="1" a="1"/>
  <c r="Y603" i="12" s="1"/>
  <c r="X624" i="12"/>
  <c r="AN624" i="12"/>
  <c r="AB624" i="12" s="1" a="1"/>
  <c r="AB624" i="12" s="1"/>
  <c r="AO624" i="12"/>
  <c r="Z624" i="12" s="1" a="1"/>
  <c r="Z624" i="12" s="1"/>
  <c r="K624" i="12"/>
  <c r="K621" i="12"/>
  <c r="AN621" i="12"/>
  <c r="Y621" i="12" s="1" a="1"/>
  <c r="Y621" i="12" s="1"/>
  <c r="AO609" i="12"/>
  <c r="Y609" i="12" s="1" a="1"/>
  <c r="Y609" i="12" s="1"/>
  <c r="AN609" i="12"/>
  <c r="AA609" i="12" s="1" a="1"/>
  <c r="AA609" i="12" s="1"/>
  <c r="X609" i="12"/>
  <c r="K609" i="12"/>
  <c r="AQ685" i="12"/>
  <c r="AB685" i="12" s="1" a="1"/>
  <c r="AB685" i="12" s="1"/>
  <c r="P685" i="12"/>
  <c r="AO706" i="12"/>
  <c r="Z706" i="12" s="1" a="1"/>
  <c r="Z706" i="12" s="1"/>
  <c r="AN706" i="12"/>
  <c r="AB706" i="12" s="1" a="1"/>
  <c r="AB706" i="12" s="1"/>
  <c r="X706" i="12"/>
  <c r="K706" i="12"/>
  <c r="K694" i="12"/>
  <c r="AN694" i="12"/>
  <c r="AB694" i="12" s="1" a="1"/>
  <c r="AB694" i="12" s="1"/>
  <c r="AO720" i="12"/>
  <c r="AB720" i="12" s="1" a="1"/>
  <c r="AB720" i="12" s="1"/>
  <c r="AO820" i="12"/>
  <c r="Z820" i="12" s="1" a="1"/>
  <c r="Z820" i="12" s="1"/>
  <c r="X820" i="12"/>
  <c r="AN820" i="12"/>
  <c r="AB820" i="12" s="1" a="1"/>
  <c r="AB820" i="12" s="1"/>
  <c r="K820" i="12"/>
  <c r="K864" i="12"/>
  <c r="X864" i="12"/>
  <c r="AN800" i="12"/>
  <c r="Y800" i="12" s="1" a="1"/>
  <c r="Y800" i="12" s="1"/>
  <c r="K800" i="12"/>
  <c r="X800" i="12"/>
  <c r="AO800" i="12"/>
  <c r="AA800" i="12" s="1" a="1"/>
  <c r="AA800" i="12" s="1"/>
  <c r="K767" i="12"/>
  <c r="AN767" i="12"/>
  <c r="Y767" i="12" s="1" a="1"/>
  <c r="Y767" i="12" s="1"/>
  <c r="AO767" i="12"/>
  <c r="AA767" i="12" s="1" a="1"/>
  <c r="AA767" i="12" s="1"/>
  <c r="X767" i="12"/>
  <c r="AQ840" i="12"/>
  <c r="AA840" i="12" s="1" a="1"/>
  <c r="AA840" i="12" s="1"/>
  <c r="P840" i="12"/>
  <c r="K857" i="12"/>
  <c r="AQ831" i="12"/>
  <c r="AB831" i="12" s="1" a="1"/>
  <c r="AB831" i="12" s="1"/>
  <c r="AP831" i="12"/>
  <c r="Z831" i="12" s="1" a="1"/>
  <c r="Z831" i="12" s="1"/>
  <c r="P831" i="12"/>
  <c r="AQ847" i="12"/>
  <c r="AB847" i="12" s="1" a="1"/>
  <c r="AB847" i="12" s="1"/>
  <c r="P847" i="12"/>
  <c r="AN825" i="12"/>
  <c r="AA825" i="12" s="1" a="1"/>
  <c r="AA825" i="12" s="1"/>
  <c r="AO825" i="12"/>
  <c r="Y825" i="12" s="1" a="1"/>
  <c r="Y825" i="12" s="1"/>
  <c r="K825" i="12"/>
  <c r="P841" i="12"/>
  <c r="AP841" i="12"/>
  <c r="AB841" i="12" s="1" a="1"/>
  <c r="AB841" i="12" s="1"/>
  <c r="AQ841" i="12"/>
  <c r="Z841" i="12" s="1" a="1"/>
  <c r="Z841" i="12" s="1"/>
  <c r="K861" i="12"/>
  <c r="AO861" i="12"/>
  <c r="Y861" i="12" s="1" a="1"/>
  <c r="Y861" i="12" s="1"/>
  <c r="AQ825" i="12"/>
  <c r="Z825" i="12" s="1" a="1"/>
  <c r="Z825" i="12" s="1"/>
  <c r="P825" i="12"/>
  <c r="AP825" i="12"/>
  <c r="AB825" i="12" s="1" a="1"/>
  <c r="AB825" i="12" s="1"/>
  <c r="K859" i="12"/>
  <c r="AO859" i="12"/>
  <c r="AA859" i="12" s="1" a="1"/>
  <c r="AA859" i="12" s="1"/>
  <c r="AO215" i="12"/>
  <c r="Y215" i="12" s="1" a="1"/>
  <c r="Y215" i="12" s="1"/>
  <c r="X215" i="12"/>
  <c r="K215" i="12"/>
  <c r="AN215" i="12"/>
  <c r="AA215" i="12" s="1" a="1"/>
  <c r="AA215" i="12" s="1"/>
  <c r="K280" i="12"/>
  <c r="X280" i="12"/>
  <c r="K85" i="12"/>
  <c r="AN85" i="12"/>
  <c r="AA85" i="12" s="1" a="1"/>
  <c r="AA85" i="12" s="1"/>
  <c r="K95" i="12"/>
  <c r="X95" i="12"/>
  <c r="AO95" i="12"/>
  <c r="Y95" i="12" s="1" a="1"/>
  <c r="Y95" i="12" s="1"/>
  <c r="AN95" i="12"/>
  <c r="AA95" i="12" s="1" a="1"/>
  <c r="AA95" i="12" s="1"/>
  <c r="AO38" i="12"/>
  <c r="AB38" i="12" s="1" a="1"/>
  <c r="AB38" i="12" s="1"/>
  <c r="X38" i="12"/>
  <c r="AN38" i="12"/>
  <c r="Z38" i="12" s="1" a="1"/>
  <c r="Z38" i="12" s="1"/>
  <c r="AP177" i="12"/>
  <c r="AB177" i="12" s="1" a="1"/>
  <c r="AB177" i="12" s="1"/>
  <c r="P177" i="12"/>
  <c r="AQ177" i="12"/>
  <c r="Z177" i="12" s="1" a="1"/>
  <c r="Z177" i="12" s="1"/>
  <c r="AO167" i="12"/>
  <c r="Y167" i="12" s="1" a="1"/>
  <c r="Y167" i="12" s="1"/>
  <c r="AN167" i="12"/>
  <c r="AA167" i="12" s="1" a="1"/>
  <c r="AA167" i="12" s="1"/>
  <c r="X167" i="12"/>
  <c r="AQ123" i="12"/>
  <c r="Z123" i="12" s="1" a="1"/>
  <c r="Z123" i="12" s="1"/>
  <c r="X166" i="12"/>
  <c r="K166" i="12"/>
  <c r="AO166" i="12"/>
  <c r="Z166" i="12" s="1" a="1"/>
  <c r="Z166" i="12" s="1"/>
  <c r="AN166" i="12"/>
  <c r="AB166" i="12" s="1" a="1"/>
  <c r="AB166" i="12" s="1"/>
  <c r="AN204" i="12"/>
  <c r="Z204" i="12" s="1" a="1"/>
  <c r="Z204" i="12" s="1"/>
  <c r="K204" i="12"/>
  <c r="AO204" i="12"/>
  <c r="AB204" i="12" s="1" a="1"/>
  <c r="AB204" i="12" s="1"/>
  <c r="X204" i="12"/>
  <c r="X12" i="12"/>
  <c r="AN12" i="12"/>
  <c r="AB12" i="12" s="1" a="1"/>
  <c r="AB12" i="12" s="1"/>
  <c r="AO12" i="12"/>
  <c r="Z12" i="12" s="1" a="1"/>
  <c r="Z12" i="12" s="1"/>
  <c r="AN35" i="12"/>
  <c r="AA35" i="12" s="1" a="1"/>
  <c r="AA35" i="12" s="1"/>
  <c r="K35" i="12"/>
  <c r="AO35" i="12"/>
  <c r="Y35" i="12" s="1" a="1"/>
  <c r="Y35" i="12" s="1"/>
  <c r="X35" i="12"/>
  <c r="AQ122" i="12"/>
  <c r="AA122" i="12" s="1" a="1"/>
  <c r="AA122" i="12" s="1"/>
  <c r="AP122" i="12"/>
  <c r="Y122" i="12" s="1" a="1"/>
  <c r="Y122" i="12" s="1"/>
  <c r="AP137" i="12"/>
  <c r="AB137" i="12" s="1" a="1"/>
  <c r="AB137" i="12" s="1"/>
  <c r="AQ137" i="12"/>
  <c r="Z137" i="12" s="1" a="1"/>
  <c r="Z137" i="12" s="1"/>
  <c r="P137" i="12"/>
  <c r="K10" i="12"/>
  <c r="AN10" i="12"/>
  <c r="AB10" i="12" s="1" a="1"/>
  <c r="AB10" i="12" s="1"/>
  <c r="AO10" i="12"/>
  <c r="Z10" i="12" s="1" a="1"/>
  <c r="Z10" i="12" s="1"/>
  <c r="X10" i="12"/>
  <c r="X217" i="12"/>
  <c r="K217" i="12"/>
  <c r="AN217" i="12"/>
  <c r="Y217" i="12" s="1" a="1"/>
  <c r="Y217" i="12" s="1"/>
  <c r="AO217" i="12"/>
  <c r="AA217" i="12" s="1" a="1"/>
  <c r="AA217" i="12" s="1"/>
  <c r="K25" i="12"/>
  <c r="X25" i="12"/>
  <c r="AN25" i="12"/>
  <c r="AA25" i="12" s="1" a="1"/>
  <c r="AA25" i="12" s="1"/>
  <c r="AO25" i="12"/>
  <c r="Y25" i="12" s="1" a="1"/>
  <c r="Y25" i="12" s="1"/>
  <c r="AP19" i="12"/>
  <c r="Z19" i="12" s="1" a="1"/>
  <c r="Z19" i="12" s="1"/>
  <c r="P19" i="12"/>
  <c r="X79" i="12"/>
  <c r="AO79" i="12"/>
  <c r="AA79" i="12" s="1" a="1"/>
  <c r="AA79" i="12" s="1"/>
  <c r="K79" i="12"/>
  <c r="AN79" i="12"/>
  <c r="Y79" i="12" s="1" a="1"/>
  <c r="Y79" i="12" s="1"/>
  <c r="AQ210" i="12"/>
  <c r="AA210" i="12" s="1" a="1"/>
  <c r="AA210" i="12" s="1"/>
  <c r="AP210" i="12"/>
  <c r="Y210" i="12" s="1" a="1"/>
  <c r="Y210" i="12" s="1"/>
  <c r="P210" i="12"/>
  <c r="AP42" i="12"/>
  <c r="AA42" i="12" s="1" a="1"/>
  <c r="AA42" i="12" s="1"/>
  <c r="P42" i="12"/>
  <c r="AQ42" i="12"/>
  <c r="Y42" i="12" s="1" a="1"/>
  <c r="Y42" i="12" s="1"/>
  <c r="AP226" i="12"/>
  <c r="AA226" i="12" s="1" a="1"/>
  <c r="AA226" i="12" s="1"/>
  <c r="P226" i="12"/>
  <c r="AO305" i="12"/>
  <c r="Y305" i="12" s="1" a="1"/>
  <c r="Y305" i="12" s="1"/>
  <c r="K305" i="12"/>
  <c r="P153" i="12"/>
  <c r="AQ206" i="12"/>
  <c r="AA206" i="12" s="1" a="1"/>
  <c r="AA206" i="12" s="1"/>
  <c r="K4" i="12"/>
  <c r="AQ19" i="12"/>
  <c r="AB19" i="12" s="1" a="1"/>
  <c r="AB19" i="12" s="1"/>
  <c r="K167" i="12"/>
  <c r="P122" i="12"/>
  <c r="K38" i="12"/>
  <c r="K43" i="12"/>
  <c r="X120" i="12"/>
  <c r="K18" i="12"/>
  <c r="X118" i="12"/>
  <c r="AO118" i="12"/>
  <c r="Z118" i="12" s="1" a="1"/>
  <c r="Z118" i="12" s="1"/>
  <c r="AN118" i="12"/>
  <c r="AB118" i="12" s="1" a="1"/>
  <c r="AB118" i="12" s="1"/>
  <c r="K118" i="12"/>
  <c r="X189" i="12"/>
  <c r="AO189" i="12"/>
  <c r="AA189" i="12" s="1" a="1"/>
  <c r="AA189" i="12" s="1"/>
  <c r="AN189" i="12"/>
  <c r="Y189" i="12" s="1" a="1"/>
  <c r="Y189" i="12" s="1"/>
  <c r="K189" i="12"/>
  <c r="AP3" i="12"/>
  <c r="Z3" i="12" s="1" a="1"/>
  <c r="Z3" i="12" s="1"/>
  <c r="AQ3" i="12"/>
  <c r="AB3" i="12" s="1" a="1"/>
  <c r="AB3" i="12" s="1"/>
  <c r="P3" i="12"/>
  <c r="AO84" i="12"/>
  <c r="Z84" i="12" s="1" a="1"/>
  <c r="Z84" i="12" s="1"/>
  <c r="K84" i="12"/>
  <c r="X84" i="12"/>
  <c r="AN84" i="12"/>
  <c r="AB84" i="12" s="1" a="1"/>
  <c r="AB84" i="12" s="1"/>
  <c r="X107" i="12"/>
  <c r="AN107" i="12"/>
  <c r="AA107" i="12" s="1" a="1"/>
  <c r="AA107" i="12" s="1"/>
  <c r="AO107" i="12"/>
  <c r="Y107" i="12" s="1" a="1"/>
  <c r="Y107" i="12" s="1"/>
  <c r="X91" i="12"/>
  <c r="AN91" i="12"/>
  <c r="Y91" i="12" s="1" a="1"/>
  <c r="Y91" i="12" s="1"/>
  <c r="AO91" i="12"/>
  <c r="AA91" i="12" s="1" a="1"/>
  <c r="AA91" i="12" s="1"/>
  <c r="AO231" i="12"/>
  <c r="Y231" i="12" s="1" a="1"/>
  <c r="Y231" i="12" s="1"/>
  <c r="K231" i="12"/>
  <c r="X231" i="12"/>
  <c r="AO210" i="12"/>
  <c r="Z210" i="12" s="1" a="1"/>
  <c r="Z210" i="12" s="1"/>
  <c r="K210" i="12"/>
  <c r="AN210" i="12"/>
  <c r="AB210" i="12" s="1" a="1"/>
  <c r="AB210" i="12" s="1"/>
  <c r="X210" i="12"/>
  <c r="AO169" i="12"/>
  <c r="Y169" i="12" s="1" a="1"/>
  <c r="Y169" i="12" s="1"/>
  <c r="AN169" i="12"/>
  <c r="AA169" i="12" s="1" a="1"/>
  <c r="AA169" i="12" s="1"/>
  <c r="X169" i="12"/>
  <c r="K169" i="12"/>
  <c r="P35" i="12"/>
  <c r="AQ35" i="12"/>
  <c r="AB35" i="12" s="1" a="1"/>
  <c r="AB35" i="12" s="1"/>
  <c r="AO192" i="12"/>
  <c r="Z192" i="12" s="1" a="1"/>
  <c r="Z192" i="12" s="1"/>
  <c r="AN192" i="12"/>
  <c r="AB192" i="12" s="1" a="1"/>
  <c r="AB192" i="12" s="1"/>
  <c r="K192" i="12"/>
  <c r="X192" i="12"/>
  <c r="P24" i="12"/>
  <c r="AQ24" i="12"/>
  <c r="AA24" i="12" s="1" a="1"/>
  <c r="AA24" i="12" s="1"/>
  <c r="K347" i="12"/>
  <c r="AN347" i="12"/>
  <c r="AA347" i="12" s="1" a="1"/>
  <c r="AA347" i="12" s="1"/>
  <c r="X347" i="12"/>
  <c r="P95" i="12"/>
  <c r="AQ95" i="12"/>
  <c r="AB95" i="12" s="1" a="1"/>
  <c r="AB95" i="12" s="1"/>
  <c r="AN13" i="12"/>
  <c r="AA13" i="12" s="1" a="1"/>
  <c r="AA13" i="12" s="1"/>
  <c r="AO13" i="12"/>
  <c r="Y13" i="12" s="1" a="1"/>
  <c r="Y13" i="12" s="1"/>
  <c r="K13" i="12"/>
  <c r="AP189" i="12"/>
  <c r="Z189" i="12" s="1" a="1"/>
  <c r="Z189" i="12" s="1"/>
  <c r="AQ189" i="12"/>
  <c r="AB189" i="12" s="1" a="1"/>
  <c r="AB189" i="12" s="1"/>
  <c r="P189" i="12"/>
  <c r="X225" i="12"/>
  <c r="AP92" i="12"/>
  <c r="AA92" i="12" s="1" a="1"/>
  <c r="AA92" i="12" s="1"/>
  <c r="AQ92" i="12"/>
  <c r="Y92" i="12" s="1" a="1"/>
  <c r="Y92" i="12" s="1"/>
  <c r="P92" i="12"/>
  <c r="AO309" i="12"/>
  <c r="AA309" i="12" s="1" a="1"/>
  <c r="AA309" i="12" s="1"/>
  <c r="K309" i="12"/>
  <c r="K332" i="12"/>
  <c r="AN332" i="12"/>
  <c r="Y332" i="12" s="1" a="1"/>
  <c r="Y332" i="12" s="1"/>
  <c r="K319" i="12"/>
  <c r="AO319" i="12"/>
  <c r="AA319" i="12" s="1" a="1"/>
  <c r="AA319" i="12" s="1"/>
  <c r="AN324" i="12"/>
  <c r="Z324" i="12" s="1" a="1"/>
  <c r="Z324" i="12" s="1"/>
  <c r="K324" i="12"/>
  <c r="AN298" i="12"/>
  <c r="AB298" i="12" s="1" a="1"/>
  <c r="AB298" i="12" s="1"/>
  <c r="X298" i="12"/>
  <c r="K523" i="12"/>
  <c r="X257" i="12"/>
  <c r="AN257" i="12"/>
  <c r="Z257" i="12" s="1" a="1"/>
  <c r="Z257" i="12" s="1"/>
  <c r="AO257" i="12"/>
  <c r="AB257" i="12" s="1" a="1"/>
  <c r="AB257" i="12" s="1"/>
  <c r="K257" i="12"/>
  <c r="P510" i="12"/>
  <c r="AP510" i="12"/>
  <c r="AA510" i="12" s="1" a="1"/>
  <c r="AA510" i="12" s="1"/>
  <c r="AQ510" i="12"/>
  <c r="Y510" i="12" s="1" a="1"/>
  <c r="Y510" i="12" s="1"/>
  <c r="K392" i="12"/>
  <c r="X392" i="12"/>
  <c r="AO392" i="12"/>
  <c r="Z392" i="12" s="1" a="1"/>
  <c r="Z392" i="12" s="1"/>
  <c r="AN392" i="12"/>
  <c r="AB392" i="12" s="1" a="1"/>
  <c r="AB392" i="12" s="1"/>
  <c r="K427" i="12"/>
  <c r="AQ369" i="12"/>
  <c r="AB369" i="12" s="1" a="1"/>
  <c r="AB369" i="12" s="1"/>
  <c r="P369" i="12"/>
  <c r="AP369" i="12"/>
  <c r="Z369" i="12" s="1" a="1"/>
  <c r="Z369" i="12" s="1"/>
  <c r="AQ402" i="12"/>
  <c r="Y402" i="12" s="1" a="1"/>
  <c r="Y402" i="12" s="1"/>
  <c r="AP402" i="12"/>
  <c r="AA402" i="12" s="1" a="1"/>
  <c r="AA402" i="12" s="1"/>
  <c r="AO420" i="12"/>
  <c r="AB420" i="12" s="1" a="1"/>
  <c r="AB420" i="12" s="1"/>
  <c r="X420" i="12"/>
  <c r="AO471" i="12"/>
  <c r="Y471" i="12" s="1" a="1"/>
  <c r="Y471" i="12" s="1"/>
  <c r="AP503" i="12"/>
  <c r="Z503" i="12" s="1" a="1"/>
  <c r="Z503" i="12" s="1"/>
  <c r="P503" i="12"/>
  <c r="K465" i="12"/>
  <c r="AN465" i="12"/>
  <c r="AA465" i="12" s="1" a="1"/>
  <c r="AA465" i="12" s="1"/>
  <c r="X465" i="12"/>
  <c r="AN495" i="12"/>
  <c r="Y495" i="12" s="1" a="1"/>
  <c r="Y495" i="12" s="1"/>
  <c r="X461" i="12"/>
  <c r="AN461" i="12"/>
  <c r="Y461" i="12" s="1" a="1"/>
  <c r="Y461" i="12" s="1"/>
  <c r="X504" i="12"/>
  <c r="K504" i="12"/>
  <c r="K576" i="12"/>
  <c r="X576" i="12"/>
  <c r="AO576" i="12"/>
  <c r="AB576" i="12" s="1" a="1"/>
  <c r="AB576" i="12" s="1"/>
  <c r="AN576" i="12"/>
  <c r="Z576" i="12" s="1" a="1"/>
  <c r="Z576" i="12" s="1"/>
  <c r="AP674" i="12"/>
  <c r="Y674" i="12" s="1" a="1"/>
  <c r="Y674" i="12" s="1"/>
  <c r="P674" i="12"/>
  <c r="AN528" i="12"/>
  <c r="Z528" i="12" s="1" a="1"/>
  <c r="Z528" i="12" s="1"/>
  <c r="K528" i="12"/>
  <c r="X528" i="12"/>
  <c r="K550" i="12"/>
  <c r="X550" i="12"/>
  <c r="AO550" i="12"/>
  <c r="Z550" i="12" s="1" a="1"/>
  <c r="Z550" i="12" s="1"/>
  <c r="AN550" i="12"/>
  <c r="AB550" i="12" s="1" a="1"/>
  <c r="AB550" i="12" s="1"/>
  <c r="AP573" i="12"/>
  <c r="AB573" i="12" s="1" a="1"/>
  <c r="AB573" i="12" s="1"/>
  <c r="P573" i="12"/>
  <c r="K536" i="12"/>
  <c r="AN536" i="12"/>
  <c r="AB536" i="12" s="1" a="1"/>
  <c r="AB536" i="12" s="1"/>
  <c r="P575" i="12"/>
  <c r="AP575" i="12"/>
  <c r="Z575" i="12" s="1" a="1"/>
  <c r="Z575" i="12" s="1"/>
  <c r="AP611" i="12"/>
  <c r="Z611" i="12" s="1" a="1"/>
  <c r="Z611" i="12" s="1"/>
  <c r="P611" i="12"/>
  <c r="K639" i="12"/>
  <c r="AN639" i="12"/>
  <c r="Y639" i="12" s="1" a="1"/>
  <c r="Y639" i="12" s="1"/>
  <c r="X677" i="12"/>
  <c r="K677" i="12"/>
  <c r="AN677" i="12"/>
  <c r="Y677" i="12" s="1" a="1"/>
  <c r="Y677" i="12" s="1"/>
  <c r="P619" i="12"/>
  <c r="AP619" i="12"/>
  <c r="Z619" i="12" s="1" a="1"/>
  <c r="Z619" i="12" s="1"/>
  <c r="AQ619" i="12"/>
  <c r="AB619" i="12" s="1" a="1"/>
  <c r="AB619" i="12" s="1"/>
  <c r="AN627" i="12"/>
  <c r="AA627" i="12" s="1" a="1"/>
  <c r="AA627" i="12" s="1"/>
  <c r="AP709" i="12"/>
  <c r="AB709" i="12" s="1" a="1"/>
  <c r="AB709" i="12" s="1"/>
  <c r="AQ709" i="12"/>
  <c r="Z709" i="12" s="1" a="1"/>
  <c r="Z709" i="12" s="1"/>
  <c r="AQ692" i="12"/>
  <c r="Z692" i="12" s="1" a="1"/>
  <c r="Z692" i="12" s="1"/>
  <c r="P692" i="12"/>
  <c r="AP692" i="12"/>
  <c r="AB692" i="12" s="1" a="1"/>
  <c r="AB692" i="12" s="1"/>
  <c r="AO714" i="12"/>
  <c r="Z714" i="12" s="1" a="1"/>
  <c r="Z714" i="12" s="1"/>
  <c r="K714" i="12"/>
  <c r="X714" i="12"/>
  <c r="AN714" i="12"/>
  <c r="AB714" i="12" s="1" a="1"/>
  <c r="AB714" i="12" s="1"/>
  <c r="AP686" i="12"/>
  <c r="AA686" i="12" s="1" a="1"/>
  <c r="AA686" i="12" s="1"/>
  <c r="AQ686" i="12"/>
  <c r="Y686" i="12" s="1" a="1"/>
  <c r="Y686" i="12" s="1"/>
  <c r="P686" i="12"/>
  <c r="P765" i="12"/>
  <c r="AP765" i="12"/>
  <c r="Z765" i="12" s="1" a="1"/>
  <c r="Z765" i="12" s="1"/>
  <c r="AO813" i="12"/>
  <c r="AA813" i="12" s="1" a="1"/>
  <c r="AA813" i="12" s="1"/>
  <c r="P719" i="12"/>
  <c r="AP719" i="12"/>
  <c r="Z719" i="12" s="1" a="1"/>
  <c r="Z719" i="12" s="1"/>
  <c r="K729" i="12"/>
  <c r="AO729" i="12"/>
  <c r="AA729" i="12" s="1" a="1"/>
  <c r="AA729" i="12" s="1"/>
  <c r="P755" i="12"/>
  <c r="AP755" i="12"/>
  <c r="Z755" i="12" s="1" a="1"/>
  <c r="Z755" i="12" s="1"/>
  <c r="AP717" i="12"/>
  <c r="AB717" i="12" s="1" a="1"/>
  <c r="AB717" i="12" s="1"/>
  <c r="X788" i="12"/>
  <c r="AO788" i="12"/>
  <c r="Z788" i="12" s="1" a="1"/>
  <c r="Z788" i="12" s="1"/>
  <c r="AN788" i="12"/>
  <c r="AB788" i="12" s="1" a="1"/>
  <c r="AB788" i="12" s="1"/>
  <c r="K788" i="12"/>
  <c r="AQ771" i="12"/>
  <c r="Z771" i="12" s="1" a="1"/>
  <c r="Z771" i="12" s="1"/>
  <c r="P771" i="12"/>
  <c r="AQ769" i="12"/>
  <c r="Z769" i="12" s="1" a="1"/>
  <c r="Z769" i="12" s="1"/>
  <c r="P769" i="12"/>
  <c r="AN796" i="12"/>
  <c r="Z796" i="12" s="1" a="1"/>
  <c r="Z796" i="12" s="1"/>
  <c r="X796" i="12"/>
  <c r="K796" i="12"/>
  <c r="AO796" i="12"/>
  <c r="AB796" i="12" s="1" a="1"/>
  <c r="AB796" i="12" s="1"/>
  <c r="K813" i="12"/>
  <c r="X813" i="12"/>
  <c r="AN813" i="12"/>
  <c r="Y813" i="12" s="1" a="1"/>
  <c r="Y813" i="12" s="1"/>
  <c r="AQ835" i="12"/>
  <c r="AB835" i="12" s="1" a="1"/>
  <c r="AB835" i="12" s="1"/>
  <c r="AP835" i="12"/>
  <c r="Z835" i="12" s="1" a="1"/>
  <c r="Z835" i="12" s="1"/>
  <c r="P835" i="12"/>
  <c r="P863" i="12"/>
  <c r="AP863" i="12"/>
  <c r="Z863" i="12" s="1" a="1"/>
  <c r="Z863" i="12" s="1"/>
  <c r="P94" i="12"/>
  <c r="AP94" i="12"/>
  <c r="AA94" i="12" s="1" a="1"/>
  <c r="AA94" i="12" s="1"/>
  <c r="AQ94" i="12"/>
  <c r="Y94" i="12" s="1" a="1"/>
  <c r="Y94" i="12" s="1"/>
  <c r="AO126" i="12"/>
  <c r="AB126" i="12" s="1" a="1"/>
  <c r="AB126" i="12" s="1"/>
  <c r="X126" i="12"/>
  <c r="AN126" i="12"/>
  <c r="Z126" i="12" s="1" a="1"/>
  <c r="Z126" i="12" s="1"/>
  <c r="X54" i="12"/>
  <c r="AO54" i="12"/>
  <c r="AB54" i="12" s="1" a="1"/>
  <c r="AB54" i="12" s="1"/>
  <c r="AN54" i="12"/>
  <c r="Z54" i="12" s="1" a="1"/>
  <c r="Z54" i="12" s="1"/>
  <c r="K54" i="12"/>
  <c r="P216" i="12"/>
  <c r="K420" i="12"/>
  <c r="X165" i="12"/>
  <c r="K165" i="12"/>
  <c r="AO165" i="12"/>
  <c r="AA165" i="12" s="1" a="1"/>
  <c r="AA165" i="12" s="1"/>
  <c r="AN165" i="12"/>
  <c r="Y165" i="12" s="1" a="1"/>
  <c r="Y165" i="12" s="1"/>
  <c r="AN150" i="12"/>
  <c r="AB150" i="12" s="1" a="1"/>
  <c r="AB150" i="12" s="1"/>
  <c r="X150" i="12"/>
  <c r="AO150" i="12"/>
  <c r="Z150" i="12" s="1" a="1"/>
  <c r="Z150" i="12" s="1"/>
  <c r="K150" i="12"/>
  <c r="X117" i="12"/>
  <c r="AO117" i="12"/>
  <c r="AA117" i="12" s="1" a="1"/>
  <c r="AA117" i="12" s="1"/>
  <c r="AN117" i="12"/>
  <c r="Y117" i="12" s="1" a="1"/>
  <c r="Y117" i="12" s="1"/>
  <c r="K117" i="12"/>
  <c r="AQ75" i="12"/>
  <c r="AB75" i="12" s="1" a="1"/>
  <c r="AB75" i="12" s="1"/>
  <c r="P75" i="12"/>
  <c r="X140" i="12"/>
  <c r="AO140" i="12"/>
  <c r="Z140" i="12" s="1" a="1"/>
  <c r="Z140" i="12" s="1"/>
  <c r="AN140" i="12"/>
  <c r="AB140" i="12" s="1" a="1"/>
  <c r="AB140" i="12" s="1"/>
  <c r="K140" i="12"/>
  <c r="K163" i="12"/>
  <c r="X163" i="12"/>
  <c r="AN163" i="12"/>
  <c r="Y163" i="12" s="1" a="1"/>
  <c r="Y163" i="12" s="1"/>
  <c r="AO163" i="12"/>
  <c r="AA163" i="12" s="1" a="1"/>
  <c r="AA163" i="12" s="1"/>
  <c r="AO147" i="12"/>
  <c r="Y147" i="12" s="1" a="1"/>
  <c r="Y147" i="12" s="1"/>
  <c r="X147" i="12"/>
  <c r="AN147" i="12"/>
  <c r="AA147" i="12" s="1" a="1"/>
  <c r="AA147" i="12" s="1"/>
  <c r="K147" i="12"/>
  <c r="AO83" i="12"/>
  <c r="AA83" i="12" s="1" a="1"/>
  <c r="AA83" i="12" s="1"/>
  <c r="AN83" i="12"/>
  <c r="Y83" i="12" s="1" a="1"/>
  <c r="Y83" i="12" s="1"/>
  <c r="K83" i="12"/>
  <c r="X83" i="12"/>
  <c r="AN19" i="12"/>
  <c r="Y19" i="12" s="1" a="1"/>
  <c r="Y19" i="12" s="1"/>
  <c r="AO19" i="12"/>
  <c r="AA19" i="12" s="1" a="1"/>
  <c r="AA19" i="12" s="1"/>
  <c r="K19" i="12"/>
  <c r="X19" i="12"/>
  <c r="AN106" i="12"/>
  <c r="Z106" i="12" s="1" a="1"/>
  <c r="Z106" i="12" s="1"/>
  <c r="AP9" i="12"/>
  <c r="Z9" i="12" s="1" a="1"/>
  <c r="Z9" i="12" s="1"/>
  <c r="AQ9" i="12"/>
  <c r="AB9" i="12" s="1" a="1"/>
  <c r="AB9" i="12" s="1"/>
  <c r="P9" i="12"/>
  <c r="AQ118" i="12"/>
  <c r="Y118" i="12" s="1" a="1"/>
  <c r="Y118" i="12" s="1"/>
  <c r="AP118" i="12"/>
  <c r="AA118" i="12" s="1" a="1"/>
  <c r="AA118" i="12" s="1"/>
  <c r="P118" i="12"/>
  <c r="K89" i="12"/>
  <c r="X89" i="12"/>
  <c r="AN89" i="12"/>
  <c r="AA89" i="12" s="1" a="1"/>
  <c r="AA89" i="12" s="1"/>
  <c r="AO89" i="12"/>
  <c r="Y89" i="12" s="1" a="1"/>
  <c r="Y89" i="12" s="1"/>
  <c r="AQ147" i="12"/>
  <c r="AB147" i="12" s="1" a="1"/>
  <c r="AB147" i="12" s="1"/>
  <c r="P147" i="12"/>
  <c r="X184" i="12"/>
  <c r="K184" i="12"/>
  <c r="AN184" i="12"/>
  <c r="Z184" i="12" s="1" a="1"/>
  <c r="Z184" i="12" s="1"/>
  <c r="P170" i="12"/>
  <c r="AQ170" i="12"/>
  <c r="AA170" i="12" s="1" a="1"/>
  <c r="AA170" i="12" s="1"/>
  <c r="P424" i="12"/>
  <c r="AN176" i="12"/>
  <c r="AB176" i="12" s="1" a="1"/>
  <c r="AB176" i="12" s="1"/>
  <c r="K112" i="12"/>
  <c r="K148" i="12"/>
  <c r="X13" i="12"/>
  <c r="K176" i="12"/>
  <c r="AO87" i="12"/>
  <c r="Y87" i="12" s="1" a="1"/>
  <c r="Y87" i="12" s="1"/>
  <c r="AN420" i="12"/>
  <c r="Z420" i="12" s="1" a="1"/>
  <c r="Z420" i="12" s="1"/>
  <c r="AN412" i="12"/>
  <c r="Z412" i="12" s="1" a="1"/>
  <c r="Z412" i="12" s="1"/>
  <c r="P402" i="12"/>
  <c r="AO347" i="12"/>
  <c r="Y347" i="12" s="1" a="1"/>
  <c r="Y347" i="12" s="1"/>
  <c r="AP208" i="12"/>
  <c r="Y208" i="12" s="1" a="1"/>
  <c r="Y208" i="12" s="1"/>
  <c r="AQ208" i="12"/>
  <c r="AA208" i="12" s="1" a="1"/>
  <c r="AA208" i="12" s="1"/>
  <c r="P175" i="12"/>
  <c r="AP175" i="12"/>
  <c r="AB175" i="12" s="1" a="1"/>
  <c r="AB175" i="12" s="1"/>
  <c r="AP257" i="12"/>
  <c r="Y257" i="12" s="1" a="1"/>
  <c r="Y257" i="12" s="1"/>
  <c r="P257" i="12"/>
  <c r="AN518" i="12"/>
  <c r="Z518" i="12" s="1" a="1"/>
  <c r="Z518" i="12" s="1"/>
  <c r="AN334" i="12"/>
  <c r="AB334" i="12" s="1" a="1"/>
  <c r="AB334" i="12" s="1"/>
  <c r="K334" i="12"/>
  <c r="AQ289" i="12"/>
  <c r="AB289" i="12" s="1" a="1"/>
  <c r="AB289" i="12" s="1"/>
  <c r="AP289" i="12"/>
  <c r="Z289" i="12" s="1" a="1"/>
  <c r="Z289" i="12" s="1"/>
  <c r="P289" i="12"/>
  <c r="AO355" i="12"/>
  <c r="AA355" i="12" s="1" a="1"/>
  <c r="AA355" i="12" s="1"/>
  <c r="AN355" i="12"/>
  <c r="Y355" i="12" s="1" a="1"/>
  <c r="Y355" i="12" s="1"/>
  <c r="K355" i="12"/>
  <c r="X355" i="12"/>
  <c r="AP322" i="12"/>
  <c r="AA322" i="12" s="1" a="1"/>
  <c r="AA322" i="12" s="1"/>
  <c r="P322" i="12"/>
  <c r="AO259" i="12"/>
  <c r="AA259" i="12" s="1" a="1"/>
  <c r="AA259" i="12" s="1"/>
  <c r="AQ411" i="12"/>
  <c r="Z411" i="12" s="1" a="1"/>
  <c r="Z411" i="12" s="1"/>
  <c r="AP411" i="12"/>
  <c r="AB411" i="12" s="1" a="1"/>
  <c r="AB411" i="12" s="1"/>
  <c r="K507" i="12"/>
  <c r="AN507" i="12"/>
  <c r="AA507" i="12" s="1" a="1"/>
  <c r="AA507" i="12" s="1"/>
  <c r="AN449" i="12"/>
  <c r="AA449" i="12" s="1" a="1"/>
  <c r="AA449" i="12" s="1"/>
  <c r="X449" i="12"/>
  <c r="K585" i="12"/>
  <c r="X585" i="12"/>
  <c r="AN585" i="12"/>
  <c r="Y585" i="12" s="1" a="1"/>
  <c r="Y585" i="12" s="1"/>
  <c r="AN625" i="12"/>
  <c r="AA625" i="12" s="1" a="1"/>
  <c r="AA625" i="12" s="1"/>
  <c r="K625" i="12"/>
  <c r="P631" i="12"/>
  <c r="AP631" i="12"/>
  <c r="Z631" i="12" s="1" a="1"/>
  <c r="Z631" i="12" s="1"/>
  <c r="AQ631" i="12"/>
  <c r="AB631" i="12" s="1" a="1"/>
  <c r="AB631" i="12" s="1"/>
  <c r="X610" i="12"/>
  <c r="K610" i="12"/>
  <c r="AN610" i="12"/>
  <c r="Z610" i="12" s="1" a="1"/>
  <c r="Z610" i="12" s="1"/>
  <c r="AQ684" i="12"/>
  <c r="Y684" i="12" s="1" a="1"/>
  <c r="Y684" i="12" s="1"/>
  <c r="AP684" i="12"/>
  <c r="AA684" i="12" s="1" a="1"/>
  <c r="AA684" i="12" s="1"/>
  <c r="P684" i="12"/>
  <c r="AQ707" i="12"/>
  <c r="AB707" i="12" s="1" a="1"/>
  <c r="AB707" i="12" s="1"/>
  <c r="P707" i="12"/>
  <c r="P757" i="12"/>
  <c r="AP757" i="12"/>
  <c r="Z757" i="12" s="1" a="1"/>
  <c r="Z757" i="12" s="1"/>
  <c r="K739" i="12"/>
  <c r="P718" i="12"/>
  <c r="AP718" i="12"/>
  <c r="AA718" i="12" s="1" a="1"/>
  <c r="AA718" i="12" s="1"/>
  <c r="K735" i="12"/>
  <c r="AQ794" i="12"/>
  <c r="Y794" i="12" s="1" a="1"/>
  <c r="Y794" i="12" s="1"/>
  <c r="AP794" i="12"/>
  <c r="AA794" i="12" s="1" a="1"/>
  <c r="AA794" i="12" s="1"/>
  <c r="P794" i="12"/>
  <c r="AO806" i="12"/>
  <c r="AB806" i="12" s="1" a="1"/>
  <c r="AB806" i="12" s="1"/>
  <c r="AN806" i="12"/>
  <c r="Z806" i="12" s="1" a="1"/>
  <c r="Z806" i="12" s="1"/>
  <c r="AN828" i="12"/>
  <c r="Z828" i="12" s="1" a="1"/>
  <c r="Z828" i="12" s="1"/>
  <c r="K828" i="12"/>
  <c r="AO828" i="12"/>
  <c r="AB828" i="12" s="1" a="1"/>
  <c r="AB828" i="12" s="1"/>
  <c r="X828" i="12"/>
  <c r="AQ761" i="12"/>
  <c r="AA761" i="12" s="1" a="1"/>
  <c r="AA761" i="12" s="1"/>
  <c r="P761" i="12"/>
  <c r="AP761" i="12"/>
  <c r="Y761" i="12" s="1" a="1"/>
  <c r="Y761" i="12" s="1"/>
  <c r="K770" i="12"/>
  <c r="AN770" i="12"/>
  <c r="Z770" i="12" s="1" a="1"/>
  <c r="Z770" i="12" s="1"/>
  <c r="AO770" i="12"/>
  <c r="AB770" i="12" s="1" a="1"/>
  <c r="AB770" i="12" s="1"/>
  <c r="X770" i="12"/>
  <c r="X845" i="12"/>
  <c r="AO845" i="12"/>
  <c r="Y845" i="12" s="1" a="1"/>
  <c r="Y845" i="12" s="1"/>
  <c r="AN845" i="12"/>
  <c r="AA845" i="12" s="1" a="1"/>
  <c r="AA845" i="12" s="1"/>
  <c r="AP763" i="12"/>
  <c r="Z763" i="12" s="1" a="1"/>
  <c r="Z763" i="12" s="1"/>
  <c r="P763" i="12"/>
  <c r="AP789" i="12"/>
  <c r="AB789" i="12" s="1" a="1"/>
  <c r="AB789" i="12" s="1"/>
  <c r="P789" i="12"/>
  <c r="AO826" i="12"/>
  <c r="AB826" i="12" s="1" a="1"/>
  <c r="AB826" i="12" s="1"/>
  <c r="AN826" i="12"/>
  <c r="Z826" i="12" s="1" a="1"/>
  <c r="Z826" i="12" s="1"/>
  <c r="K826" i="12"/>
  <c r="AN866" i="12"/>
  <c r="Z866" i="12" s="1" a="1"/>
  <c r="Z866" i="12" s="1"/>
  <c r="X866" i="12"/>
  <c r="P792" i="12"/>
  <c r="AP792" i="12"/>
  <c r="AA792" i="12" s="1" a="1"/>
  <c r="AA792" i="12" s="1"/>
  <c r="AQ829" i="12"/>
  <c r="AB829" i="12" s="1" a="1"/>
  <c r="AB829" i="12" s="1"/>
  <c r="P829" i="12"/>
  <c r="AP829" i="12"/>
  <c r="Z829" i="12" s="1" a="1"/>
  <c r="Z829" i="12" s="1"/>
  <c r="AP759" i="12"/>
  <c r="Z759" i="12" s="1" a="1"/>
  <c r="Z759" i="12" s="1"/>
  <c r="P759" i="12"/>
  <c r="P779" i="12"/>
  <c r="AP779" i="12"/>
  <c r="Z779" i="12" s="1" a="1"/>
  <c r="Z779" i="12" s="1"/>
  <c r="AO818" i="12"/>
  <c r="AB818" i="12" s="1" a="1"/>
  <c r="AB818" i="12" s="1"/>
  <c r="X818" i="12"/>
  <c r="K818" i="12"/>
  <c r="AN818" i="12"/>
  <c r="Z818" i="12" s="1" a="1"/>
  <c r="Z818" i="12" s="1"/>
  <c r="X768" i="12"/>
  <c r="AO768" i="12"/>
  <c r="Z768" i="12" s="1" a="1"/>
  <c r="Z768" i="12" s="1"/>
  <c r="K768" i="12"/>
  <c r="K773" i="12"/>
  <c r="P804" i="12"/>
  <c r="AP804" i="12"/>
  <c r="Y804" i="12" s="1" a="1"/>
  <c r="Y804" i="12" s="1"/>
  <c r="K819" i="12"/>
  <c r="AO819" i="12"/>
  <c r="AA819" i="12" s="1" a="1"/>
  <c r="AA819" i="12" s="1"/>
  <c r="X819" i="12"/>
  <c r="AO841" i="12"/>
  <c r="Y841" i="12" s="1" a="1"/>
  <c r="Y841" i="12" s="1"/>
  <c r="X841" i="12"/>
  <c r="K841" i="12"/>
  <c r="AN841" i="12"/>
  <c r="AA841" i="12" s="1" a="1"/>
  <c r="AA841" i="12" s="1"/>
  <c r="X838" i="12"/>
  <c r="K838" i="12"/>
  <c r="AN848" i="12"/>
  <c r="AB848" i="12" s="1" a="1"/>
  <c r="AB848" i="12" s="1"/>
  <c r="AO848" i="12"/>
  <c r="Z848" i="12" s="1" a="1"/>
  <c r="Z848" i="12" s="1"/>
  <c r="X848" i="12"/>
  <c r="P857" i="12"/>
  <c r="AP857" i="12"/>
  <c r="AB857" i="12" s="1" a="1"/>
  <c r="AB857" i="12" s="1"/>
  <c r="K853" i="12"/>
  <c r="AO853" i="12"/>
  <c r="Y853" i="12" s="1" a="1"/>
  <c r="Y853" i="12" s="1"/>
  <c r="AQ823" i="12"/>
  <c r="Z823" i="12" s="1" a="1"/>
  <c r="Z823" i="12" s="1"/>
  <c r="P823" i="12"/>
  <c r="AP823" i="12"/>
  <c r="AB823" i="12" s="1" a="1"/>
  <c r="AB823" i="12" s="1"/>
  <c r="AQ844" i="12"/>
  <c r="AA844" i="12" s="1" a="1"/>
  <c r="AA844" i="12" s="1"/>
  <c r="AP844" i="12"/>
  <c r="Y844" i="12" s="1" a="1"/>
  <c r="Y844" i="12" s="1"/>
  <c r="P844" i="12"/>
  <c r="P853" i="12"/>
  <c r="AP853" i="12"/>
  <c r="AB853" i="12" s="1" a="1"/>
  <c r="AB853" i="12" s="1"/>
  <c r="AQ853" i="12"/>
  <c r="Z853" i="12" s="1" a="1"/>
  <c r="Z853" i="12" s="1"/>
  <c r="X832" i="12"/>
  <c r="K832" i="12"/>
  <c r="AQ86" i="12"/>
  <c r="AA86" i="12" s="1" a="1"/>
  <c r="AA86" i="12" s="1"/>
  <c r="AP86" i="12"/>
  <c r="Y86" i="12" s="1" a="1"/>
  <c r="Y86" i="12" s="1"/>
  <c r="K206" i="12"/>
  <c r="AN206" i="12"/>
  <c r="Z206" i="12" s="1" a="1"/>
  <c r="Z206" i="12" s="1"/>
  <c r="X206" i="12"/>
  <c r="AQ158" i="12"/>
  <c r="AA158" i="12" s="1" a="1"/>
  <c r="AA158" i="12" s="1"/>
  <c r="AP158" i="12"/>
  <c r="Y158" i="12" s="1" a="1"/>
  <c r="Y158" i="12" s="1"/>
  <c r="AN158" i="12"/>
  <c r="Z158" i="12" s="1" a="1"/>
  <c r="Z158" i="12" s="1"/>
  <c r="AO158" i="12"/>
  <c r="AB158" i="12" s="1" a="1"/>
  <c r="AB158" i="12" s="1"/>
  <c r="X86" i="12"/>
  <c r="AO86" i="12"/>
  <c r="AB86" i="12" s="1" a="1"/>
  <c r="AB86" i="12" s="1"/>
  <c r="AN86" i="12"/>
  <c r="Z86" i="12" s="1" a="1"/>
  <c r="Z86" i="12" s="1"/>
  <c r="AO127" i="12"/>
  <c r="AA127" i="12" s="1" a="1"/>
  <c r="AA127" i="12" s="1"/>
  <c r="X127" i="12"/>
  <c r="K127" i="12"/>
  <c r="AN127" i="12"/>
  <c r="Y127" i="12" s="1" a="1"/>
  <c r="Y127" i="12" s="1"/>
  <c r="AP198" i="12"/>
  <c r="Y198" i="12" s="1" a="1"/>
  <c r="Y198" i="12" s="1"/>
  <c r="AQ198" i="12"/>
  <c r="AA198" i="12" s="1" a="1"/>
  <c r="AA198" i="12" s="1"/>
  <c r="X199" i="12"/>
  <c r="K199" i="12"/>
  <c r="X174" i="12"/>
  <c r="AO174" i="12"/>
  <c r="Z174" i="12" s="1" a="1"/>
  <c r="Z174" i="12" s="1"/>
  <c r="AN174" i="12"/>
  <c r="AB174" i="12" s="1" a="1"/>
  <c r="AB174" i="12" s="1"/>
  <c r="AP80" i="12"/>
  <c r="AB80" i="12" s="1" a="1"/>
  <c r="AB80" i="12" s="1"/>
  <c r="P80" i="12"/>
  <c r="AP23" i="12"/>
  <c r="Z23" i="12" s="1" a="1"/>
  <c r="Z23" i="12" s="1"/>
  <c r="AQ23" i="12"/>
  <c r="AB23" i="12" s="1" a="1"/>
  <c r="AB23" i="12" s="1"/>
  <c r="AQ222" i="12"/>
  <c r="Y222" i="12" s="1" a="1"/>
  <c r="Y222" i="12" s="1"/>
  <c r="P222" i="12"/>
  <c r="AP222" i="12"/>
  <c r="AA222" i="12" s="1" a="1"/>
  <c r="AA222" i="12" s="1"/>
  <c r="X310" i="12"/>
  <c r="AN310" i="12"/>
  <c r="AB310" i="12" s="1" a="1"/>
  <c r="AB310" i="12" s="1"/>
  <c r="K220" i="12"/>
  <c r="X220" i="12"/>
  <c r="AO220" i="12"/>
  <c r="AB220" i="12" s="1" a="1"/>
  <c r="AB220" i="12" s="1"/>
  <c r="AN220" i="12"/>
  <c r="Z220" i="12" s="1" a="1"/>
  <c r="Z220" i="12" s="1"/>
  <c r="AO5" i="12"/>
  <c r="AB5" i="12" s="1" a="1"/>
  <c r="AB5" i="12" s="1"/>
  <c r="AN5" i="12"/>
  <c r="Z5" i="12" s="1" a="1"/>
  <c r="Z5" i="12" s="1"/>
  <c r="AQ141" i="12"/>
  <c r="Z141" i="12" s="1" a="1"/>
  <c r="Z141" i="12" s="1"/>
  <c r="AP141" i="12"/>
  <c r="AB141" i="12" s="1" a="1"/>
  <c r="AB141" i="12" s="1"/>
  <c r="AP253" i="12"/>
  <c r="Z253" i="12" s="1" a="1"/>
  <c r="Z253" i="12" s="1"/>
  <c r="AQ253" i="12"/>
  <c r="AB253" i="12" s="1" a="1"/>
  <c r="AB253" i="12" s="1"/>
  <c r="AN247" i="12"/>
  <c r="Y247" i="12" s="1" a="1"/>
  <c r="Y247" i="12" s="1"/>
  <c r="X247" i="12"/>
  <c r="K264" i="12"/>
  <c r="X264" i="12"/>
  <c r="AN264" i="12"/>
  <c r="AB264" i="12" s="1" a="1"/>
  <c r="AB264" i="12" s="1"/>
  <c r="AO264" i="12"/>
  <c r="Z264" i="12" s="1" a="1"/>
  <c r="Z264" i="12" s="1"/>
  <c r="K345" i="12"/>
  <c r="AO251" i="12"/>
  <c r="Y251" i="12" s="1" a="1"/>
  <c r="Y251" i="12" s="1"/>
  <c r="X251" i="12"/>
  <c r="K251" i="12"/>
  <c r="K333" i="12"/>
  <c r="AN333" i="12"/>
  <c r="Y333" i="12" s="1" a="1"/>
  <c r="Y333" i="12" s="1"/>
  <c r="X333" i="12"/>
  <c r="AQ536" i="12"/>
  <c r="AA536" i="12" s="1" a="1"/>
  <c r="AA536" i="12" s="1"/>
  <c r="AP536" i="12"/>
  <c r="Y536" i="12" s="1" a="1"/>
  <c r="Y536" i="12" s="1"/>
  <c r="AP363" i="12"/>
  <c r="Z363" i="12" s="1" a="1"/>
  <c r="Z363" i="12" s="1"/>
  <c r="P363" i="12"/>
  <c r="AO508" i="12"/>
  <c r="AB508" i="12" s="1" a="1"/>
  <c r="AB508" i="12" s="1"/>
  <c r="X508" i="12"/>
  <c r="K508" i="12"/>
  <c r="AN508" i="12"/>
  <c r="Z508" i="12" s="1" a="1"/>
  <c r="Z508" i="12" s="1"/>
  <c r="P511" i="12"/>
  <c r="AP511" i="12"/>
  <c r="Z511" i="12" s="1" a="1"/>
  <c r="Z511" i="12" s="1"/>
  <c r="AQ511" i="12"/>
  <c r="AB511" i="12" s="1" a="1"/>
  <c r="AB511" i="12" s="1"/>
  <c r="AQ569" i="12"/>
  <c r="Z569" i="12" s="1" a="1"/>
  <c r="Z569" i="12" s="1"/>
  <c r="AP569" i="12"/>
  <c r="AB569" i="12" s="1" a="1"/>
  <c r="AB569" i="12" s="1"/>
  <c r="P569" i="12"/>
  <c r="P663" i="12"/>
  <c r="AO620" i="12"/>
  <c r="AA620" i="12" s="1" a="1"/>
  <c r="AA620" i="12" s="1"/>
  <c r="AN620" i="12"/>
  <c r="Y620" i="12" s="1" a="1"/>
  <c r="Y620" i="12" s="1"/>
  <c r="K620" i="12"/>
  <c r="X620" i="12"/>
  <c r="K721" i="12"/>
  <c r="AO721" i="12"/>
  <c r="AA721" i="12" s="1" a="1"/>
  <c r="AA721" i="12" s="1"/>
  <c r="K687" i="12"/>
  <c r="AN687" i="12"/>
  <c r="AA687" i="12" s="1" a="1"/>
  <c r="AA687" i="12" s="1"/>
  <c r="AO687" i="12"/>
  <c r="Y687" i="12" s="1" a="1"/>
  <c r="Y687" i="12" s="1"/>
  <c r="AN75" i="12"/>
  <c r="AA75" i="12" s="1" a="1"/>
  <c r="AA75" i="12" s="1"/>
  <c r="X75" i="12"/>
  <c r="AO75" i="12"/>
  <c r="Y75" i="12" s="1" a="1"/>
  <c r="Y75" i="12" s="1"/>
  <c r="K168" i="12"/>
  <c r="AO168" i="12"/>
  <c r="AB168" i="12" s="1" a="1"/>
  <c r="AB168" i="12" s="1"/>
  <c r="AN168" i="12"/>
  <c r="Z168" i="12" s="1" a="1"/>
  <c r="Z168" i="12" s="1"/>
  <c r="AP131" i="12"/>
  <c r="Z131" i="12" s="1" a="1"/>
  <c r="Z131" i="12" s="1"/>
  <c r="AQ131" i="12"/>
  <c r="AB131" i="12" s="1" a="1"/>
  <c r="AB131" i="12" s="1"/>
  <c r="AQ230" i="12"/>
  <c r="AA230" i="12" s="1" a="1"/>
  <c r="AA230" i="12" s="1"/>
  <c r="P230" i="12"/>
  <c r="AP230" i="12"/>
  <c r="Y230" i="12" s="1" a="1"/>
  <c r="Y230" i="12" s="1"/>
  <c r="X48" i="12"/>
  <c r="AO48" i="12"/>
  <c r="Z48" i="12" s="1" a="1"/>
  <c r="Z48" i="12" s="1"/>
  <c r="AN48" i="12"/>
  <c r="AB48" i="12" s="1" a="1"/>
  <c r="AB48" i="12" s="1"/>
  <c r="AQ66" i="12"/>
  <c r="AA66" i="12" s="1" a="1"/>
  <c r="AA66" i="12" s="1"/>
  <c r="AP66" i="12"/>
  <c r="Y66" i="12" s="1" a="1"/>
  <c r="Y66" i="12" s="1"/>
  <c r="X31" i="12"/>
  <c r="AO31" i="12"/>
  <c r="AA31" i="12" s="1" a="1"/>
  <c r="AA31" i="12" s="1"/>
  <c r="AP197" i="12"/>
  <c r="AB197" i="12" s="1" a="1"/>
  <c r="AB197" i="12" s="1"/>
  <c r="AQ197" i="12"/>
  <c r="Z197" i="12" s="1" a="1"/>
  <c r="Z197" i="12" s="1"/>
  <c r="X238" i="12"/>
  <c r="AO238" i="12"/>
  <c r="Z238" i="12" s="1" a="1"/>
  <c r="Z238" i="12" s="1"/>
  <c r="AP164" i="12"/>
  <c r="AA164" i="12" s="1" a="1"/>
  <c r="AA164" i="12" s="1"/>
  <c r="P164" i="12"/>
  <c r="X250" i="12"/>
  <c r="AN250" i="12"/>
  <c r="Z250" i="12" s="1" a="1"/>
  <c r="Z250" i="12" s="1"/>
  <c r="AO250" i="12"/>
  <c r="AB250" i="12" s="1" a="1"/>
  <c r="AB250" i="12" s="1"/>
  <c r="K250" i="12"/>
  <c r="X308" i="12"/>
  <c r="AN308" i="12"/>
  <c r="AB308" i="12" s="1" a="1"/>
  <c r="AB308" i="12" s="1"/>
  <c r="AQ357" i="12"/>
  <c r="Z357" i="12" s="1" a="1"/>
  <c r="Z357" i="12" s="1"/>
  <c r="X258" i="12"/>
  <c r="K258" i="12"/>
  <c r="K348" i="12"/>
  <c r="AO348" i="12"/>
  <c r="AB348" i="12" s="1" a="1"/>
  <c r="AB348" i="12" s="1"/>
  <c r="P359" i="12"/>
  <c r="AP359" i="12"/>
  <c r="Z359" i="12" s="1" a="1"/>
  <c r="Z359" i="12" s="1"/>
  <c r="AQ345" i="12"/>
  <c r="AB345" i="12" s="1" a="1"/>
  <c r="AB345" i="12" s="1"/>
  <c r="AP345" i="12"/>
  <c r="Z345" i="12" s="1" a="1"/>
  <c r="Z345" i="12" s="1"/>
  <c r="P345" i="12"/>
  <c r="K290" i="12"/>
  <c r="X290" i="12"/>
  <c r="X437" i="12"/>
  <c r="AN437" i="12"/>
  <c r="Z437" i="12" s="1" a="1"/>
  <c r="Z437" i="12" s="1"/>
  <c r="K284" i="12"/>
  <c r="X284" i="12"/>
  <c r="K274" i="12"/>
  <c r="AN274" i="12"/>
  <c r="AB274" i="12" s="1" a="1"/>
  <c r="AB274" i="12" s="1"/>
  <c r="AQ294" i="12"/>
  <c r="Y294" i="12" s="1" a="1"/>
  <c r="Y294" i="12" s="1"/>
  <c r="P294" i="12"/>
  <c r="AP294" i="12"/>
  <c r="AA294" i="12" s="1" a="1"/>
  <c r="AA294" i="12" s="1"/>
  <c r="AO376" i="12"/>
  <c r="AB376" i="12" s="1" a="1"/>
  <c r="AB376" i="12" s="1"/>
  <c r="AN376" i="12"/>
  <c r="Z376" i="12" s="1" a="1"/>
  <c r="Z376" i="12" s="1"/>
  <c r="K376" i="12"/>
  <c r="X376" i="12"/>
  <c r="AP371" i="12"/>
  <c r="Z371" i="12" s="1" a="1"/>
  <c r="Z371" i="12" s="1"/>
  <c r="AO492" i="12"/>
  <c r="AB492" i="12" s="1" a="1"/>
  <c r="AB492" i="12" s="1"/>
  <c r="K492" i="12"/>
  <c r="P518" i="12"/>
  <c r="AP518" i="12"/>
  <c r="Y518" i="12" s="1" a="1"/>
  <c r="Y518" i="12" s="1"/>
  <c r="AQ518" i="12"/>
  <c r="AA518" i="12" s="1" a="1"/>
  <c r="AA518" i="12" s="1"/>
  <c r="AQ384" i="12"/>
  <c r="AA384" i="12" s="1" a="1"/>
  <c r="AA384" i="12" s="1"/>
  <c r="AP384" i="12"/>
  <c r="Y384" i="12" s="1" a="1"/>
  <c r="Y384" i="12" s="1"/>
  <c r="K429" i="12"/>
  <c r="P394" i="12"/>
  <c r="AQ394" i="12"/>
  <c r="Y394" i="12" s="1" a="1"/>
  <c r="Y394" i="12" s="1"/>
  <c r="P412" i="12"/>
  <c r="X562" i="12"/>
  <c r="AO562" i="12"/>
  <c r="Z562" i="12" s="1" a="1"/>
  <c r="Z562" i="12" s="1"/>
  <c r="K562" i="12"/>
  <c r="AN562" i="12"/>
  <c r="AB562" i="12" s="1" a="1"/>
  <c r="AB562" i="12" s="1"/>
  <c r="AQ404" i="12"/>
  <c r="Z404" i="12" s="1" a="1"/>
  <c r="Z404" i="12" s="1"/>
  <c r="P404" i="12"/>
  <c r="AP404" i="12"/>
  <c r="AB404" i="12" s="1" a="1"/>
  <c r="AB404" i="12" s="1"/>
  <c r="P390" i="12"/>
  <c r="AP390" i="12"/>
  <c r="Y390" i="12" s="1" a="1"/>
  <c r="Y390" i="12" s="1"/>
  <c r="P422" i="12"/>
  <c r="X474" i="12"/>
  <c r="K474" i="12"/>
  <c r="AN638" i="12"/>
  <c r="Z638" i="12" s="1" a="1"/>
  <c r="Z638" i="12" s="1"/>
  <c r="K638" i="12"/>
  <c r="AO638" i="12"/>
  <c r="AB638" i="12" s="1" a="1"/>
  <c r="AB638" i="12" s="1"/>
  <c r="AO378" i="12"/>
  <c r="AB378" i="12" s="1" a="1"/>
  <c r="AB378" i="12" s="1"/>
  <c r="K378" i="12"/>
  <c r="X378" i="12"/>
  <c r="X509" i="12"/>
  <c r="AN509" i="12"/>
  <c r="Z509" i="12" s="1" a="1"/>
  <c r="Z509" i="12" s="1"/>
  <c r="AQ585" i="12"/>
  <c r="AB585" i="12" s="1" a="1"/>
  <c r="AB585" i="12" s="1"/>
  <c r="AP585" i="12"/>
  <c r="Z585" i="12" s="1" a="1"/>
  <c r="Z585" i="12" s="1"/>
  <c r="P585" i="12"/>
  <c r="AP545" i="12"/>
  <c r="Y545" i="12" s="1" a="1"/>
  <c r="Y545" i="12" s="1"/>
  <c r="AQ545" i="12"/>
  <c r="AA545" i="12" s="1" a="1"/>
  <c r="AA545" i="12" s="1"/>
  <c r="P545" i="12"/>
  <c r="AQ496" i="12"/>
  <c r="AA496" i="12" s="1" a="1"/>
  <c r="AA496" i="12" s="1"/>
  <c r="AO493" i="12"/>
  <c r="Y493" i="12" s="1" a="1"/>
  <c r="Y493" i="12" s="1"/>
  <c r="K493" i="12"/>
  <c r="P504" i="12"/>
  <c r="AP504" i="12"/>
  <c r="AA504" i="12" s="1" a="1"/>
  <c r="AA504" i="12" s="1"/>
  <c r="AQ504" i="12"/>
  <c r="Y504" i="12" s="1" a="1"/>
  <c r="Y504" i="12" s="1"/>
  <c r="K571" i="12"/>
  <c r="AP581" i="12"/>
  <c r="Y581" i="12" s="1" a="1"/>
  <c r="Y581" i="12" s="1"/>
  <c r="P581" i="12"/>
  <c r="AQ581" i="12"/>
  <c r="AA581" i="12" s="1" a="1"/>
  <c r="AA581" i="12" s="1"/>
  <c r="AQ542" i="12"/>
  <c r="Y542" i="12" s="1" a="1"/>
  <c r="Y542" i="12" s="1"/>
  <c r="P542" i="12"/>
  <c r="AP553" i="12"/>
  <c r="AB553" i="12" s="1" a="1"/>
  <c r="AB553" i="12" s="1"/>
  <c r="P553" i="12"/>
  <c r="AN583" i="12"/>
  <c r="Y583" i="12" s="1" a="1"/>
  <c r="Y583" i="12" s="1"/>
  <c r="X583" i="12"/>
  <c r="K583" i="12"/>
  <c r="AO583" i="12"/>
  <c r="AA583" i="12" s="1" a="1"/>
  <c r="AA583" i="12" s="1"/>
  <c r="AN705" i="12"/>
  <c r="Y705" i="12" s="1" a="1"/>
  <c r="Y705" i="12" s="1"/>
  <c r="K705" i="12"/>
  <c r="AO705" i="12"/>
  <c r="AA705" i="12" s="1" a="1"/>
  <c r="AA705" i="12" s="1"/>
  <c r="AN556" i="12"/>
  <c r="Z556" i="12" s="1" a="1"/>
  <c r="Z556" i="12" s="1"/>
  <c r="K556" i="12"/>
  <c r="AN575" i="12"/>
  <c r="AA575" i="12" s="1" a="1"/>
  <c r="AA575" i="12" s="1"/>
  <c r="K575" i="12"/>
  <c r="X575" i="12"/>
  <c r="P561" i="12"/>
  <c r="AP561" i="12"/>
  <c r="Z561" i="12" s="1" a="1"/>
  <c r="Z561" i="12" s="1"/>
  <c r="AN564" i="12"/>
  <c r="Z564" i="12" s="1" a="1"/>
  <c r="Z564" i="12" s="1"/>
  <c r="AO564" i="12"/>
  <c r="AB564" i="12" s="1" a="1"/>
  <c r="AB564" i="12" s="1"/>
  <c r="K564" i="12"/>
  <c r="K538" i="12"/>
  <c r="AN538" i="12"/>
  <c r="Z538" i="12" s="1" a="1"/>
  <c r="Z538" i="12" s="1"/>
  <c r="K549" i="12"/>
  <c r="K578" i="12"/>
  <c r="AN578" i="12"/>
  <c r="Z578" i="12" s="1" a="1"/>
  <c r="Z578" i="12" s="1"/>
  <c r="X578" i="12"/>
  <c r="AO592" i="12"/>
  <c r="AB592" i="12" s="1" a="1"/>
  <c r="AB592" i="12" s="1"/>
  <c r="K592" i="12"/>
  <c r="AN592" i="12"/>
  <c r="Z592" i="12" s="1" a="1"/>
  <c r="Z592" i="12" s="1"/>
  <c r="P580" i="12"/>
  <c r="AP580" i="12"/>
  <c r="Y580" i="12" s="1" a="1"/>
  <c r="Y580" i="12" s="1"/>
  <c r="X588" i="12"/>
  <c r="K588" i="12"/>
  <c r="AO588" i="12"/>
  <c r="Z588" i="12" s="1" a="1"/>
  <c r="Z588" i="12" s="1"/>
  <c r="AN588" i="12"/>
  <c r="AB588" i="12" s="1" a="1"/>
  <c r="AB588" i="12" s="1"/>
  <c r="K597" i="12"/>
  <c r="X597" i="12"/>
  <c r="AN597" i="12"/>
  <c r="Y597" i="12" s="1" a="1"/>
  <c r="Y597" i="12" s="1"/>
  <c r="AN606" i="12"/>
  <c r="AB606" i="12" s="1" a="1"/>
  <c r="AB606" i="12" s="1"/>
  <c r="AO606" i="12"/>
  <c r="Z606" i="12" s="1" a="1"/>
  <c r="Z606" i="12" s="1"/>
  <c r="K606" i="12"/>
  <c r="AP627" i="12"/>
  <c r="AB627" i="12" s="1" a="1"/>
  <c r="AB627" i="12" s="1"/>
  <c r="AQ627" i="12"/>
  <c r="Z627" i="12" s="1" a="1"/>
  <c r="Z627" i="12" s="1"/>
  <c r="P627" i="12"/>
  <c r="AO657" i="12"/>
  <c r="AA657" i="12" s="1" a="1"/>
  <c r="AA657" i="12" s="1"/>
  <c r="AN657" i="12"/>
  <c r="Y657" i="12" s="1" a="1"/>
  <c r="Y657" i="12" s="1"/>
  <c r="X657" i="12"/>
  <c r="K619" i="12"/>
  <c r="AN619" i="12"/>
  <c r="Y619" i="12" s="1" a="1"/>
  <c r="Y619" i="12" s="1"/>
  <c r="K641" i="12"/>
  <c r="AN641" i="12"/>
  <c r="Y641" i="12" s="1" a="1"/>
  <c r="Y641" i="12" s="1"/>
  <c r="K669" i="12"/>
  <c r="X669" i="12"/>
  <c r="AN669" i="12"/>
  <c r="Y669" i="12" s="1" a="1"/>
  <c r="Y669" i="12" s="1"/>
  <c r="P616" i="12"/>
  <c r="AQ616" i="12"/>
  <c r="AA616" i="12" s="1" a="1"/>
  <c r="AA616" i="12" s="1"/>
  <c r="K656" i="12"/>
  <c r="P688" i="12"/>
  <c r="AP688" i="12"/>
  <c r="Y688" i="12" s="1" a="1"/>
  <c r="Y688" i="12" s="1"/>
  <c r="AQ688" i="12"/>
  <c r="AA688" i="12" s="1" a="1"/>
  <c r="AA688" i="12" s="1"/>
  <c r="AN630" i="12"/>
  <c r="Z630" i="12" s="1" a="1"/>
  <c r="Z630" i="12" s="1"/>
  <c r="AO630" i="12"/>
  <c r="AB630" i="12" s="1" a="1"/>
  <c r="AB630" i="12" s="1"/>
  <c r="K630" i="12"/>
  <c r="K650" i="12"/>
  <c r="P661" i="12"/>
  <c r="AO708" i="12"/>
  <c r="AB708" i="12" s="1" a="1"/>
  <c r="AB708" i="12" s="1"/>
  <c r="K708" i="12"/>
  <c r="AN708" i="12"/>
  <c r="Z708" i="12" s="1" a="1"/>
  <c r="Z708" i="12" s="1"/>
  <c r="X708" i="12"/>
  <c r="X632" i="12"/>
  <c r="AN632" i="12"/>
  <c r="AB632" i="12" s="1" a="1"/>
  <c r="AB632" i="12" s="1"/>
  <c r="K632" i="12"/>
  <c r="AP641" i="12"/>
  <c r="AB641" i="12" s="1" a="1"/>
  <c r="AB641" i="12" s="1"/>
  <c r="AQ641" i="12"/>
  <c r="Z641" i="12" s="1" a="1"/>
  <c r="Z641" i="12" s="1"/>
  <c r="P641" i="12"/>
  <c r="P664" i="12"/>
  <c r="AP664" i="12"/>
  <c r="Y664" i="12" s="1" a="1"/>
  <c r="Y664" i="12" s="1"/>
  <c r="AO697" i="12"/>
  <c r="Y697" i="12" s="1" a="1"/>
  <c r="Y697" i="12" s="1"/>
  <c r="X697" i="12"/>
  <c r="K697" i="12"/>
  <c r="AN697" i="12"/>
  <c r="AA697" i="12" s="1" a="1"/>
  <c r="AA697" i="12" s="1"/>
  <c r="P630" i="12"/>
  <c r="AN612" i="12"/>
  <c r="Z612" i="12" s="1" a="1"/>
  <c r="Z612" i="12" s="1"/>
  <c r="K612" i="12"/>
  <c r="P622" i="12"/>
  <c r="AP668" i="12"/>
  <c r="AA668" i="12" s="1" a="1"/>
  <c r="AA668" i="12" s="1"/>
  <c r="P668" i="12"/>
  <c r="K701" i="12"/>
  <c r="AO701" i="12"/>
  <c r="Y701" i="12" s="1" a="1"/>
  <c r="Y701" i="12" s="1"/>
  <c r="K682" i="12"/>
  <c r="X682" i="12"/>
  <c r="AN682" i="12"/>
  <c r="Z682" i="12" s="1" a="1"/>
  <c r="Z682" i="12" s="1"/>
  <c r="P693" i="12"/>
  <c r="P713" i="12"/>
  <c r="AP713" i="12"/>
  <c r="AB713" i="12" s="1" a="1"/>
  <c r="AB713" i="12" s="1"/>
  <c r="AP662" i="12"/>
  <c r="Y662" i="12" s="1" a="1"/>
  <c r="Y662" i="12" s="1"/>
  <c r="AO703" i="12"/>
  <c r="AA703" i="12" s="1" a="1"/>
  <c r="AA703" i="12" s="1"/>
  <c r="K703" i="12"/>
  <c r="P721" i="12"/>
  <c r="AP721" i="12"/>
  <c r="Z721" i="12" s="1" a="1"/>
  <c r="Z721" i="12" s="1"/>
  <c r="AP708" i="12"/>
  <c r="Y708" i="12" s="1" a="1"/>
  <c r="Y708" i="12" s="1"/>
  <c r="P708" i="12"/>
  <c r="AP722" i="12"/>
  <c r="AA722" i="12" s="1" a="1"/>
  <c r="AA722" i="12" s="1"/>
  <c r="AP696" i="12"/>
  <c r="Y696" i="12" s="1" a="1"/>
  <c r="Y696" i="12" s="1"/>
  <c r="P696" i="12"/>
  <c r="AQ696" i="12"/>
  <c r="AA696" i="12" s="1" a="1"/>
  <c r="AA696" i="12" s="1"/>
  <c r="K727" i="12"/>
  <c r="AO727" i="12"/>
  <c r="AA727" i="12" s="1" a="1"/>
  <c r="AA727" i="12" s="1"/>
  <c r="AQ690" i="12"/>
  <c r="Y690" i="12" s="1" a="1"/>
  <c r="Y690" i="12" s="1"/>
  <c r="AP690" i="12"/>
  <c r="AA690" i="12" s="1" a="1"/>
  <c r="AA690" i="12" s="1"/>
  <c r="P690" i="12"/>
  <c r="P699" i="12"/>
  <c r="AQ699" i="12"/>
  <c r="Z699" i="12" s="1" a="1"/>
  <c r="Z699" i="12" s="1"/>
  <c r="AO710" i="12"/>
  <c r="AB710" i="12" s="1" a="1"/>
  <c r="AB710" i="12" s="1"/>
  <c r="AN710" i="12"/>
  <c r="Z710" i="12" s="1" a="1"/>
  <c r="Z710" i="12" s="1"/>
  <c r="X710" i="12"/>
  <c r="P738" i="12"/>
  <c r="AP738" i="12"/>
  <c r="Y738" i="12" s="1" a="1"/>
  <c r="Y738" i="12" s="1"/>
  <c r="K668" i="12"/>
  <c r="X702" i="12"/>
  <c r="K702" i="12"/>
  <c r="AN702" i="12"/>
  <c r="Z702" i="12" s="1" a="1"/>
  <c r="Z702" i="12" s="1"/>
  <c r="AN698" i="12"/>
  <c r="Z698" i="12" s="1" a="1"/>
  <c r="Z698" i="12" s="1"/>
  <c r="X698" i="12"/>
  <c r="K698" i="12"/>
  <c r="AQ711" i="12"/>
  <c r="Z711" i="12" s="1" a="1"/>
  <c r="Z711" i="12" s="1"/>
  <c r="AP711" i="12"/>
  <c r="AB711" i="12" s="1" a="1"/>
  <c r="AB711" i="12" s="1"/>
  <c r="P711" i="12"/>
  <c r="AP703" i="12"/>
  <c r="Z703" i="12" s="1" a="1"/>
  <c r="Z703" i="12" s="1"/>
  <c r="P703" i="12"/>
  <c r="AQ703" i="12"/>
  <c r="AB703" i="12" s="1" a="1"/>
  <c r="AB703" i="12" s="1"/>
  <c r="AO711" i="12"/>
  <c r="AA711" i="12" s="1" a="1"/>
  <c r="AA711" i="12" s="1"/>
  <c r="K711" i="12"/>
  <c r="P731" i="12"/>
  <c r="AP731" i="12"/>
  <c r="Z731" i="12" s="1" a="1"/>
  <c r="Z731" i="12" s="1"/>
  <c r="AQ732" i="12"/>
  <c r="AA732" i="12" s="1" a="1"/>
  <c r="AA732" i="12" s="1"/>
  <c r="AP732" i="12"/>
  <c r="Y732" i="12" s="1" a="1"/>
  <c r="Y732" i="12" s="1"/>
  <c r="AQ168" i="12"/>
  <c r="AA168" i="12" s="1" a="1"/>
  <c r="AA168" i="12" s="1"/>
  <c r="P168" i="12"/>
  <c r="AN248" i="12"/>
  <c r="AB248" i="12" s="1" a="1"/>
  <c r="AB248" i="12" s="1"/>
  <c r="K248" i="12"/>
  <c r="AO248" i="12"/>
  <c r="Z248" i="12" s="1" a="1"/>
  <c r="Z248" i="12" s="1"/>
  <c r="AQ232" i="12"/>
  <c r="AA232" i="12" s="1" a="1"/>
  <c r="AA232" i="12" s="1"/>
  <c r="P232" i="12"/>
  <c r="AP232" i="12"/>
  <c r="Y232" i="12" s="1" a="1"/>
  <c r="Y232" i="12" s="1"/>
  <c r="AO274" i="12"/>
  <c r="Z274" i="12" s="1" a="1"/>
  <c r="Z274" i="12" s="1"/>
  <c r="AQ181" i="12"/>
  <c r="AB181" i="12" s="1" a="1"/>
  <c r="AB181" i="12" s="1"/>
  <c r="P181" i="12"/>
  <c r="AP77" i="12"/>
  <c r="Y77" i="12" s="1" a="1"/>
  <c r="Y77" i="12" s="1"/>
  <c r="AQ77" i="12"/>
  <c r="AA77" i="12" s="1" a="1"/>
  <c r="AA77" i="12" s="1"/>
  <c r="X292" i="12"/>
  <c r="AQ84" i="12"/>
  <c r="AA84" i="12" s="1" a="1"/>
  <c r="AA84" i="12" s="1"/>
  <c r="AP84" i="12"/>
  <c r="Y84" i="12" s="1" a="1"/>
  <c r="Y84" i="12" s="1"/>
  <c r="P84" i="12"/>
  <c r="P224" i="12"/>
  <c r="AP224" i="12"/>
  <c r="AB224" i="12" s="1" a="1"/>
  <c r="AB224" i="12" s="1"/>
  <c r="P283" i="12"/>
  <c r="AP283" i="12"/>
  <c r="AB283" i="12" s="1" a="1"/>
  <c r="AB283" i="12" s="1"/>
  <c r="AO358" i="12"/>
  <c r="AB358" i="12" s="1" a="1"/>
  <c r="AB358" i="12" s="1"/>
  <c r="K358" i="12"/>
  <c r="AN358" i="12"/>
  <c r="Z358" i="12" s="1" a="1"/>
  <c r="Z358" i="12" s="1"/>
  <c r="X358" i="12"/>
  <c r="AP354" i="12"/>
  <c r="Y354" i="12" s="1" a="1"/>
  <c r="Y354" i="12" s="1"/>
  <c r="AO321" i="12"/>
  <c r="Y321" i="12" s="1" a="1"/>
  <c r="Y321" i="12" s="1"/>
  <c r="K321" i="12"/>
  <c r="AP513" i="12"/>
  <c r="Z513" i="12" s="1" a="1"/>
  <c r="Z513" i="12" s="1"/>
  <c r="AO403" i="12"/>
  <c r="AA403" i="12" s="1" a="1"/>
  <c r="AA403" i="12" s="1"/>
  <c r="X403" i="12"/>
  <c r="K403" i="12"/>
  <c r="AN403" i="12"/>
  <c r="Y403" i="12" s="1" a="1"/>
  <c r="Y403" i="12" s="1"/>
  <c r="X482" i="12"/>
  <c r="K482" i="12"/>
  <c r="AN482" i="12"/>
  <c r="Z482" i="12" s="1" a="1"/>
  <c r="Z482" i="12" s="1"/>
  <c r="X388" i="12"/>
  <c r="AN388" i="12"/>
  <c r="AB388" i="12" s="1" a="1"/>
  <c r="AB388" i="12" s="1"/>
  <c r="AO388" i="12"/>
  <c r="Z388" i="12" s="1" a="1"/>
  <c r="Z388" i="12" s="1"/>
  <c r="K388" i="12"/>
  <c r="AN463" i="12"/>
  <c r="Y463" i="12" s="1" a="1"/>
  <c r="Y463" i="12" s="1"/>
  <c r="X463" i="12"/>
  <c r="AQ537" i="12"/>
  <c r="Z537" i="12" s="1" a="1"/>
  <c r="Z537" i="12" s="1"/>
  <c r="AP537" i="12"/>
  <c r="AB537" i="12" s="1" a="1"/>
  <c r="AB537" i="12" s="1"/>
  <c r="P537" i="12"/>
  <c r="AO496" i="12"/>
  <c r="Z496" i="12" s="1" a="1"/>
  <c r="Z496" i="12" s="1"/>
  <c r="X496" i="12"/>
  <c r="K496" i="12"/>
  <c r="P522" i="12"/>
  <c r="AP522" i="12"/>
  <c r="Y522" i="12" s="1" a="1"/>
  <c r="Y522" i="12" s="1"/>
  <c r="AQ472" i="12"/>
  <c r="AA472" i="12" s="1" a="1"/>
  <c r="AA472" i="12" s="1"/>
  <c r="AP472" i="12"/>
  <c r="Y472" i="12" s="1" a="1"/>
  <c r="Y472" i="12" s="1"/>
  <c r="P472" i="12"/>
  <c r="P642" i="12"/>
  <c r="P512" i="12"/>
  <c r="AP512" i="12"/>
  <c r="AB512" i="12" s="1" a="1"/>
  <c r="AB512" i="12" s="1"/>
  <c r="AP539" i="12"/>
  <c r="Z539" i="12" s="1" a="1"/>
  <c r="Z539" i="12" s="1"/>
  <c r="AQ539" i="12"/>
  <c r="AB539" i="12" s="1" a="1"/>
  <c r="AB539" i="12" s="1"/>
  <c r="P539" i="12"/>
  <c r="K552" i="12"/>
  <c r="AO552" i="12"/>
  <c r="Z552" i="12" s="1" a="1"/>
  <c r="Z552" i="12" s="1"/>
  <c r="AN552" i="12"/>
  <c r="AB552" i="12" s="1" a="1"/>
  <c r="AB552" i="12" s="1"/>
  <c r="AN570" i="12"/>
  <c r="AB570" i="12" s="1" a="1"/>
  <c r="AB570" i="12" s="1"/>
  <c r="K539" i="12"/>
  <c r="X539" i="12"/>
  <c r="AN539" i="12"/>
  <c r="AA539" i="12" s="1" a="1"/>
  <c r="AA539" i="12" s="1"/>
  <c r="AN635" i="12"/>
  <c r="AA635" i="12" s="1" a="1"/>
  <c r="AA635" i="12" s="1"/>
  <c r="K635" i="12"/>
  <c r="K604" i="12"/>
  <c r="AO604" i="12"/>
  <c r="Z604" i="12" s="1" a="1"/>
  <c r="Z604" i="12" s="1"/>
  <c r="AN604" i="12"/>
  <c r="AB604" i="12" s="1" a="1"/>
  <c r="AB604" i="12" s="1"/>
  <c r="AN655" i="12"/>
  <c r="Y655" i="12" s="1" a="1"/>
  <c r="Y655" i="12" s="1"/>
  <c r="X655" i="12"/>
  <c r="K618" i="12"/>
  <c r="AO618" i="12"/>
  <c r="Z618" i="12" s="1" a="1"/>
  <c r="Z618" i="12" s="1"/>
  <c r="X618" i="12"/>
  <c r="AN618" i="12"/>
  <c r="AB618" i="12" s="1" a="1"/>
  <c r="AB618" i="12" s="1"/>
  <c r="K613" i="12"/>
  <c r="AN613" i="12"/>
  <c r="Y613" i="12" s="1" a="1"/>
  <c r="Y613" i="12" s="1"/>
  <c r="AN642" i="12"/>
  <c r="AB642" i="12" s="1" a="1"/>
  <c r="AB642" i="12" s="1"/>
  <c r="AO642" i="12"/>
  <c r="Z642" i="12" s="1" a="1"/>
  <c r="Z642" i="12" s="1"/>
  <c r="K642" i="12"/>
  <c r="AO712" i="12"/>
  <c r="Z712" i="12" s="1" a="1"/>
  <c r="Z712" i="12" s="1"/>
  <c r="K712" i="12"/>
  <c r="X712" i="12"/>
  <c r="AN712" i="12"/>
  <c r="AB712" i="12" s="1" a="1"/>
  <c r="AB712" i="12" s="1"/>
  <c r="K667" i="12"/>
  <c r="AN667" i="12"/>
  <c r="Y667" i="12" s="1" a="1"/>
  <c r="Y667" i="12" s="1"/>
  <c r="K756" i="12"/>
  <c r="P726" i="12"/>
  <c r="AQ726" i="12"/>
  <c r="Y726" i="12" s="1" a="1"/>
  <c r="Y726" i="12" s="1"/>
  <c r="AP726" i="12"/>
  <c r="AA726" i="12" s="1" a="1"/>
  <c r="AA726" i="12" s="1"/>
  <c r="P215" i="12"/>
  <c r="K529" i="12"/>
  <c r="AP22" i="12"/>
  <c r="AA22" i="12" s="1" a="1"/>
  <c r="AA22" i="12" s="1"/>
  <c r="P22" i="12"/>
  <c r="AO182" i="12"/>
  <c r="AB182" i="12" s="1" a="1"/>
  <c r="AB182" i="12" s="1"/>
  <c r="X182" i="12"/>
  <c r="AN109" i="12"/>
  <c r="Y109" i="12" s="1" a="1"/>
  <c r="Y109" i="12" s="1"/>
  <c r="X109" i="12"/>
  <c r="AO196" i="12"/>
  <c r="AB196" i="12" s="1" a="1"/>
  <c r="AB196" i="12" s="1"/>
  <c r="AN196" i="12"/>
  <c r="Z196" i="12" s="1" a="1"/>
  <c r="Z196" i="12" s="1"/>
  <c r="K196" i="12"/>
  <c r="AN68" i="12"/>
  <c r="AB68" i="12" s="1" a="1"/>
  <c r="AB68" i="12" s="1"/>
  <c r="K68" i="12"/>
  <c r="X162" i="12"/>
  <c r="X17" i="12"/>
  <c r="K17" i="12"/>
  <c r="AN17" i="12"/>
  <c r="AA17" i="12" s="1" a="1"/>
  <c r="AA17" i="12" s="1"/>
  <c r="AQ194" i="12"/>
  <c r="AA194" i="12" s="1" a="1"/>
  <c r="AA194" i="12" s="1"/>
  <c r="AQ346" i="12"/>
  <c r="Y346" i="12" s="1" a="1"/>
  <c r="Y346" i="12" s="1"/>
  <c r="P346" i="12"/>
  <c r="AQ5" i="12"/>
  <c r="AA5" i="12" s="1" a="1"/>
  <c r="AA5" i="12" s="1"/>
  <c r="AP5" i="12"/>
  <c r="Y5" i="12" s="1" a="1"/>
  <c r="Y5" i="12" s="1"/>
  <c r="P5" i="12"/>
  <c r="AN302" i="12"/>
  <c r="Z302" i="12" s="1" a="1"/>
  <c r="Z302" i="12" s="1"/>
  <c r="X302" i="12"/>
  <c r="X252" i="12"/>
  <c r="AN252" i="12"/>
  <c r="Z252" i="12" s="1" a="1"/>
  <c r="Z252" i="12" s="1"/>
  <c r="K252" i="12"/>
  <c r="AO252" i="12"/>
  <c r="AB252" i="12" s="1" a="1"/>
  <c r="AB252" i="12" s="1"/>
  <c r="AN304" i="12"/>
  <c r="Z304" i="12" s="1" a="1"/>
  <c r="Z304" i="12" s="1"/>
  <c r="K322" i="12"/>
  <c r="X322" i="12"/>
  <c r="AP416" i="12"/>
  <c r="AA416" i="12" s="1" a="1"/>
  <c r="AA416" i="12" s="1"/>
  <c r="AQ416" i="12"/>
  <c r="Y416" i="12" s="1" a="1"/>
  <c r="Y416" i="12" s="1"/>
  <c r="P416" i="12"/>
  <c r="X249" i="12"/>
  <c r="K249" i="12"/>
  <c r="AO249" i="12"/>
  <c r="Y249" i="12" s="1" a="1"/>
  <c r="Y249" i="12" s="1"/>
  <c r="P302" i="12"/>
  <c r="AP302" i="12"/>
  <c r="Y302" i="12" s="1" a="1"/>
  <c r="Y302" i="12" s="1"/>
  <c r="X457" i="12"/>
  <c r="AN457" i="12"/>
  <c r="AA457" i="12" s="1" a="1"/>
  <c r="AA457" i="12" s="1"/>
  <c r="P240" i="12"/>
  <c r="AP240" i="12"/>
  <c r="Y240" i="12" s="1" a="1"/>
  <c r="Y240" i="12" s="1"/>
  <c r="AP261" i="12"/>
  <c r="Z261" i="12" s="1" a="1"/>
  <c r="Z261" i="12" s="1"/>
  <c r="P261" i="12"/>
  <c r="K395" i="12"/>
  <c r="AO395" i="12"/>
  <c r="Y395" i="12" s="1" a="1"/>
  <c r="Y395" i="12" s="1"/>
  <c r="X395" i="12"/>
  <c r="AO405" i="12"/>
  <c r="AA405" i="12" s="1" a="1"/>
  <c r="AA405" i="12" s="1"/>
  <c r="AN405" i="12"/>
  <c r="Y405" i="12" s="1" a="1"/>
  <c r="Y405" i="12" s="1"/>
  <c r="X405" i="12"/>
  <c r="X422" i="12"/>
  <c r="AN422" i="12"/>
  <c r="Z422" i="12" s="1" a="1"/>
  <c r="Z422" i="12" s="1"/>
  <c r="AQ367" i="12"/>
  <c r="AB367" i="12" s="1" a="1"/>
  <c r="AB367" i="12" s="1"/>
  <c r="P367" i="12"/>
  <c r="AP367" i="12"/>
  <c r="Z367" i="12" s="1" a="1"/>
  <c r="Z367" i="12" s="1"/>
  <c r="AN413" i="12"/>
  <c r="AA413" i="12" s="1" a="1"/>
  <c r="AA413" i="12" s="1"/>
  <c r="X413" i="12"/>
  <c r="AO486" i="12"/>
  <c r="AB486" i="12" s="1" a="1"/>
  <c r="AB486" i="12" s="1"/>
  <c r="X486" i="12"/>
  <c r="K486" i="12"/>
  <c r="AQ524" i="12"/>
  <c r="Y524" i="12" s="1" a="1"/>
  <c r="Y524" i="12" s="1"/>
  <c r="AP524" i="12"/>
  <c r="AA524" i="12" s="1" a="1"/>
  <c r="AA524" i="12" s="1"/>
  <c r="P475" i="12"/>
  <c r="AQ475" i="12"/>
  <c r="AB475" i="12" s="1" a="1"/>
  <c r="AB475" i="12" s="1"/>
  <c r="AN497" i="12"/>
  <c r="Y497" i="12" s="1" a="1"/>
  <c r="Y497" i="12" s="1"/>
  <c r="AO497" i="12"/>
  <c r="AA497" i="12" s="1" a="1"/>
  <c r="AA497" i="12" s="1"/>
  <c r="K497" i="12"/>
  <c r="AO523" i="12"/>
  <c r="AA523" i="12" s="1" a="1"/>
  <c r="AA523" i="12" s="1"/>
  <c r="X523" i="12"/>
  <c r="AO485" i="12"/>
  <c r="Y485" i="12" s="1" a="1"/>
  <c r="Y485" i="12" s="1"/>
  <c r="K485" i="12"/>
  <c r="P555" i="12"/>
  <c r="AP555" i="12"/>
  <c r="AB555" i="12" s="1" a="1"/>
  <c r="AB555" i="12" s="1"/>
  <c r="P77" i="12"/>
  <c r="K174" i="12"/>
  <c r="P23" i="12"/>
  <c r="P111" i="12"/>
  <c r="P160" i="12"/>
  <c r="X168" i="12"/>
  <c r="AQ13" i="12"/>
  <c r="Z13" i="12" s="1" a="1"/>
  <c r="Z13" i="12" s="1"/>
  <c r="AP62" i="12"/>
  <c r="Y62" i="12" s="1" a="1"/>
  <c r="Y62" i="12" s="1"/>
  <c r="AQ80" i="12"/>
  <c r="Z80" i="12" s="1" a="1"/>
  <c r="Z80" i="12" s="1"/>
  <c r="AO199" i="12"/>
  <c r="AA199" i="12" s="1" a="1"/>
  <c r="AA199" i="12" s="1"/>
  <c r="AP194" i="12"/>
  <c r="Y194" i="12" s="1" a="1"/>
  <c r="Y194" i="12" s="1"/>
  <c r="AO162" i="12"/>
  <c r="AB162" i="12" s="1" a="1"/>
  <c r="AB162" i="12" s="1"/>
  <c r="AO109" i="12"/>
  <c r="AA109" i="12" s="1" a="1"/>
  <c r="AA109" i="12" s="1"/>
  <c r="K433" i="12"/>
  <c r="P407" i="12"/>
  <c r="X304" i="12"/>
  <c r="X248" i="12"/>
  <c r="P826" i="12"/>
  <c r="AP16" i="12"/>
  <c r="Y16" i="12" s="1" a="1"/>
  <c r="Y16" i="12" s="1"/>
  <c r="AQ16" i="12"/>
  <c r="AA16" i="12" s="1" a="1"/>
  <c r="AA16" i="12" s="1"/>
  <c r="AO233" i="12"/>
  <c r="Y233" i="12" s="1" a="1"/>
  <c r="Y233" i="12" s="1"/>
  <c r="K233" i="12"/>
  <c r="AP87" i="12"/>
  <c r="AB87" i="12" s="1" a="1"/>
  <c r="AB87" i="12" s="1"/>
  <c r="AQ87" i="12"/>
  <c r="Z87" i="12" s="1" a="1"/>
  <c r="Z87" i="12" s="1"/>
  <c r="AQ205" i="12"/>
  <c r="Z205" i="12" s="1" a="1"/>
  <c r="Z205" i="12" s="1"/>
  <c r="AP205" i="12"/>
  <c r="AB205" i="12" s="1" a="1"/>
  <c r="AB205" i="12" s="1"/>
  <c r="P237" i="12"/>
  <c r="AP237" i="12"/>
  <c r="Z237" i="12" s="1" a="1"/>
  <c r="Z237" i="12" s="1"/>
  <c r="AQ20" i="12"/>
  <c r="Y20" i="12" s="1" a="1"/>
  <c r="Y20" i="12" s="1"/>
  <c r="AP20" i="12"/>
  <c r="AA20" i="12" s="1" a="1"/>
  <c r="AA20" i="12" s="1"/>
  <c r="AN356" i="12"/>
  <c r="AB356" i="12" s="1" a="1"/>
  <c r="AB356" i="12" s="1"/>
  <c r="K356" i="12"/>
  <c r="X356" i="12"/>
  <c r="AO356" i="12"/>
  <c r="Z356" i="12" s="1" a="1"/>
  <c r="Z356" i="12" s="1"/>
  <c r="AP279" i="12"/>
  <c r="AB279" i="12" s="1" a="1"/>
  <c r="AB279" i="12" s="1"/>
  <c r="P279" i="12"/>
  <c r="P351" i="12"/>
  <c r="AP351" i="12"/>
  <c r="AB351" i="12" s="1" a="1"/>
  <c r="AB351" i="12" s="1"/>
  <c r="AO364" i="12"/>
  <c r="AB364" i="12" s="1" a="1"/>
  <c r="AB364" i="12" s="1"/>
  <c r="K364" i="12"/>
  <c r="AN364" i="12"/>
  <c r="Z364" i="12" s="1" a="1"/>
  <c r="Z364" i="12" s="1"/>
  <c r="K480" i="12"/>
  <c r="AN480" i="12"/>
  <c r="AB480" i="12" s="1" a="1"/>
  <c r="AB480" i="12" s="1"/>
  <c r="AO480" i="12"/>
  <c r="Z480" i="12" s="1" a="1"/>
  <c r="Z480" i="12" s="1"/>
  <c r="X480" i="12"/>
  <c r="P476" i="12"/>
  <c r="AP476" i="12"/>
  <c r="AB476" i="12" s="1" a="1"/>
  <c r="AB476" i="12" s="1"/>
  <c r="AO484" i="12"/>
  <c r="AB484" i="12" s="1" a="1"/>
  <c r="AB484" i="12" s="1"/>
  <c r="AN484" i="12"/>
  <c r="Z484" i="12" s="1" a="1"/>
  <c r="Z484" i="12" s="1"/>
  <c r="X484" i="12"/>
  <c r="AN505" i="12"/>
  <c r="Y505" i="12" s="1" a="1"/>
  <c r="Y505" i="12" s="1"/>
  <c r="AO505" i="12"/>
  <c r="AA505" i="12" s="1" a="1"/>
  <c r="AA505" i="12" s="1"/>
  <c r="X505" i="12"/>
  <c r="K505" i="12"/>
  <c r="X521" i="12"/>
  <c r="AO521" i="12"/>
  <c r="Y521" i="12" s="1" a="1"/>
  <c r="Y521" i="12" s="1"/>
  <c r="K521" i="12"/>
  <c r="AP549" i="12"/>
  <c r="Z549" i="12" s="1" a="1"/>
  <c r="Z549" i="12" s="1"/>
  <c r="AQ549" i="12"/>
  <c r="AB549" i="12" s="1" a="1"/>
  <c r="AB549" i="12" s="1"/>
  <c r="P549" i="12"/>
  <c r="P578" i="12"/>
  <c r="AP578" i="12"/>
  <c r="AA578" i="12" s="1" a="1"/>
  <c r="AA578" i="12" s="1"/>
  <c r="AP613" i="12"/>
  <c r="Z613" i="12" s="1" a="1"/>
  <c r="Z613" i="12" s="1"/>
  <c r="P613" i="12"/>
  <c r="AQ613" i="12"/>
  <c r="AB613" i="12" s="1" a="1"/>
  <c r="AB613" i="12" s="1"/>
  <c r="AN640" i="12"/>
  <c r="AB640" i="12" s="1" a="1"/>
  <c r="AB640" i="12" s="1"/>
  <c r="K640" i="12"/>
  <c r="AO640" i="12"/>
  <c r="Z640" i="12" s="1" a="1"/>
  <c r="Z640" i="12" s="1"/>
  <c r="AO675" i="12"/>
  <c r="AA675" i="12" s="1" a="1"/>
  <c r="AA675" i="12" s="1"/>
  <c r="X675" i="12"/>
  <c r="K675" i="12"/>
  <c r="AN675" i="12"/>
  <c r="Y675" i="12" s="1" a="1"/>
  <c r="Y675" i="12" s="1"/>
  <c r="AP647" i="12"/>
  <c r="Z647" i="12" s="1" a="1"/>
  <c r="Z647" i="12" s="1"/>
  <c r="P647" i="12"/>
  <c r="AQ730" i="12"/>
  <c r="Y730" i="12" s="1" a="1"/>
  <c r="Y730" i="12" s="1"/>
  <c r="P730" i="12"/>
  <c r="AP730" i="12"/>
  <c r="AA730" i="12" s="1" a="1"/>
  <c r="AA730" i="12" s="1"/>
  <c r="P744" i="12"/>
  <c r="AP744" i="12"/>
  <c r="Y744" i="12" s="1" a="1"/>
  <c r="Y744" i="12" s="1"/>
  <c r="AO529" i="12"/>
  <c r="Y529" i="12" s="1" a="1"/>
  <c r="Y529" i="12" s="1"/>
  <c r="AP206" i="12"/>
  <c r="Y206" i="12" s="1" a="1"/>
  <c r="Y206" i="12" s="1"/>
  <c r="AN11" i="12"/>
  <c r="Y11" i="12" s="1" a="1"/>
  <c r="Y11" i="12" s="1"/>
  <c r="AO11" i="12"/>
  <c r="AA11" i="12" s="1" a="1"/>
  <c r="AA11" i="12" s="1"/>
  <c r="AQ81" i="12"/>
  <c r="AB81" i="12" s="1" a="1"/>
  <c r="AB81" i="12" s="1"/>
  <c r="P81" i="12"/>
  <c r="K66" i="12"/>
  <c r="X66" i="12"/>
  <c r="AO66" i="12"/>
  <c r="Z66" i="12" s="1" a="1"/>
  <c r="Z66" i="12" s="1"/>
  <c r="AN245" i="12"/>
  <c r="Y245" i="12" s="1" a="1"/>
  <c r="Y245" i="12" s="1"/>
  <c r="K245" i="12"/>
  <c r="AO245" i="12"/>
  <c r="AA245" i="12" s="1" a="1"/>
  <c r="AA245" i="12" s="1"/>
  <c r="X245" i="12"/>
  <c r="AN209" i="12"/>
  <c r="Y209" i="12" s="1" a="1"/>
  <c r="Y209" i="12" s="1"/>
  <c r="X209" i="12"/>
  <c r="K209" i="12"/>
  <c r="AO209" i="12"/>
  <c r="AA209" i="12" s="1" a="1"/>
  <c r="AA209" i="12" s="1"/>
  <c r="X104" i="12"/>
  <c r="AO112" i="12"/>
  <c r="AB112" i="12" s="1" a="1"/>
  <c r="AB112" i="12" s="1"/>
  <c r="AN112" i="12"/>
  <c r="Z112" i="12" s="1" a="1"/>
  <c r="Z112" i="12" s="1"/>
  <c r="X112" i="12"/>
  <c r="X71" i="12"/>
  <c r="AN71" i="12"/>
  <c r="AA71" i="12" s="1" a="1"/>
  <c r="AA71" i="12" s="1"/>
  <c r="AO71" i="12"/>
  <c r="Y71" i="12" s="1" a="1"/>
  <c r="Y71" i="12" s="1"/>
  <c r="AQ154" i="12"/>
  <c r="Y154" i="12" s="1" a="1"/>
  <c r="Y154" i="12" s="1"/>
  <c r="P154" i="12"/>
  <c r="AP154" i="12"/>
  <c r="AA154" i="12" s="1" a="1"/>
  <c r="AA154" i="12" s="1"/>
  <c r="AP36" i="12"/>
  <c r="AA36" i="12" s="1" a="1"/>
  <c r="AA36" i="12" s="1"/>
  <c r="AQ36" i="12"/>
  <c r="Y36" i="12" s="1" a="1"/>
  <c r="Y36" i="12" s="1"/>
  <c r="AQ526" i="12"/>
  <c r="Y526" i="12" s="1" a="1"/>
  <c r="Y526" i="12" s="1"/>
  <c r="P526" i="12"/>
  <c r="P148" i="12"/>
  <c r="X24" i="12"/>
  <c r="AN199" i="12"/>
  <c r="Y199" i="12" s="1" a="1"/>
  <c r="Y199" i="12" s="1"/>
  <c r="AQ117" i="12"/>
  <c r="AB117" i="12" s="1" a="1"/>
  <c r="AB117" i="12" s="1"/>
  <c r="P836" i="12"/>
  <c r="K5" i="12"/>
  <c r="P13" i="12"/>
  <c r="P197" i="12"/>
  <c r="P190" i="12"/>
  <c r="K31" i="12"/>
  <c r="P39" i="12"/>
  <c r="P96" i="12"/>
  <c r="K71" i="12"/>
  <c r="K109" i="12"/>
  <c r="X173" i="12"/>
  <c r="K104" i="12"/>
  <c r="AQ167" i="12"/>
  <c r="AB167" i="12" s="1" a="1"/>
  <c r="AB167" i="12" s="1"/>
  <c r="AO81" i="12"/>
  <c r="AA81" i="12" s="1" a="1"/>
  <c r="AA81" i="12" s="1"/>
  <c r="X203" i="12"/>
  <c r="AN430" i="12"/>
  <c r="Z430" i="12" s="1" a="1"/>
  <c r="Z430" i="12" s="1"/>
  <c r="AQ371" i="12"/>
  <c r="AB371" i="12" s="1" a="1"/>
  <c r="AB371" i="12" s="1"/>
  <c r="X345" i="12"/>
  <c r="X233" i="12"/>
  <c r="P253" i="12"/>
  <c r="X667" i="12"/>
  <c r="AP567" i="12"/>
  <c r="AB567" i="12" s="1" a="1"/>
  <c r="AB567" i="12" s="1"/>
  <c r="AP151" i="12"/>
  <c r="Z151" i="12" s="1" a="1"/>
  <c r="Z151" i="12" s="1"/>
  <c r="AQ151" i="12"/>
  <c r="AB151" i="12" s="1" a="1"/>
  <c r="AB151" i="12" s="1"/>
  <c r="AQ108" i="12"/>
  <c r="Y108" i="12" s="1" a="1"/>
  <c r="Y108" i="12" s="1"/>
  <c r="AP108" i="12"/>
  <c r="AA108" i="12" s="1" a="1"/>
  <c r="AA108" i="12" s="1"/>
  <c r="K394" i="12"/>
  <c r="X394" i="12"/>
  <c r="AO394" i="12"/>
  <c r="AB394" i="12" s="1" a="1"/>
  <c r="AB394" i="12" s="1"/>
  <c r="AN394" i="12"/>
  <c r="Z394" i="12" s="1" a="1"/>
  <c r="Z394" i="12" s="1"/>
  <c r="X488" i="12"/>
  <c r="K488" i="12"/>
  <c r="AN404" i="12"/>
  <c r="Y404" i="12" s="1" a="1"/>
  <c r="Y404" i="12" s="1"/>
  <c r="X404" i="12"/>
  <c r="AO404" i="12"/>
  <c r="AA404" i="12" s="1" a="1"/>
  <c r="AA404" i="12" s="1"/>
  <c r="K517" i="12"/>
  <c r="X517" i="12"/>
  <c r="AO517" i="12"/>
  <c r="Y517" i="12" s="1" a="1"/>
  <c r="Y517" i="12" s="1"/>
  <c r="X441" i="12"/>
  <c r="AN441" i="12"/>
  <c r="Y441" i="12" s="1" a="1"/>
  <c r="Y441" i="12" s="1"/>
  <c r="X377" i="12"/>
  <c r="AO377" i="12"/>
  <c r="Y377" i="12" s="1" a="1"/>
  <c r="Y377" i="12" s="1"/>
  <c r="AP421" i="12"/>
  <c r="AB421" i="12" s="1" a="1"/>
  <c r="AB421" i="12" s="1"/>
  <c r="P421" i="12"/>
  <c r="AQ421" i="12"/>
  <c r="Z421" i="12" s="1" a="1"/>
  <c r="Z421" i="12" s="1"/>
  <c r="X540" i="12"/>
  <c r="K540" i="12"/>
  <c r="AN540" i="12"/>
  <c r="Z540" i="12" s="1" a="1"/>
  <c r="Z540" i="12" s="1"/>
  <c r="AN527" i="12"/>
  <c r="AA527" i="12" s="1" a="1"/>
  <c r="AA527" i="12" s="1"/>
  <c r="X527" i="12"/>
  <c r="K527" i="12"/>
  <c r="AO527" i="12"/>
  <c r="Y527" i="12" s="1" a="1"/>
  <c r="Y527" i="12" s="1"/>
  <c r="K692" i="12"/>
  <c r="AQ551" i="12"/>
  <c r="AB551" i="12" s="1" a="1"/>
  <c r="AB551" i="12" s="1"/>
  <c r="AP551" i="12"/>
  <c r="Z551" i="12" s="1" a="1"/>
  <c r="Z551" i="12" s="1"/>
  <c r="P551" i="12"/>
  <c r="K648" i="12"/>
  <c r="AN628" i="12"/>
  <c r="Z628" i="12" s="1" a="1"/>
  <c r="Z628" i="12" s="1"/>
  <c r="AO628" i="12"/>
  <c r="AB628" i="12" s="1" a="1"/>
  <c r="AB628" i="12" s="1"/>
  <c r="K628" i="12"/>
  <c r="X615" i="12"/>
  <c r="AO615" i="12"/>
  <c r="Y615" i="12" s="1" a="1"/>
  <c r="Y615" i="12" s="1"/>
  <c r="AN615" i="12"/>
  <c r="AA615" i="12" s="1" a="1"/>
  <c r="AA615" i="12" s="1"/>
  <c r="K615" i="12"/>
  <c r="AN637" i="12"/>
  <c r="AA637" i="12" s="1" a="1"/>
  <c r="AA637" i="12" s="1"/>
  <c r="K637" i="12"/>
  <c r="X622" i="12"/>
  <c r="AO622" i="12"/>
  <c r="Z622" i="12" s="1" a="1"/>
  <c r="Z622" i="12" s="1"/>
  <c r="AN622" i="12"/>
  <c r="AB622" i="12" s="1" a="1"/>
  <c r="AB622" i="12" s="1"/>
  <c r="K600" i="12"/>
  <c r="AO600" i="12"/>
  <c r="AB600" i="12" s="1" a="1"/>
  <c r="AB600" i="12" s="1"/>
  <c r="AN600" i="12"/>
  <c r="Z600" i="12" s="1" a="1"/>
  <c r="Z600" i="12" s="1"/>
  <c r="AQ651" i="12"/>
  <c r="AB651" i="12" s="1" a="1"/>
  <c r="AB651" i="12" s="1"/>
  <c r="P651" i="12"/>
  <c r="AP621" i="12"/>
  <c r="Z621" i="12" s="1" a="1"/>
  <c r="Z621" i="12" s="1"/>
  <c r="P621" i="12"/>
  <c r="AQ621" i="12"/>
  <c r="AB621" i="12" s="1" a="1"/>
  <c r="AB621" i="12" s="1"/>
  <c r="K718" i="12"/>
  <c r="AN718" i="12"/>
  <c r="Z718" i="12" s="1" a="1"/>
  <c r="Z718" i="12" s="1"/>
  <c r="AP172" i="12"/>
  <c r="Y172" i="12" s="1" a="1"/>
  <c r="Y172" i="12" s="1"/>
  <c r="P312" i="12"/>
  <c r="X141" i="12"/>
  <c r="AO141" i="12"/>
  <c r="Y141" i="12" s="1" a="1"/>
  <c r="Y141" i="12" s="1"/>
  <c r="AO132" i="12"/>
  <c r="AB132" i="12" s="1" a="1"/>
  <c r="AB132" i="12" s="1"/>
  <c r="X4" i="12"/>
  <c r="AO4" i="12"/>
  <c r="AB4" i="12" s="1" a="1"/>
  <c r="AB4" i="12" s="1"/>
  <c r="AN4" i="12"/>
  <c r="Z4" i="12" s="1" a="1"/>
  <c r="Z4" i="12" s="1"/>
  <c r="P106" i="12"/>
  <c r="AQ106" i="12"/>
  <c r="Y106" i="12" s="1" a="1"/>
  <c r="Y106" i="12" s="1"/>
  <c r="X139" i="12"/>
  <c r="AN139" i="12"/>
  <c r="Y139" i="12" s="1" a="1"/>
  <c r="Y139" i="12" s="1"/>
  <c r="X34" i="12"/>
  <c r="AO34" i="12"/>
  <c r="AB34" i="12" s="1" a="1"/>
  <c r="AB34" i="12" s="1"/>
  <c r="AN34" i="12"/>
  <c r="Z34" i="12" s="1" a="1"/>
  <c r="Z34" i="12" s="1"/>
  <c r="AO194" i="12"/>
  <c r="AB194" i="12" s="1" a="1"/>
  <c r="AB194" i="12" s="1"/>
  <c r="AN194" i="12"/>
  <c r="Z194" i="12" s="1" a="1"/>
  <c r="Z194" i="12" s="1"/>
  <c r="X194" i="12"/>
  <c r="K194" i="12"/>
  <c r="AN350" i="12"/>
  <c r="Z350" i="12" s="1" a="1"/>
  <c r="Z350" i="12" s="1"/>
  <c r="AO176" i="12"/>
  <c r="Z176" i="12" s="1" a="1"/>
  <c r="Z176" i="12" s="1"/>
  <c r="P324" i="12"/>
  <c r="AQ324" i="12"/>
  <c r="Y324" i="12" s="1" a="1"/>
  <c r="Y324" i="12" s="1"/>
  <c r="AP324" i="12"/>
  <c r="AA324" i="12" s="1" a="1"/>
  <c r="AA324" i="12" s="1"/>
  <c r="AO269" i="12"/>
  <c r="Y269" i="12" s="1" a="1"/>
  <c r="Y269" i="12" s="1"/>
  <c r="P228" i="12"/>
  <c r="AP228" i="12"/>
  <c r="Y228" i="12" s="1" a="1"/>
  <c r="Y228" i="12" s="1"/>
  <c r="AN331" i="12"/>
  <c r="Y331" i="12" s="1" a="1"/>
  <c r="Y331" i="12" s="1"/>
  <c r="AO331" i="12"/>
  <c r="AA331" i="12" s="1" a="1"/>
  <c r="AA331" i="12" s="1"/>
  <c r="X331" i="12"/>
  <c r="AO379" i="12"/>
  <c r="AA379" i="12" s="1" a="1"/>
  <c r="AA379" i="12" s="1"/>
  <c r="AO335" i="12"/>
  <c r="AA335" i="12" s="1" a="1"/>
  <c r="AA335" i="12" s="1"/>
  <c r="X335" i="12"/>
  <c r="K335" i="12"/>
  <c r="AN335" i="12"/>
  <c r="Y335" i="12" s="1" a="1"/>
  <c r="Y335" i="12" s="1"/>
  <c r="P44" i="12"/>
  <c r="P86" i="12"/>
  <c r="P131" i="12"/>
  <c r="AQ53" i="12"/>
  <c r="Z53" i="12" s="1" a="1"/>
  <c r="Z53" i="12" s="1"/>
  <c r="AP181" i="12"/>
  <c r="Z181" i="12" s="1" a="1"/>
  <c r="Z181" i="12" s="1"/>
  <c r="X158" i="12"/>
  <c r="AQ342" i="12"/>
  <c r="AA342" i="12" s="1" a="1"/>
  <c r="AA342" i="12" s="1"/>
  <c r="K75" i="12"/>
  <c r="P172" i="12"/>
  <c r="P117" i="12"/>
  <c r="P205" i="12"/>
  <c r="P198" i="12"/>
  <c r="P47" i="12"/>
  <c r="P151" i="12"/>
  <c r="P16" i="12"/>
  <c r="P104" i="12"/>
  <c r="P41" i="12"/>
  <c r="P194" i="12"/>
  <c r="X176" i="12"/>
  <c r="AQ175" i="12"/>
  <c r="Z175" i="12" s="1" a="1"/>
  <c r="Z175" i="12" s="1"/>
  <c r="AP133" i="12"/>
  <c r="AB133" i="12" s="1" a="1"/>
  <c r="AB133" i="12" s="1"/>
  <c r="X5" i="12"/>
  <c r="AP342" i="12"/>
  <c r="Y342" i="12" s="1" a="1"/>
  <c r="Y342" i="12" s="1"/>
  <c r="AQ261" i="12"/>
  <c r="AB261" i="12" s="1" a="1"/>
  <c r="AB261" i="12" s="1"/>
  <c r="AP802" i="12"/>
  <c r="AA802" i="12" s="1" a="1"/>
  <c r="AA802" i="12" s="1"/>
  <c r="AQ792" i="12"/>
  <c r="Y792" i="12" s="1" a="1"/>
  <c r="Y792" i="12" s="1"/>
  <c r="AO632" i="12"/>
  <c r="Z632" i="12" s="1" a="1"/>
  <c r="Z632" i="12" s="1"/>
  <c r="P474" i="12"/>
  <c r="AP144" i="12"/>
  <c r="AA144" i="12" s="1" a="1"/>
  <c r="AA144" i="12" s="1"/>
  <c r="AQ144" i="12"/>
  <c r="Y144" i="12" s="1" a="1"/>
  <c r="Y144" i="12" s="1"/>
  <c r="AO265" i="12"/>
  <c r="Y265" i="12" s="1" a="1"/>
  <c r="Y265" i="12" s="1"/>
  <c r="P242" i="12"/>
  <c r="AP242" i="12"/>
  <c r="Y242" i="12" s="1" a="1"/>
  <c r="Y242" i="12" s="1"/>
  <c r="X512" i="12"/>
  <c r="AN512" i="12"/>
  <c r="Y512" i="12" s="1" a="1"/>
  <c r="Y512" i="12" s="1"/>
  <c r="AO512" i="12"/>
  <c r="AA512" i="12" s="1" a="1"/>
  <c r="AA512" i="12" s="1"/>
  <c r="K512" i="12"/>
  <c r="X268" i="12"/>
  <c r="K268" i="12"/>
  <c r="AQ347" i="12"/>
  <c r="AB347" i="12" s="1" a="1"/>
  <c r="AB347" i="12" s="1"/>
  <c r="P347" i="12"/>
  <c r="AP347" i="12"/>
  <c r="Z347" i="12" s="1" a="1"/>
  <c r="Z347" i="12" s="1"/>
  <c r="AO326" i="12"/>
  <c r="AB326" i="12" s="1" a="1"/>
  <c r="AB326" i="12" s="1"/>
  <c r="AN326" i="12"/>
  <c r="Z326" i="12" s="1" a="1"/>
  <c r="Z326" i="12" s="1"/>
  <c r="K326" i="12"/>
  <c r="X374" i="12"/>
  <c r="AO374" i="12"/>
  <c r="AB374" i="12" s="1" a="1"/>
  <c r="AB374" i="12" s="1"/>
  <c r="K374" i="12"/>
  <c r="AN374" i="12"/>
  <c r="Z374" i="12" s="1" a="1"/>
  <c r="Z374" i="12" s="1"/>
  <c r="X469" i="12"/>
  <c r="AN469" i="12"/>
  <c r="Y469" i="12" s="1" a="1"/>
  <c r="Y469" i="12" s="1"/>
  <c r="X411" i="12"/>
  <c r="AN411" i="12"/>
  <c r="AA411" i="12" s="1" a="1"/>
  <c r="AA411" i="12" s="1"/>
  <c r="X370" i="12"/>
  <c r="AO370" i="12"/>
  <c r="Z370" i="12" s="1" a="1"/>
  <c r="Z370" i="12" s="1"/>
  <c r="AQ403" i="12"/>
  <c r="AB403" i="12" s="1" a="1"/>
  <c r="AB403" i="12" s="1"/>
  <c r="P403" i="12"/>
  <c r="AP403" i="12"/>
  <c r="Z403" i="12" s="1" a="1"/>
  <c r="Z403" i="12" s="1"/>
  <c r="X503" i="12"/>
  <c r="K503" i="12"/>
  <c r="AN503" i="12"/>
  <c r="AA503" i="12" s="1" a="1"/>
  <c r="AA503" i="12" s="1"/>
  <c r="AO503" i="12"/>
  <c r="Y503" i="12" s="1" a="1"/>
  <c r="Y503" i="12" s="1"/>
  <c r="AP547" i="12"/>
  <c r="Z547" i="12" s="1" a="1"/>
  <c r="Z547" i="12" s="1"/>
  <c r="AQ547" i="12"/>
  <c r="AB547" i="12" s="1" a="1"/>
  <c r="AB547" i="12" s="1"/>
  <c r="P547" i="12"/>
  <c r="AN579" i="12"/>
  <c r="AA579" i="12" s="1" a="1"/>
  <c r="AA579" i="12" s="1"/>
  <c r="X579" i="12"/>
  <c r="K579" i="12"/>
  <c r="AO579" i="12"/>
  <c r="Y579" i="12" s="1" a="1"/>
  <c r="Y579" i="12" s="1"/>
  <c r="AP649" i="12"/>
  <c r="Z649" i="12" s="1" a="1"/>
  <c r="Z649" i="12" s="1"/>
  <c r="P649" i="12"/>
  <c r="AO644" i="12"/>
  <c r="Z644" i="12" s="1" a="1"/>
  <c r="Z644" i="12" s="1"/>
  <c r="K644" i="12"/>
  <c r="AN644" i="12"/>
  <c r="AB644" i="12" s="1" a="1"/>
  <c r="AB644" i="12" s="1"/>
  <c r="AQ694" i="12"/>
  <c r="Y694" i="12" s="1" a="1"/>
  <c r="Y694" i="12" s="1"/>
  <c r="AP694" i="12"/>
  <c r="AA694" i="12" s="1" a="1"/>
  <c r="AA694" i="12" s="1"/>
  <c r="P694" i="12"/>
  <c r="K680" i="12"/>
  <c r="AN680" i="12"/>
  <c r="AB680" i="12" s="1" a="1"/>
  <c r="AB680" i="12" s="1"/>
  <c r="AO680" i="12"/>
  <c r="Z680" i="12" s="1" a="1"/>
  <c r="Z680" i="12" s="1"/>
  <c r="P678" i="12"/>
  <c r="AP678" i="12"/>
  <c r="Y678" i="12" s="1" a="1"/>
  <c r="Y678" i="12" s="1"/>
  <c r="AQ676" i="12"/>
  <c r="AA676" i="12" s="1" a="1"/>
  <c r="AA676" i="12" s="1"/>
  <c r="AP676" i="12"/>
  <c r="Y676" i="12" s="1" a="1"/>
  <c r="Y676" i="12" s="1"/>
  <c r="P676" i="12"/>
  <c r="AO198" i="12"/>
  <c r="AB198" i="12" s="1" a="1"/>
  <c r="AB198" i="12" s="1"/>
  <c r="X198" i="12"/>
  <c r="AN198" i="12"/>
  <c r="Z198" i="12" s="1" a="1"/>
  <c r="Z198" i="12" s="1"/>
  <c r="K173" i="12"/>
  <c r="AN173" i="12"/>
  <c r="Y173" i="12" s="1" a="1"/>
  <c r="Y173" i="12" s="1"/>
  <c r="X45" i="12"/>
  <c r="AO45" i="12"/>
  <c r="AA45" i="12" s="1" a="1"/>
  <c r="AA45" i="12" s="1"/>
  <c r="AP187" i="12"/>
  <c r="Z187" i="12" s="1" a="1"/>
  <c r="Z187" i="12" s="1"/>
  <c r="P187" i="12"/>
  <c r="AQ187" i="12"/>
  <c r="AB187" i="12" s="1" a="1"/>
  <c r="AB187" i="12" s="1"/>
  <c r="X98" i="12"/>
  <c r="AN130" i="12"/>
  <c r="AB130" i="12" s="1" a="1"/>
  <c r="AB130" i="12" s="1"/>
  <c r="X130" i="12"/>
  <c r="K130" i="12"/>
  <c r="AO130" i="12"/>
  <c r="Z130" i="12" s="1" a="1"/>
  <c r="Z130" i="12" s="1"/>
  <c r="AO145" i="12"/>
  <c r="AA145" i="12" s="1" a="1"/>
  <c r="AA145" i="12" s="1"/>
  <c r="AN145" i="12"/>
  <c r="Y145" i="12" s="1" a="1"/>
  <c r="Y145" i="12" s="1"/>
  <c r="X145" i="12"/>
  <c r="AN40" i="12"/>
  <c r="Z40" i="12" s="1" a="1"/>
  <c r="Z40" i="12" s="1"/>
  <c r="K40" i="12"/>
  <c r="K135" i="12"/>
  <c r="AN135" i="12"/>
  <c r="Y135" i="12" s="1" a="1"/>
  <c r="Y135" i="12" s="1"/>
  <c r="AO135" i="12"/>
  <c r="AA135" i="12" s="1" a="1"/>
  <c r="AA135" i="12" s="1"/>
  <c r="AQ256" i="12"/>
  <c r="AA256" i="12" s="1" a="1"/>
  <c r="AA256" i="12" s="1"/>
  <c r="P256" i="12"/>
  <c r="P252" i="12"/>
  <c r="AP252" i="12"/>
  <c r="AA252" i="12" s="1" a="1"/>
  <c r="AA252" i="12" s="1"/>
  <c r="AP265" i="12"/>
  <c r="AB265" i="12" s="1" a="1"/>
  <c r="AB265" i="12" s="1"/>
  <c r="AQ265" i="12"/>
  <c r="Z265" i="12" s="1" a="1"/>
  <c r="Z265" i="12" s="1"/>
  <c r="P265" i="12"/>
  <c r="AO311" i="12"/>
  <c r="Y311" i="12" s="1" a="1"/>
  <c r="Y311" i="12" s="1"/>
  <c r="K311" i="12"/>
  <c r="AO253" i="12"/>
  <c r="AA253" i="12" s="1" a="1"/>
  <c r="AA253" i="12" s="1"/>
  <c r="X253" i="12"/>
  <c r="K203" i="12"/>
  <c r="K182" i="12"/>
  <c r="X196" i="12"/>
  <c r="AQ22" i="12"/>
  <c r="Y22" i="12" s="1" a="1"/>
  <c r="Y22" i="12" s="1"/>
  <c r="AQ62" i="12"/>
  <c r="AA62" i="12" s="1" a="1"/>
  <c r="AA62" i="12" s="1"/>
  <c r="AO104" i="12"/>
  <c r="Z104" i="12" s="1" a="1"/>
  <c r="Z104" i="12" s="1"/>
  <c r="AN81" i="12"/>
  <c r="Y81" i="12" s="1" a="1"/>
  <c r="Y81" i="12" s="1"/>
  <c r="X11" i="12"/>
  <c r="AO139" i="12"/>
  <c r="AA139" i="12" s="1" a="1"/>
  <c r="AA139" i="12" s="1"/>
  <c r="AN203" i="12"/>
  <c r="AA203" i="12" s="1" a="1"/>
  <c r="AA203" i="12" s="1"/>
  <c r="AO333" i="12"/>
  <c r="AA333" i="12" s="1" a="1"/>
  <c r="AA333" i="12" s="1"/>
  <c r="AP250" i="12"/>
  <c r="AA250" i="12" s="1" a="1"/>
  <c r="AA250" i="12" s="1"/>
  <c r="K247" i="12"/>
  <c r="AO247" i="12"/>
  <c r="AA247" i="12" s="1" a="1"/>
  <c r="AA247" i="12" s="1"/>
  <c r="X718" i="12"/>
  <c r="X529" i="12"/>
  <c r="X492" i="12"/>
  <c r="K48" i="12"/>
  <c r="P206" i="12"/>
  <c r="P167" i="12"/>
  <c r="P208" i="12"/>
  <c r="P66" i="12"/>
  <c r="AO98" i="12"/>
  <c r="AB98" i="12" s="1" a="1"/>
  <c r="AB98" i="12" s="1"/>
  <c r="AP215" i="12"/>
  <c r="Z215" i="12" s="1" a="1"/>
  <c r="Z215" i="12" s="1"/>
  <c r="AP148" i="12"/>
  <c r="Y148" i="12" s="1" a="1"/>
  <c r="Y148" i="12" s="1"/>
  <c r="AP69" i="12"/>
  <c r="AB69" i="12" s="1" a="1"/>
  <c r="AB69" i="12" s="1"/>
  <c r="AN141" i="12"/>
  <c r="AA141" i="12" s="1" a="1"/>
  <c r="AA141" i="12" s="1"/>
  <c r="AN182" i="12"/>
  <c r="Z182" i="12" s="1" a="1"/>
  <c r="Z182" i="12" s="1"/>
  <c r="AP59" i="12"/>
  <c r="Z59" i="12" s="1" a="1"/>
  <c r="Z59" i="12" s="1"/>
  <c r="K405" i="12"/>
  <c r="AQ359" i="12"/>
  <c r="AB359" i="12" s="1" a="1"/>
  <c r="AB359" i="12" s="1"/>
  <c r="AO340" i="12"/>
  <c r="AB340" i="12" s="1" a="1"/>
  <c r="AB340" i="12" s="1"/>
  <c r="AN258" i="12"/>
  <c r="AB258" i="12" s="1" a="1"/>
  <c r="AB258" i="12" s="1"/>
  <c r="X826" i="12"/>
  <c r="K723" i="12"/>
  <c r="K793" i="12"/>
  <c r="AO793" i="12"/>
  <c r="AA793" i="12" s="1" a="1"/>
  <c r="AA793" i="12" s="1"/>
  <c r="K724" i="12"/>
  <c r="AN724" i="12"/>
  <c r="Z724" i="12" s="1" a="1"/>
  <c r="Z724" i="12" s="1"/>
  <c r="X724" i="12"/>
  <c r="AQ748" i="12"/>
  <c r="AA748" i="12" s="1" a="1"/>
  <c r="AA748" i="12" s="1"/>
  <c r="P748" i="12"/>
  <c r="K809" i="12"/>
  <c r="AN728" i="12"/>
  <c r="Y728" i="12" s="1" a="1"/>
  <c r="Y728" i="12" s="1"/>
  <c r="K728" i="12"/>
  <c r="P768" i="12"/>
  <c r="AQ768" i="12"/>
  <c r="AA768" i="12" s="1" a="1"/>
  <c r="AA768" i="12" s="1"/>
  <c r="P810" i="12"/>
  <c r="K815" i="12"/>
  <c r="X815" i="12"/>
  <c r="K779" i="12"/>
  <c r="X791" i="12"/>
  <c r="K791" i="12"/>
  <c r="AQ760" i="12"/>
  <c r="AA760" i="12" s="1" a="1"/>
  <c r="AA760" i="12" s="1"/>
  <c r="P760" i="12"/>
  <c r="K798" i="12"/>
  <c r="AN798" i="12"/>
  <c r="AB798" i="12" s="1" a="1"/>
  <c r="AB798" i="12" s="1"/>
  <c r="P820" i="12"/>
  <c r="AP820" i="12"/>
  <c r="Y820" i="12" s="1" a="1"/>
  <c r="Y820" i="12" s="1"/>
  <c r="AQ820" i="12"/>
  <c r="AA820" i="12" s="1" a="1"/>
  <c r="AA820" i="12" s="1"/>
  <c r="K794" i="12"/>
  <c r="AO794" i="12"/>
  <c r="AB794" i="12" s="1" a="1"/>
  <c r="AB794" i="12" s="1"/>
  <c r="AN794" i="12"/>
  <c r="Z794" i="12" s="1" a="1"/>
  <c r="Z794" i="12" s="1"/>
  <c r="K803" i="12"/>
  <c r="X822" i="12"/>
  <c r="K822" i="12"/>
  <c r="AP842" i="12"/>
  <c r="Y842" i="12" s="1" a="1"/>
  <c r="Y842" i="12" s="1"/>
  <c r="P842" i="12"/>
  <c r="AN849" i="12"/>
  <c r="Y849" i="12" s="1" a="1"/>
  <c r="Y849" i="12" s="1"/>
  <c r="K849" i="12"/>
  <c r="AO858" i="12"/>
  <c r="Z858" i="12" s="1" a="1"/>
  <c r="Z858" i="12" s="1"/>
  <c r="X858" i="12"/>
  <c r="K858" i="12"/>
  <c r="P818" i="12"/>
  <c r="AP818" i="12"/>
  <c r="Y818" i="12" s="1" a="1"/>
  <c r="Y818" i="12" s="1"/>
  <c r="AQ818" i="12"/>
  <c r="AA818" i="12" s="1" a="1"/>
  <c r="AA818" i="12" s="1"/>
  <c r="K827" i="12"/>
  <c r="AO827" i="12"/>
  <c r="Y827" i="12" s="1" a="1"/>
  <c r="Y827" i="12" s="1"/>
  <c r="AP845" i="12"/>
  <c r="AB845" i="12" s="1" a="1"/>
  <c r="AB845" i="12" s="1"/>
  <c r="P845" i="12"/>
  <c r="K854" i="12"/>
  <c r="AO854" i="12"/>
  <c r="AB854" i="12" s="1" a="1"/>
  <c r="AB854" i="12" s="1"/>
  <c r="X854" i="12"/>
  <c r="AN854" i="12"/>
  <c r="Z854" i="12" s="1" a="1"/>
  <c r="Z854" i="12" s="1"/>
  <c r="AO811" i="12"/>
  <c r="AA811" i="12" s="1" a="1"/>
  <c r="AA811" i="12" s="1"/>
  <c r="K811" i="12"/>
  <c r="AN811" i="12"/>
  <c r="Y811" i="12" s="1" a="1"/>
  <c r="Y811" i="12" s="1"/>
  <c r="X811" i="12"/>
  <c r="AN843" i="12"/>
  <c r="AA843" i="12" s="1" a="1"/>
  <c r="AA843" i="12" s="1"/>
  <c r="X843" i="12"/>
  <c r="K863" i="12"/>
  <c r="K814" i="12"/>
  <c r="AP837" i="12"/>
  <c r="Z837" i="12" s="1" a="1"/>
  <c r="Z837" i="12" s="1"/>
  <c r="P837" i="12"/>
  <c r="AQ190" i="12"/>
  <c r="Y190" i="12" s="1" a="1"/>
  <c r="Y190" i="12" s="1"/>
  <c r="X159" i="12"/>
  <c r="AN159" i="12"/>
  <c r="AA159" i="12" s="1" a="1"/>
  <c r="AA159" i="12" s="1"/>
  <c r="AO102" i="12"/>
  <c r="Z102" i="12" s="1" a="1"/>
  <c r="Z102" i="12" s="1"/>
  <c r="K102" i="12"/>
  <c r="X69" i="12"/>
  <c r="P843" i="12"/>
  <c r="K817" i="12"/>
  <c r="AP843" i="12"/>
  <c r="AB843" i="12" s="1" a="1"/>
  <c r="AB843" i="12" s="1"/>
  <c r="AN791" i="12"/>
  <c r="AA791" i="12" s="1" a="1"/>
  <c r="AA791" i="12" s="1"/>
  <c r="AP170" i="12"/>
  <c r="Y170" i="12" s="1" a="1"/>
  <c r="Y170" i="12" s="1"/>
  <c r="K222" i="12"/>
  <c r="AN222" i="12"/>
  <c r="AB222" i="12" s="1" a="1"/>
  <c r="AB222" i="12" s="1"/>
  <c r="X222" i="12"/>
  <c r="AN162" i="12"/>
  <c r="Z162" i="12" s="1" a="1"/>
  <c r="Z162" i="12" s="1"/>
  <c r="AN98" i="12"/>
  <c r="Z98" i="12" s="1" a="1"/>
  <c r="Z98" i="12" s="1"/>
  <c r="AO411" i="12"/>
  <c r="Y411" i="12" s="1" a="1"/>
  <c r="Y411" i="12" s="1"/>
  <c r="K411" i="12"/>
  <c r="AN238" i="12"/>
  <c r="AB238" i="12" s="1" a="1"/>
  <c r="AB238" i="12" s="1"/>
  <c r="AN327" i="12"/>
  <c r="AA327" i="12" s="1" a="1"/>
  <c r="AA327" i="12" s="1"/>
  <c r="K288" i="12"/>
  <c r="AO240" i="12"/>
  <c r="AB240" i="12" s="1" a="1"/>
  <c r="AB240" i="12" s="1"/>
  <c r="X229" i="12"/>
  <c r="K237" i="12"/>
  <c r="P497" i="12"/>
  <c r="AQ241" i="12"/>
  <c r="Z241" i="12" s="1" a="1"/>
  <c r="Z241" i="12" s="1"/>
  <c r="AO280" i="12"/>
  <c r="Z280" i="12" s="1" a="1"/>
  <c r="Z280" i="12" s="1"/>
  <c r="P435" i="12"/>
  <c r="X493" i="12"/>
  <c r="X445" i="12"/>
  <c r="AN445" i="12"/>
  <c r="AA445" i="12" s="1" a="1"/>
  <c r="AA445" i="12" s="1"/>
  <c r="AN460" i="12"/>
  <c r="AB460" i="12" s="1" a="1"/>
  <c r="AB460" i="12" s="1"/>
  <c r="AO460" i="12"/>
  <c r="Z460" i="12" s="1" a="1"/>
  <c r="Z460" i="12" s="1"/>
  <c r="AN504" i="12"/>
  <c r="Z504" i="12" s="1" a="1"/>
  <c r="Z504" i="12" s="1"/>
  <c r="AO495" i="12"/>
  <c r="AA495" i="12" s="1" a="1"/>
  <c r="AA495" i="12" s="1"/>
  <c r="P395" i="12"/>
  <c r="AN517" i="12"/>
  <c r="AA517" i="12" s="1" a="1"/>
  <c r="AA517" i="12" s="1"/>
  <c r="X237" i="12"/>
  <c r="X240" i="12"/>
  <c r="P241" i="12"/>
  <c r="P480" i="12"/>
  <c r="AQ482" i="12"/>
  <c r="AA482" i="12" s="1" a="1"/>
  <c r="AA482" i="12" s="1"/>
  <c r="P493" i="12"/>
  <c r="AN435" i="12"/>
  <c r="AA435" i="12" s="1" a="1"/>
  <c r="AA435" i="12" s="1"/>
  <c r="AP482" i="12"/>
  <c r="Y482" i="12" s="1" a="1"/>
  <c r="Y482" i="12" s="1"/>
  <c r="P534" i="12"/>
  <c r="AN483" i="12"/>
  <c r="AA483" i="12" s="1" a="1"/>
  <c r="AA483" i="12" s="1"/>
  <c r="K483" i="12"/>
  <c r="X487" i="12"/>
  <c r="AO504" i="12"/>
  <c r="AB504" i="12" s="1" a="1"/>
  <c r="AB504" i="12" s="1"/>
  <c r="P441" i="12"/>
  <c r="X494" i="12"/>
  <c r="K494" i="12"/>
  <c r="AP564" i="12"/>
  <c r="Y564" i="12" s="1" a="1"/>
  <c r="Y564" i="12" s="1"/>
  <c r="P564" i="12"/>
  <c r="K509" i="12"/>
  <c r="P536" i="12"/>
  <c r="P598" i="12"/>
  <c r="AN548" i="12"/>
  <c r="Y548" i="12" s="1" a="1"/>
  <c r="Y548" i="12" s="1"/>
  <c r="AQ578" i="12"/>
  <c r="Y578" i="12" s="1" a="1"/>
  <c r="Y578" i="12" s="1"/>
  <c r="AO556" i="12"/>
  <c r="AB556" i="12" s="1" a="1"/>
  <c r="AB556" i="12" s="1"/>
  <c r="K596" i="12"/>
  <c r="K541" i="12"/>
  <c r="AO570" i="12"/>
  <c r="Z570" i="12" s="1" a="1"/>
  <c r="Z570" i="12" s="1"/>
  <c r="K570" i="12"/>
  <c r="X582" i="12"/>
  <c r="K582" i="12"/>
  <c r="K472" i="12"/>
  <c r="AP105" i="12"/>
  <c r="AB105" i="12" s="1" a="1"/>
  <c r="AB105" i="12" s="1"/>
  <c r="AN542" i="12"/>
  <c r="Z542" i="12" s="1" a="1"/>
  <c r="Z542" i="12" s="1"/>
  <c r="AN554" i="12"/>
  <c r="Z554" i="12" s="1" a="1"/>
  <c r="Z554" i="12" s="1"/>
  <c r="X617" i="12"/>
  <c r="AN617" i="12"/>
  <c r="Z617" i="12" s="1" a="1"/>
  <c r="Z617" i="12" s="1"/>
  <c r="AN389" i="12"/>
  <c r="Y389" i="12" s="1" a="1"/>
  <c r="Y389" i="12" s="1"/>
  <c r="AP473" i="12"/>
  <c r="Y473" i="12" s="1" a="1"/>
  <c r="Y473" i="12" s="1"/>
  <c r="AQ517" i="12"/>
  <c r="Z517" i="12" s="1" a="1"/>
  <c r="Z517" i="12" s="1"/>
  <c r="AQ487" i="12"/>
  <c r="AB487" i="12" s="1" a="1"/>
  <c r="AB487" i="12" s="1"/>
  <c r="K475" i="12"/>
  <c r="AO494" i="12"/>
  <c r="AB494" i="12" s="1" a="1"/>
  <c r="AB494" i="12" s="1"/>
  <c r="X485" i="12"/>
  <c r="P709" i="12"/>
  <c r="AO728" i="12"/>
  <c r="AA728" i="12" s="1" a="1"/>
  <c r="AA728" i="12" s="1"/>
  <c r="AQ855" i="12"/>
  <c r="Z855" i="12" s="1" a="1"/>
  <c r="Z855" i="12" s="1"/>
  <c r="P781" i="12"/>
  <c r="AO822" i="12"/>
  <c r="Z822" i="12" s="1" a="1"/>
  <c r="Z822" i="12" s="1"/>
  <c r="AP155" i="12"/>
  <c r="Z155" i="12" s="1" a="1"/>
  <c r="Z155" i="12" s="1"/>
  <c r="AP27" i="12"/>
  <c r="AB27" i="12" s="1" a="1"/>
  <c r="AB27" i="12" s="1"/>
  <c r="AO258" i="12"/>
  <c r="Z258" i="12" s="1" a="1"/>
  <c r="Z258" i="12" s="1"/>
  <c r="AN237" i="12"/>
  <c r="Y237" i="12" s="1" a="1"/>
  <c r="Y237" i="12" s="1"/>
  <c r="AO490" i="12"/>
  <c r="Z490" i="12" s="1" a="1"/>
  <c r="Z490" i="12" s="1"/>
  <c r="AQ591" i="12"/>
  <c r="Z591" i="12" s="1" a="1"/>
  <c r="Z591" i="12" s="1"/>
  <c r="AQ601" i="12"/>
  <c r="Z601" i="12" s="1" a="1"/>
  <c r="Z601" i="12" s="1"/>
  <c r="AQ533" i="12"/>
  <c r="Z533" i="12" s="1" a="1"/>
  <c r="Z533" i="12" s="1"/>
  <c r="AN711" i="12"/>
  <c r="Y711" i="12" s="1" a="1"/>
  <c r="Y711" i="12" s="1"/>
  <c r="P729" i="12"/>
  <c r="AP705" i="12"/>
  <c r="Z705" i="12" s="1" a="1"/>
  <c r="Z705" i="12" s="1"/>
  <c r="AQ750" i="12"/>
  <c r="AA750" i="12" s="1" a="1"/>
  <c r="AA750" i="12" s="1"/>
  <c r="AP768" i="12"/>
  <c r="Y768" i="12" s="1" a="1"/>
  <c r="Y768" i="12" s="1"/>
  <c r="AP758" i="12"/>
  <c r="AA758" i="12" s="1" a="1"/>
  <c r="AA758" i="12" s="1"/>
  <c r="X742" i="12"/>
  <c r="AP773" i="12"/>
  <c r="AB773" i="12" s="1" a="1"/>
  <c r="AB773" i="12" s="1"/>
  <c r="AQ803" i="12"/>
  <c r="AB803" i="12" s="1" a="1"/>
  <c r="AB803" i="12" s="1"/>
  <c r="X827" i="12"/>
  <c r="AQ102" i="12"/>
  <c r="AA102" i="12" s="1" a="1"/>
  <c r="AA102" i="12" s="1"/>
  <c r="K22" i="12"/>
  <c r="X149" i="12"/>
  <c r="X85" i="12"/>
  <c r="AP11" i="12"/>
  <c r="Z11" i="12" s="1" a="1"/>
  <c r="Z11" i="12" s="1"/>
  <c r="X195" i="12"/>
  <c r="X131" i="12"/>
  <c r="X67" i="12"/>
  <c r="P186" i="12"/>
  <c r="AP58" i="12"/>
  <c r="AA58" i="12" s="1" a="1"/>
  <c r="AA58" i="12" s="1"/>
  <c r="AP161" i="12"/>
  <c r="AB161" i="12" s="1" a="1"/>
  <c r="AB161" i="12" s="1"/>
  <c r="AQ33" i="12"/>
  <c r="Z33" i="12" s="1" a="1"/>
  <c r="Z33" i="12" s="1"/>
  <c r="P10" i="12"/>
  <c r="AO185" i="12"/>
  <c r="AB185" i="12" s="1" a="1"/>
  <c r="AB185" i="12" s="1"/>
  <c r="K121" i="12"/>
  <c r="X57" i="12"/>
  <c r="K239" i="12"/>
  <c r="AN24" i="12"/>
  <c r="Z24" i="12" s="1" a="1"/>
  <c r="Z24" i="12" s="1"/>
  <c r="AO219" i="12"/>
  <c r="Y219" i="12" s="1" a="1"/>
  <c r="Y219" i="12" s="1"/>
  <c r="AP176" i="12"/>
  <c r="Y176" i="12" s="1" a="1"/>
  <c r="Y176" i="12" s="1"/>
  <c r="AP112" i="12"/>
  <c r="Y112" i="12" s="1" a="1"/>
  <c r="Y112" i="12" s="1"/>
  <c r="AP48" i="12"/>
  <c r="Y48" i="12" s="1" a="1"/>
  <c r="Y48" i="12" s="1"/>
  <c r="AQ200" i="12"/>
  <c r="Y200" i="12" s="1" a="1"/>
  <c r="Y200" i="12" s="1"/>
  <c r="AQ136" i="12"/>
  <c r="AA136" i="12" s="1" a="1"/>
  <c r="AA136" i="12" s="1"/>
  <c r="AQ72" i="12"/>
  <c r="Y72" i="12" s="1" a="1"/>
  <c r="Y72" i="12" s="1"/>
  <c r="AQ8" i="12"/>
  <c r="Z8" i="12" s="1" a="1"/>
  <c r="Z8" i="12" s="1"/>
  <c r="AQ183" i="12"/>
  <c r="AB183" i="12" s="1" a="1"/>
  <c r="AB183" i="12" s="1"/>
  <c r="AP119" i="12"/>
  <c r="Z119" i="12" s="1" a="1"/>
  <c r="Z119" i="12" s="1"/>
  <c r="AP55" i="12"/>
  <c r="Z55" i="12" s="1" a="1"/>
  <c r="Z55" i="12" s="1"/>
  <c r="AP207" i="12"/>
  <c r="AB207" i="12" s="1" a="1"/>
  <c r="AB207" i="12" s="1"/>
  <c r="AQ143" i="12"/>
  <c r="AB143" i="12" s="1" a="1"/>
  <c r="AB143" i="12" s="1"/>
  <c r="P79" i="12"/>
  <c r="AQ15" i="12"/>
  <c r="Z15" i="12" s="1" a="1"/>
  <c r="Z15" i="12" s="1"/>
  <c r="P213" i="12"/>
  <c r="P149" i="12"/>
  <c r="P85" i="12"/>
  <c r="AP21" i="12"/>
  <c r="Z21" i="12" s="1" a="1"/>
  <c r="Z21" i="12" s="1"/>
  <c r="AQ173" i="12"/>
  <c r="Z173" i="12" s="1" a="1"/>
  <c r="Z173" i="12" s="1"/>
  <c r="AQ109" i="12"/>
  <c r="AB109" i="12" s="1" a="1"/>
  <c r="AB109" i="12" s="1"/>
  <c r="AQ45" i="12"/>
  <c r="AB45" i="12" s="1" a="1"/>
  <c r="AB45" i="12" s="1"/>
  <c r="P180" i="12"/>
  <c r="P116" i="12"/>
  <c r="P52" i="12"/>
  <c r="AQ204" i="12"/>
  <c r="AA204" i="12" s="1" a="1"/>
  <c r="AA204" i="12" s="1"/>
  <c r="AQ140" i="12"/>
  <c r="AA140" i="12" s="1" a="1"/>
  <c r="AA140" i="12" s="1"/>
  <c r="AQ76" i="12"/>
  <c r="AA76" i="12" s="1" a="1"/>
  <c r="AA76" i="12" s="1"/>
  <c r="P12" i="12"/>
  <c r="AP287" i="12"/>
  <c r="Z287" i="12" s="1" a="1"/>
  <c r="Z287" i="12" s="1"/>
  <c r="AQ263" i="12"/>
  <c r="AB263" i="12" s="1" a="1"/>
  <c r="AB263" i="12" s="1"/>
  <c r="AP373" i="12"/>
  <c r="AB373" i="12" s="1" a="1"/>
  <c r="AB373" i="12" s="1"/>
  <c r="AP650" i="12"/>
  <c r="AA650" i="12" s="1" a="1"/>
  <c r="AA650" i="12" s="1"/>
  <c r="P602" i="12"/>
  <c r="K627" i="12"/>
  <c r="K741" i="12"/>
  <c r="X825" i="12"/>
  <c r="AN817" i="12"/>
  <c r="AA817" i="12" s="1" a="1"/>
  <c r="AA817" i="12" s="1"/>
  <c r="X798" i="12"/>
  <c r="AQ842" i="12"/>
  <c r="AA842" i="12" s="1" a="1"/>
  <c r="AA842" i="12" s="1"/>
  <c r="AP41" i="12"/>
  <c r="Y41" i="12" s="1" a="1"/>
  <c r="Y41" i="12" s="1"/>
  <c r="AN340" i="12"/>
  <c r="Z340" i="12" s="1" a="1"/>
  <c r="Z340" i="12" s="1"/>
  <c r="AN284" i="12"/>
  <c r="AB284" i="12" s="1" a="1"/>
  <c r="AB284" i="12" s="1"/>
  <c r="P384" i="12"/>
  <c r="AP394" i="12"/>
  <c r="AA394" i="12" s="1" a="1"/>
  <c r="AA394" i="12" s="1"/>
  <c r="AQ553" i="12"/>
  <c r="Z553" i="12" s="1" a="1"/>
  <c r="Z553" i="12" s="1"/>
  <c r="AO575" i="12"/>
  <c r="Y575" i="12" s="1" a="1"/>
  <c r="Y575" i="12" s="1"/>
  <c r="AO669" i="12"/>
  <c r="AA669" i="12" s="1" a="1"/>
  <c r="AA669" i="12" s="1"/>
  <c r="AQ713" i="12"/>
  <c r="Z713" i="12" s="1" a="1"/>
  <c r="Z713" i="12" s="1"/>
  <c r="AP797" i="12"/>
  <c r="Y797" i="12" s="1" a="1"/>
  <c r="Y797" i="12" s="1"/>
  <c r="AP810" i="12"/>
  <c r="Y810" i="12" s="1" a="1"/>
  <c r="Y810" i="12" s="1"/>
  <c r="X794" i="12"/>
  <c r="AP115" i="12"/>
  <c r="Z115" i="12" s="1" a="1"/>
  <c r="Z115" i="12" s="1"/>
  <c r="AP192" i="12"/>
  <c r="Y192" i="12" s="1" a="1"/>
  <c r="Y192" i="12" s="1"/>
  <c r="AP128" i="12"/>
  <c r="AA128" i="12" s="1" a="1"/>
  <c r="AA128" i="12" s="1"/>
  <c r="AP64" i="12"/>
  <c r="Y64" i="12" s="1" a="1"/>
  <c r="Y64" i="12" s="1"/>
  <c r="AQ199" i="12"/>
  <c r="AB199" i="12" s="1" a="1"/>
  <c r="AB199" i="12" s="1"/>
  <c r="AQ135" i="12"/>
  <c r="Z135" i="12" s="1" a="1"/>
  <c r="Z135" i="12" s="1"/>
  <c r="AQ71" i="12"/>
  <c r="AB71" i="12" s="1" a="1"/>
  <c r="AB71" i="12" s="1"/>
  <c r="AQ7" i="12"/>
  <c r="AB7" i="12" s="1" a="1"/>
  <c r="AB7" i="12" s="1"/>
  <c r="AO268" i="12"/>
  <c r="AB268" i="12" s="1" a="1"/>
  <c r="AB268" i="12" s="1"/>
  <c r="K226" i="12"/>
  <c r="AP350" i="12"/>
  <c r="Y350" i="12" s="1" a="1"/>
  <c r="Y350" i="12" s="1"/>
  <c r="AO276" i="12"/>
  <c r="AB276" i="12" s="1" a="1"/>
  <c r="AB276" i="12" s="1"/>
  <c r="AP344" i="12"/>
  <c r="AA344" i="12" s="1" a="1"/>
  <c r="AA344" i="12" s="1"/>
  <c r="AQ507" i="12"/>
  <c r="AB507" i="12" s="1" a="1"/>
  <c r="AB507" i="12" s="1"/>
  <c r="AN488" i="12"/>
  <c r="AB488" i="12" s="1" a="1"/>
  <c r="AB488" i="12" s="1"/>
  <c r="P500" i="12"/>
  <c r="AN474" i="12"/>
  <c r="AB474" i="12" s="1" a="1"/>
  <c r="AB474" i="12" s="1"/>
  <c r="AO532" i="12"/>
  <c r="Z532" i="12" s="1" a="1"/>
  <c r="Z532" i="12" s="1"/>
  <c r="X552" i="12"/>
  <c r="X596" i="12"/>
  <c r="AQ566" i="12"/>
  <c r="AA566" i="12" s="1" a="1"/>
  <c r="AA566" i="12" s="1"/>
  <c r="AO585" i="12"/>
  <c r="AA585" i="12" s="1" a="1"/>
  <c r="AA585" i="12" s="1"/>
  <c r="X542" i="12"/>
  <c r="X554" i="12"/>
  <c r="AO539" i="12"/>
  <c r="Y539" i="12" s="1" a="1"/>
  <c r="Y539" i="12" s="1"/>
  <c r="AQ567" i="12"/>
  <c r="Z567" i="12" s="1" a="1"/>
  <c r="Z567" i="12" s="1"/>
  <c r="X628" i="12"/>
  <c r="AO611" i="12"/>
  <c r="Y611" i="12" s="1" a="1"/>
  <c r="Y611" i="12" s="1"/>
  <c r="K732" i="12"/>
  <c r="AQ740" i="12"/>
  <c r="Y740" i="12" s="1" a="1"/>
  <c r="Y740" i="12" s="1"/>
  <c r="AQ802" i="12"/>
  <c r="Y802" i="12" s="1" a="1"/>
  <c r="Y802" i="12" s="1"/>
  <c r="AQ863" i="12"/>
  <c r="AB863" i="12" s="1" a="1"/>
  <c r="AB863" i="12" s="1"/>
  <c r="AQ242" i="12"/>
  <c r="AA242" i="12" s="1" a="1"/>
  <c r="AA242" i="12" s="1"/>
  <c r="AQ476" i="12"/>
  <c r="Z476" i="12" s="1" a="1"/>
  <c r="Z476" i="12" s="1"/>
  <c r="AQ522" i="12"/>
  <c r="AA522" i="12" s="1" a="1"/>
  <c r="AA522" i="12" s="1"/>
  <c r="AP495" i="12"/>
  <c r="AB495" i="12" s="1" a="1"/>
  <c r="AB495" i="12" s="1"/>
  <c r="AN498" i="12"/>
  <c r="AB498" i="12" s="1" a="1"/>
  <c r="AB498" i="12" s="1"/>
  <c r="AN521" i="12"/>
  <c r="AA521" i="12" s="1" a="1"/>
  <c r="AA521" i="12" s="1"/>
  <c r="X604" i="12"/>
  <c r="X644" i="12"/>
  <c r="AQ759" i="12"/>
  <c r="AB759" i="12" s="1" a="1"/>
  <c r="AB759" i="12" s="1"/>
  <c r="AO724" i="12"/>
  <c r="AB724" i="12" s="1" a="1"/>
  <c r="AB724" i="12" s="1"/>
  <c r="AP814" i="12"/>
  <c r="AA814" i="12" s="1" a="1"/>
  <c r="AA814" i="12" s="1"/>
  <c r="AQ763" i="12"/>
  <c r="AB763" i="12" s="1" a="1"/>
  <c r="AB763" i="12" s="1"/>
  <c r="AO860" i="12"/>
  <c r="Z860" i="12" s="1" a="1"/>
  <c r="Z860" i="12" s="1"/>
  <c r="AP826" i="12"/>
  <c r="AA826" i="12" s="1" a="1"/>
  <c r="AA826" i="12" s="1"/>
  <c r="AQ837" i="12"/>
  <c r="AB837" i="12" s="1" a="1"/>
  <c r="AB837" i="12" s="1"/>
  <c r="K172" i="12"/>
  <c r="K108" i="12"/>
  <c r="X44" i="12"/>
  <c r="K202" i="12"/>
  <c r="K74" i="12"/>
  <c r="AO170" i="12"/>
  <c r="AB170" i="12" s="1" a="1"/>
  <c r="AB170" i="12" s="1"/>
  <c r="K106" i="12"/>
  <c r="AN42" i="12"/>
  <c r="AB42" i="12" s="1" a="1"/>
  <c r="AB42" i="12" s="1"/>
  <c r="AQ142" i="12"/>
  <c r="Y142" i="12" s="1" a="1"/>
  <c r="Y142" i="12" s="1"/>
  <c r="AP211" i="12"/>
  <c r="AB211" i="12" s="1" a="1"/>
  <c r="AB211" i="12" s="1"/>
  <c r="AP83" i="12"/>
  <c r="Z83" i="12" s="1" a="1"/>
  <c r="Z83" i="12" s="1"/>
  <c r="AP171" i="12"/>
  <c r="AB171" i="12" s="1" a="1"/>
  <c r="AB171" i="12" s="1"/>
  <c r="AP43" i="12"/>
  <c r="Z43" i="12" s="1" a="1"/>
  <c r="Z43" i="12" s="1"/>
  <c r="AO175" i="12"/>
  <c r="AA175" i="12" s="1" a="1"/>
  <c r="AA175" i="12" s="1"/>
  <c r="K47" i="12"/>
  <c r="AQ146" i="12"/>
  <c r="Y146" i="12" s="1" a="1"/>
  <c r="Y146" i="12" s="1"/>
  <c r="P18" i="12"/>
  <c r="AP106" i="12"/>
  <c r="AA106" i="12" s="1" a="1"/>
  <c r="AA106" i="12" s="1"/>
  <c r="AP227" i="12"/>
  <c r="Z227" i="12" s="1" a="1"/>
  <c r="Z227" i="12" s="1"/>
  <c r="P236" i="12"/>
  <c r="AP229" i="12"/>
  <c r="AB229" i="12" s="1" a="1"/>
  <c r="AB229" i="12" s="1"/>
  <c r="AP306" i="12"/>
  <c r="Y306" i="12" s="1" a="1"/>
  <c r="Y306" i="12" s="1"/>
  <c r="P355" i="12"/>
  <c r="AP396" i="12"/>
  <c r="AA396" i="12" s="1" a="1"/>
  <c r="AA396" i="12" s="1"/>
  <c r="P339" i="12"/>
  <c r="AP325" i="12"/>
  <c r="Z325" i="12" s="1" a="1"/>
  <c r="Z325" i="12" s="1"/>
  <c r="P331" i="12"/>
  <c r="P318" i="12"/>
  <c r="X380" i="12"/>
  <c r="AP456" i="12"/>
  <c r="Y456" i="12" s="1" a="1"/>
  <c r="Y456" i="12" s="1"/>
  <c r="AP336" i="12"/>
  <c r="Y336" i="12" s="1" a="1"/>
  <c r="Y336" i="12" s="1"/>
  <c r="AP375" i="12"/>
  <c r="AB375" i="12" s="1" a="1"/>
  <c r="AB375" i="12" s="1"/>
  <c r="AQ399" i="12"/>
  <c r="AB399" i="12" s="1" a="1"/>
  <c r="AB399" i="12" s="1"/>
  <c r="AP525" i="12"/>
  <c r="Z525" i="12" s="1" a="1"/>
  <c r="Z525" i="12" s="1"/>
  <c r="AP379" i="12"/>
  <c r="Z379" i="12" s="1" a="1"/>
  <c r="Z379" i="12" s="1"/>
  <c r="AQ389" i="12"/>
  <c r="Z389" i="12" s="1" a="1"/>
  <c r="Z389" i="12" s="1"/>
  <c r="P400" i="12"/>
  <c r="P432" i="12"/>
  <c r="AP444" i="12"/>
  <c r="Y444" i="12" s="1" a="1"/>
  <c r="Y444" i="12" s="1"/>
  <c r="P461" i="12"/>
  <c r="AO390" i="12"/>
  <c r="Z390" i="12" s="1" a="1"/>
  <c r="Z390" i="12" s="1"/>
  <c r="AQ415" i="12"/>
  <c r="AB415" i="12" s="1" a="1"/>
  <c r="AB415" i="12" s="1"/>
  <c r="AN424" i="12"/>
  <c r="AB424" i="12" s="1" a="1"/>
  <c r="AB424" i="12" s="1"/>
  <c r="P451" i="12"/>
  <c r="K372" i="12"/>
  <c r="AQ361" i="12"/>
  <c r="AB361" i="12" s="1" a="1"/>
  <c r="AB361" i="12" s="1"/>
  <c r="AQ390" i="12"/>
  <c r="AA390" i="12" s="1" a="1"/>
  <c r="AA390" i="12" s="1"/>
  <c r="P419" i="12"/>
  <c r="AP429" i="12"/>
  <c r="AB429" i="12" s="1" a="1"/>
  <c r="AB429" i="12" s="1"/>
  <c r="AP440" i="12"/>
  <c r="AB440" i="12" s="1" a="1"/>
  <c r="AB440" i="12" s="1"/>
  <c r="P492" i="12"/>
  <c r="AP470" i="12"/>
  <c r="AA470" i="12" s="1" a="1"/>
  <c r="AA470" i="12" s="1"/>
  <c r="AN515" i="12"/>
  <c r="Y515" i="12" s="1" a="1"/>
  <c r="Y515" i="12" s="1"/>
  <c r="X499" i="12"/>
  <c r="AP519" i="12"/>
  <c r="AB519" i="12" s="1" a="1"/>
  <c r="AB519" i="12" s="1"/>
  <c r="P535" i="12"/>
  <c r="P546" i="12"/>
  <c r="AP565" i="12"/>
  <c r="AB565" i="12" s="1" a="1"/>
  <c r="AB565" i="12" s="1"/>
  <c r="P574" i="12"/>
  <c r="P600" i="12"/>
  <c r="P608" i="12"/>
  <c r="P604" i="12"/>
  <c r="P655" i="12"/>
  <c r="AN689" i="12"/>
  <c r="Z689" i="12" s="1" a="1"/>
  <c r="Z689" i="12" s="1"/>
  <c r="AN683" i="12"/>
  <c r="AA683" i="12" s="1" a="1"/>
  <c r="AA683" i="12" s="1"/>
  <c r="P672" i="12"/>
  <c r="AP681" i="12"/>
  <c r="AB681" i="12" s="1" a="1"/>
  <c r="AB681" i="12" s="1"/>
  <c r="X693" i="12"/>
  <c r="P749" i="12"/>
  <c r="K750" i="12"/>
  <c r="AP790" i="12"/>
  <c r="AA790" i="12" s="1" a="1"/>
  <c r="AA790" i="12" s="1"/>
  <c r="AQ834" i="12"/>
  <c r="Y834" i="12" s="1" a="1"/>
  <c r="Y834" i="12" s="1"/>
  <c r="P822" i="12"/>
  <c r="P864" i="12"/>
  <c r="P817" i="12"/>
  <c r="AP195" i="12"/>
  <c r="AB195" i="12" s="1" a="1"/>
  <c r="AB195" i="12" s="1"/>
  <c r="X326" i="12"/>
  <c r="AQ351" i="12"/>
  <c r="Z351" i="12" s="1" a="1"/>
  <c r="Z351" i="12" s="1"/>
  <c r="AQ363" i="12"/>
  <c r="AB363" i="12" s="1" a="1"/>
  <c r="AB363" i="12" s="1"/>
  <c r="AQ757" i="12"/>
  <c r="AB757" i="12" s="1" a="1"/>
  <c r="AB757" i="12" s="1"/>
  <c r="AQ857" i="12"/>
  <c r="Z857" i="12" s="1" a="1"/>
  <c r="Z857" i="12" s="1"/>
  <c r="K784" i="12"/>
  <c r="P855" i="12"/>
  <c r="P861" i="12"/>
  <c r="AP145" i="12"/>
  <c r="Z145" i="12" s="1" a="1"/>
  <c r="Z145" i="12" s="1"/>
  <c r="AP121" i="12"/>
  <c r="AB121" i="12" s="1" a="1"/>
  <c r="AB121" i="12" s="1"/>
  <c r="AN223" i="12"/>
  <c r="Y223" i="12" s="1" a="1"/>
  <c r="Y223" i="12" s="1"/>
  <c r="AO230" i="12"/>
  <c r="AB230" i="12" s="1" a="1"/>
  <c r="AB230" i="12" s="1"/>
  <c r="AN241" i="12"/>
  <c r="AA241" i="12" s="1" a="1"/>
  <c r="AA241" i="12" s="1"/>
  <c r="X272" i="12"/>
  <c r="K354" i="12"/>
  <c r="AO278" i="12"/>
  <c r="AB278" i="12" s="1" a="1"/>
  <c r="AB278" i="12" s="1"/>
  <c r="P357" i="12"/>
  <c r="P354" i="12"/>
  <c r="AO270" i="12"/>
  <c r="AB270" i="12" s="1" a="1"/>
  <c r="AB270" i="12" s="1"/>
  <c r="AQ485" i="12"/>
  <c r="Z485" i="12" s="1" a="1"/>
  <c r="Z485" i="12" s="1"/>
  <c r="AP499" i="12"/>
  <c r="AB499" i="12" s="1" a="1"/>
  <c r="AB499" i="12" s="1"/>
  <c r="AN502" i="12"/>
  <c r="Z502" i="12" s="1" a="1"/>
  <c r="Z502" i="12" s="1"/>
  <c r="K495" i="12"/>
  <c r="AN533" i="12"/>
  <c r="Y533" i="12" s="1" a="1"/>
  <c r="Y533" i="12" s="1"/>
  <c r="AO526" i="12"/>
  <c r="Z526" i="12" s="1" a="1"/>
  <c r="Z526" i="12" s="1"/>
  <c r="AN481" i="12"/>
  <c r="AA481" i="12" s="1" a="1"/>
  <c r="AA481" i="12" s="1"/>
  <c r="AQ648" i="12"/>
  <c r="Y648" i="12" s="1" a="1"/>
  <c r="Y648" i="12" s="1"/>
  <c r="AQ605" i="12"/>
  <c r="Z605" i="12" s="1" a="1"/>
  <c r="Z605" i="12" s="1"/>
  <c r="AP616" i="12"/>
  <c r="Y616" i="12" s="1" a="1"/>
  <c r="Y616" i="12" s="1"/>
  <c r="AN701" i="12"/>
  <c r="AA701" i="12" s="1" a="1"/>
  <c r="AA701" i="12" s="1"/>
  <c r="AN679" i="12"/>
  <c r="Y679" i="12" s="1" a="1"/>
  <c r="Y679" i="12" s="1"/>
  <c r="AQ700" i="12"/>
  <c r="AA700" i="12" s="1" a="1"/>
  <c r="AA700" i="12" s="1"/>
  <c r="AQ755" i="12"/>
  <c r="AB755" i="12" s="1" a="1"/>
  <c r="AB755" i="12" s="1"/>
  <c r="AO780" i="12"/>
  <c r="AB780" i="12" s="1" a="1"/>
  <c r="AB780" i="12" s="1"/>
  <c r="AQ796" i="12"/>
  <c r="AA796" i="12" s="1" a="1"/>
  <c r="AA796" i="12" s="1"/>
  <c r="AP813" i="12"/>
  <c r="Z813" i="12" s="1" a="1"/>
  <c r="Z813" i="12" s="1"/>
  <c r="AQ801" i="12"/>
  <c r="AB801" i="12" s="1" a="1"/>
  <c r="AB801" i="12" s="1"/>
  <c r="AO864" i="12"/>
  <c r="AB864" i="12" s="1" a="1"/>
  <c r="AB864" i="12" s="1"/>
  <c r="AP791" i="12"/>
  <c r="Z791" i="12" s="1" a="1"/>
  <c r="Z791" i="12" s="1"/>
  <c r="AO803" i="12"/>
  <c r="AA803" i="12" s="1" a="1"/>
  <c r="AA803" i="12" s="1"/>
  <c r="K806" i="12"/>
  <c r="K179" i="12"/>
  <c r="P45" i="12"/>
  <c r="P109" i="12"/>
  <c r="P173" i="12"/>
  <c r="P15" i="12"/>
  <c r="P143" i="12"/>
  <c r="P207" i="12"/>
  <c r="K195" i="12"/>
  <c r="P139" i="12"/>
  <c r="K131" i="12"/>
  <c r="X216" i="12"/>
  <c r="AQ48" i="12"/>
  <c r="AA48" i="12" s="1" a="1"/>
  <c r="AA48" i="12" s="1"/>
  <c r="AQ176" i="12"/>
  <c r="AA176" i="12" s="1" a="1"/>
  <c r="AA176" i="12" s="1"/>
  <c r="AQ54" i="12"/>
  <c r="AA54" i="12" s="1" a="1"/>
  <c r="AA54" i="12" s="1"/>
  <c r="AQ182" i="12"/>
  <c r="Y182" i="12" s="1" a="1"/>
  <c r="Y182" i="12" s="1"/>
  <c r="AN144" i="12"/>
  <c r="Z144" i="12" s="1" a="1"/>
  <c r="Z144" i="12" s="1"/>
  <c r="AO208" i="12"/>
  <c r="Z208" i="12" s="1" a="1"/>
  <c r="Z208" i="12" s="1"/>
  <c r="X47" i="12"/>
  <c r="AO111" i="12"/>
  <c r="Y111" i="12" s="1" a="1"/>
  <c r="Y111" i="12" s="1"/>
  <c r="AN121" i="12"/>
  <c r="AA121" i="12" s="1" a="1"/>
  <c r="AA121" i="12" s="1"/>
  <c r="X51" i="12"/>
  <c r="AQ52" i="12"/>
  <c r="AA52" i="12" s="1" a="1"/>
  <c r="AA52" i="12" s="1"/>
  <c r="AQ116" i="12"/>
  <c r="Z116" i="12" s="1" a="1"/>
  <c r="Z116" i="12" s="1"/>
  <c r="AQ180" i="12"/>
  <c r="Y180" i="12" s="1" a="1"/>
  <c r="Y180" i="12" s="1"/>
  <c r="AN44" i="12"/>
  <c r="Y44" i="12" s="1" a="1"/>
  <c r="Y44" i="12" s="1"/>
  <c r="AN108" i="12"/>
  <c r="Z108" i="12" s="1" a="1"/>
  <c r="Z108" i="12" s="1"/>
  <c r="AN172" i="12"/>
  <c r="AB172" i="12" s="1" a="1"/>
  <c r="AB172" i="12" s="1"/>
  <c r="AP418" i="12"/>
  <c r="AA418" i="12" s="1" a="1"/>
  <c r="AA418" i="12" s="1"/>
  <c r="AO401" i="12"/>
  <c r="AB401" i="12" s="1" a="1"/>
  <c r="AB401" i="12" s="1"/>
  <c r="AP399" i="12"/>
  <c r="Z399" i="12" s="1" a="1"/>
  <c r="Z399" i="12" s="1"/>
  <c r="P415" i="12"/>
  <c r="X368" i="12"/>
  <c r="AQ379" i="12"/>
  <c r="AB379" i="12" s="1" a="1"/>
  <c r="AB379" i="12" s="1"/>
  <c r="K366" i="12"/>
  <c r="P375" i="12"/>
  <c r="AP318" i="12"/>
  <c r="Y318" i="12" s="1" a="1"/>
  <c r="Y318" i="12" s="1"/>
  <c r="AN239" i="12"/>
  <c r="AA239" i="12" s="1" a="1"/>
  <c r="AA239" i="12" s="1"/>
  <c r="X239" i="12"/>
  <c r="AO239" i="12"/>
  <c r="Y239" i="12" s="1" a="1"/>
  <c r="Y239" i="12" s="1"/>
  <c r="AQ231" i="12"/>
  <c r="Z231" i="12" s="1" a="1"/>
  <c r="Z231" i="12" s="1"/>
  <c r="P231" i="12"/>
  <c r="X273" i="12"/>
  <c r="K273" i="12"/>
  <c r="AN273" i="12"/>
  <c r="Y273" i="12" s="1" a="1"/>
  <c r="Y273" i="12" s="1"/>
  <c r="AO273" i="12"/>
  <c r="AA273" i="12" s="1" a="1"/>
  <c r="AA273" i="12" s="1"/>
  <c r="AP274" i="12"/>
  <c r="AA274" i="12" s="1" a="1"/>
  <c r="AA274" i="12" s="1"/>
  <c r="P274" i="12"/>
  <c r="AQ274" i="12"/>
  <c r="Y274" i="12" s="1" a="1"/>
  <c r="Y274" i="12" s="1"/>
  <c r="AP352" i="12"/>
  <c r="Y352" i="12" s="1" a="1"/>
  <c r="Y352" i="12" s="1"/>
  <c r="AQ352" i="12"/>
  <c r="AA352" i="12" s="1" a="1"/>
  <c r="AA352" i="12" s="1"/>
  <c r="K246" i="12"/>
  <c r="X246" i="12"/>
  <c r="AP259" i="12"/>
  <c r="Z259" i="12" s="1" a="1"/>
  <c r="Z259" i="12" s="1"/>
  <c r="P259" i="12"/>
  <c r="AQ287" i="12"/>
  <c r="AB287" i="12" s="1" a="1"/>
  <c r="AB287" i="12" s="1"/>
  <c r="P287" i="12"/>
  <c r="AN314" i="12"/>
  <c r="Z314" i="12" s="1" a="1"/>
  <c r="Z314" i="12" s="1"/>
  <c r="AN343" i="12"/>
  <c r="Y343" i="12" s="1" a="1"/>
  <c r="Y343" i="12" s="1"/>
  <c r="X343" i="12"/>
  <c r="X291" i="12"/>
  <c r="AN291" i="12"/>
  <c r="AA291" i="12" s="1" a="1"/>
  <c r="AA291" i="12" s="1"/>
  <c r="K291" i="12"/>
  <c r="AO291" i="12"/>
  <c r="Y291" i="12" s="1" a="1"/>
  <c r="Y291" i="12" s="1"/>
  <c r="X566" i="12"/>
  <c r="K566" i="12"/>
  <c r="AO566" i="12"/>
  <c r="AB566" i="12" s="1" a="1"/>
  <c r="AB566" i="12" s="1"/>
  <c r="AN566" i="12"/>
  <c r="Z566" i="12" s="1" a="1"/>
  <c r="Z566" i="12" s="1"/>
  <c r="K254" i="12"/>
  <c r="X254" i="12"/>
  <c r="AN254" i="12"/>
  <c r="Z254" i="12" s="1" a="1"/>
  <c r="Z254" i="12" s="1"/>
  <c r="AP263" i="12"/>
  <c r="Z263" i="12" s="1" a="1"/>
  <c r="Z263" i="12" s="1"/>
  <c r="P263" i="12"/>
  <c r="AP273" i="12"/>
  <c r="Z273" i="12" s="1" a="1"/>
  <c r="Z273" i="12" s="1"/>
  <c r="P273" i="12"/>
  <c r="AQ316" i="12"/>
  <c r="AA316" i="12" s="1" a="1"/>
  <c r="AA316" i="12" s="1"/>
  <c r="P316" i="12"/>
  <c r="AP316" i="12"/>
  <c r="Y316" i="12" s="1" a="1"/>
  <c r="Y316" i="12" s="1"/>
  <c r="AN256" i="12"/>
  <c r="Z256" i="12" s="1" a="1"/>
  <c r="Z256" i="12" s="1"/>
  <c r="X256" i="12"/>
  <c r="AP288" i="12"/>
  <c r="AA288" i="12" s="1" a="1"/>
  <c r="AA288" i="12" s="1"/>
  <c r="AQ288" i="12"/>
  <c r="Y288" i="12" s="1" a="1"/>
  <c r="Y288" i="12" s="1"/>
  <c r="P288" i="12"/>
  <c r="K301" i="12"/>
  <c r="AN348" i="12"/>
  <c r="Z348" i="12" s="1" a="1"/>
  <c r="Z348" i="12" s="1"/>
  <c r="K387" i="12"/>
  <c r="AN387" i="12"/>
  <c r="Y387" i="12" s="1" a="1"/>
  <c r="Y387" i="12" s="1"/>
  <c r="AP262" i="12"/>
  <c r="AA262" i="12" s="1" a="1"/>
  <c r="AA262" i="12" s="1"/>
  <c r="AQ262" i="12"/>
  <c r="Y262" i="12" s="1" a="1"/>
  <c r="Y262" i="12" s="1"/>
  <c r="P262" i="12"/>
  <c r="X285" i="12"/>
  <c r="K285" i="12"/>
  <c r="AN285" i="12"/>
  <c r="AA285" i="12" s="1" a="1"/>
  <c r="AA285" i="12" s="1"/>
  <c r="AO306" i="12"/>
  <c r="AB306" i="12" s="1" a="1"/>
  <c r="AB306" i="12" s="1"/>
  <c r="K306" i="12"/>
  <c r="AN306" i="12"/>
  <c r="Z306" i="12" s="1" a="1"/>
  <c r="Z306" i="12" s="1"/>
  <c r="AO320" i="12"/>
  <c r="Z320" i="12" s="1" a="1"/>
  <c r="Z320" i="12" s="1"/>
  <c r="K320" i="12"/>
  <c r="AN320" i="12"/>
  <c r="AB320" i="12" s="1" a="1"/>
  <c r="AB320" i="12" s="1"/>
  <c r="X320" i="12"/>
  <c r="X444" i="12"/>
  <c r="AO444" i="12"/>
  <c r="Z444" i="12" s="1" a="1"/>
  <c r="Z444" i="12" s="1"/>
  <c r="X489" i="12"/>
  <c r="AO489" i="12"/>
  <c r="AA489" i="12" s="1" a="1"/>
  <c r="AA489" i="12" s="1"/>
  <c r="K489" i="12"/>
  <c r="AP278" i="12"/>
  <c r="Y278" i="12" s="1" a="1"/>
  <c r="Y278" i="12" s="1"/>
  <c r="AQ278" i="12"/>
  <c r="AA278" i="12" s="1" a="1"/>
  <c r="AA278" i="12" s="1"/>
  <c r="P278" i="12"/>
  <c r="X287" i="12"/>
  <c r="AN287" i="12"/>
  <c r="AA287" i="12" s="1" a="1"/>
  <c r="AA287" i="12" s="1"/>
  <c r="K287" i="12"/>
  <c r="AO287" i="12"/>
  <c r="Y287" i="12" s="1" a="1"/>
  <c r="Y287" i="12" s="1"/>
  <c r="AO295" i="12"/>
  <c r="AA295" i="12" s="1" a="1"/>
  <c r="AA295" i="12" s="1"/>
  <c r="X295" i="12"/>
  <c r="K295" i="12"/>
  <c r="AQ304" i="12"/>
  <c r="AA304" i="12" s="1" a="1"/>
  <c r="AA304" i="12" s="1"/>
  <c r="P304" i="12"/>
  <c r="AP326" i="12"/>
  <c r="AA326" i="12" s="1" a="1"/>
  <c r="AA326" i="12" s="1"/>
  <c r="AQ326" i="12"/>
  <c r="Y326" i="12" s="1" a="1"/>
  <c r="Y326" i="12" s="1"/>
  <c r="AN349" i="12"/>
  <c r="AA349" i="12" s="1" a="1"/>
  <c r="AA349" i="12" s="1"/>
  <c r="X349" i="12"/>
  <c r="K349" i="12"/>
  <c r="P362" i="12"/>
  <c r="AQ362" i="12"/>
  <c r="Y362" i="12" s="1" a="1"/>
  <c r="Y362" i="12" s="1"/>
  <c r="AP362" i="12"/>
  <c r="AA362" i="12" s="1" a="1"/>
  <c r="AA362" i="12" s="1"/>
  <c r="AN380" i="12"/>
  <c r="AB380" i="12" s="1" a="1"/>
  <c r="AB380" i="12" s="1"/>
  <c r="AP489" i="12"/>
  <c r="Z489" i="12" s="1" a="1"/>
  <c r="Z489" i="12" s="1"/>
  <c r="P489" i="12"/>
  <c r="AQ245" i="12"/>
  <c r="Z245" i="12" s="1" a="1"/>
  <c r="Z245" i="12" s="1"/>
  <c r="AP245" i="12"/>
  <c r="AB245" i="12" s="1" a="1"/>
  <c r="AB245" i="12" s="1"/>
  <c r="P245" i="12"/>
  <c r="AP254" i="12"/>
  <c r="AA254" i="12" s="1" a="1"/>
  <c r="AA254" i="12" s="1"/>
  <c r="P254" i="12"/>
  <c r="K266" i="12"/>
  <c r="AP277" i="12"/>
  <c r="AB277" i="12" s="1" a="1"/>
  <c r="AB277" i="12" s="1"/>
  <c r="P277" i="12"/>
  <c r="AN297" i="12"/>
  <c r="Y297" i="12" s="1" a="1"/>
  <c r="Y297" i="12" s="1"/>
  <c r="K297" i="12"/>
  <c r="X297" i="12"/>
  <c r="AO297" i="12"/>
  <c r="AA297" i="12" s="1" a="1"/>
  <c r="AA297" i="12" s="1"/>
  <c r="K357" i="12"/>
  <c r="X357" i="12"/>
  <c r="AN357" i="12"/>
  <c r="AA357" i="12" s="1" a="1"/>
  <c r="AA357" i="12" s="1"/>
  <c r="AO357" i="12"/>
  <c r="Y357" i="12" s="1" a="1"/>
  <c r="Y357" i="12" s="1"/>
  <c r="AN459" i="12"/>
  <c r="Y459" i="12" s="1" a="1"/>
  <c r="Y459" i="12" s="1"/>
  <c r="X459" i="12"/>
  <c r="K383" i="12"/>
  <c r="AO383" i="12"/>
  <c r="Y383" i="12" s="1" a="1"/>
  <c r="Y383" i="12" s="1"/>
  <c r="AN383" i="12"/>
  <c r="AA383" i="12" s="1" a="1"/>
  <c r="AA383" i="12" s="1"/>
  <c r="AO439" i="12"/>
  <c r="AA439" i="12" s="1" a="1"/>
  <c r="AA439" i="12" s="1"/>
  <c r="K439" i="12"/>
  <c r="X439" i="12"/>
  <c r="AN439" i="12"/>
  <c r="Y439" i="12" s="1" a="1"/>
  <c r="Y439" i="12" s="1"/>
  <c r="AQ459" i="12"/>
  <c r="Z459" i="12" s="1" a="1"/>
  <c r="Z459" i="12" s="1"/>
  <c r="AP459" i="12"/>
  <c r="AB459" i="12" s="1" a="1"/>
  <c r="AB459" i="12" s="1"/>
  <c r="P459" i="12"/>
  <c r="AN477" i="12"/>
  <c r="Y477" i="12" s="1" a="1"/>
  <c r="Y477" i="12" s="1"/>
  <c r="K477" i="12"/>
  <c r="AO500" i="12"/>
  <c r="Z500" i="12" s="1" a="1"/>
  <c r="Z500" i="12" s="1"/>
  <c r="K500" i="12"/>
  <c r="X500" i="12"/>
  <c r="AN453" i="12"/>
  <c r="Y453" i="12" s="1" a="1"/>
  <c r="Y453" i="12" s="1"/>
  <c r="X453" i="12"/>
  <c r="X530" i="12"/>
  <c r="AN530" i="12"/>
  <c r="Z530" i="12" s="1" a="1"/>
  <c r="Z530" i="12" s="1"/>
  <c r="AQ366" i="12"/>
  <c r="Y366" i="12" s="1" a="1"/>
  <c r="Y366" i="12" s="1"/>
  <c r="AP366" i="12"/>
  <c r="AA366" i="12" s="1" a="1"/>
  <c r="AA366" i="12" s="1"/>
  <c r="P366" i="12"/>
  <c r="X390" i="12"/>
  <c r="AQ437" i="12"/>
  <c r="AA437" i="12" s="1" a="1"/>
  <c r="AA437" i="12" s="1"/>
  <c r="AP437" i="12"/>
  <c r="Y437" i="12" s="1" a="1"/>
  <c r="Y437" i="12" s="1"/>
  <c r="P437" i="12"/>
  <c r="AQ446" i="12"/>
  <c r="AA446" i="12" s="1" a="1"/>
  <c r="AA446" i="12" s="1"/>
  <c r="P446" i="12"/>
  <c r="AP446" i="12"/>
  <c r="Y446" i="12" s="1" a="1"/>
  <c r="Y446" i="12" s="1"/>
  <c r="AO455" i="12"/>
  <c r="Y455" i="12" s="1" a="1"/>
  <c r="Y455" i="12" s="1"/>
  <c r="K455" i="12"/>
  <c r="X455" i="12"/>
  <c r="AN455" i="12"/>
  <c r="AA455" i="12" s="1" a="1"/>
  <c r="AA455" i="12" s="1"/>
  <c r="P483" i="12"/>
  <c r="AP483" i="12"/>
  <c r="AB483" i="12" s="1" a="1"/>
  <c r="AB483" i="12" s="1"/>
  <c r="K362" i="12"/>
  <c r="AN362" i="12"/>
  <c r="Z362" i="12" s="1" a="1"/>
  <c r="Z362" i="12" s="1"/>
  <c r="AP383" i="12"/>
  <c r="Z383" i="12" s="1" a="1"/>
  <c r="Z383" i="12" s="1"/>
  <c r="P383" i="12"/>
  <c r="AP491" i="12"/>
  <c r="Z491" i="12" s="1" a="1"/>
  <c r="Z491" i="12" s="1"/>
  <c r="P491" i="12"/>
  <c r="AO506" i="12"/>
  <c r="AB506" i="12" s="1" a="1"/>
  <c r="AB506" i="12" s="1"/>
  <c r="X506" i="12"/>
  <c r="K506" i="12"/>
  <c r="AN506" i="12"/>
  <c r="Z506" i="12" s="1" a="1"/>
  <c r="Z506" i="12" s="1"/>
  <c r="AN372" i="12"/>
  <c r="AB372" i="12" s="1" a="1"/>
  <c r="AB372" i="12" s="1"/>
  <c r="AO372" i="12"/>
  <c r="Z372" i="12" s="1" a="1"/>
  <c r="Z372" i="12" s="1"/>
  <c r="X372" i="12"/>
  <c r="AO393" i="12"/>
  <c r="Y393" i="12" s="1" a="1"/>
  <c r="Y393" i="12" s="1"/>
  <c r="P406" i="12"/>
  <c r="AP406" i="12"/>
  <c r="AA406" i="12" s="1" a="1"/>
  <c r="AA406" i="12" s="1"/>
  <c r="AQ425" i="12"/>
  <c r="Z425" i="12" s="1" a="1"/>
  <c r="Z425" i="12" s="1"/>
  <c r="P425" i="12"/>
  <c r="AP425" i="12"/>
  <c r="AB425" i="12" s="1" a="1"/>
  <c r="AB425" i="12" s="1"/>
  <c r="X433" i="12"/>
  <c r="AO433" i="12"/>
  <c r="AA433" i="12" s="1" a="1"/>
  <c r="AA433" i="12" s="1"/>
  <c r="AN433" i="12"/>
  <c r="Y433" i="12" s="1" a="1"/>
  <c r="Y433" i="12" s="1"/>
  <c r="AO443" i="12"/>
  <c r="AA443" i="12" s="1" a="1"/>
  <c r="AA443" i="12" s="1"/>
  <c r="K443" i="12"/>
  <c r="AN443" i="12"/>
  <c r="Y443" i="12" s="1" a="1"/>
  <c r="Y443" i="12" s="1"/>
  <c r="X443" i="12"/>
  <c r="AQ454" i="12"/>
  <c r="Y454" i="12" s="1" a="1"/>
  <c r="Y454" i="12" s="1"/>
  <c r="P454" i="12"/>
  <c r="AP454" i="12"/>
  <c r="AA454" i="12" s="1" a="1"/>
  <c r="AA454" i="12" s="1"/>
  <c r="X398" i="12"/>
  <c r="AO398" i="12"/>
  <c r="AB398" i="12" s="1" a="1"/>
  <c r="AB398" i="12" s="1"/>
  <c r="AQ448" i="12"/>
  <c r="AA448" i="12" s="1" a="1"/>
  <c r="AA448" i="12" s="1"/>
  <c r="P448" i="12"/>
  <c r="AP448" i="12"/>
  <c r="Y448" i="12" s="1" a="1"/>
  <c r="Y448" i="12" s="1"/>
  <c r="X470" i="12"/>
  <c r="AQ490" i="12"/>
  <c r="Y490" i="12" s="1" a="1"/>
  <c r="Y490" i="12" s="1"/>
  <c r="P490" i="12"/>
  <c r="K514" i="12"/>
  <c r="AP481" i="12"/>
  <c r="AB481" i="12" s="1" a="1"/>
  <c r="AB481" i="12" s="1"/>
  <c r="P481" i="12"/>
  <c r="AQ516" i="12"/>
  <c r="AA516" i="12" s="1" a="1"/>
  <c r="AA516" i="12" s="1"/>
  <c r="AP516" i="12"/>
  <c r="Y516" i="12" s="1" a="1"/>
  <c r="Y516" i="12" s="1"/>
  <c r="P516" i="12"/>
  <c r="AQ530" i="12"/>
  <c r="AA530" i="12" s="1" a="1"/>
  <c r="AA530" i="12" s="1"/>
  <c r="P530" i="12"/>
  <c r="AN479" i="12"/>
  <c r="Y479" i="12" s="1" a="1"/>
  <c r="Y479" i="12" s="1"/>
  <c r="K479" i="12"/>
  <c r="AO479" i="12"/>
  <c r="AA479" i="12" s="1" a="1"/>
  <c r="AA479" i="12" s="1"/>
  <c r="AP502" i="12"/>
  <c r="AA502" i="12" s="1" a="1"/>
  <c r="AA502" i="12" s="1"/>
  <c r="AQ502" i="12"/>
  <c r="Y502" i="12" s="1" a="1"/>
  <c r="Y502" i="12" s="1"/>
  <c r="P502" i="12"/>
  <c r="X515" i="12"/>
  <c r="K515" i="12"/>
  <c r="AO515" i="12"/>
  <c r="AA515" i="12" s="1" a="1"/>
  <c r="AA515" i="12" s="1"/>
  <c r="AQ458" i="12"/>
  <c r="AA458" i="12" s="1" a="1"/>
  <c r="AA458" i="12" s="1"/>
  <c r="AP458" i="12"/>
  <c r="Y458" i="12" s="1" a="1"/>
  <c r="Y458" i="12" s="1"/>
  <c r="P458" i="12"/>
  <c r="AN467" i="12"/>
  <c r="AA467" i="12" s="1" a="1"/>
  <c r="AA467" i="12" s="1"/>
  <c r="AO510" i="12"/>
  <c r="Z510" i="12" s="1" a="1"/>
  <c r="Z510" i="12" s="1"/>
  <c r="X510" i="12"/>
  <c r="K510" i="12"/>
  <c r="AN510" i="12"/>
  <c r="AB510" i="12" s="1" a="1"/>
  <c r="AB510" i="12" s="1"/>
  <c r="AP540" i="12"/>
  <c r="AA540" i="12" s="1" a="1"/>
  <c r="AA540" i="12" s="1"/>
  <c r="AQ540" i="12"/>
  <c r="Y540" i="12" s="1" a="1"/>
  <c r="Y540" i="12" s="1"/>
  <c r="P540" i="12"/>
  <c r="P523" i="12"/>
  <c r="AQ523" i="12"/>
  <c r="AB523" i="12" s="1" a="1"/>
  <c r="AB523" i="12" s="1"/>
  <c r="AP523" i="12"/>
  <c r="Z523" i="12" s="1" a="1"/>
  <c r="Z523" i="12" s="1"/>
  <c r="AO470" i="12"/>
  <c r="AB470" i="12" s="1" a="1"/>
  <c r="AB470" i="12" s="1"/>
  <c r="AN470" i="12"/>
  <c r="Z470" i="12" s="1" a="1"/>
  <c r="Z470" i="12" s="1"/>
  <c r="K470" i="12"/>
  <c r="AP498" i="12"/>
  <c r="Y498" i="12" s="1" a="1"/>
  <c r="Y498" i="12" s="1"/>
  <c r="AQ498" i="12"/>
  <c r="AA498" i="12" s="1" a="1"/>
  <c r="AA498" i="12" s="1"/>
  <c r="P498" i="12"/>
  <c r="AN516" i="12"/>
  <c r="AB516" i="12" s="1" a="1"/>
  <c r="AB516" i="12" s="1"/>
  <c r="K516" i="12"/>
  <c r="AP538" i="12"/>
  <c r="AA538" i="12" s="1" a="1"/>
  <c r="AA538" i="12" s="1"/>
  <c r="P538" i="12"/>
  <c r="AO524" i="12"/>
  <c r="Z524" i="12" s="1" a="1"/>
  <c r="Z524" i="12" s="1"/>
  <c r="AN524" i="12"/>
  <c r="AB524" i="12" s="1" a="1"/>
  <c r="AB524" i="12" s="1"/>
  <c r="K524" i="12"/>
  <c r="X524" i="12"/>
  <c r="AO535" i="12"/>
  <c r="AA535" i="12" s="1" a="1"/>
  <c r="AA535" i="12" s="1"/>
  <c r="K535" i="12"/>
  <c r="X535" i="12"/>
  <c r="AO544" i="12"/>
  <c r="AB544" i="12" s="1" a="1"/>
  <c r="AB544" i="12" s="1"/>
  <c r="K544" i="12"/>
  <c r="X544" i="12"/>
  <c r="AQ554" i="12"/>
  <c r="AA554" i="12" s="1" a="1"/>
  <c r="AA554" i="12" s="1"/>
  <c r="AP554" i="12"/>
  <c r="Y554" i="12" s="1" a="1"/>
  <c r="Y554" i="12" s="1"/>
  <c r="P554" i="12"/>
  <c r="AN565" i="12"/>
  <c r="AA565" i="12" s="1" a="1"/>
  <c r="AA565" i="12" s="1"/>
  <c r="AO565" i="12"/>
  <c r="Y565" i="12" s="1" a="1"/>
  <c r="Y565" i="12" s="1"/>
  <c r="X565" i="12"/>
  <c r="K565" i="12"/>
  <c r="AO574" i="12"/>
  <c r="AB574" i="12" s="1" a="1"/>
  <c r="AB574" i="12" s="1"/>
  <c r="X574" i="12"/>
  <c r="K574" i="12"/>
  <c r="AN574" i="12"/>
  <c r="Z574" i="12" s="1" a="1"/>
  <c r="Z574" i="12" s="1"/>
  <c r="AP584" i="12"/>
  <c r="AB584" i="12" s="1" a="1"/>
  <c r="AB584" i="12" s="1"/>
  <c r="AQ584" i="12"/>
  <c r="Z584" i="12" s="1" a="1"/>
  <c r="Z584" i="12" s="1"/>
  <c r="P584" i="12"/>
  <c r="AO595" i="12"/>
  <c r="AA595" i="12" s="1" a="1"/>
  <c r="AA595" i="12" s="1"/>
  <c r="K595" i="12"/>
  <c r="AN595" i="12"/>
  <c r="Y595" i="12" s="1" a="1"/>
  <c r="Y595" i="12" s="1"/>
  <c r="X595" i="12"/>
  <c r="X546" i="12"/>
  <c r="K546" i="12"/>
  <c r="AN546" i="12"/>
  <c r="AB546" i="12" s="1" a="1"/>
  <c r="AB546" i="12" s="1"/>
  <c r="X577" i="12"/>
  <c r="AO577" i="12"/>
  <c r="AA577" i="12" s="1" a="1"/>
  <c r="AA577" i="12" s="1"/>
  <c r="AN577" i="12"/>
  <c r="Y577" i="12" s="1" a="1"/>
  <c r="Y577" i="12" s="1"/>
  <c r="K577" i="12"/>
  <c r="AO616" i="12"/>
  <c r="AB616" i="12" s="1" a="1"/>
  <c r="AB616" i="12" s="1"/>
  <c r="X616" i="12"/>
  <c r="AN616" i="12"/>
  <c r="Z616" i="12" s="1" a="1"/>
  <c r="Z616" i="12" s="1"/>
  <c r="X594" i="12"/>
  <c r="AO594" i="12"/>
  <c r="AB594" i="12" s="1" a="1"/>
  <c r="AB594" i="12" s="1"/>
  <c r="AN594" i="12"/>
  <c r="Z594" i="12" s="1" a="1"/>
  <c r="Z594" i="12" s="1"/>
  <c r="AP636" i="12"/>
  <c r="Y636" i="12" s="1" a="1"/>
  <c r="Y636" i="12" s="1"/>
  <c r="AQ636" i="12"/>
  <c r="AA636" i="12" s="1" a="1"/>
  <c r="AA636" i="12" s="1"/>
  <c r="P636" i="12"/>
  <c r="AQ528" i="12"/>
  <c r="AA528" i="12" s="1" a="1"/>
  <c r="AA528" i="12" s="1"/>
  <c r="P528" i="12"/>
  <c r="X560" i="12"/>
  <c r="AN560" i="12"/>
  <c r="AB560" i="12" s="1" a="1"/>
  <c r="AB560" i="12" s="1"/>
  <c r="AO560" i="12"/>
  <c r="Z560" i="12" s="1" a="1"/>
  <c r="Z560" i="12" s="1"/>
  <c r="K560" i="12"/>
  <c r="K580" i="12"/>
  <c r="AN580" i="12"/>
  <c r="Z580" i="12" s="1" a="1"/>
  <c r="Z580" i="12" s="1"/>
  <c r="AP590" i="12"/>
  <c r="Y590" i="12" s="1" a="1"/>
  <c r="Y590" i="12" s="1"/>
  <c r="AQ590" i="12"/>
  <c r="AA590" i="12" s="1" a="1"/>
  <c r="AA590" i="12" s="1"/>
  <c r="P590" i="12"/>
  <c r="K555" i="12"/>
  <c r="K534" i="12"/>
  <c r="X534" i="12"/>
  <c r="AO534" i="12"/>
  <c r="Z534" i="12" s="1" a="1"/>
  <c r="Z534" i="12" s="1"/>
  <c r="AQ556" i="12"/>
  <c r="AA556" i="12" s="1" a="1"/>
  <c r="AA556" i="12" s="1"/>
  <c r="AP556" i="12"/>
  <c r="Y556" i="12" s="1" a="1"/>
  <c r="Y556" i="12" s="1"/>
  <c r="AN569" i="12"/>
  <c r="Y569" i="12" s="1" a="1"/>
  <c r="Y569" i="12" s="1"/>
  <c r="X569" i="12"/>
  <c r="AO569" i="12"/>
  <c r="AA569" i="12" s="1" a="1"/>
  <c r="AA569" i="12" s="1"/>
  <c r="X581" i="12"/>
  <c r="K581" i="12"/>
  <c r="AO581" i="12"/>
  <c r="AB581" i="12" s="1" a="1"/>
  <c r="AB581" i="12" s="1"/>
  <c r="AN581" i="12"/>
  <c r="Z581" i="12" s="1" a="1"/>
  <c r="Z581" i="12" s="1"/>
  <c r="AQ589" i="12"/>
  <c r="Z589" i="12" s="1" a="1"/>
  <c r="Z589" i="12" s="1"/>
  <c r="AP589" i="12"/>
  <c r="AB589" i="12" s="1" a="1"/>
  <c r="AB589" i="12" s="1"/>
  <c r="AN531" i="12"/>
  <c r="Y531" i="12" s="1" a="1"/>
  <c r="Y531" i="12" s="1"/>
  <c r="X531" i="12"/>
  <c r="AO531" i="12"/>
  <c r="AA531" i="12" s="1" a="1"/>
  <c r="AA531" i="12" s="1"/>
  <c r="K531" i="12"/>
  <c r="AQ541" i="12"/>
  <c r="AB541" i="12" s="1" a="1"/>
  <c r="AB541" i="12" s="1"/>
  <c r="AP541" i="12"/>
  <c r="Z541" i="12" s="1" a="1"/>
  <c r="Z541" i="12" s="1"/>
  <c r="P541" i="12"/>
  <c r="AN553" i="12"/>
  <c r="AA553" i="12" s="1" a="1"/>
  <c r="AA553" i="12" s="1"/>
  <c r="AO553" i="12"/>
  <c r="Y553" i="12" s="1" a="1"/>
  <c r="Y553" i="12" s="1"/>
  <c r="X553" i="12"/>
  <c r="AP570" i="12"/>
  <c r="Y570" i="12" s="1" a="1"/>
  <c r="Y570" i="12" s="1"/>
  <c r="P570" i="12"/>
  <c r="AQ582" i="12"/>
  <c r="Y582" i="12" s="1" a="1"/>
  <c r="Y582" i="12" s="1"/>
  <c r="AP582" i="12"/>
  <c r="AA582" i="12" s="1" a="1"/>
  <c r="AA582" i="12" s="1"/>
  <c r="P582" i="12"/>
  <c r="AP583" i="12"/>
  <c r="Z583" i="12" s="1" a="1"/>
  <c r="Z583" i="12" s="1"/>
  <c r="P583" i="12"/>
  <c r="AP600" i="12"/>
  <c r="Y600" i="12" s="1" a="1"/>
  <c r="Y600" i="12" s="1"/>
  <c r="AQ600" i="12"/>
  <c r="AA600" i="12" s="1" a="1"/>
  <c r="AA600" i="12" s="1"/>
  <c r="AQ609" i="12"/>
  <c r="Z609" i="12" s="1" a="1"/>
  <c r="Z609" i="12" s="1"/>
  <c r="AP609" i="12"/>
  <c r="AB609" i="12" s="1" a="1"/>
  <c r="AB609" i="12" s="1"/>
  <c r="AO631" i="12"/>
  <c r="AA631" i="12" s="1" a="1"/>
  <c r="AA631" i="12" s="1"/>
  <c r="X631" i="12"/>
  <c r="K631" i="12"/>
  <c r="AN631" i="12"/>
  <c r="Y631" i="12" s="1" a="1"/>
  <c r="Y631" i="12" s="1"/>
  <c r="AP639" i="12"/>
  <c r="AB639" i="12" s="1" a="1"/>
  <c r="AB639" i="12" s="1"/>
  <c r="AQ639" i="12"/>
  <c r="Z639" i="12" s="1" a="1"/>
  <c r="Z639" i="12" s="1"/>
  <c r="P639" i="12"/>
  <c r="AQ666" i="12"/>
  <c r="AA666" i="12" s="1" a="1"/>
  <c r="AA666" i="12" s="1"/>
  <c r="P666" i="12"/>
  <c r="AP666" i="12"/>
  <c r="Y666" i="12" s="1" a="1"/>
  <c r="Y666" i="12" s="1"/>
  <c r="X605" i="12"/>
  <c r="X614" i="12"/>
  <c r="K614" i="12"/>
  <c r="AP623" i="12"/>
  <c r="Z623" i="12" s="1" a="1"/>
  <c r="Z623" i="12" s="1"/>
  <c r="AQ623" i="12"/>
  <c r="AB623" i="12" s="1" a="1"/>
  <c r="AB623" i="12" s="1"/>
  <c r="P623" i="12"/>
  <c r="AO634" i="12"/>
  <c r="Z634" i="12" s="1" a="1"/>
  <c r="Z634" i="12" s="1"/>
  <c r="AN634" i="12"/>
  <c r="AB634" i="12" s="1" a="1"/>
  <c r="AB634" i="12" s="1"/>
  <c r="K634" i="12"/>
  <c r="AN645" i="12"/>
  <c r="AA645" i="12" s="1" a="1"/>
  <c r="AA645" i="12" s="1"/>
  <c r="X645" i="12"/>
  <c r="K645" i="12"/>
  <c r="AO645" i="12"/>
  <c r="Y645" i="12" s="1" a="1"/>
  <c r="Y645" i="12" s="1"/>
  <c r="AQ629" i="12"/>
  <c r="Z629" i="12" s="1" a="1"/>
  <c r="Z629" i="12" s="1"/>
  <c r="AP629" i="12"/>
  <c r="AB629" i="12" s="1" a="1"/>
  <c r="AB629" i="12" s="1"/>
  <c r="P629" i="12"/>
  <c r="AO661" i="12"/>
  <c r="Y661" i="12" s="1" a="1"/>
  <c r="Y661" i="12" s="1"/>
  <c r="X661" i="12"/>
  <c r="K661" i="12"/>
  <c r="AN661" i="12"/>
  <c r="AA661" i="12" s="1" a="1"/>
  <c r="AA661" i="12" s="1"/>
  <c r="AQ725" i="12"/>
  <c r="AA725" i="12" s="1" a="1"/>
  <c r="AA725" i="12" s="1"/>
  <c r="P725" i="12"/>
  <c r="AP725" i="12"/>
  <c r="Y725" i="12" s="1" a="1"/>
  <c r="Y725" i="12" s="1"/>
  <c r="X602" i="12"/>
  <c r="AN602" i="12"/>
  <c r="Z602" i="12" s="1" a="1"/>
  <c r="Z602" i="12" s="1"/>
  <c r="K602" i="12"/>
  <c r="AO602" i="12"/>
  <c r="AB602" i="12" s="1" a="1"/>
  <c r="AB602" i="12" s="1"/>
  <c r="K654" i="12"/>
  <c r="AN654" i="12"/>
  <c r="AB654" i="12" s="1" a="1"/>
  <c r="AB654" i="12" s="1"/>
  <c r="AO654" i="12"/>
  <c r="Z654" i="12" s="1" a="1"/>
  <c r="Z654" i="12" s="1"/>
  <c r="X654" i="12"/>
  <c r="AP597" i="12"/>
  <c r="Z597" i="12" s="1" a="1"/>
  <c r="Z597" i="12" s="1"/>
  <c r="P597" i="12"/>
  <c r="AO627" i="12"/>
  <c r="Y627" i="12" s="1" a="1"/>
  <c r="Y627" i="12" s="1"/>
  <c r="X627" i="12"/>
  <c r="AQ635" i="12"/>
  <c r="AB635" i="12" s="1" a="1"/>
  <c r="AB635" i="12" s="1"/>
  <c r="AP635" i="12"/>
  <c r="Z635" i="12" s="1" a="1"/>
  <c r="Z635" i="12" s="1"/>
  <c r="P635" i="12"/>
  <c r="AQ644" i="12"/>
  <c r="AA644" i="12" s="1" a="1"/>
  <c r="AA644" i="12" s="1"/>
  <c r="AP644" i="12"/>
  <c r="Y644" i="12" s="1" a="1"/>
  <c r="Y644" i="12" s="1"/>
  <c r="AQ595" i="12"/>
  <c r="AB595" i="12" s="1" a="1"/>
  <c r="AB595" i="12" s="1"/>
  <c r="P595" i="12"/>
  <c r="AP595" i="12"/>
  <c r="Z595" i="12" s="1" a="1"/>
  <c r="Z595" i="12" s="1"/>
  <c r="AQ615" i="12"/>
  <c r="AB615" i="12" s="1" a="1"/>
  <c r="AB615" i="12" s="1"/>
  <c r="AP615" i="12"/>
  <c r="Z615" i="12" s="1" a="1"/>
  <c r="Z615" i="12" s="1"/>
  <c r="AQ624" i="12"/>
  <c r="AA624" i="12" s="1" a="1"/>
  <c r="AA624" i="12" s="1"/>
  <c r="AP624" i="12"/>
  <c r="Y624" i="12" s="1" a="1"/>
  <c r="Y624" i="12" s="1"/>
  <c r="P624" i="12"/>
  <c r="AN636" i="12"/>
  <c r="Z636" i="12" s="1" a="1"/>
  <c r="Z636" i="12" s="1"/>
  <c r="K636" i="12"/>
  <c r="AO636" i="12"/>
  <c r="AB636" i="12" s="1" a="1"/>
  <c r="AB636" i="12" s="1"/>
  <c r="AN646" i="12"/>
  <c r="Z646" i="12" s="1" a="1"/>
  <c r="Z646" i="12" s="1"/>
  <c r="AO646" i="12"/>
  <c r="AB646" i="12" s="1" a="1"/>
  <c r="AB646" i="12" s="1"/>
  <c r="P656" i="12"/>
  <c r="AP656" i="12"/>
  <c r="AB656" i="12" s="1" a="1"/>
  <c r="AB656" i="12" s="1"/>
  <c r="X626" i="12"/>
  <c r="AO626" i="12"/>
  <c r="AB626" i="12" s="1" a="1"/>
  <c r="AB626" i="12" s="1"/>
  <c r="AN626" i="12"/>
  <c r="Z626" i="12" s="1" a="1"/>
  <c r="Z626" i="12" s="1"/>
  <c r="K626" i="12"/>
  <c r="AO665" i="12"/>
  <c r="Y665" i="12" s="1" a="1"/>
  <c r="Y665" i="12" s="1"/>
  <c r="K665" i="12"/>
  <c r="AN665" i="12"/>
  <c r="AA665" i="12" s="1" a="1"/>
  <c r="AA665" i="12" s="1"/>
  <c r="X665" i="12"/>
  <c r="AQ698" i="12"/>
  <c r="AA698" i="12" s="1" a="1"/>
  <c r="AA698" i="12" s="1"/>
  <c r="AP698" i="12"/>
  <c r="Y698" i="12" s="1" a="1"/>
  <c r="Y698" i="12" s="1"/>
  <c r="AP687" i="12"/>
  <c r="Z687" i="12" s="1" a="1"/>
  <c r="Z687" i="12" s="1"/>
  <c r="AQ687" i="12"/>
  <c r="AB687" i="12" s="1" a="1"/>
  <c r="AB687" i="12" s="1"/>
  <c r="X754" i="12"/>
  <c r="AN754" i="12"/>
  <c r="Z754" i="12" s="1" a="1"/>
  <c r="Z754" i="12" s="1"/>
  <c r="AO754" i="12"/>
  <c r="AB754" i="12" s="1" a="1"/>
  <c r="AB754" i="12" s="1"/>
  <c r="K754" i="12"/>
  <c r="P701" i="12"/>
  <c r="AP701" i="12"/>
  <c r="AB701" i="12" s="1" a="1"/>
  <c r="AB701" i="12" s="1"/>
  <c r="AQ712" i="12"/>
  <c r="AA712" i="12" s="1" a="1"/>
  <c r="AA712" i="12" s="1"/>
  <c r="AP712" i="12"/>
  <c r="Y712" i="12" s="1" a="1"/>
  <c r="Y712" i="12" s="1"/>
  <c r="P712" i="12"/>
  <c r="AQ680" i="12"/>
  <c r="AA680" i="12" s="1" a="1"/>
  <c r="AA680" i="12" s="1"/>
  <c r="AP680" i="12"/>
  <c r="Y680" i="12" s="1" a="1"/>
  <c r="Y680" i="12" s="1"/>
  <c r="P680" i="12"/>
  <c r="X689" i="12"/>
  <c r="K689" i="12"/>
  <c r="AO689" i="12"/>
  <c r="AB689" i="12" s="1" a="1"/>
  <c r="AB689" i="12" s="1"/>
  <c r="AQ701" i="12"/>
  <c r="Z701" i="12" s="1" a="1"/>
  <c r="Z701" i="12" s="1"/>
  <c r="K671" i="12"/>
  <c r="X671" i="12"/>
  <c r="K683" i="12"/>
  <c r="K704" i="12"/>
  <c r="X704" i="12"/>
  <c r="AO704" i="12"/>
  <c r="Z704" i="12" s="1" a="1"/>
  <c r="Z704" i="12" s="1"/>
  <c r="AN713" i="12"/>
  <c r="Y713" i="12" s="1" a="1"/>
  <c r="Y713" i="12" s="1"/>
  <c r="K713" i="12"/>
  <c r="AN709" i="12"/>
  <c r="AA709" i="12" s="1" a="1"/>
  <c r="AA709" i="12" s="1"/>
  <c r="K709" i="12"/>
  <c r="AO709" i="12"/>
  <c r="Y709" i="12" s="1" a="1"/>
  <c r="Y709" i="12" s="1"/>
  <c r="AQ723" i="12"/>
  <c r="AB723" i="12" s="1" a="1"/>
  <c r="AB723" i="12" s="1"/>
  <c r="P723" i="12"/>
  <c r="AO662" i="12"/>
  <c r="AB662" i="12" s="1" a="1"/>
  <c r="AB662" i="12" s="1"/>
  <c r="AN662" i="12"/>
  <c r="Z662" i="12" s="1" a="1"/>
  <c r="Z662" i="12" s="1"/>
  <c r="X662" i="12"/>
  <c r="K662" i="12"/>
  <c r="AQ672" i="12"/>
  <c r="AA672" i="12" s="1" a="1"/>
  <c r="AA672" i="12" s="1"/>
  <c r="AP672" i="12"/>
  <c r="Y672" i="12" s="1" a="1"/>
  <c r="Y672" i="12" s="1"/>
  <c r="AO693" i="12"/>
  <c r="AA693" i="12" s="1" a="1"/>
  <c r="AA693" i="12" s="1"/>
  <c r="AN693" i="12"/>
  <c r="Y693" i="12" s="1" a="1"/>
  <c r="Y693" i="12" s="1"/>
  <c r="K693" i="12"/>
  <c r="AP715" i="12"/>
  <c r="AB715" i="12" s="1" a="1"/>
  <c r="AB715" i="12" s="1"/>
  <c r="P715" i="12"/>
  <c r="X715" i="12"/>
  <c r="K715" i="12"/>
  <c r="AP735" i="12"/>
  <c r="AB735" i="12" s="1" a="1"/>
  <c r="AB735" i="12" s="1"/>
  <c r="AQ735" i="12"/>
  <c r="Z735" i="12" s="1" a="1"/>
  <c r="Z735" i="12" s="1"/>
  <c r="P735" i="12"/>
  <c r="AP751" i="12"/>
  <c r="AB751" i="12" s="1" a="1"/>
  <c r="AB751" i="12" s="1"/>
  <c r="P751" i="12"/>
  <c r="K759" i="12"/>
  <c r="X752" i="12"/>
  <c r="AO752" i="12"/>
  <c r="Z752" i="12" s="1" a="1"/>
  <c r="Z752" i="12" s="1"/>
  <c r="AN752" i="12"/>
  <c r="AB752" i="12" s="1" a="1"/>
  <c r="AB752" i="12" s="1"/>
  <c r="K752" i="12"/>
  <c r="AO726" i="12"/>
  <c r="Z726" i="12" s="1" a="1"/>
  <c r="Z726" i="12" s="1"/>
  <c r="K726" i="12"/>
  <c r="AN726" i="12"/>
  <c r="AB726" i="12" s="1" a="1"/>
  <c r="AB726" i="12" s="1"/>
  <c r="K764" i="12"/>
  <c r="X717" i="12"/>
  <c r="AO717" i="12"/>
  <c r="Y717" i="12" s="1" a="1"/>
  <c r="Y717" i="12" s="1"/>
  <c r="AQ727" i="12"/>
  <c r="AB727" i="12" s="1" a="1"/>
  <c r="AB727" i="12" s="1"/>
  <c r="P727" i="12"/>
  <c r="AP727" i="12"/>
  <c r="Z727" i="12" s="1" a="1"/>
  <c r="Z727" i="12" s="1"/>
  <c r="AO751" i="12"/>
  <c r="AA751" i="12" s="1" a="1"/>
  <c r="AA751" i="12" s="1"/>
  <c r="X751" i="12"/>
  <c r="AN751" i="12"/>
  <c r="Y751" i="12" s="1" a="1"/>
  <c r="Y751" i="12" s="1"/>
  <c r="K751" i="12"/>
  <c r="X734" i="12"/>
  <c r="AO734" i="12"/>
  <c r="AB734" i="12" s="1" a="1"/>
  <c r="AB734" i="12" s="1"/>
  <c r="AN734" i="12"/>
  <c r="Z734" i="12" s="1" a="1"/>
  <c r="Z734" i="12" s="1"/>
  <c r="K734" i="12"/>
  <c r="AO722" i="12"/>
  <c r="AB722" i="12" s="1" a="1"/>
  <c r="AB722" i="12" s="1"/>
  <c r="X722" i="12"/>
  <c r="K731" i="12"/>
  <c r="AP739" i="12"/>
  <c r="Z739" i="12" s="1" a="1"/>
  <c r="Z739" i="12" s="1"/>
  <c r="AQ739" i="12"/>
  <c r="AB739" i="12" s="1" a="1"/>
  <c r="AB739" i="12" s="1"/>
  <c r="P739" i="12"/>
  <c r="X762" i="12"/>
  <c r="AO762" i="12"/>
  <c r="Z762" i="12" s="1" a="1"/>
  <c r="Z762" i="12" s="1"/>
  <c r="AN762" i="12"/>
  <c r="AB762" i="12" s="1" a="1"/>
  <c r="AB762" i="12" s="1"/>
  <c r="K762" i="12"/>
  <c r="AO802" i="12"/>
  <c r="Z802" i="12" s="1" a="1"/>
  <c r="Z802" i="12" s="1"/>
  <c r="K802" i="12"/>
  <c r="X771" i="12"/>
  <c r="AO771" i="12"/>
  <c r="Y771" i="12" s="1" a="1"/>
  <c r="Y771" i="12" s="1"/>
  <c r="AN771" i="12"/>
  <c r="AA771" i="12" s="1" a="1"/>
  <c r="AA771" i="12" s="1"/>
  <c r="K771" i="12"/>
  <c r="X781" i="12"/>
  <c r="AO781" i="12"/>
  <c r="Y781" i="12" s="1" a="1"/>
  <c r="Y781" i="12" s="1"/>
  <c r="AN781" i="12"/>
  <c r="AA781" i="12" s="1" a="1"/>
  <c r="AA781" i="12" s="1"/>
  <c r="K781" i="12"/>
  <c r="K801" i="12"/>
  <c r="AN801" i="12"/>
  <c r="Y801" i="12" s="1" a="1"/>
  <c r="Y801" i="12" s="1"/>
  <c r="AQ764" i="12"/>
  <c r="Z764" i="12" s="1" a="1"/>
  <c r="Z764" i="12" s="1"/>
  <c r="AP764" i="12"/>
  <c r="AB764" i="12" s="1" a="1"/>
  <c r="AB764" i="12" s="1"/>
  <c r="AP775" i="12"/>
  <c r="Z775" i="12" s="1" a="1"/>
  <c r="Z775" i="12" s="1"/>
  <c r="P775" i="12"/>
  <c r="P785" i="12"/>
  <c r="AP785" i="12"/>
  <c r="AB785" i="12" s="1" a="1"/>
  <c r="AB785" i="12" s="1"/>
  <c r="AQ793" i="12"/>
  <c r="AB793" i="12" s="1" a="1"/>
  <c r="AB793" i="12" s="1"/>
  <c r="AP793" i="12"/>
  <c r="Z793" i="12" s="1" a="1"/>
  <c r="Z793" i="12" s="1"/>
  <c r="AP784" i="12"/>
  <c r="Y784" i="12" s="1" a="1"/>
  <c r="Y784" i="12" s="1"/>
  <c r="AQ784" i="12"/>
  <c r="AA784" i="12" s="1" a="1"/>
  <c r="AA784" i="12" s="1"/>
  <c r="P784" i="12"/>
  <c r="X807" i="12"/>
  <c r="AO807" i="12"/>
  <c r="Y807" i="12" s="1" a="1"/>
  <c r="Y807" i="12" s="1"/>
  <c r="AN807" i="12"/>
  <c r="AA807" i="12" s="1" a="1"/>
  <c r="AA807" i="12" s="1"/>
  <c r="K807" i="12"/>
  <c r="AN856" i="12"/>
  <c r="AB856" i="12" s="1" a="1"/>
  <c r="AB856" i="12" s="1"/>
  <c r="X856" i="12"/>
  <c r="K856" i="12"/>
  <c r="AO778" i="12"/>
  <c r="Z778" i="12" s="1" a="1"/>
  <c r="Z778" i="12" s="1"/>
  <c r="K778" i="12"/>
  <c r="AN787" i="12"/>
  <c r="Y787" i="12" s="1" a="1"/>
  <c r="Y787" i="12" s="1"/>
  <c r="X787" i="12"/>
  <c r="AN797" i="12"/>
  <c r="Z797" i="12" s="1" a="1"/>
  <c r="Z797" i="12" s="1"/>
  <c r="K797" i="12"/>
  <c r="AO797" i="12"/>
  <c r="AB797" i="12" s="1" a="1"/>
  <c r="AB797" i="12" s="1"/>
  <c r="X797" i="12"/>
  <c r="AO862" i="12"/>
  <c r="AB862" i="12" s="1" a="1"/>
  <c r="AB862" i="12" s="1"/>
  <c r="X862" i="12"/>
  <c r="X833" i="12"/>
  <c r="AO833" i="12"/>
  <c r="AB833" i="12" s="1" a="1"/>
  <c r="AB833" i="12" s="1"/>
  <c r="K833" i="12"/>
  <c r="AN833" i="12"/>
  <c r="Z833" i="12" s="1" a="1"/>
  <c r="Z833" i="12" s="1"/>
  <c r="X775" i="12"/>
  <c r="AO775" i="12"/>
  <c r="AA775" i="12" s="1" a="1"/>
  <c r="AA775" i="12" s="1"/>
  <c r="AN775" i="12"/>
  <c r="Y775" i="12" s="1" a="1"/>
  <c r="Y775" i="12" s="1"/>
  <c r="K775" i="12"/>
  <c r="AO786" i="12"/>
  <c r="Z786" i="12" s="1" a="1"/>
  <c r="Z786" i="12" s="1"/>
  <c r="AO808" i="12"/>
  <c r="AB808" i="12" s="1" a="1"/>
  <c r="AB808" i="12" s="1"/>
  <c r="X808" i="12"/>
  <c r="AN808" i="12"/>
  <c r="Z808" i="12" s="1" a="1"/>
  <c r="Z808" i="12" s="1"/>
  <c r="AP830" i="12"/>
  <c r="AA830" i="12" s="1" a="1"/>
  <c r="AA830" i="12" s="1"/>
  <c r="P830" i="12"/>
  <c r="AQ830" i="12"/>
  <c r="Y830" i="12" s="1" a="1"/>
  <c r="Y830" i="12" s="1"/>
  <c r="X857" i="12"/>
  <c r="AN857" i="12"/>
  <c r="Y857" i="12" s="1" a="1"/>
  <c r="Y857" i="12" s="1"/>
  <c r="AO857" i="12"/>
  <c r="AA857" i="12" s="1" a="1"/>
  <c r="AA857" i="12" s="1"/>
  <c r="AQ777" i="12"/>
  <c r="AB777" i="12" s="1" a="1"/>
  <c r="AB777" i="12" s="1"/>
  <c r="P777" i="12"/>
  <c r="AN793" i="12"/>
  <c r="Y793" i="12" s="1" a="1"/>
  <c r="Y793" i="12" s="1"/>
  <c r="X793" i="12"/>
  <c r="AN810" i="12"/>
  <c r="Z810" i="12" s="1" a="1"/>
  <c r="Z810" i="12" s="1"/>
  <c r="X810" i="12"/>
  <c r="K810" i="12"/>
  <c r="AO810" i="12"/>
  <c r="AB810" i="12" s="1" a="1"/>
  <c r="AB810" i="12" s="1"/>
  <c r="AQ846" i="12"/>
  <c r="AA846" i="12" s="1" a="1"/>
  <c r="AA846" i="12" s="1"/>
  <c r="AP846" i="12"/>
  <c r="Y846" i="12" s="1" a="1"/>
  <c r="Y846" i="12" s="1"/>
  <c r="AN862" i="12"/>
  <c r="Z862" i="12" s="1" a="1"/>
  <c r="Z862" i="12" s="1"/>
  <c r="AO844" i="12"/>
  <c r="AB844" i="12" s="1" a="1"/>
  <c r="AB844" i="12" s="1"/>
  <c r="X840" i="12"/>
  <c r="K840" i="12"/>
  <c r="AO840" i="12"/>
  <c r="Z840" i="12" s="1" a="1"/>
  <c r="Z840" i="12" s="1"/>
  <c r="AN840" i="12"/>
  <c r="AB840" i="12" s="1" a="1"/>
  <c r="AB840" i="12" s="1"/>
  <c r="X849" i="12"/>
  <c r="AO849" i="12"/>
  <c r="AA849" i="12" s="1" a="1"/>
  <c r="AA849" i="12" s="1"/>
  <c r="AP806" i="12"/>
  <c r="Y806" i="12" s="1" a="1"/>
  <c r="Y806" i="12" s="1"/>
  <c r="P806" i="12"/>
  <c r="K830" i="12"/>
  <c r="X830" i="12"/>
  <c r="AP849" i="12"/>
  <c r="Z849" i="12" s="1" a="1"/>
  <c r="Z849" i="12" s="1"/>
  <c r="P849" i="12"/>
  <c r="AP858" i="12"/>
  <c r="Y858" i="12" s="1" a="1"/>
  <c r="Y858" i="12" s="1"/>
  <c r="AQ858" i="12"/>
  <c r="AA858" i="12" s="1" a="1"/>
  <c r="AA858" i="12" s="1"/>
  <c r="P858" i="12"/>
  <c r="AQ827" i="12"/>
  <c r="AB827" i="12" s="1" a="1"/>
  <c r="AB827" i="12" s="1"/>
  <c r="AP827" i="12"/>
  <c r="Z827" i="12" s="1" a="1"/>
  <c r="Z827" i="12" s="1"/>
  <c r="AQ839" i="12"/>
  <c r="AB839" i="12" s="1" a="1"/>
  <c r="AB839" i="12" s="1"/>
  <c r="P839" i="12"/>
  <c r="AP238" i="12"/>
  <c r="AA238" i="12" s="1" a="1"/>
  <c r="AA238" i="12" s="1"/>
  <c r="P238" i="12"/>
  <c r="K243" i="12"/>
  <c r="K228" i="12"/>
  <c r="X228" i="12"/>
  <c r="AN225" i="12"/>
  <c r="Y225" i="12" s="1" a="1"/>
  <c r="Y225" i="12" s="1"/>
  <c r="AO225" i="12"/>
  <c r="AA225" i="12" s="1" a="1"/>
  <c r="AA225" i="12" s="1"/>
  <c r="X337" i="12"/>
  <c r="AN337" i="12"/>
  <c r="AA337" i="12" s="1" a="1"/>
  <c r="AA337" i="12" s="1"/>
  <c r="K44" i="12"/>
  <c r="P83" i="12"/>
  <c r="P102" i="12"/>
  <c r="K42" i="12"/>
  <c r="K57" i="12"/>
  <c r="P58" i="12"/>
  <c r="K21" i="12"/>
  <c r="X74" i="12"/>
  <c r="AP12" i="12"/>
  <c r="Y12" i="12" s="1" a="1"/>
  <c r="Y12" i="12" s="1"/>
  <c r="AQ73" i="12"/>
  <c r="AB73" i="12" s="1" a="1"/>
  <c r="AB73" i="12" s="1"/>
  <c r="AO80" i="12"/>
  <c r="AA80" i="12" s="1" a="1"/>
  <c r="AA80" i="12" s="1"/>
  <c r="X144" i="12"/>
  <c r="AN216" i="12"/>
  <c r="Z216" i="12" s="1" a="1"/>
  <c r="Z216" i="12" s="1"/>
  <c r="AN74" i="12"/>
  <c r="Z74" i="12" s="1" a="1"/>
  <c r="Z74" i="12" s="1"/>
  <c r="AO57" i="12"/>
  <c r="AA57" i="12" s="1" a="1"/>
  <c r="AA57" i="12" s="1"/>
  <c r="X121" i="12"/>
  <c r="AN193" i="12"/>
  <c r="AA193" i="12" s="1" a="1"/>
  <c r="AA193" i="12" s="1"/>
  <c r="AQ10" i="12"/>
  <c r="Y10" i="12" s="1" a="1"/>
  <c r="Y10" i="12" s="1"/>
  <c r="AQ58" i="12"/>
  <c r="Y58" i="12" s="1" a="1"/>
  <c r="Y58" i="12" s="1"/>
  <c r="AQ186" i="12"/>
  <c r="Y186" i="12" s="1" a="1"/>
  <c r="Y186" i="12" s="1"/>
  <c r="K138" i="12"/>
  <c r="AN111" i="12"/>
  <c r="AA111" i="12" s="1" a="1"/>
  <c r="AA111" i="12" s="1"/>
  <c r="AO195" i="12"/>
  <c r="Y195" i="12" s="1" a="1"/>
  <c r="Y195" i="12" s="1"/>
  <c r="X108" i="12"/>
  <c r="X172" i="12"/>
  <c r="AO7" i="12"/>
  <c r="AA7" i="12" s="1" a="1"/>
  <c r="AA7" i="12" s="1"/>
  <c r="AN170" i="12"/>
  <c r="Z170" i="12" s="1" a="1"/>
  <c r="Z170" i="12" s="1"/>
  <c r="AQ85" i="12"/>
  <c r="Z85" i="12" s="1" a="1"/>
  <c r="Z85" i="12" s="1"/>
  <c r="AQ149" i="12"/>
  <c r="AA149" i="12" s="1" a="1"/>
  <c r="AA149" i="12" s="1"/>
  <c r="AQ213" i="12"/>
  <c r="Z213" i="12" s="1" a="1"/>
  <c r="Z213" i="12" s="1"/>
  <c r="AO21" i="12"/>
  <c r="AA21" i="12" s="1" a="1"/>
  <c r="AA21" i="12" s="1"/>
  <c r="AO85" i="12"/>
  <c r="Y85" i="12" s="1" a="1"/>
  <c r="Y85" i="12" s="1"/>
  <c r="AO149" i="12"/>
  <c r="AB149" i="12" s="1" a="1"/>
  <c r="AB149" i="12" s="1"/>
  <c r="AO213" i="12"/>
  <c r="Y213" i="12" s="1" a="1"/>
  <c r="Y213" i="12" s="1"/>
  <c r="AN22" i="12"/>
  <c r="AB22" i="12" s="1" a="1"/>
  <c r="AB22" i="12" s="1"/>
  <c r="AQ18" i="12"/>
  <c r="AA18" i="12" s="1" a="1"/>
  <c r="AA18" i="12" s="1"/>
  <c r="K407" i="12"/>
  <c r="X387" i="12"/>
  <c r="AO368" i="12"/>
  <c r="AA368" i="12" s="1" a="1"/>
  <c r="AA368" i="12" s="1"/>
  <c r="K343" i="12"/>
  <c r="AO301" i="12"/>
  <c r="Y301" i="12" s="1" a="1"/>
  <c r="Y301" i="12" s="1"/>
  <c r="AP248" i="12"/>
  <c r="Y248" i="12" s="1" a="1"/>
  <c r="Y248" i="12" s="1"/>
  <c r="K225" i="12"/>
  <c r="X646" i="12"/>
  <c r="K605" i="12"/>
  <c r="K553" i="12"/>
  <c r="P478" i="12"/>
  <c r="P644" i="12"/>
  <c r="K219" i="12"/>
  <c r="X219" i="12"/>
  <c r="AN219" i="12"/>
  <c r="AA219" i="12" s="1" a="1"/>
  <c r="AA219" i="12" s="1"/>
  <c r="K193" i="12"/>
  <c r="X170" i="12"/>
  <c r="AQ12" i="12"/>
  <c r="AA12" i="12" s="1" a="1"/>
  <c r="AA12" i="12" s="1"/>
  <c r="AP102" i="12"/>
  <c r="Y102" i="12" s="1" a="1"/>
  <c r="Y102" i="12" s="1"/>
  <c r="K80" i="12"/>
  <c r="AN152" i="12"/>
  <c r="Y152" i="12" s="1" a="1"/>
  <c r="Y152" i="12" s="1"/>
  <c r="AO216" i="12"/>
  <c r="AB216" i="12" s="1" a="1"/>
  <c r="AB216" i="12" s="1"/>
  <c r="AN138" i="12"/>
  <c r="AB138" i="12" s="1" a="1"/>
  <c r="AB138" i="12" s="1"/>
  <c r="AN129" i="12"/>
  <c r="Y129" i="12" s="1" a="1"/>
  <c r="Y129" i="12" s="1"/>
  <c r="AO193" i="12"/>
  <c r="Y193" i="12" s="1" a="1"/>
  <c r="Y193" i="12" s="1"/>
  <c r="AP10" i="12"/>
  <c r="AA10" i="12" s="1" a="1"/>
  <c r="AA10" i="12" s="1"/>
  <c r="AP186" i="12"/>
  <c r="AA186" i="12" s="1" a="1"/>
  <c r="AA186" i="12" s="1"/>
  <c r="AO74" i="12"/>
  <c r="AB74" i="12" s="1" a="1"/>
  <c r="AB74" i="12" s="1"/>
  <c r="AO106" i="12"/>
  <c r="AB106" i="12" s="1" a="1"/>
  <c r="AB106" i="12" s="1"/>
  <c r="X111" i="12"/>
  <c r="AO131" i="12"/>
  <c r="Y131" i="12" s="1" a="1"/>
  <c r="Y131" i="12" s="1"/>
  <c r="AN195" i="12"/>
  <c r="AA195" i="12" s="1" a="1"/>
  <c r="AA195" i="12" s="1"/>
  <c r="AN7" i="12"/>
  <c r="Y7" i="12" s="1" a="1"/>
  <c r="Y7" i="12" s="1"/>
  <c r="K149" i="12"/>
  <c r="AO22" i="12"/>
  <c r="Z22" i="12" s="1" a="1"/>
  <c r="Z22" i="12" s="1"/>
  <c r="AN398" i="12"/>
  <c r="Z398" i="12" s="1" a="1"/>
  <c r="Z398" i="12" s="1"/>
  <c r="P396" i="12"/>
  <c r="X407" i="12"/>
  <c r="AQ373" i="12"/>
  <c r="Z373" i="12" s="1" a="1"/>
  <c r="Z373" i="12" s="1"/>
  <c r="X362" i="12"/>
  <c r="AO387" i="12"/>
  <c r="AA387" i="12" s="1" a="1"/>
  <c r="AA387" i="12" s="1"/>
  <c r="AO366" i="12"/>
  <c r="Z366" i="12" s="1" a="1"/>
  <c r="Z366" i="12" s="1"/>
  <c r="AN330" i="12"/>
  <c r="AB330" i="12" s="1" a="1"/>
  <c r="AB330" i="12" s="1"/>
  <c r="P326" i="12"/>
  <c r="AP310" i="12"/>
  <c r="AA310" i="12" s="1" a="1"/>
  <c r="AA310" i="12" s="1"/>
  <c r="P306" i="12"/>
  <c r="AO337" i="12"/>
  <c r="Y337" i="12" s="1" a="1"/>
  <c r="Y337" i="12" s="1"/>
  <c r="X266" i="12"/>
  <c r="AP246" i="12"/>
  <c r="Y246" i="12" s="1" a="1"/>
  <c r="Y246" i="12" s="1"/>
  <c r="K594" i="12"/>
  <c r="P589" i="12"/>
  <c r="P615" i="12"/>
  <c r="K717" i="12"/>
  <c r="AN282" i="12"/>
  <c r="AB282" i="12" s="1" a="1"/>
  <c r="AB282" i="12" s="1"/>
  <c r="K282" i="12"/>
  <c r="AO341" i="12"/>
  <c r="Y341" i="12" s="1" a="1"/>
  <c r="Y341" i="12" s="1"/>
  <c r="K341" i="12"/>
  <c r="X110" i="12"/>
  <c r="AN227" i="12"/>
  <c r="Y227" i="12" s="1" a="1"/>
  <c r="Y227" i="12" s="1"/>
  <c r="X227" i="12"/>
  <c r="K227" i="12"/>
  <c r="P99" i="12"/>
  <c r="K115" i="12"/>
  <c r="K170" i="12"/>
  <c r="K144" i="12"/>
  <c r="P48" i="12"/>
  <c r="P112" i="12"/>
  <c r="P176" i="12"/>
  <c r="P73" i="12"/>
  <c r="P201" i="12"/>
  <c r="P171" i="12"/>
  <c r="X80" i="12"/>
  <c r="X138" i="12"/>
  <c r="AQ112" i="12"/>
  <c r="AA112" i="12" s="1" a="1"/>
  <c r="AA112" i="12" s="1"/>
  <c r="AN88" i="12"/>
  <c r="Z88" i="12" s="1" a="1"/>
  <c r="Z88" i="12" s="1"/>
  <c r="AO152" i="12"/>
  <c r="AA152" i="12" s="1" a="1"/>
  <c r="AA152" i="12" s="1"/>
  <c r="AN202" i="12"/>
  <c r="AB202" i="12" s="1" a="1"/>
  <c r="AB202" i="12" s="1"/>
  <c r="AN65" i="12"/>
  <c r="Y65" i="12" s="1" a="1"/>
  <c r="Y65" i="12" s="1"/>
  <c r="AO129" i="12"/>
  <c r="AA129" i="12" s="1" a="1"/>
  <c r="AA129" i="12" s="1"/>
  <c r="X106" i="12"/>
  <c r="AN175" i="12"/>
  <c r="Y175" i="12" s="1" a="1"/>
  <c r="Y175" i="12" s="1"/>
  <c r="AO67" i="12"/>
  <c r="AA67" i="12" s="1" a="1"/>
  <c r="AA67" i="12" s="1"/>
  <c r="AN131" i="12"/>
  <c r="AA131" i="12" s="1" a="1"/>
  <c r="AA131" i="12" s="1"/>
  <c r="AO179" i="12"/>
  <c r="Y179" i="12" s="1" a="1"/>
  <c r="Y179" i="12" s="1"/>
  <c r="X7" i="12"/>
  <c r="AN6" i="12"/>
  <c r="AB6" i="12" s="1" a="1"/>
  <c r="AB6" i="12" s="1"/>
  <c r="X22" i="12"/>
  <c r="AN70" i="12"/>
  <c r="Z70" i="12" s="1" a="1"/>
  <c r="Z70" i="12" s="1"/>
  <c r="AP183" i="12"/>
  <c r="Z183" i="12" s="1" a="1"/>
  <c r="Z183" i="12" s="1"/>
  <c r="P409" i="12"/>
  <c r="K398" i="12"/>
  <c r="AQ396" i="12"/>
  <c r="Y396" i="12" s="1" a="1"/>
  <c r="Y396" i="12" s="1"/>
  <c r="AN407" i="12"/>
  <c r="Y407" i="12" s="1" a="1"/>
  <c r="Y407" i="12" s="1"/>
  <c r="P373" i="12"/>
  <c r="X360" i="12"/>
  <c r="P361" i="12"/>
  <c r="AP231" i="12"/>
  <c r="AB231" i="12" s="1" a="1"/>
  <c r="AB231" i="12" s="1"/>
  <c r="P698" i="12"/>
  <c r="X607" i="12"/>
  <c r="X479" i="12"/>
  <c r="K359" i="12"/>
  <c r="AP269" i="12"/>
  <c r="AB269" i="12" s="1" a="1"/>
  <c r="AB269" i="12" s="1"/>
  <c r="P269" i="12"/>
  <c r="P65" i="12"/>
  <c r="P21" i="12"/>
  <c r="P43" i="12"/>
  <c r="P55" i="12"/>
  <c r="P119" i="12"/>
  <c r="P183" i="12"/>
  <c r="P11" i="12"/>
  <c r="K6" i="12"/>
  <c r="X88" i="12"/>
  <c r="AP14" i="12"/>
  <c r="Y14" i="12" s="1" a="1"/>
  <c r="Y14" i="12" s="1"/>
  <c r="AP142" i="12"/>
  <c r="AA142" i="12" s="1" a="1"/>
  <c r="AA142" i="12" s="1"/>
  <c r="AQ119" i="12"/>
  <c r="AB119" i="12" s="1" a="1"/>
  <c r="AB119" i="12" s="1"/>
  <c r="AO24" i="12"/>
  <c r="AB24" i="12" s="1" a="1"/>
  <c r="AB24" i="12" s="1"/>
  <c r="AO88" i="12"/>
  <c r="AB88" i="12" s="1" a="1"/>
  <c r="AB88" i="12" s="1"/>
  <c r="AQ161" i="12"/>
  <c r="Z161" i="12" s="1" a="1"/>
  <c r="Z161" i="12" s="1"/>
  <c r="AQ201" i="12"/>
  <c r="AB201" i="12" s="1" a="1"/>
  <c r="AB201" i="12" s="1"/>
  <c r="AO65" i="12"/>
  <c r="AA65" i="12" s="1" a="1"/>
  <c r="AA65" i="12" s="1"/>
  <c r="AO42" i="12"/>
  <c r="Z42" i="12" s="1" a="1"/>
  <c r="Z42" i="12" s="1"/>
  <c r="AO202" i="12"/>
  <c r="Z202" i="12" s="1" a="1"/>
  <c r="Z202" i="12" s="1"/>
  <c r="X175" i="12"/>
  <c r="AN67" i="12"/>
  <c r="Y67" i="12" s="1" a="1"/>
  <c r="Y67" i="12" s="1"/>
  <c r="AO115" i="12"/>
  <c r="AA115" i="12" s="1" a="1"/>
  <c r="AA115" i="12" s="1"/>
  <c r="AN179" i="12"/>
  <c r="AA179" i="12" s="1" a="1"/>
  <c r="AA179" i="12" s="1"/>
  <c r="AQ207" i="12"/>
  <c r="Z207" i="12" s="1" a="1"/>
  <c r="Z207" i="12" s="1"/>
  <c r="AP76" i="12"/>
  <c r="Y76" i="12" s="1" a="1"/>
  <c r="Y76" i="12" s="1"/>
  <c r="AP140" i="12"/>
  <c r="Y140" i="12" s="1" a="1"/>
  <c r="Y140" i="12" s="1"/>
  <c r="AP204" i="12"/>
  <c r="Y204" i="12" s="1" a="1"/>
  <c r="Y204" i="12" s="1"/>
  <c r="AO6" i="12"/>
  <c r="Z6" i="12" s="1" a="1"/>
  <c r="Z6" i="12" s="1"/>
  <c r="AO70" i="12"/>
  <c r="AB70" i="12" s="1" a="1"/>
  <c r="AB70" i="12" s="1"/>
  <c r="AO47" i="12"/>
  <c r="AA47" i="12" s="1" a="1"/>
  <c r="AA47" i="12" s="1"/>
  <c r="K425" i="12"/>
  <c r="AP409" i="12"/>
  <c r="AB409" i="12" s="1" a="1"/>
  <c r="AB409" i="12" s="1"/>
  <c r="K393" i="12"/>
  <c r="X383" i="12"/>
  <c r="AP389" i="12"/>
  <c r="AB389" i="12" s="1" a="1"/>
  <c r="AB389" i="12" s="1"/>
  <c r="K360" i="12"/>
  <c r="AO362" i="12"/>
  <c r="AB362" i="12" s="1" a="1"/>
  <c r="AB362" i="12" s="1"/>
  <c r="AQ336" i="12"/>
  <c r="AA336" i="12" s="1" a="1"/>
  <c r="AA336" i="12" s="1"/>
  <c r="P325" i="12"/>
  <c r="X314" i="12"/>
  <c r="X306" i="12"/>
  <c r="AO285" i="12"/>
  <c r="Y285" i="12" s="1" a="1"/>
  <c r="Y285" i="12" s="1"/>
  <c r="AO228" i="12"/>
  <c r="Z228" i="12" s="1" a="1"/>
  <c r="Z228" i="12" s="1"/>
  <c r="AO243" i="12"/>
  <c r="AA243" i="12" s="1" a="1"/>
  <c r="AA243" i="12" s="1"/>
  <c r="K390" i="12"/>
  <c r="AN704" i="12"/>
  <c r="AB704" i="12" s="1" a="1"/>
  <c r="AB704" i="12" s="1"/>
  <c r="AP704" i="12"/>
  <c r="AA704" i="12" s="1" a="1"/>
  <c r="AA704" i="12" s="1"/>
  <c r="P609" i="12"/>
  <c r="AN614" i="12"/>
  <c r="Z614" i="12" s="1" a="1"/>
  <c r="Z614" i="12" s="1"/>
  <c r="K530" i="12"/>
  <c r="X263" i="12"/>
  <c r="K263" i="12"/>
  <c r="AN263" i="12"/>
  <c r="Y263" i="12" s="1" a="1"/>
  <c r="Y263" i="12" s="1"/>
  <c r="AO263" i="12"/>
  <c r="AA263" i="12" s="1" a="1"/>
  <c r="AA263" i="12" s="1"/>
  <c r="P239" i="12"/>
  <c r="AQ239" i="12"/>
  <c r="AB239" i="12" s="1" a="1"/>
  <c r="AB239" i="12" s="1"/>
  <c r="AP239" i="12"/>
  <c r="Z239" i="12" s="1" a="1"/>
  <c r="Z239" i="12" s="1"/>
  <c r="AQ300" i="12"/>
  <c r="AA300" i="12" s="1" a="1"/>
  <c r="AA300" i="12" s="1"/>
  <c r="P300" i="12"/>
  <c r="AP300" i="12"/>
  <c r="Y300" i="12" s="1" a="1"/>
  <c r="Y300" i="12" s="1"/>
  <c r="K65" i="12"/>
  <c r="P76" i="12"/>
  <c r="P140" i="12"/>
  <c r="P204" i="12"/>
  <c r="K175" i="12"/>
  <c r="P211" i="12"/>
  <c r="AQ65" i="12"/>
  <c r="Z65" i="12" s="1" a="1"/>
  <c r="Z65" i="12" s="1"/>
  <c r="X65" i="12"/>
  <c r="X42" i="12"/>
  <c r="X6" i="12"/>
  <c r="X70" i="12"/>
  <c r="AP419" i="12"/>
  <c r="Z419" i="12" s="1" a="1"/>
  <c r="Z419" i="12" s="1"/>
  <c r="K401" i="12"/>
  <c r="X393" i="12"/>
  <c r="K368" i="12"/>
  <c r="AO360" i="12"/>
  <c r="AB360" i="12" s="1" a="1"/>
  <c r="AB360" i="12" s="1"/>
  <c r="AN360" i="12"/>
  <c r="Z360" i="12" s="1" a="1"/>
  <c r="Z360" i="12" s="1"/>
  <c r="AP353" i="12"/>
  <c r="AB353" i="12" s="1" a="1"/>
  <c r="AB353" i="12" s="1"/>
  <c r="K330" i="12"/>
  <c r="AP339" i="12"/>
  <c r="AB339" i="12" s="1" a="1"/>
  <c r="AB339" i="12" s="1"/>
  <c r="AP304" i="12"/>
  <c r="Y304" i="12" s="1" a="1"/>
  <c r="Y304" i="12" s="1"/>
  <c r="P336" i="12"/>
  <c r="AO254" i="12"/>
  <c r="AB254" i="12" s="1" a="1"/>
  <c r="AB254" i="12" s="1"/>
  <c r="AO246" i="12"/>
  <c r="Z246" i="12" s="1" a="1"/>
  <c r="Z246" i="12" s="1"/>
  <c r="AN246" i="12"/>
  <c r="AB246" i="12" s="1" a="1"/>
  <c r="AB246" i="12" s="1"/>
  <c r="AN228" i="12"/>
  <c r="AB228" i="12" s="1" a="1"/>
  <c r="AB228" i="12" s="1"/>
  <c r="AO713" i="12"/>
  <c r="AA713" i="12" s="1" a="1"/>
  <c r="AA713" i="12" s="1"/>
  <c r="AP608" i="12"/>
  <c r="Y608" i="12" s="1" a="1"/>
  <c r="Y608" i="12" s="1"/>
  <c r="K569" i="12"/>
  <c r="AN535" i="12"/>
  <c r="Y535" i="12" s="1" a="1"/>
  <c r="Y535" i="12" s="1"/>
  <c r="AN544" i="12"/>
  <c r="Z544" i="12" s="1" a="1"/>
  <c r="Z544" i="12" s="1"/>
  <c r="AO499" i="12"/>
  <c r="AA499" i="12" s="1" a="1"/>
  <c r="AA499" i="12" s="1"/>
  <c r="P556" i="12"/>
  <c r="AP251" i="12"/>
  <c r="Z251" i="12" s="1" a="1"/>
  <c r="Z251" i="12" s="1"/>
  <c r="AQ251" i="12"/>
  <c r="AB251" i="12" s="1" a="1"/>
  <c r="AB251" i="12" s="1"/>
  <c r="AP153" i="12"/>
  <c r="Z153" i="12" s="1" a="1"/>
  <c r="Z153" i="12" s="1"/>
  <c r="AP163" i="12"/>
  <c r="Z163" i="12" s="1" a="1"/>
  <c r="Z163" i="12" s="1"/>
  <c r="AP35" i="12"/>
  <c r="Z35" i="12" s="1" a="1"/>
  <c r="Z35" i="12" s="1"/>
  <c r="AP216" i="12"/>
  <c r="AA216" i="12" s="1" a="1"/>
  <c r="AA216" i="12" s="1"/>
  <c r="AP152" i="12"/>
  <c r="AB152" i="12" s="1" a="1"/>
  <c r="AB152" i="12" s="1"/>
  <c r="AP88" i="12"/>
  <c r="Y88" i="12" s="1" a="1"/>
  <c r="Y88" i="12" s="1"/>
  <c r="AP24" i="12"/>
  <c r="Y24" i="12" s="1" a="1"/>
  <c r="Y24" i="12" s="1"/>
  <c r="AP159" i="12"/>
  <c r="AB159" i="12" s="1" a="1"/>
  <c r="AB159" i="12" s="1"/>
  <c r="AP95" i="12"/>
  <c r="Z95" i="12" s="1" a="1"/>
  <c r="Z95" i="12" s="1"/>
  <c r="AP31" i="12"/>
  <c r="AB31" i="12" s="1" a="1"/>
  <c r="AB31" i="12" s="1"/>
  <c r="AQ219" i="12"/>
  <c r="AB219" i="12" s="1" a="1"/>
  <c r="AB219" i="12" s="1"/>
  <c r="AQ320" i="12"/>
  <c r="AA320" i="12" s="1" a="1"/>
  <c r="AA320" i="12" s="1"/>
  <c r="AP249" i="12"/>
  <c r="AB249" i="12" s="1" a="1"/>
  <c r="AB249" i="12" s="1"/>
  <c r="AQ249" i="12"/>
  <c r="Z249" i="12" s="1" a="1"/>
  <c r="Z249" i="12" s="1"/>
  <c r="X289" i="12"/>
  <c r="K289" i="12"/>
  <c r="AN289" i="12"/>
  <c r="Y289" i="12" s="1" a="1"/>
  <c r="Y289" i="12" s="1"/>
  <c r="AN221" i="12"/>
  <c r="Z221" i="12" s="1" a="1"/>
  <c r="Z221" i="12" s="1"/>
  <c r="AQ234" i="12"/>
  <c r="AA234" i="12" s="1" a="1"/>
  <c r="AA234" i="12" s="1"/>
  <c r="AQ244" i="12"/>
  <c r="AA244" i="12" s="1" a="1"/>
  <c r="AA244" i="12" s="1"/>
  <c r="X309" i="12"/>
  <c r="AN309" i="12"/>
  <c r="Y309" i="12" s="1" a="1"/>
  <c r="Y309" i="12" s="1"/>
  <c r="X317" i="12"/>
  <c r="AN317" i="12"/>
  <c r="Y317" i="12" s="1" a="1"/>
  <c r="Y317" i="12" s="1"/>
  <c r="AP349" i="12"/>
  <c r="AB349" i="12" s="1" a="1"/>
  <c r="AB349" i="12" s="1"/>
  <c r="AQ349" i="12"/>
  <c r="Z349" i="12" s="1" a="1"/>
  <c r="Z349" i="12" s="1"/>
  <c r="AO415" i="12"/>
  <c r="AA415" i="12" s="1" a="1"/>
  <c r="AA415" i="12" s="1"/>
  <c r="K415" i="12"/>
  <c r="AN415" i="12"/>
  <c r="Y415" i="12" s="1" a="1"/>
  <c r="Y415" i="12" s="1"/>
  <c r="X415" i="12"/>
  <c r="K294" i="12"/>
  <c r="AO343" i="12"/>
  <c r="AA343" i="12" s="1" a="1"/>
  <c r="AA343" i="12" s="1"/>
  <c r="AO256" i="12"/>
  <c r="AB256" i="12" s="1" a="1"/>
  <c r="AB256" i="12" s="1"/>
  <c r="K256" i="12"/>
  <c r="X267" i="12"/>
  <c r="AN267" i="12"/>
  <c r="AA267" i="12" s="1" a="1"/>
  <c r="AA267" i="12" s="1"/>
  <c r="K267" i="12"/>
  <c r="X301" i="12"/>
  <c r="AN301" i="12"/>
  <c r="AA301" i="12" s="1" a="1"/>
  <c r="AA301" i="12" s="1"/>
  <c r="P311" i="12"/>
  <c r="AQ311" i="12"/>
  <c r="AB311" i="12" s="1" a="1"/>
  <c r="AB311" i="12" s="1"/>
  <c r="X319" i="12"/>
  <c r="AN319" i="12"/>
  <c r="Y319" i="12" s="1" a="1"/>
  <c r="Y319" i="12" s="1"/>
  <c r="X261" i="12"/>
  <c r="AN261" i="12"/>
  <c r="Y261" i="12" s="1" a="1"/>
  <c r="Y261" i="12" s="1"/>
  <c r="K261" i="12"/>
  <c r="AQ273" i="12"/>
  <c r="AB273" i="12" s="1" a="1"/>
  <c r="AB273" i="12" s="1"/>
  <c r="X324" i="12"/>
  <c r="AO324" i="12"/>
  <c r="AB324" i="12" s="1" a="1"/>
  <c r="AB324" i="12" s="1"/>
  <c r="AP299" i="12"/>
  <c r="Z299" i="12" s="1" a="1"/>
  <c r="Z299" i="12" s="1"/>
  <c r="P299" i="12"/>
  <c r="AQ299" i="12"/>
  <c r="AB299" i="12" s="1" a="1"/>
  <c r="AB299" i="12" s="1"/>
  <c r="AQ343" i="12"/>
  <c r="AB343" i="12" s="1" a="1"/>
  <c r="AB343" i="12" s="1"/>
  <c r="P525" i="12"/>
  <c r="AQ525" i="12"/>
  <c r="AB525" i="12" s="1" a="1"/>
  <c r="AB525" i="12" s="1"/>
  <c r="AO298" i="12"/>
  <c r="Z298" i="12" s="1" a="1"/>
  <c r="Z298" i="12" s="1"/>
  <c r="K298" i="12"/>
  <c r="AO367" i="12"/>
  <c r="AA367" i="12" s="1" a="1"/>
  <c r="AA367" i="12" s="1"/>
  <c r="X367" i="12"/>
  <c r="K367" i="12"/>
  <c r="AN367" i="12"/>
  <c r="Y367" i="12" s="1" a="1"/>
  <c r="Y367" i="12" s="1"/>
  <c r="AO459" i="12"/>
  <c r="AA459" i="12" s="1" a="1"/>
  <c r="AA459" i="12" s="1"/>
  <c r="K459" i="12"/>
  <c r="AO282" i="12"/>
  <c r="Z282" i="12" s="1" a="1"/>
  <c r="Z282" i="12" s="1"/>
  <c r="AP329" i="12"/>
  <c r="Y329" i="12" s="1" a="1"/>
  <c r="Y329" i="12" s="1"/>
  <c r="AQ329" i="12"/>
  <c r="AA329" i="12" s="1" a="1"/>
  <c r="AA329" i="12" s="1"/>
  <c r="AQ431" i="12"/>
  <c r="AB431" i="12" s="1" a="1"/>
  <c r="AB431" i="12" s="1"/>
  <c r="P431" i="12"/>
  <c r="AQ378" i="12"/>
  <c r="AA378" i="12" s="1" a="1"/>
  <c r="AA378" i="12" s="1"/>
  <c r="P378" i="12"/>
  <c r="P386" i="12"/>
  <c r="AQ410" i="12"/>
  <c r="AA410" i="12" s="1" a="1"/>
  <c r="AA410" i="12" s="1"/>
  <c r="AP410" i="12"/>
  <c r="Y410" i="12" s="1" a="1"/>
  <c r="Y410" i="12" s="1"/>
  <c r="X452" i="12"/>
  <c r="AP484" i="12"/>
  <c r="Y484" i="12" s="1" a="1"/>
  <c r="Y484" i="12" s="1"/>
  <c r="AQ484" i="12"/>
  <c r="AA484" i="12" s="1" a="1"/>
  <c r="AA484" i="12" s="1"/>
  <c r="AO447" i="12"/>
  <c r="Y447" i="12" s="1" a="1"/>
  <c r="Y447" i="12" s="1"/>
  <c r="K447" i="12"/>
  <c r="AP488" i="12"/>
  <c r="AA488" i="12" s="1" a="1"/>
  <c r="AA488" i="12" s="1"/>
  <c r="AQ488" i="12"/>
  <c r="Y488" i="12" s="1" a="1"/>
  <c r="Y488" i="12" s="1"/>
  <c r="X516" i="12"/>
  <c r="AO516" i="12"/>
  <c r="Z516" i="12" s="1" a="1"/>
  <c r="Z516" i="12" s="1"/>
  <c r="AO361" i="12"/>
  <c r="AA361" i="12" s="1" a="1"/>
  <c r="AA361" i="12" s="1"/>
  <c r="K361" i="12"/>
  <c r="AN361" i="12"/>
  <c r="Y361" i="12" s="1" a="1"/>
  <c r="Y361" i="12" s="1"/>
  <c r="X361" i="12"/>
  <c r="AO428" i="12"/>
  <c r="Z428" i="12" s="1" a="1"/>
  <c r="Z428" i="12" s="1"/>
  <c r="K428" i="12"/>
  <c r="X440" i="12"/>
  <c r="AP465" i="12"/>
  <c r="AB465" i="12" s="1" a="1"/>
  <c r="AB465" i="12" s="1"/>
  <c r="AQ465" i="12"/>
  <c r="Z465" i="12" s="1" a="1"/>
  <c r="Z465" i="12" s="1"/>
  <c r="AP492" i="12"/>
  <c r="Y492" i="12" s="1" a="1"/>
  <c r="Y492" i="12" s="1"/>
  <c r="AN373" i="12"/>
  <c r="AA373" i="12" s="1" a="1"/>
  <c r="AA373" i="12" s="1"/>
  <c r="K373" i="12"/>
  <c r="AO373" i="12"/>
  <c r="Y373" i="12" s="1" a="1"/>
  <c r="Y373" i="12" s="1"/>
  <c r="AQ427" i="12"/>
  <c r="Z427" i="12" s="1" a="1"/>
  <c r="Z427" i="12" s="1"/>
  <c r="P427" i="12"/>
  <c r="AN375" i="12"/>
  <c r="AA375" i="12" s="1" a="1"/>
  <c r="AA375" i="12" s="1"/>
  <c r="AO375" i="12"/>
  <c r="Y375" i="12" s="1" a="1"/>
  <c r="Y375" i="12" s="1"/>
  <c r="X375" i="12"/>
  <c r="K375" i="12"/>
  <c r="AO462" i="12"/>
  <c r="Z462" i="12" s="1" a="1"/>
  <c r="Z462" i="12" s="1"/>
  <c r="AN462" i="12"/>
  <c r="AB462" i="12" s="1" a="1"/>
  <c r="AB462" i="12" s="1"/>
  <c r="K386" i="12"/>
  <c r="AO386" i="12"/>
  <c r="AB386" i="12" s="1" a="1"/>
  <c r="AB386" i="12" s="1"/>
  <c r="AN386" i="12"/>
  <c r="Z386" i="12" s="1" a="1"/>
  <c r="Z386" i="12" s="1"/>
  <c r="X386" i="12"/>
  <c r="AO475" i="12"/>
  <c r="AA475" i="12" s="1" a="1"/>
  <c r="AA475" i="12" s="1"/>
  <c r="AP509" i="12"/>
  <c r="Y509" i="12" s="1" a="1"/>
  <c r="Y509" i="12" s="1"/>
  <c r="AQ509" i="12"/>
  <c r="AA509" i="12" s="1" a="1"/>
  <c r="AA509" i="12" s="1"/>
  <c r="K473" i="12"/>
  <c r="AO473" i="12"/>
  <c r="AB473" i="12" s="1" a="1"/>
  <c r="AB473" i="12" s="1"/>
  <c r="X520" i="12"/>
  <c r="AO520" i="12"/>
  <c r="AB520" i="12" s="1" a="1"/>
  <c r="AB520" i="12" s="1"/>
  <c r="AO461" i="12"/>
  <c r="AA461" i="12" s="1" a="1"/>
  <c r="AA461" i="12" s="1"/>
  <c r="K461" i="12"/>
  <c r="AQ483" i="12"/>
  <c r="Z483" i="12" s="1" a="1"/>
  <c r="Z483" i="12" s="1"/>
  <c r="X501" i="12"/>
  <c r="X511" i="12"/>
  <c r="AQ520" i="12"/>
  <c r="AA520" i="12" s="1" a="1"/>
  <c r="AA520" i="12" s="1"/>
  <c r="AO528" i="12"/>
  <c r="AB528" i="12" s="1" a="1"/>
  <c r="AB528" i="12" s="1"/>
  <c r="AQ558" i="12"/>
  <c r="AA558" i="12" s="1" a="1"/>
  <c r="AA558" i="12" s="1"/>
  <c r="AP558" i="12"/>
  <c r="Y558" i="12" s="1" a="1"/>
  <c r="Y558" i="12" s="1"/>
  <c r="AQ587" i="12"/>
  <c r="AB587" i="12" s="1" a="1"/>
  <c r="AB587" i="12" s="1"/>
  <c r="AQ544" i="12"/>
  <c r="AA544" i="12" s="1" a="1"/>
  <c r="AA544" i="12" s="1"/>
  <c r="AP544" i="12"/>
  <c r="Y544" i="12" s="1" a="1"/>
  <c r="Y544" i="12" s="1"/>
  <c r="AQ552" i="12"/>
  <c r="AA552" i="12" s="1" a="1"/>
  <c r="AA552" i="12" s="1"/>
  <c r="AP552" i="12"/>
  <c r="Y552" i="12" s="1" a="1"/>
  <c r="Y552" i="12" s="1"/>
  <c r="AO672" i="12"/>
  <c r="AB672" i="12" s="1" a="1"/>
  <c r="AB672" i="12" s="1"/>
  <c r="X672" i="12"/>
  <c r="AN672" i="12"/>
  <c r="Z672" i="12" s="1" a="1"/>
  <c r="Z672" i="12" s="1"/>
  <c r="X634" i="12"/>
  <c r="AQ653" i="12"/>
  <c r="AA653" i="12" s="1" a="1"/>
  <c r="AA653" i="12" s="1"/>
  <c r="AP653" i="12"/>
  <c r="Y653" i="12" s="1" a="1"/>
  <c r="Y653" i="12" s="1"/>
  <c r="P626" i="12"/>
  <c r="AQ626" i="12"/>
  <c r="AA626" i="12" s="1" a="1"/>
  <c r="AA626" i="12" s="1"/>
  <c r="AP626" i="12"/>
  <c r="Y626" i="12" s="1" a="1"/>
  <c r="Y626" i="12" s="1"/>
  <c r="AQ638" i="12"/>
  <c r="AA638" i="12" s="1" a="1"/>
  <c r="AA638" i="12" s="1"/>
  <c r="AP638" i="12"/>
  <c r="Y638" i="12" s="1" a="1"/>
  <c r="Y638" i="12" s="1"/>
  <c r="AQ657" i="12"/>
  <c r="AB657" i="12" s="1" a="1"/>
  <c r="AB657" i="12" s="1"/>
  <c r="AP657" i="12"/>
  <c r="Z657" i="12" s="1" a="1"/>
  <c r="Z657" i="12" s="1"/>
  <c r="AQ681" i="12"/>
  <c r="Z681" i="12" s="1" a="1"/>
  <c r="Z681" i="12" s="1"/>
  <c r="AO639" i="12"/>
  <c r="AA639" i="12" s="1" a="1"/>
  <c r="AA639" i="12" s="1"/>
  <c r="X639" i="12"/>
  <c r="AQ659" i="12"/>
  <c r="AB659" i="12" s="1" a="1"/>
  <c r="AB659" i="12" s="1"/>
  <c r="AP659" i="12"/>
  <c r="Z659" i="12" s="1" a="1"/>
  <c r="Z659" i="12" s="1"/>
  <c r="AQ650" i="12"/>
  <c r="Y650" i="12" s="1" a="1"/>
  <c r="Y650" i="12" s="1"/>
  <c r="P650" i="12"/>
  <c r="AQ660" i="12"/>
  <c r="AA660" i="12" s="1" a="1"/>
  <c r="AA660" i="12" s="1"/>
  <c r="X683" i="12"/>
  <c r="AO683" i="12"/>
  <c r="Y683" i="12" s="1" a="1"/>
  <c r="Y683" i="12" s="1"/>
  <c r="X694" i="12"/>
  <c r="AO694" i="12"/>
  <c r="Z694" i="12" s="1" a="1"/>
  <c r="Z694" i="12" s="1"/>
  <c r="AN688" i="12"/>
  <c r="Z688" i="12" s="1" a="1"/>
  <c r="Z688" i="12" s="1"/>
  <c r="X688" i="12"/>
  <c r="AO688" i="12"/>
  <c r="AB688" i="12" s="1" a="1"/>
  <c r="AB688" i="12" s="1"/>
  <c r="AQ675" i="12"/>
  <c r="Z675" i="12" s="1" a="1"/>
  <c r="Z675" i="12" s="1"/>
  <c r="AP675" i="12"/>
  <c r="AB675" i="12" s="1" a="1"/>
  <c r="AB675" i="12" s="1"/>
  <c r="X713" i="12"/>
  <c r="X709" i="12"/>
  <c r="AQ729" i="12"/>
  <c r="AB729" i="12" s="1" a="1"/>
  <c r="AB729" i="12" s="1"/>
  <c r="AO753" i="12"/>
  <c r="Y753" i="12" s="1" a="1"/>
  <c r="Y753" i="12" s="1"/>
  <c r="AN753" i="12"/>
  <c r="AA753" i="12" s="1" a="1"/>
  <c r="AA753" i="12" s="1"/>
  <c r="X753" i="12"/>
  <c r="AO755" i="12"/>
  <c r="Y755" i="12" s="1" a="1"/>
  <c r="Y755" i="12" s="1"/>
  <c r="AN755" i="12"/>
  <c r="AA755" i="12" s="1" a="1"/>
  <c r="AA755" i="12" s="1"/>
  <c r="X755" i="12"/>
  <c r="AO733" i="12"/>
  <c r="Y733" i="12" s="1" a="1"/>
  <c r="Y733" i="12" s="1"/>
  <c r="K733" i="12"/>
  <c r="AN733" i="12"/>
  <c r="AA733" i="12" s="1" a="1"/>
  <c r="AA733" i="12" s="1"/>
  <c r="X733" i="12"/>
  <c r="AO737" i="12"/>
  <c r="Y737" i="12" s="1" a="1"/>
  <c r="Y737" i="12" s="1"/>
  <c r="AN737" i="12"/>
  <c r="AA737" i="12" s="1" a="1"/>
  <c r="AA737" i="12" s="1"/>
  <c r="X737" i="12"/>
  <c r="P717" i="12"/>
  <c r="X769" i="12"/>
  <c r="AO769" i="12"/>
  <c r="Y769" i="12" s="1" a="1"/>
  <c r="Y769" i="12" s="1"/>
  <c r="AP778" i="12"/>
  <c r="AA778" i="12" s="1" a="1"/>
  <c r="AA778" i="12" s="1"/>
  <c r="AQ778" i="12"/>
  <c r="Y778" i="12" s="1" a="1"/>
  <c r="Y778" i="12" s="1"/>
  <c r="AO761" i="12"/>
  <c r="AB761" i="12" s="1" a="1"/>
  <c r="AB761" i="12" s="1"/>
  <c r="X761" i="12"/>
  <c r="AN761" i="12"/>
  <c r="Z761" i="12" s="1" a="1"/>
  <c r="Z761" i="12" s="1"/>
  <c r="X785" i="12"/>
  <c r="AO785" i="12"/>
  <c r="AA785" i="12" s="1" a="1"/>
  <c r="AA785" i="12" s="1"/>
  <c r="AN785" i="12"/>
  <c r="Y785" i="12" s="1" a="1"/>
  <c r="Y785" i="12" s="1"/>
  <c r="AP856" i="12"/>
  <c r="Y856" i="12" s="1" a="1"/>
  <c r="Y856" i="12" s="1"/>
  <c r="AQ856" i="12"/>
  <c r="AA856" i="12" s="1" a="1"/>
  <c r="AA856" i="12" s="1"/>
  <c r="X865" i="12"/>
  <c r="AN865" i="12"/>
  <c r="Y865" i="12" s="1" a="1"/>
  <c r="Y865" i="12" s="1"/>
  <c r="AN830" i="12"/>
  <c r="Z830" i="12" s="1" a="1"/>
  <c r="Z830" i="12" s="1"/>
  <c r="AO830" i="12"/>
  <c r="AB830" i="12" s="1" a="1"/>
  <c r="AB830" i="12" s="1"/>
  <c r="X861" i="12"/>
  <c r="AN861" i="12"/>
  <c r="AA861" i="12" s="1" a="1"/>
  <c r="AA861" i="12" s="1"/>
  <c r="X831" i="12"/>
  <c r="AP852" i="12"/>
  <c r="Y852" i="12" s="1" a="1"/>
  <c r="Y852" i="12" s="1"/>
  <c r="AQ852" i="12"/>
  <c r="AA852" i="12" s="1" a="1"/>
  <c r="AA852" i="12" s="1"/>
  <c r="K657" i="12"/>
  <c r="AP97" i="12"/>
  <c r="AB97" i="12" s="1" a="1"/>
  <c r="AB97" i="12" s="1"/>
  <c r="AP203" i="12"/>
  <c r="Z203" i="12" s="1" a="1"/>
  <c r="Z203" i="12" s="1"/>
  <c r="AP75" i="12"/>
  <c r="Z75" i="12" s="1" a="1"/>
  <c r="Z75" i="12" s="1"/>
  <c r="AP147" i="12"/>
  <c r="Z147" i="12" s="1" a="1"/>
  <c r="Z147" i="12" s="1"/>
  <c r="AQ238" i="12"/>
  <c r="Y238" i="12" s="1" a="1"/>
  <c r="Y238" i="12" s="1"/>
  <c r="AQ226" i="12"/>
  <c r="Y226" i="12" s="1" a="1"/>
  <c r="Y226" i="12" s="1"/>
  <c r="AQ254" i="12"/>
  <c r="Y254" i="12" s="1" a="1"/>
  <c r="Y254" i="12" s="1"/>
  <c r="AO310" i="12"/>
  <c r="Z310" i="12" s="1" a="1"/>
  <c r="Z310" i="12" s="1"/>
  <c r="K310" i="12"/>
  <c r="AQ237" i="12"/>
  <c r="AB237" i="12" s="1" a="1"/>
  <c r="AB237" i="12" s="1"/>
  <c r="AQ224" i="12"/>
  <c r="Z224" i="12" s="1" a="1"/>
  <c r="Z224" i="12" s="1"/>
  <c r="AQ306" i="12"/>
  <c r="AA306" i="12" s="1" a="1"/>
  <c r="AA306" i="12" s="1"/>
  <c r="AQ283" i="12"/>
  <c r="Z283" i="12" s="1" a="1"/>
  <c r="Z283" i="12" s="1"/>
  <c r="AQ339" i="12"/>
  <c r="Z339" i="12" s="1" a="1"/>
  <c r="Z339" i="12" s="1"/>
  <c r="K350" i="12"/>
  <c r="AP305" i="12"/>
  <c r="AB305" i="12" s="1" a="1"/>
  <c r="AB305" i="12" s="1"/>
  <c r="P305" i="12"/>
  <c r="AQ305" i="12"/>
  <c r="Z305" i="12" s="1" a="1"/>
  <c r="Z305" i="12" s="1"/>
  <c r="AN251" i="12"/>
  <c r="AA251" i="12" s="1" a="1"/>
  <c r="AA251" i="12" s="1"/>
  <c r="AQ257" i="12"/>
  <c r="AA257" i="12" s="1" a="1"/>
  <c r="AA257" i="12" s="1"/>
  <c r="AN268" i="12"/>
  <c r="Z268" i="12" s="1" a="1"/>
  <c r="Z268" i="12" s="1"/>
  <c r="AO334" i="12"/>
  <c r="Z334" i="12" s="1" a="1"/>
  <c r="Z334" i="12" s="1"/>
  <c r="X334" i="12"/>
  <c r="K344" i="12"/>
  <c r="X344" i="12"/>
  <c r="AQ354" i="12"/>
  <c r="AA354" i="12" s="1" a="1"/>
  <c r="AA354" i="12" s="1"/>
  <c r="AQ414" i="12"/>
  <c r="AA414" i="12" s="1" a="1"/>
  <c r="AA414" i="12" s="1"/>
  <c r="AP414" i="12"/>
  <c r="Y414" i="12" s="1" a="1"/>
  <c r="Y414" i="12" s="1"/>
  <c r="P414" i="12"/>
  <c r="AQ449" i="12"/>
  <c r="Z449" i="12" s="1" a="1"/>
  <c r="Z449" i="12" s="1"/>
  <c r="AP449" i="12"/>
  <c r="AB449" i="12" s="1" a="1"/>
  <c r="AB449" i="12" s="1"/>
  <c r="AP258" i="12"/>
  <c r="AA258" i="12" s="1" a="1"/>
  <c r="AA258" i="12" s="1"/>
  <c r="AQ258" i="12"/>
  <c r="Y258" i="12" s="1" a="1"/>
  <c r="Y258" i="12" s="1"/>
  <c r="P258" i="12"/>
  <c r="AP268" i="12"/>
  <c r="Y268" i="12" s="1" a="1"/>
  <c r="Y268" i="12" s="1"/>
  <c r="P268" i="12"/>
  <c r="AQ268" i="12"/>
  <c r="AA268" i="12" s="1" a="1"/>
  <c r="AA268" i="12" s="1"/>
  <c r="AP335" i="12"/>
  <c r="Z335" i="12" s="1" a="1"/>
  <c r="Z335" i="12" s="1"/>
  <c r="AQ335" i="12"/>
  <c r="AB335" i="12" s="1" a="1"/>
  <c r="AB335" i="12" s="1"/>
  <c r="AN344" i="12"/>
  <c r="AB344" i="12" s="1" a="1"/>
  <c r="AB344" i="12" s="1"/>
  <c r="AQ456" i="12"/>
  <c r="AA456" i="12" s="1" a="1"/>
  <c r="AA456" i="12" s="1"/>
  <c r="P456" i="12"/>
  <c r="X283" i="12"/>
  <c r="K283" i="12"/>
  <c r="AN283" i="12"/>
  <c r="Y283" i="12" s="1" a="1"/>
  <c r="Y283" i="12" s="1"/>
  <c r="AO369" i="12"/>
  <c r="AA369" i="12" s="1" a="1"/>
  <c r="AA369" i="12" s="1"/>
  <c r="K369" i="12"/>
  <c r="AN369" i="12"/>
  <c r="Y369" i="12" s="1" a="1"/>
  <c r="Y369" i="12" s="1"/>
  <c r="X369" i="12"/>
  <c r="AQ388" i="12"/>
  <c r="AA388" i="12" s="1" a="1"/>
  <c r="AA388" i="12" s="1"/>
  <c r="AP388" i="12"/>
  <c r="Y388" i="12" s="1" a="1"/>
  <c r="Y388" i="12" s="1"/>
  <c r="AO312" i="12"/>
  <c r="AB312" i="12" s="1" a="1"/>
  <c r="AB312" i="12" s="1"/>
  <c r="K312" i="12"/>
  <c r="X321" i="12"/>
  <c r="AN321" i="12"/>
  <c r="AA321" i="12" s="1" a="1"/>
  <c r="AA321" i="12" s="1"/>
  <c r="K438" i="12"/>
  <c r="AN438" i="12"/>
  <c r="AB438" i="12" s="1" a="1"/>
  <c r="AB438" i="12" s="1"/>
  <c r="P513" i="12"/>
  <c r="AQ513" i="12"/>
  <c r="AB513" i="12" s="1" a="1"/>
  <c r="AB513" i="12" s="1"/>
  <c r="X423" i="12"/>
  <c r="AO423" i="12"/>
  <c r="AA423" i="12" s="1" a="1"/>
  <c r="AA423" i="12" s="1"/>
  <c r="AN423" i="12"/>
  <c r="Y423" i="12" s="1" a="1"/>
  <c r="Y423" i="12" s="1"/>
  <c r="AQ444" i="12"/>
  <c r="AA444" i="12" s="1" a="1"/>
  <c r="AA444" i="12" s="1"/>
  <c r="P444" i="12"/>
  <c r="AO453" i="12"/>
  <c r="AA453" i="12" s="1" a="1"/>
  <c r="AA453" i="12" s="1"/>
  <c r="K453" i="12"/>
  <c r="AO488" i="12"/>
  <c r="Z488" i="12" s="1" a="1"/>
  <c r="Z488" i="12" s="1"/>
  <c r="P371" i="12"/>
  <c r="AO468" i="12"/>
  <c r="AB468" i="12" s="1" a="1"/>
  <c r="AB468" i="12" s="1"/>
  <c r="AN468" i="12"/>
  <c r="Z468" i="12" s="1" a="1"/>
  <c r="Z468" i="12" s="1"/>
  <c r="AO441" i="12"/>
  <c r="AA441" i="12" s="1" a="1"/>
  <c r="AA441" i="12" s="1"/>
  <c r="K441" i="12"/>
  <c r="AQ451" i="12"/>
  <c r="AB451" i="12" s="1" a="1"/>
  <c r="AB451" i="12" s="1"/>
  <c r="AP451" i="12"/>
  <c r="Z451" i="12" s="1" a="1"/>
  <c r="Z451" i="12" s="1"/>
  <c r="AO467" i="12"/>
  <c r="Y467" i="12" s="1" a="1"/>
  <c r="Y467" i="12" s="1"/>
  <c r="K467" i="12"/>
  <c r="P521" i="12"/>
  <c r="AQ521" i="12"/>
  <c r="Z521" i="12" s="1" a="1"/>
  <c r="Z521" i="12" s="1"/>
  <c r="AQ364" i="12"/>
  <c r="AA364" i="12" s="1" a="1"/>
  <c r="AA364" i="12" s="1"/>
  <c r="AP364" i="12"/>
  <c r="Y364" i="12" s="1" a="1"/>
  <c r="Y364" i="12" s="1"/>
  <c r="P364" i="12"/>
  <c r="AN377" i="12"/>
  <c r="AA377" i="12" s="1" a="1"/>
  <c r="AA377" i="12" s="1"/>
  <c r="K377" i="12"/>
  <c r="AQ429" i="12"/>
  <c r="Z429" i="12" s="1" a="1"/>
  <c r="Z429" i="12" s="1"/>
  <c r="P429" i="12"/>
  <c r="AO449" i="12"/>
  <c r="Y449" i="12" s="1" a="1"/>
  <c r="Y449" i="12" s="1"/>
  <c r="K449" i="12"/>
  <c r="AO463" i="12"/>
  <c r="AA463" i="12" s="1" a="1"/>
  <c r="AA463" i="12" s="1"/>
  <c r="K463" i="12"/>
  <c r="AQ424" i="12"/>
  <c r="AA424" i="12" s="1" a="1"/>
  <c r="AA424" i="12" s="1"/>
  <c r="AP424" i="12"/>
  <c r="Y424" i="12" s="1" a="1"/>
  <c r="Y424" i="12" s="1"/>
  <c r="K444" i="12"/>
  <c r="AN444" i="12"/>
  <c r="AB444" i="12" s="1" a="1"/>
  <c r="AB444" i="12" s="1"/>
  <c r="X462" i="12"/>
  <c r="X466" i="12"/>
  <c r="K484" i="12"/>
  <c r="AN496" i="12"/>
  <c r="AB496" i="12" s="1" a="1"/>
  <c r="AB496" i="12" s="1"/>
  <c r="AO540" i="12"/>
  <c r="AB540" i="12" s="1" a="1"/>
  <c r="AB540" i="12" s="1"/>
  <c r="AQ495" i="12"/>
  <c r="Z495" i="12" s="1" a="1"/>
  <c r="Z495" i="12" s="1"/>
  <c r="AQ642" i="12"/>
  <c r="AA642" i="12" s="1" a="1"/>
  <c r="AA642" i="12" s="1"/>
  <c r="AP642" i="12"/>
  <c r="Y642" i="12" s="1" a="1"/>
  <c r="Y642" i="12" s="1"/>
  <c r="AP550" i="12"/>
  <c r="AA550" i="12" s="1" a="1"/>
  <c r="AA550" i="12" s="1"/>
  <c r="AQ550" i="12"/>
  <c r="Y550" i="12" s="1" a="1"/>
  <c r="Y550" i="12" s="1"/>
  <c r="AQ467" i="12"/>
  <c r="AB467" i="12" s="1" a="1"/>
  <c r="AB467" i="12" s="1"/>
  <c r="AP467" i="12"/>
  <c r="Z467" i="12" s="1" a="1"/>
  <c r="Z467" i="12" s="1"/>
  <c r="AQ474" i="12"/>
  <c r="Y474" i="12" s="1" a="1"/>
  <c r="Y474" i="12" s="1"/>
  <c r="AN492" i="12"/>
  <c r="Z492" i="12" s="1" a="1"/>
  <c r="Z492" i="12" s="1"/>
  <c r="AP530" i="12"/>
  <c r="Y530" i="12" s="1" a="1"/>
  <c r="Y530" i="12" s="1"/>
  <c r="AN561" i="12"/>
  <c r="Y561" i="12" s="1" a="1"/>
  <c r="Y561" i="12" s="1"/>
  <c r="X561" i="12"/>
  <c r="AO561" i="12"/>
  <c r="AA561" i="12" s="1" a="1"/>
  <c r="AA561" i="12" s="1"/>
  <c r="AQ658" i="12"/>
  <c r="Y658" i="12" s="1" a="1"/>
  <c r="Y658" i="12" s="1"/>
  <c r="P658" i="12"/>
  <c r="AN555" i="12"/>
  <c r="AA555" i="12" s="1" a="1"/>
  <c r="AA555" i="12" s="1"/>
  <c r="X555" i="12"/>
  <c r="AO555" i="12"/>
  <c r="Y555" i="12" s="1" a="1"/>
  <c r="Y555" i="12" s="1"/>
  <c r="AQ574" i="12"/>
  <c r="Y574" i="12" s="1" a="1"/>
  <c r="Y574" i="12" s="1"/>
  <c r="AP574" i="12"/>
  <c r="AA574" i="12" s="1" a="1"/>
  <c r="AA574" i="12" s="1"/>
  <c r="X652" i="12"/>
  <c r="AO652" i="12"/>
  <c r="AB652" i="12" s="1" a="1"/>
  <c r="AB652" i="12" s="1"/>
  <c r="AN652" i="12"/>
  <c r="Z652" i="12" s="1" a="1"/>
  <c r="Z652" i="12" s="1"/>
  <c r="AN563" i="12"/>
  <c r="AA563" i="12" s="1" a="1"/>
  <c r="AA563" i="12" s="1"/>
  <c r="AO563" i="12"/>
  <c r="Y563" i="12" s="1" a="1"/>
  <c r="Y563" i="12" s="1"/>
  <c r="X563" i="12"/>
  <c r="AO605" i="12"/>
  <c r="AA605" i="12" s="1" a="1"/>
  <c r="AA605" i="12" s="1"/>
  <c r="AO635" i="12"/>
  <c r="Y635" i="12" s="1" a="1"/>
  <c r="Y635" i="12" s="1"/>
  <c r="X635" i="12"/>
  <c r="AQ663" i="12"/>
  <c r="Z663" i="12" s="1" a="1"/>
  <c r="Z663" i="12" s="1"/>
  <c r="AP663" i="12"/>
  <c r="AB663" i="12" s="1" a="1"/>
  <c r="AB663" i="12" s="1"/>
  <c r="AO655" i="12"/>
  <c r="AA655" i="12" s="1" a="1"/>
  <c r="AA655" i="12" s="1"/>
  <c r="K655" i="12"/>
  <c r="AQ597" i="12"/>
  <c r="AB597" i="12" s="1" a="1"/>
  <c r="AB597" i="12" s="1"/>
  <c r="P628" i="12"/>
  <c r="AQ628" i="12"/>
  <c r="AA628" i="12" s="1" a="1"/>
  <c r="AA628" i="12" s="1"/>
  <c r="AP628" i="12"/>
  <c r="Y628" i="12" s="1" a="1"/>
  <c r="Y628" i="12" s="1"/>
  <c r="AO613" i="12"/>
  <c r="AA613" i="12" s="1" a="1"/>
  <c r="AA613" i="12" s="1"/>
  <c r="X613" i="12"/>
  <c r="X600" i="12"/>
  <c r="AQ665" i="12"/>
  <c r="Z665" i="12" s="1" a="1"/>
  <c r="Z665" i="12" s="1"/>
  <c r="AP665" i="12"/>
  <c r="AB665" i="12" s="1" a="1"/>
  <c r="AB665" i="12" s="1"/>
  <c r="X721" i="12"/>
  <c r="AN721" i="12"/>
  <c r="Y721" i="12" s="1" a="1"/>
  <c r="Y721" i="12" s="1"/>
  <c r="AP651" i="12"/>
  <c r="Z651" i="12" s="1" a="1"/>
  <c r="Z651" i="12" s="1"/>
  <c r="X680" i="12"/>
  <c r="AQ679" i="12"/>
  <c r="Z679" i="12" s="1" a="1"/>
  <c r="Z679" i="12" s="1"/>
  <c r="AP679" i="12"/>
  <c r="AB679" i="12" s="1" a="1"/>
  <c r="AB679" i="12" s="1"/>
  <c r="X687" i="12"/>
  <c r="AO747" i="12"/>
  <c r="AA747" i="12" s="1" a="1"/>
  <c r="AA747" i="12" s="1"/>
  <c r="AN747" i="12"/>
  <c r="Y747" i="12" s="1" a="1"/>
  <c r="Y747" i="12" s="1"/>
  <c r="X747" i="12"/>
  <c r="AQ746" i="12"/>
  <c r="AA746" i="12" s="1" a="1"/>
  <c r="AA746" i="12" s="1"/>
  <c r="P746" i="12"/>
  <c r="AP776" i="12"/>
  <c r="AA776" i="12" s="1" a="1"/>
  <c r="AA776" i="12" s="1"/>
  <c r="AQ776" i="12"/>
  <c r="Y776" i="12" s="1" a="1"/>
  <c r="Y776" i="12" s="1"/>
  <c r="AQ721" i="12"/>
  <c r="AB721" i="12" s="1" a="1"/>
  <c r="AB721" i="12" s="1"/>
  <c r="X736" i="12"/>
  <c r="AO736" i="12"/>
  <c r="AB736" i="12" s="1" a="1"/>
  <c r="AB736" i="12" s="1"/>
  <c r="AN736" i="12"/>
  <c r="Z736" i="12" s="1" a="1"/>
  <c r="Z736" i="12" s="1"/>
  <c r="X744" i="12"/>
  <c r="AO744" i="12"/>
  <c r="AB744" i="12" s="1" a="1"/>
  <c r="AB744" i="12" s="1"/>
  <c r="AN744" i="12"/>
  <c r="Z744" i="12" s="1" a="1"/>
  <c r="Z744" i="12" s="1"/>
  <c r="AQ756" i="12"/>
  <c r="Y756" i="12" s="1" a="1"/>
  <c r="Y756" i="12" s="1"/>
  <c r="P756" i="12"/>
  <c r="K722" i="12"/>
  <c r="X730" i="12"/>
  <c r="K730" i="12"/>
  <c r="X746" i="12"/>
  <c r="AO746" i="12"/>
  <c r="AB746" i="12" s="1" a="1"/>
  <c r="AB746" i="12" s="1"/>
  <c r="AN746" i="12"/>
  <c r="Z746" i="12" s="1" a="1"/>
  <c r="Z746" i="12" s="1"/>
  <c r="K746" i="12"/>
  <c r="AP756" i="12"/>
  <c r="AA756" i="12" s="1" a="1"/>
  <c r="AA756" i="12" s="1"/>
  <c r="AQ744" i="12"/>
  <c r="AA744" i="12" s="1" a="1"/>
  <c r="AA744" i="12" s="1"/>
  <c r="AQ767" i="12"/>
  <c r="AB767" i="12" s="1" a="1"/>
  <c r="AB767" i="12" s="1"/>
  <c r="AP767" i="12"/>
  <c r="Z767" i="12" s="1" a="1"/>
  <c r="Z767" i="12" s="1"/>
  <c r="AQ775" i="12"/>
  <c r="AB775" i="12" s="1" a="1"/>
  <c r="AB775" i="12" s="1"/>
  <c r="AQ814" i="12"/>
  <c r="Y814" i="12" s="1" a="1"/>
  <c r="Y814" i="12" s="1"/>
  <c r="AN778" i="12"/>
  <c r="AB778" i="12" s="1" a="1"/>
  <c r="AB778" i="12" s="1"/>
  <c r="X778" i="12"/>
  <c r="AP782" i="12"/>
  <c r="Y782" i="12" s="1" a="1"/>
  <c r="Y782" i="12" s="1"/>
  <c r="AQ782" i="12"/>
  <c r="AA782" i="12" s="1" a="1"/>
  <c r="AA782" i="12" s="1"/>
  <c r="AP801" i="12"/>
  <c r="Z801" i="12" s="1" a="1"/>
  <c r="Z801" i="12" s="1"/>
  <c r="AQ779" i="12"/>
  <c r="AB779" i="12" s="1" a="1"/>
  <c r="AB779" i="12" s="1"/>
  <c r="AO763" i="12"/>
  <c r="AA763" i="12" s="1" a="1"/>
  <c r="AA763" i="12" s="1"/>
  <c r="X763" i="12"/>
  <c r="AN763" i="12"/>
  <c r="Y763" i="12" s="1" a="1"/>
  <c r="Y763" i="12" s="1"/>
  <c r="P797" i="12"/>
  <c r="AQ797" i="12"/>
  <c r="AA797" i="12" s="1" a="1"/>
  <c r="AA797" i="12" s="1"/>
  <c r="AQ804" i="12"/>
  <c r="AA804" i="12" s="1" a="1"/>
  <c r="AA804" i="12" s="1"/>
  <c r="AN816" i="12"/>
  <c r="Z816" i="12" s="1" a="1"/>
  <c r="Z816" i="12" s="1"/>
  <c r="AO816" i="12"/>
  <c r="AB816" i="12" s="1" a="1"/>
  <c r="AB816" i="12" s="1"/>
  <c r="X816" i="12"/>
  <c r="K816" i="12"/>
  <c r="AP832" i="12"/>
  <c r="Y832" i="12" s="1" a="1"/>
  <c r="Y832" i="12" s="1"/>
  <c r="AP866" i="12"/>
  <c r="AA866" i="12" s="1" a="1"/>
  <c r="AA866" i="12" s="1"/>
  <c r="AQ866" i="12"/>
  <c r="Y866" i="12" s="1" a="1"/>
  <c r="Y866" i="12" s="1"/>
  <c r="AP836" i="12"/>
  <c r="AB836" i="12" s="1" a="1"/>
  <c r="AB836" i="12" s="1"/>
  <c r="AQ810" i="12"/>
  <c r="AA810" i="12" s="1" a="1"/>
  <c r="AA810" i="12" s="1"/>
  <c r="AQ812" i="12"/>
  <c r="Y812" i="12" s="1" a="1"/>
  <c r="Y812" i="12" s="1"/>
  <c r="AN832" i="12"/>
  <c r="Z832" i="12" s="1" a="1"/>
  <c r="Z832" i="12" s="1"/>
  <c r="AO832" i="12"/>
  <c r="AB832" i="12" s="1" a="1"/>
  <c r="AB832" i="12" s="1"/>
  <c r="X279" i="12"/>
  <c r="AN279" i="12"/>
  <c r="Y279" i="12" s="1" a="1"/>
  <c r="Y279" i="12" s="1"/>
  <c r="K279" i="12"/>
  <c r="K672" i="12"/>
  <c r="AQ121" i="12"/>
  <c r="Z121" i="12" s="1" a="1"/>
  <c r="Z121" i="12" s="1"/>
  <c r="AO350" i="12"/>
  <c r="AB350" i="12" s="1" a="1"/>
  <c r="AB350" i="12" s="1"/>
  <c r="X350" i="12"/>
  <c r="AP200" i="12"/>
  <c r="AA200" i="12" s="1" a="1"/>
  <c r="AA200" i="12" s="1"/>
  <c r="AP136" i="12"/>
  <c r="Y136" i="12" s="1" a="1"/>
  <c r="Y136" i="12" s="1"/>
  <c r="AP72" i="12"/>
  <c r="AA72" i="12" s="1" a="1"/>
  <c r="AA72" i="12" s="1"/>
  <c r="AP8" i="12"/>
  <c r="AB8" i="12" s="1" a="1"/>
  <c r="AB8" i="12" s="1"/>
  <c r="AQ252" i="12"/>
  <c r="Y252" i="12" s="1" a="1"/>
  <c r="Y252" i="12" s="1"/>
  <c r="AP143" i="12"/>
  <c r="Z143" i="12" s="1" a="1"/>
  <c r="Z143" i="12" s="1"/>
  <c r="AP79" i="12"/>
  <c r="Z79" i="12" s="1" a="1"/>
  <c r="Z79" i="12" s="1"/>
  <c r="AP15" i="12"/>
  <c r="AB15" i="12" s="1" a="1"/>
  <c r="AB15" i="12" s="1"/>
  <c r="P233" i="12"/>
  <c r="AQ233" i="12"/>
  <c r="Z233" i="12" s="1" a="1"/>
  <c r="Z233" i="12" s="1"/>
  <c r="AP303" i="12"/>
  <c r="AB303" i="12" s="1" a="1"/>
  <c r="AB303" i="12" s="1"/>
  <c r="P303" i="12"/>
  <c r="AQ303" i="12"/>
  <c r="Z303" i="12" s="1" a="1"/>
  <c r="Z303" i="12" s="1"/>
  <c r="AP307" i="12"/>
  <c r="Z307" i="12" s="1" a="1"/>
  <c r="Z307" i="12" s="1"/>
  <c r="AQ307" i="12"/>
  <c r="AB307" i="12" s="1" a="1"/>
  <c r="AB307" i="12" s="1"/>
  <c r="AO302" i="12"/>
  <c r="AB302" i="12" s="1" a="1"/>
  <c r="AB302" i="12" s="1"/>
  <c r="K302" i="12"/>
  <c r="AQ433" i="12"/>
  <c r="AB433" i="12" s="1" a="1"/>
  <c r="AB433" i="12" s="1"/>
  <c r="P433" i="12"/>
  <c r="AP297" i="12"/>
  <c r="Z297" i="12" s="1" a="1"/>
  <c r="Z297" i="12" s="1"/>
  <c r="P297" i="12"/>
  <c r="AQ297" i="12"/>
  <c r="AB297" i="12" s="1" a="1"/>
  <c r="AB297" i="12" s="1"/>
  <c r="AQ325" i="12"/>
  <c r="AB325" i="12" s="1" a="1"/>
  <c r="AB325" i="12" s="1"/>
  <c r="AO434" i="12"/>
  <c r="AB434" i="12" s="1" a="1"/>
  <c r="AB434" i="12" s="1"/>
  <c r="K434" i="12"/>
  <c r="X434" i="12"/>
  <c r="AQ269" i="12"/>
  <c r="Z269" i="12" s="1" a="1"/>
  <c r="Z269" i="12" s="1"/>
  <c r="AO304" i="12"/>
  <c r="AB304" i="12" s="1" a="1"/>
  <c r="AB304" i="12" s="1"/>
  <c r="K304" i="12"/>
  <c r="AO330" i="12"/>
  <c r="Z330" i="12" s="1" a="1"/>
  <c r="Z330" i="12" s="1"/>
  <c r="X330" i="12"/>
  <c r="X348" i="12"/>
  <c r="AQ317" i="12"/>
  <c r="Z317" i="12" s="1" a="1"/>
  <c r="Z317" i="12" s="1"/>
  <c r="AP317" i="12"/>
  <c r="AB317" i="12" s="1" a="1"/>
  <c r="AB317" i="12" s="1"/>
  <c r="P317" i="12"/>
  <c r="K384" i="12"/>
  <c r="AO384" i="12"/>
  <c r="AB384" i="12" s="1" a="1"/>
  <c r="AB384" i="12" s="1"/>
  <c r="AN384" i="12"/>
  <c r="Z384" i="12" s="1" a="1"/>
  <c r="Z384" i="12" s="1"/>
  <c r="X384" i="12"/>
  <c r="X450" i="12"/>
  <c r="AN249" i="12"/>
  <c r="AA249" i="12" s="1" a="1"/>
  <c r="AA249" i="12" s="1"/>
  <c r="AO290" i="12"/>
  <c r="AB290" i="12" s="1" a="1"/>
  <c r="AB290" i="12" s="1"/>
  <c r="AN290" i="12"/>
  <c r="Z290" i="12" s="1" a="1"/>
  <c r="Z290" i="12" s="1"/>
  <c r="AO380" i="12"/>
  <c r="Z380" i="12" s="1" a="1"/>
  <c r="Z380" i="12" s="1"/>
  <c r="AQ393" i="12"/>
  <c r="Z393" i="12" s="1" a="1"/>
  <c r="Z393" i="12" s="1"/>
  <c r="P393" i="12"/>
  <c r="AP393" i="12"/>
  <c r="AB393" i="12" s="1" a="1"/>
  <c r="AB393" i="12" s="1"/>
  <c r="AO437" i="12"/>
  <c r="AB437" i="12" s="1" a="1"/>
  <c r="AB437" i="12" s="1"/>
  <c r="K437" i="12"/>
  <c r="AO266" i="12"/>
  <c r="AB266" i="12" s="1" a="1"/>
  <c r="AB266" i="12" s="1"/>
  <c r="X275" i="12"/>
  <c r="K275" i="12"/>
  <c r="AN275" i="12"/>
  <c r="AA275" i="12" s="1" a="1"/>
  <c r="AA275" i="12" s="1"/>
  <c r="AP323" i="12"/>
  <c r="Z323" i="12" s="1" a="1"/>
  <c r="Z323" i="12" s="1"/>
  <c r="P323" i="12"/>
  <c r="AQ323" i="12"/>
  <c r="AB323" i="12" s="1" a="1"/>
  <c r="AB323" i="12" s="1"/>
  <c r="AQ240" i="12"/>
  <c r="AA240" i="12" s="1" a="1"/>
  <c r="AA240" i="12" s="1"/>
  <c r="X274" i="12"/>
  <c r="X313" i="12"/>
  <c r="AN313" i="12"/>
  <c r="AA313" i="12" s="1" a="1"/>
  <c r="AA313" i="12" s="1"/>
  <c r="AQ436" i="12"/>
  <c r="AA436" i="12" s="1" a="1"/>
  <c r="AA436" i="12" s="1"/>
  <c r="P436" i="12"/>
  <c r="AN395" i="12"/>
  <c r="AA395" i="12" s="1" a="1"/>
  <c r="AA395" i="12" s="1"/>
  <c r="X421" i="12"/>
  <c r="AN421" i="12"/>
  <c r="AA421" i="12" s="1" a="1"/>
  <c r="AA421" i="12" s="1"/>
  <c r="AO421" i="12"/>
  <c r="Y421" i="12" s="1" a="1"/>
  <c r="Y421" i="12" s="1"/>
  <c r="X429" i="12"/>
  <c r="AO429" i="12"/>
  <c r="Y429" i="12" s="1" a="1"/>
  <c r="Y429" i="12" s="1"/>
  <c r="AN429" i="12"/>
  <c r="AA429" i="12" s="1" a="1"/>
  <c r="AA429" i="12" s="1"/>
  <c r="AQ412" i="12"/>
  <c r="AA412" i="12" s="1" a="1"/>
  <c r="AA412" i="12" s="1"/>
  <c r="AP412" i="12"/>
  <c r="Y412" i="12" s="1" a="1"/>
  <c r="Y412" i="12" s="1"/>
  <c r="AO430" i="12"/>
  <c r="AB430" i="12" s="1" a="1"/>
  <c r="AB430" i="12" s="1"/>
  <c r="K430" i="12"/>
  <c r="AQ452" i="12"/>
  <c r="Y452" i="12" s="1" a="1"/>
  <c r="Y452" i="12" s="1"/>
  <c r="P452" i="12"/>
  <c r="X468" i="12"/>
  <c r="K456" i="12"/>
  <c r="AN456" i="12"/>
  <c r="Z456" i="12" s="1" a="1"/>
  <c r="Z456" i="12" s="1"/>
  <c r="AQ368" i="12"/>
  <c r="Z368" i="12" s="1" a="1"/>
  <c r="Z368" i="12" s="1"/>
  <c r="AP368" i="12"/>
  <c r="AB368" i="12" s="1" a="1"/>
  <c r="AB368" i="12" s="1"/>
  <c r="P368" i="12"/>
  <c r="AQ422" i="12"/>
  <c r="AA422" i="12" s="1" a="1"/>
  <c r="AA422" i="12" s="1"/>
  <c r="AP422" i="12"/>
  <c r="Y422" i="12" s="1" a="1"/>
  <c r="Y422" i="12" s="1"/>
  <c r="AQ440" i="12"/>
  <c r="Z440" i="12" s="1" a="1"/>
  <c r="Z440" i="12" s="1"/>
  <c r="P440" i="12"/>
  <c r="AO464" i="12"/>
  <c r="Z464" i="12" s="1" a="1"/>
  <c r="Z464" i="12" s="1"/>
  <c r="AN464" i="12"/>
  <c r="AB464" i="12" s="1" a="1"/>
  <c r="AB464" i="12" s="1"/>
  <c r="AO474" i="12"/>
  <c r="Z474" i="12" s="1" a="1"/>
  <c r="Z474" i="12" s="1"/>
  <c r="AQ491" i="12"/>
  <c r="AB491" i="12" s="1" a="1"/>
  <c r="AB491" i="12" s="1"/>
  <c r="AQ506" i="12"/>
  <c r="Y506" i="12" s="1" a="1"/>
  <c r="Y506" i="12" s="1"/>
  <c r="AP506" i="12"/>
  <c r="AA506" i="12" s="1" a="1"/>
  <c r="AA506" i="12" s="1"/>
  <c r="AN378" i="12"/>
  <c r="Z378" i="12" s="1" a="1"/>
  <c r="Z378" i="12" s="1"/>
  <c r="AQ570" i="12"/>
  <c r="AA570" i="12" s="1" a="1"/>
  <c r="AA570" i="12" s="1"/>
  <c r="AP475" i="12"/>
  <c r="Z475" i="12" s="1" a="1"/>
  <c r="Z475" i="12" s="1"/>
  <c r="AP487" i="12"/>
  <c r="Z487" i="12" s="1" a="1"/>
  <c r="Z487" i="12" s="1"/>
  <c r="X497" i="12"/>
  <c r="AN523" i="12"/>
  <c r="Y523" i="12" s="1" a="1"/>
  <c r="Y523" i="12" s="1"/>
  <c r="AN485" i="12"/>
  <c r="AA485" i="12" s="1" a="1"/>
  <c r="AA485" i="12" s="1"/>
  <c r="AP496" i="12"/>
  <c r="Y496" i="12" s="1" a="1"/>
  <c r="Y496" i="12" s="1"/>
  <c r="AN493" i="12"/>
  <c r="AA493" i="12" s="1" a="1"/>
  <c r="AA493" i="12" s="1"/>
  <c r="AO530" i="12"/>
  <c r="AB530" i="12" s="1" a="1"/>
  <c r="AB530" i="12" s="1"/>
  <c r="AP542" i="12"/>
  <c r="AA542" i="12" s="1" a="1"/>
  <c r="AA542" i="12" s="1"/>
  <c r="AN573" i="12"/>
  <c r="AA573" i="12" s="1" a="1"/>
  <c r="AA573" i="12" s="1"/>
  <c r="AO573" i="12"/>
  <c r="Y573" i="12" s="1" a="1"/>
  <c r="Y573" i="12" s="1"/>
  <c r="X573" i="12"/>
  <c r="AN551" i="12"/>
  <c r="Y551" i="12" s="1" a="1"/>
  <c r="Y551" i="12" s="1"/>
  <c r="X551" i="12"/>
  <c r="AO551" i="12"/>
  <c r="AA551" i="12" s="1" a="1"/>
  <c r="AA551" i="12" s="1"/>
  <c r="AQ546" i="12"/>
  <c r="Y546" i="12" s="1" a="1"/>
  <c r="Y546" i="12" s="1"/>
  <c r="AP546" i="12"/>
  <c r="AA546" i="12" s="1" a="1"/>
  <c r="AA546" i="12" s="1"/>
  <c r="AQ565" i="12"/>
  <c r="Z565" i="12" s="1" a="1"/>
  <c r="Z565" i="12" s="1"/>
  <c r="AP532" i="12"/>
  <c r="Y532" i="12" s="1" a="1"/>
  <c r="Y532" i="12" s="1"/>
  <c r="AQ561" i="12"/>
  <c r="AB561" i="12" s="1" a="1"/>
  <c r="AB561" i="12" s="1"/>
  <c r="AO538" i="12"/>
  <c r="AB538" i="12" s="1" a="1"/>
  <c r="AB538" i="12" s="1"/>
  <c r="X538" i="12"/>
  <c r="AN549" i="12"/>
  <c r="Y549" i="12" s="1" a="1"/>
  <c r="Y549" i="12" s="1"/>
  <c r="X549" i="12"/>
  <c r="AO549" i="12"/>
  <c r="AA549" i="12" s="1" a="1"/>
  <c r="AA549" i="12" s="1"/>
  <c r="AO578" i="12"/>
  <c r="AB578" i="12" s="1" a="1"/>
  <c r="AB578" i="12" s="1"/>
  <c r="X592" i="12"/>
  <c r="AO597" i="12"/>
  <c r="AA597" i="12" s="1" a="1"/>
  <c r="AA597" i="12" s="1"/>
  <c r="AO614" i="12"/>
  <c r="AB614" i="12" s="1" a="1"/>
  <c r="AB614" i="12" s="1"/>
  <c r="AO619" i="12"/>
  <c r="AA619" i="12" s="1" a="1"/>
  <c r="AA619" i="12" s="1"/>
  <c r="X619" i="12"/>
  <c r="AQ608" i="12"/>
  <c r="AA608" i="12" s="1" a="1"/>
  <c r="AA608" i="12" s="1"/>
  <c r="AN650" i="12"/>
  <c r="Z650" i="12" s="1" a="1"/>
  <c r="Z650" i="12" s="1"/>
  <c r="X650" i="12"/>
  <c r="AO650" i="12"/>
  <c r="AB650" i="12" s="1" a="1"/>
  <c r="AB650" i="12" s="1"/>
  <c r="AQ661" i="12"/>
  <c r="Z661" i="12" s="1" a="1"/>
  <c r="Z661" i="12" s="1"/>
  <c r="AP661" i="12"/>
  <c r="AB661" i="12" s="1" a="1"/>
  <c r="AB661" i="12" s="1"/>
  <c r="AQ611" i="12"/>
  <c r="AB611" i="12" s="1" a="1"/>
  <c r="AB611" i="12" s="1"/>
  <c r="AQ630" i="12"/>
  <c r="AA630" i="12" s="1" a="1"/>
  <c r="AA630" i="12" s="1"/>
  <c r="AP630" i="12"/>
  <c r="Y630" i="12" s="1" a="1"/>
  <c r="Y630" i="12" s="1"/>
  <c r="AO653" i="12"/>
  <c r="AB653" i="12" s="1" a="1"/>
  <c r="AB653" i="12" s="1"/>
  <c r="K653" i="12"/>
  <c r="X653" i="12"/>
  <c r="AP602" i="12"/>
  <c r="Y602" i="12" s="1" a="1"/>
  <c r="Y602" i="12" s="1"/>
  <c r="AQ602" i="12"/>
  <c r="AA602" i="12" s="1" a="1"/>
  <c r="AA602" i="12" s="1"/>
  <c r="X612" i="12"/>
  <c r="AO612" i="12"/>
  <c r="AB612" i="12" s="1" a="1"/>
  <c r="AB612" i="12" s="1"/>
  <c r="AQ622" i="12"/>
  <c r="Y622" i="12" s="1" a="1"/>
  <c r="Y622" i="12" s="1"/>
  <c r="AP622" i="12"/>
  <c r="AA622" i="12" s="1" a="1"/>
  <c r="AA622" i="12" s="1"/>
  <c r="AQ668" i="12"/>
  <c r="Y668" i="12" s="1" a="1"/>
  <c r="Y668" i="12" s="1"/>
  <c r="X701" i="12"/>
  <c r="AQ693" i="12"/>
  <c r="AB693" i="12" s="1" a="1"/>
  <c r="AB693" i="12" s="1"/>
  <c r="AP693" i="12"/>
  <c r="Z693" i="12" s="1" a="1"/>
  <c r="Z693" i="12" s="1"/>
  <c r="AQ662" i="12"/>
  <c r="AA662" i="12" s="1" a="1"/>
  <c r="AA662" i="12" s="1"/>
  <c r="P662" i="12"/>
  <c r="AQ673" i="12"/>
  <c r="Z673" i="12" s="1" a="1"/>
  <c r="Z673" i="12" s="1"/>
  <c r="AP673" i="12"/>
  <c r="AB673" i="12" s="1" a="1"/>
  <c r="AB673" i="12" s="1"/>
  <c r="AO682" i="12"/>
  <c r="AB682" i="12" s="1" a="1"/>
  <c r="AB682" i="12" s="1"/>
  <c r="AN703" i="12"/>
  <c r="Y703" i="12" s="1" a="1"/>
  <c r="Y703" i="12" s="1"/>
  <c r="X703" i="12"/>
  <c r="AP697" i="12"/>
  <c r="AB697" i="12" s="1" a="1"/>
  <c r="AB697" i="12" s="1"/>
  <c r="AQ697" i="12"/>
  <c r="Z697" i="12" s="1" a="1"/>
  <c r="Z697" i="12" s="1"/>
  <c r="P722" i="12"/>
  <c r="AQ722" i="12"/>
  <c r="Y722" i="12" s="1" a="1"/>
  <c r="Y722" i="12" s="1"/>
  <c r="AP685" i="12"/>
  <c r="Z685" i="12" s="1" a="1"/>
  <c r="Z685" i="12" s="1"/>
  <c r="AQ708" i="12"/>
  <c r="AA708" i="12" s="1" a="1"/>
  <c r="AA708" i="12" s="1"/>
  <c r="X711" i="12"/>
  <c r="AQ758" i="12"/>
  <c r="Y758" i="12" s="1" a="1"/>
  <c r="Y758" i="12" s="1"/>
  <c r="AP777" i="12"/>
  <c r="Z777" i="12" s="1" a="1"/>
  <c r="Z777" i="12" s="1"/>
  <c r="X738" i="12"/>
  <c r="K738" i="12"/>
  <c r="AO738" i="12"/>
  <c r="AB738" i="12" s="1" a="1"/>
  <c r="AB738" i="12" s="1"/>
  <c r="AN738" i="12"/>
  <c r="Z738" i="12" s="1" a="1"/>
  <c r="Z738" i="12" s="1"/>
  <c r="AP746" i="12"/>
  <c r="Y746" i="12" s="1" a="1"/>
  <c r="Y746" i="12" s="1"/>
  <c r="AO745" i="12"/>
  <c r="Y745" i="12" s="1" a="1"/>
  <c r="Y745" i="12" s="1"/>
  <c r="K745" i="12"/>
  <c r="X745" i="12"/>
  <c r="AN745" i="12"/>
  <c r="AA745" i="12" s="1" a="1"/>
  <c r="AA745" i="12" s="1"/>
  <c r="AO757" i="12"/>
  <c r="AA757" i="12" s="1" a="1"/>
  <c r="AA757" i="12" s="1"/>
  <c r="X757" i="12"/>
  <c r="AN757" i="12"/>
  <c r="Y757" i="12" s="1" a="1"/>
  <c r="Y757" i="12" s="1"/>
  <c r="X731" i="12"/>
  <c r="AN731" i="12"/>
  <c r="Y731" i="12" s="1" a="1"/>
  <c r="Y731" i="12" s="1"/>
  <c r="AP748" i="12"/>
  <c r="Y748" i="12" s="1" a="1"/>
  <c r="Y748" i="12" s="1"/>
  <c r="AQ719" i="12"/>
  <c r="AB719" i="12" s="1" a="1"/>
  <c r="AB719" i="12" s="1"/>
  <c r="X728" i="12"/>
  <c r="AQ736" i="12"/>
  <c r="AA736" i="12" s="1" a="1"/>
  <c r="AA736" i="12" s="1"/>
  <c r="AP745" i="12"/>
  <c r="AB745" i="12" s="1" a="1"/>
  <c r="AB745" i="12" s="1"/>
  <c r="AQ745" i="12"/>
  <c r="Z745" i="12" s="1" a="1"/>
  <c r="Z745" i="12" s="1"/>
  <c r="P745" i="12"/>
  <c r="AQ795" i="12"/>
  <c r="AB795" i="12" s="1" a="1"/>
  <c r="AB795" i="12" s="1"/>
  <c r="AP795" i="12"/>
  <c r="Z795" i="12" s="1" a="1"/>
  <c r="Z795" i="12" s="1"/>
  <c r="AO782" i="12"/>
  <c r="AB782" i="12" s="1" a="1"/>
  <c r="AB782" i="12" s="1"/>
  <c r="AQ790" i="12"/>
  <c r="Y790" i="12" s="1" a="1"/>
  <c r="Y790" i="12" s="1"/>
  <c r="AO815" i="12"/>
  <c r="Y815" i="12" s="1" a="1"/>
  <c r="Y815" i="12" s="1"/>
  <c r="AN815" i="12"/>
  <c r="AA815" i="12" s="1" a="1"/>
  <c r="AA815" i="12" s="1"/>
  <c r="AN804" i="12"/>
  <c r="AB804" i="12" s="1" a="1"/>
  <c r="AB804" i="12" s="1"/>
  <c r="X804" i="12"/>
  <c r="AO804" i="12"/>
  <c r="Z804" i="12" s="1" a="1"/>
  <c r="Z804" i="12" s="1"/>
  <c r="AP760" i="12"/>
  <c r="Y760" i="12" s="1" a="1"/>
  <c r="Y760" i="12" s="1"/>
  <c r="AP771" i="12"/>
  <c r="AB771" i="12" s="1" a="1"/>
  <c r="AB771" i="12" s="1"/>
  <c r="AO798" i="12"/>
  <c r="Z798" i="12" s="1" a="1"/>
  <c r="Z798" i="12" s="1"/>
  <c r="AP769" i="12"/>
  <c r="AB769" i="12" s="1" a="1"/>
  <c r="AB769" i="12" s="1"/>
  <c r="AQ781" i="12"/>
  <c r="Z781" i="12" s="1" a="1"/>
  <c r="Z781" i="12" s="1"/>
  <c r="X803" i="12"/>
  <c r="AN803" i="12"/>
  <c r="Y803" i="12" s="1" a="1"/>
  <c r="Y803" i="12" s="1"/>
  <c r="X764" i="12"/>
  <c r="AN764" i="12"/>
  <c r="Y764" i="12" s="1" a="1"/>
  <c r="Y764" i="12" s="1"/>
  <c r="AO764" i="12"/>
  <c r="AA764" i="12" s="1" a="1"/>
  <c r="AA764" i="12" s="1"/>
  <c r="AP822" i="12"/>
  <c r="Y822" i="12" s="1" a="1"/>
  <c r="Y822" i="12" s="1"/>
  <c r="AQ845" i="12"/>
  <c r="Z845" i="12" s="1" a="1"/>
  <c r="Z845" i="12" s="1"/>
  <c r="AO843" i="12"/>
  <c r="Y843" i="12" s="1" a="1"/>
  <c r="Y843" i="12" s="1"/>
  <c r="AP854" i="12"/>
  <c r="Y854" i="12" s="1" a="1"/>
  <c r="Y854" i="12" s="1"/>
  <c r="AQ854" i="12"/>
  <c r="AA854" i="12" s="1" a="1"/>
  <c r="AA854" i="12" s="1"/>
  <c r="AQ250" i="12"/>
  <c r="Y250" i="12" s="1" a="1"/>
  <c r="Y250" i="12" s="1"/>
  <c r="K679" i="12"/>
  <c r="AQ171" i="12"/>
  <c r="Z171" i="12" s="1" a="1"/>
  <c r="Z171" i="12" s="1"/>
  <c r="AQ43" i="12"/>
  <c r="AB43" i="12" s="1" a="1"/>
  <c r="AB43" i="12" s="1"/>
  <c r="AP290" i="12"/>
  <c r="AA290" i="12" s="1" a="1"/>
  <c r="AA290" i="12" s="1"/>
  <c r="AQ290" i="12"/>
  <c r="Y290" i="12" s="1" a="1"/>
  <c r="Y290" i="12" s="1"/>
  <c r="P290" i="12"/>
  <c r="AQ236" i="12"/>
  <c r="Y236" i="12" s="1" a="1"/>
  <c r="Y236" i="12" s="1"/>
  <c r="AP284" i="12"/>
  <c r="Y284" i="12" s="1" a="1"/>
  <c r="Y284" i="12" s="1"/>
  <c r="P284" i="12"/>
  <c r="AQ284" i="12"/>
  <c r="AA284" i="12" s="1" a="1"/>
  <c r="AA284" i="12" s="1"/>
  <c r="AQ243" i="12"/>
  <c r="Z243" i="12" s="1" a="1"/>
  <c r="Z243" i="12" s="1"/>
  <c r="AP243" i="12"/>
  <c r="AB243" i="12" s="1" a="1"/>
  <c r="AB243" i="12" s="1"/>
  <c r="X271" i="12"/>
  <c r="AN271" i="12"/>
  <c r="Y271" i="12" s="1" a="1"/>
  <c r="Y271" i="12" s="1"/>
  <c r="K271" i="12"/>
  <c r="P223" i="12"/>
  <c r="AQ223" i="12"/>
  <c r="AB223" i="12" s="1" a="1"/>
  <c r="AB223" i="12" s="1"/>
  <c r="P229" i="12"/>
  <c r="AQ229" i="12"/>
  <c r="Z229" i="12" s="1" a="1"/>
  <c r="Z229" i="12" s="1"/>
  <c r="X259" i="12"/>
  <c r="K259" i="12"/>
  <c r="AN259" i="12"/>
  <c r="Y259" i="12" s="1" a="1"/>
  <c r="Y259" i="12" s="1"/>
  <c r="AQ333" i="12"/>
  <c r="AB333" i="12" s="1" a="1"/>
  <c r="AB333" i="12" s="1"/>
  <c r="AP333" i="12"/>
  <c r="Z333" i="12" s="1" a="1"/>
  <c r="Z333" i="12" s="1"/>
  <c r="AP266" i="12"/>
  <c r="Y266" i="12" s="1" a="1"/>
  <c r="Y266" i="12" s="1"/>
  <c r="P266" i="12"/>
  <c r="AQ266" i="12"/>
  <c r="AA266" i="12" s="1" a="1"/>
  <c r="AA266" i="12" s="1"/>
  <c r="AO332" i="12"/>
  <c r="AA332" i="12" s="1" a="1"/>
  <c r="AA332" i="12" s="1"/>
  <c r="X332" i="12"/>
  <c r="AQ462" i="12"/>
  <c r="AA462" i="12" s="1" a="1"/>
  <c r="AA462" i="12" s="1"/>
  <c r="P462" i="12"/>
  <c r="K522" i="12"/>
  <c r="X522" i="12"/>
  <c r="AO522" i="12"/>
  <c r="AB522" i="12" s="1" a="1"/>
  <c r="AB522" i="12" s="1"/>
  <c r="AN323" i="12"/>
  <c r="AA323" i="12" s="1" a="1"/>
  <c r="AA323" i="12" s="1"/>
  <c r="AO323" i="12"/>
  <c r="Y323" i="12" s="1" a="1"/>
  <c r="Y323" i="12" s="1"/>
  <c r="AQ455" i="12"/>
  <c r="AB455" i="12" s="1" a="1"/>
  <c r="AB455" i="12" s="1"/>
  <c r="AP455" i="12"/>
  <c r="Z455" i="12" s="1" a="1"/>
  <c r="Z455" i="12" s="1"/>
  <c r="AQ246" i="12"/>
  <c r="AA246" i="12" s="1" a="1"/>
  <c r="AA246" i="12" s="1"/>
  <c r="AP264" i="12"/>
  <c r="Y264" i="12" s="1" a="1"/>
  <c r="Y264" i="12" s="1"/>
  <c r="P264" i="12"/>
  <c r="AQ264" i="12"/>
  <c r="AA264" i="12" s="1" a="1"/>
  <c r="AA264" i="12" s="1"/>
  <c r="X277" i="12"/>
  <c r="K277" i="12"/>
  <c r="AN277" i="12"/>
  <c r="AA277" i="12" s="1" a="1"/>
  <c r="AA277" i="12" s="1"/>
  <c r="AQ356" i="12"/>
  <c r="AA356" i="12" s="1" a="1"/>
  <c r="AA356" i="12" s="1"/>
  <c r="AP356" i="12"/>
  <c r="Y356" i="12" s="1" a="1"/>
  <c r="Y356" i="12" s="1"/>
  <c r="AO451" i="12"/>
  <c r="AA451" i="12" s="1" a="1"/>
  <c r="AA451" i="12" s="1"/>
  <c r="K451" i="12"/>
  <c r="AO260" i="12"/>
  <c r="AA260" i="12" s="1" a="1"/>
  <c r="AA260" i="12" s="1"/>
  <c r="K260" i="12"/>
  <c r="AN260" i="12"/>
  <c r="Y260" i="12" s="1" a="1"/>
  <c r="Y260" i="12" s="1"/>
  <c r="AQ291" i="12"/>
  <c r="AB291" i="12" s="1" a="1"/>
  <c r="AB291" i="12" s="1"/>
  <c r="P291" i="12"/>
  <c r="X303" i="12"/>
  <c r="AN303" i="12"/>
  <c r="AA303" i="12" s="1" a="1"/>
  <c r="AA303" i="12" s="1"/>
  <c r="AQ318" i="12"/>
  <c r="AA318" i="12" s="1" a="1"/>
  <c r="AA318" i="12" s="1"/>
  <c r="AO338" i="12"/>
  <c r="AB338" i="12" s="1" a="1"/>
  <c r="AB338" i="12" s="1"/>
  <c r="X338" i="12"/>
  <c r="AN346" i="12"/>
  <c r="AB346" i="12" s="1" a="1"/>
  <c r="AB346" i="12" s="1"/>
  <c r="AN381" i="12"/>
  <c r="Y381" i="12" s="1" a="1"/>
  <c r="Y381" i="12" s="1"/>
  <c r="K381" i="12"/>
  <c r="AO381" i="12"/>
  <c r="AA381" i="12" s="1" a="1"/>
  <c r="AA381" i="12" s="1"/>
  <c r="AP301" i="12"/>
  <c r="AB301" i="12" s="1" a="1"/>
  <c r="AB301" i="12" s="1"/>
  <c r="AQ301" i="12"/>
  <c r="Z301" i="12" s="1" a="1"/>
  <c r="Z301" i="12" s="1"/>
  <c r="P301" i="12"/>
  <c r="AQ358" i="12"/>
  <c r="Y358" i="12" s="1" a="1"/>
  <c r="Y358" i="12" s="1"/>
  <c r="AP358" i="12"/>
  <c r="AA358" i="12" s="1" a="1"/>
  <c r="AA358" i="12" s="1"/>
  <c r="X305" i="12"/>
  <c r="AN305" i="12"/>
  <c r="AA305" i="12" s="1" a="1"/>
  <c r="AA305" i="12" s="1"/>
  <c r="K452" i="12"/>
  <c r="AN452" i="12"/>
  <c r="AB452" i="12" s="1" a="1"/>
  <c r="AB452" i="12" s="1"/>
  <c r="X446" i="12"/>
  <c r="AQ457" i="12"/>
  <c r="Z457" i="12" s="1" a="1"/>
  <c r="Z457" i="12" s="1"/>
  <c r="AP457" i="12"/>
  <c r="AB457" i="12" s="1" a="1"/>
  <c r="AB457" i="12" s="1"/>
  <c r="AP469" i="12"/>
  <c r="Z469" i="12" s="1" a="1"/>
  <c r="Z469" i="12" s="1"/>
  <c r="AQ469" i="12"/>
  <c r="AB469" i="12" s="1" a="1"/>
  <c r="AB469" i="12" s="1"/>
  <c r="AQ376" i="12"/>
  <c r="AA376" i="12" s="1" a="1"/>
  <c r="AA376" i="12" s="1"/>
  <c r="P376" i="12"/>
  <c r="AO422" i="12"/>
  <c r="AB422" i="12" s="1" a="1"/>
  <c r="AB422" i="12" s="1"/>
  <c r="K422" i="12"/>
  <c r="K440" i="12"/>
  <c r="AN440" i="12"/>
  <c r="Y440" i="12" s="1" a="1"/>
  <c r="Y440" i="12" s="1"/>
  <c r="X473" i="12"/>
  <c r="P519" i="12"/>
  <c r="AQ519" i="12"/>
  <c r="Z519" i="12" s="1" a="1"/>
  <c r="Z519" i="12" s="1"/>
  <c r="AO413" i="12"/>
  <c r="Y413" i="12" s="1" a="1"/>
  <c r="Y413" i="12" s="1"/>
  <c r="K413" i="12"/>
  <c r="K499" i="12"/>
  <c r="AN393" i="12"/>
  <c r="AA393" i="12" s="1" a="1"/>
  <c r="AA393" i="12" s="1"/>
  <c r="X448" i="12"/>
  <c r="P370" i="12"/>
  <c r="AQ370" i="12"/>
  <c r="Y370" i="12" s="1" a="1"/>
  <c r="Y370" i="12" s="1"/>
  <c r="AP370" i="12"/>
  <c r="AA370" i="12" s="1" a="1"/>
  <c r="AA370" i="12" s="1"/>
  <c r="AO359" i="12"/>
  <c r="Y359" i="12" s="1" a="1"/>
  <c r="Y359" i="12" s="1"/>
  <c r="X359" i="12"/>
  <c r="AN359" i="12"/>
  <c r="AA359" i="12" s="1" a="1"/>
  <c r="AA359" i="12" s="1"/>
  <c r="AN379" i="12"/>
  <c r="Y379" i="12" s="1" a="1"/>
  <c r="Y379" i="12" s="1"/>
  <c r="X379" i="12"/>
  <c r="K379" i="12"/>
  <c r="X464" i="12"/>
  <c r="AN511" i="12"/>
  <c r="Y511" i="12" s="1" a="1"/>
  <c r="Y511" i="12" s="1"/>
  <c r="AO511" i="12"/>
  <c r="AA511" i="12" s="1" a="1"/>
  <c r="AA511" i="12" s="1"/>
  <c r="AQ468" i="12"/>
  <c r="Y468" i="12" s="1" a="1"/>
  <c r="Y468" i="12" s="1"/>
  <c r="P468" i="12"/>
  <c r="AO477" i="12"/>
  <c r="AA477" i="12" s="1" a="1"/>
  <c r="AA477" i="12" s="1"/>
  <c r="X477" i="12"/>
  <c r="X507" i="12"/>
  <c r="AO507" i="12"/>
  <c r="Y507" i="12" s="1" a="1"/>
  <c r="Y507" i="12" s="1"/>
  <c r="X514" i="12"/>
  <c r="AO514" i="12"/>
  <c r="Z514" i="12" s="1" a="1"/>
  <c r="Z514" i="12" s="1"/>
  <c r="P531" i="12"/>
  <c r="AQ531" i="12"/>
  <c r="Z531" i="12" s="1" a="1"/>
  <c r="Z531" i="12" s="1"/>
  <c r="AN571" i="12"/>
  <c r="Y571" i="12" s="1" a="1"/>
  <c r="Y571" i="12" s="1"/>
  <c r="X571" i="12"/>
  <c r="AO571" i="12"/>
  <c r="AA571" i="12" s="1" a="1"/>
  <c r="AA571" i="12" s="1"/>
  <c r="AQ572" i="12"/>
  <c r="AA572" i="12" s="1" a="1"/>
  <c r="AA572" i="12" s="1"/>
  <c r="AP572" i="12"/>
  <c r="Y572" i="12" s="1" a="1"/>
  <c r="Y572" i="12" s="1"/>
  <c r="X541" i="12"/>
  <c r="AO541" i="12"/>
  <c r="AA541" i="12" s="1" a="1"/>
  <c r="AA541" i="12" s="1"/>
  <c r="X580" i="12"/>
  <c r="AO580" i="12"/>
  <c r="AB580" i="12" s="1" a="1"/>
  <c r="AB580" i="12" s="1"/>
  <c r="AQ535" i="12"/>
  <c r="Z535" i="12" s="1" a="1"/>
  <c r="Z535" i="12" s="1"/>
  <c r="AP535" i="12"/>
  <c r="AB535" i="12" s="1" a="1"/>
  <c r="AB535" i="12" s="1"/>
  <c r="AN547" i="12"/>
  <c r="Y547" i="12" s="1" a="1"/>
  <c r="Y547" i="12" s="1"/>
  <c r="AO547" i="12"/>
  <c r="AA547" i="12" s="1" a="1"/>
  <c r="AA547" i="12" s="1"/>
  <c r="X547" i="12"/>
  <c r="AP606" i="12"/>
  <c r="Y606" i="12" s="1" a="1"/>
  <c r="Y606" i="12" s="1"/>
  <c r="AQ606" i="12"/>
  <c r="AA606" i="12" s="1" a="1"/>
  <c r="AA606" i="12" s="1"/>
  <c r="AO637" i="12"/>
  <c r="Y637" i="12" s="1" a="1"/>
  <c r="Y637" i="12" s="1"/>
  <c r="X637" i="12"/>
  <c r="AQ647" i="12"/>
  <c r="AB647" i="12" s="1" a="1"/>
  <c r="AB647" i="12" s="1"/>
  <c r="AO621" i="12"/>
  <c r="AA621" i="12" s="1" a="1"/>
  <c r="AA621" i="12" s="1"/>
  <c r="X621" i="12"/>
  <c r="AQ640" i="12"/>
  <c r="AA640" i="12" s="1" a="1"/>
  <c r="AA640" i="12" s="1"/>
  <c r="AP640" i="12"/>
  <c r="Y640" i="12" s="1" a="1"/>
  <c r="Y640" i="12" s="1"/>
  <c r="AQ664" i="12"/>
  <c r="AA664" i="12" s="1" a="1"/>
  <c r="AA664" i="12" s="1"/>
  <c r="AP604" i="12"/>
  <c r="Y604" i="12" s="1" a="1"/>
  <c r="Y604" i="12" s="1"/>
  <c r="AQ604" i="12"/>
  <c r="AA604" i="12" s="1" a="1"/>
  <c r="AA604" i="12" s="1"/>
  <c r="AO633" i="12"/>
  <c r="AA633" i="12" s="1" a="1"/>
  <c r="AA633" i="12" s="1"/>
  <c r="X633" i="12"/>
  <c r="X642" i="12"/>
  <c r="X670" i="12"/>
  <c r="K670" i="12"/>
  <c r="AO670" i="12"/>
  <c r="Z670" i="12" s="1" a="1"/>
  <c r="Z670" i="12" s="1"/>
  <c r="AN670" i="12"/>
  <c r="AB670" i="12" s="1" a="1"/>
  <c r="AB670" i="12" s="1"/>
  <c r="AP594" i="12"/>
  <c r="Y594" i="12" s="1" a="1"/>
  <c r="Y594" i="12" s="1"/>
  <c r="AQ594" i="12"/>
  <c r="AA594" i="12" s="1" a="1"/>
  <c r="AA594" i="12" s="1"/>
  <c r="AQ670" i="12"/>
  <c r="Y670" i="12" s="1" a="1"/>
  <c r="Y670" i="12" s="1"/>
  <c r="X684" i="12"/>
  <c r="AO684" i="12"/>
  <c r="AB684" i="12" s="1" a="1"/>
  <c r="AB684" i="12" s="1"/>
  <c r="X696" i="12"/>
  <c r="AO696" i="12"/>
  <c r="Z696" i="12" s="1" a="1"/>
  <c r="Z696" i="12" s="1"/>
  <c r="AQ704" i="12"/>
  <c r="Y704" i="12" s="1" a="1"/>
  <c r="Y704" i="12" s="1"/>
  <c r="AQ674" i="12"/>
  <c r="AA674" i="12" s="1" a="1"/>
  <c r="AA674" i="12" s="1"/>
  <c r="K710" i="12"/>
  <c r="AO667" i="12"/>
  <c r="AA667" i="12" s="1" a="1"/>
  <c r="AA667" i="12" s="1"/>
  <c r="AO702" i="12"/>
  <c r="AB702" i="12" s="1" a="1"/>
  <c r="AB702" i="12" s="1"/>
  <c r="AQ751" i="12"/>
  <c r="Z751" i="12" s="1" a="1"/>
  <c r="Z751" i="12" s="1"/>
  <c r="AO660" i="12"/>
  <c r="Z660" i="12" s="1" a="1"/>
  <c r="Z660" i="12" s="1"/>
  <c r="X660" i="12"/>
  <c r="AN660" i="12"/>
  <c r="AB660" i="12" s="1" a="1"/>
  <c r="AB660" i="12" s="1"/>
  <c r="AO677" i="12"/>
  <c r="AA677" i="12" s="1" a="1"/>
  <c r="AA677" i="12" s="1"/>
  <c r="AP689" i="12"/>
  <c r="Y689" i="12" s="1" a="1"/>
  <c r="Y689" i="12" s="1"/>
  <c r="AO700" i="12"/>
  <c r="AB700" i="12" s="1" a="1"/>
  <c r="AB700" i="12" s="1"/>
  <c r="X700" i="12"/>
  <c r="AP749" i="12"/>
  <c r="AB749" i="12" s="1" a="1"/>
  <c r="AB749" i="12" s="1"/>
  <c r="AQ749" i="12"/>
  <c r="Z749" i="12" s="1" a="1"/>
  <c r="Z749" i="12" s="1"/>
  <c r="AO759" i="12"/>
  <c r="Y759" i="12" s="1" a="1"/>
  <c r="Y759" i="12" s="1"/>
  <c r="AN759" i="12"/>
  <c r="AA759" i="12" s="1" a="1"/>
  <c r="AA759" i="12" s="1"/>
  <c r="X759" i="12"/>
  <c r="X748" i="12"/>
  <c r="AO748" i="12"/>
  <c r="Z748" i="12" s="1" a="1"/>
  <c r="Z748" i="12" s="1"/>
  <c r="AN748" i="12"/>
  <c r="AB748" i="12" s="1" a="1"/>
  <c r="AB748" i="12" s="1"/>
  <c r="X756" i="12"/>
  <c r="AO756" i="12"/>
  <c r="AB756" i="12" s="1" a="1"/>
  <c r="AB756" i="12" s="1"/>
  <c r="AN756" i="12"/>
  <c r="Z756" i="12" s="1" a="1"/>
  <c r="Z756" i="12" s="1"/>
  <c r="AQ714" i="12"/>
  <c r="AA714" i="12" s="1" a="1"/>
  <c r="AA714" i="12" s="1"/>
  <c r="AP747" i="12"/>
  <c r="AB747" i="12" s="1" a="1"/>
  <c r="AB747" i="12" s="1"/>
  <c r="AQ747" i="12"/>
  <c r="Z747" i="12" s="1" a="1"/>
  <c r="Z747" i="12" s="1"/>
  <c r="AP741" i="12"/>
  <c r="Z741" i="12" s="1" a="1"/>
  <c r="Z741" i="12" s="1"/>
  <c r="AQ741" i="12"/>
  <c r="AB741" i="12" s="1" a="1"/>
  <c r="AB741" i="12" s="1"/>
  <c r="AN732" i="12"/>
  <c r="AB732" i="12" s="1" a="1"/>
  <c r="AB732" i="12" s="1"/>
  <c r="X732" i="12"/>
  <c r="AO749" i="12"/>
  <c r="AA749" i="12" s="1" a="1"/>
  <c r="AA749" i="12" s="1"/>
  <c r="X749" i="12"/>
  <c r="AN749" i="12"/>
  <c r="Y749" i="12" s="1" a="1"/>
  <c r="Y749" i="12" s="1"/>
  <c r="X758" i="12"/>
  <c r="AN758" i="12"/>
  <c r="Z758" i="12" s="1" a="1"/>
  <c r="Z758" i="12" s="1"/>
  <c r="AO758" i="12"/>
  <c r="AB758" i="12" s="1" a="1"/>
  <c r="AB758" i="12" s="1"/>
  <c r="AQ813" i="12"/>
  <c r="AB813" i="12" s="1" a="1"/>
  <c r="AB813" i="12" s="1"/>
  <c r="AQ762" i="12"/>
  <c r="Y762" i="12" s="1" a="1"/>
  <c r="Y762" i="12" s="1"/>
  <c r="AP762" i="12"/>
  <c r="AA762" i="12" s="1" a="1"/>
  <c r="AA762" i="12" s="1"/>
  <c r="AQ805" i="12"/>
  <c r="Z805" i="12" s="1" a="1"/>
  <c r="Z805" i="12" s="1"/>
  <c r="AQ791" i="12"/>
  <c r="AB791" i="12" s="1" a="1"/>
  <c r="AB791" i="12" s="1"/>
  <c r="X773" i="12"/>
  <c r="AO773" i="12"/>
  <c r="Y773" i="12" s="1" a="1"/>
  <c r="Y773" i="12" s="1"/>
  <c r="AN773" i="12"/>
  <c r="AA773" i="12" s="1" a="1"/>
  <c r="AA773" i="12" s="1"/>
  <c r="AQ783" i="12"/>
  <c r="Z783" i="12" s="1" a="1"/>
  <c r="Z783" i="12" s="1"/>
  <c r="AP834" i="12"/>
  <c r="AA834" i="12" s="1" a="1"/>
  <c r="AA834" i="12" s="1"/>
  <c r="AQ859" i="12"/>
  <c r="Z859" i="12" s="1" a="1"/>
  <c r="Z859" i="12" s="1"/>
  <c r="AN850" i="12"/>
  <c r="AB850" i="12" s="1" a="1"/>
  <c r="AB850" i="12" s="1"/>
  <c r="AN860" i="12"/>
  <c r="AB860" i="12" s="1" a="1"/>
  <c r="AB860" i="12" s="1"/>
  <c r="AP847" i="12"/>
  <c r="Z847" i="12" s="1" a="1"/>
  <c r="Z847" i="12" s="1"/>
  <c r="AP862" i="12"/>
  <c r="AA862" i="12" s="1" a="1"/>
  <c r="AA862" i="12" s="1"/>
  <c r="AQ862" i="12"/>
  <c r="Y862" i="12" s="1" a="1"/>
  <c r="Y862" i="12" s="1"/>
  <c r="X855" i="12"/>
  <c r="AN855" i="12"/>
  <c r="Y855" i="12" s="1" a="1"/>
  <c r="Y855" i="12" s="1"/>
  <c r="AQ865" i="12"/>
  <c r="AB865" i="12" s="1" a="1"/>
  <c r="AB865" i="12" s="1"/>
  <c r="AP815" i="12"/>
  <c r="Z815" i="12" s="1" a="1"/>
  <c r="Z815" i="12" s="1"/>
  <c r="AN834" i="12"/>
  <c r="AB834" i="12" s="1" a="1"/>
  <c r="AB834" i="12" s="1"/>
  <c r="AO834" i="12"/>
  <c r="Z834" i="12" s="1" a="1"/>
  <c r="Z834" i="12" s="1"/>
  <c r="K769" i="12"/>
  <c r="AP17" i="12"/>
  <c r="AB17" i="12" s="1" a="1"/>
  <c r="AB17" i="12" s="1"/>
  <c r="AP89" i="12"/>
  <c r="AB89" i="12" s="1" a="1"/>
  <c r="AB89" i="12" s="1"/>
  <c r="AP99" i="12"/>
  <c r="AB99" i="12" s="1" a="1"/>
  <c r="AB99" i="12" s="1"/>
  <c r="P227" i="12"/>
  <c r="AQ227" i="12"/>
  <c r="AB227" i="12" s="1" a="1"/>
  <c r="AB227" i="12" s="1"/>
  <c r="X315" i="12"/>
  <c r="AN315" i="12"/>
  <c r="Y315" i="12" s="1" a="1"/>
  <c r="Y315" i="12" s="1"/>
  <c r="AP355" i="12"/>
  <c r="AB355" i="12" s="1" a="1"/>
  <c r="AB355" i="12" s="1"/>
  <c r="AQ355" i="12"/>
  <c r="Z355" i="12" s="1" a="1"/>
  <c r="Z355" i="12" s="1"/>
  <c r="AN235" i="12"/>
  <c r="Y235" i="12" s="1" a="1"/>
  <c r="Y235" i="12" s="1"/>
  <c r="K230" i="12"/>
  <c r="AP276" i="12"/>
  <c r="Y276" i="12" s="1" a="1"/>
  <c r="Y276" i="12" s="1"/>
  <c r="P276" i="12"/>
  <c r="AQ276" i="12"/>
  <c r="AA276" i="12" s="1" a="1"/>
  <c r="AA276" i="12" s="1"/>
  <c r="X354" i="12"/>
  <c r="AO354" i="12"/>
  <c r="Z354" i="12" s="1" a="1"/>
  <c r="Z354" i="12" s="1"/>
  <c r="AQ463" i="12"/>
  <c r="Z463" i="12" s="1" a="1"/>
  <c r="Z463" i="12" s="1"/>
  <c r="AP463" i="12"/>
  <c r="AB463" i="12" s="1" a="1"/>
  <c r="AB463" i="12" s="1"/>
  <c r="X299" i="12"/>
  <c r="AN299" i="12"/>
  <c r="Y299" i="12" s="1" a="1"/>
  <c r="Y299" i="12" s="1"/>
  <c r="AO318" i="12"/>
  <c r="Z318" i="12" s="1" a="1"/>
  <c r="Z318" i="12" s="1"/>
  <c r="K318" i="12"/>
  <c r="AN318" i="12"/>
  <c r="AB318" i="12" s="1" a="1"/>
  <c r="AB318" i="12" s="1"/>
  <c r="AQ337" i="12"/>
  <c r="Z337" i="12" s="1" a="1"/>
  <c r="Z337" i="12" s="1"/>
  <c r="AP337" i="12"/>
  <c r="AB337" i="12" s="1" a="1"/>
  <c r="AB337" i="12" s="1"/>
  <c r="P349" i="12"/>
  <c r="AN253" i="12"/>
  <c r="Y253" i="12" s="1" a="1"/>
  <c r="Y253" i="12" s="1"/>
  <c r="AO296" i="12"/>
  <c r="AA296" i="12" s="1" a="1"/>
  <c r="AA296" i="12" s="1"/>
  <c r="K296" i="12"/>
  <c r="AQ315" i="12"/>
  <c r="Z315" i="12" s="1" a="1"/>
  <c r="Z315" i="12" s="1"/>
  <c r="AP315" i="12"/>
  <c r="AB315" i="12" s="1" a="1"/>
  <c r="AB315" i="12" s="1"/>
  <c r="AQ372" i="12"/>
  <c r="AA372" i="12" s="1" a="1"/>
  <c r="AA372" i="12" s="1"/>
  <c r="AQ480" i="12"/>
  <c r="AA480" i="12" s="1" a="1"/>
  <c r="AA480" i="12" s="1"/>
  <c r="AN278" i="12"/>
  <c r="Z278" i="12" s="1" a="1"/>
  <c r="Z278" i="12" s="1"/>
  <c r="AP309" i="12"/>
  <c r="Z309" i="12" s="1" a="1"/>
  <c r="Z309" i="12" s="1"/>
  <c r="P309" i="12"/>
  <c r="AQ309" i="12"/>
  <c r="AB309" i="12" s="1" a="1"/>
  <c r="AB309" i="12" s="1"/>
  <c r="AO284" i="12"/>
  <c r="Z284" i="12" s="1" a="1"/>
  <c r="Z284" i="12" s="1"/>
  <c r="X293" i="12"/>
  <c r="AN293" i="12"/>
  <c r="Z293" i="12" s="1" a="1"/>
  <c r="Z293" i="12" s="1"/>
  <c r="AO382" i="12"/>
  <c r="Z382" i="12" s="1" a="1"/>
  <c r="Z382" i="12" s="1"/>
  <c r="AN382" i="12"/>
  <c r="AB382" i="12" s="1" a="1"/>
  <c r="AB382" i="12" s="1"/>
  <c r="X382" i="12"/>
  <c r="AQ443" i="12"/>
  <c r="AB443" i="12" s="1" a="1"/>
  <c r="AB443" i="12" s="1"/>
  <c r="AP443" i="12"/>
  <c r="Z443" i="12" s="1" a="1"/>
  <c r="Z443" i="12" s="1"/>
  <c r="AN286" i="12"/>
  <c r="Z286" i="12" s="1" a="1"/>
  <c r="Z286" i="12" s="1"/>
  <c r="AP485" i="12"/>
  <c r="AB485" i="12" s="1" a="1"/>
  <c r="AB485" i="12" s="1"/>
  <c r="K244" i="12"/>
  <c r="X265" i="12"/>
  <c r="K265" i="12"/>
  <c r="AN265" i="12"/>
  <c r="AA265" i="12" s="1" a="1"/>
  <c r="AA265" i="12" s="1"/>
  <c r="AQ296" i="12"/>
  <c r="Z296" i="12" s="1" a="1"/>
  <c r="Z296" i="12" s="1"/>
  <c r="AP346" i="12"/>
  <c r="AA346" i="12" s="1" a="1"/>
  <c r="AA346" i="12" s="1"/>
  <c r="X458" i="12"/>
  <c r="AQ374" i="12"/>
  <c r="AA374" i="12" s="1" a="1"/>
  <c r="AA374" i="12" s="1"/>
  <c r="X427" i="12"/>
  <c r="AO427" i="12"/>
  <c r="AA427" i="12" s="1" a="1"/>
  <c r="AA427" i="12" s="1"/>
  <c r="AN427" i="12"/>
  <c r="Y427" i="12" s="1" a="1"/>
  <c r="Y427" i="12" s="1"/>
  <c r="X438" i="12"/>
  <c r="AO424" i="12"/>
  <c r="Z424" i="12" s="1" a="1"/>
  <c r="Z424" i="12" s="1"/>
  <c r="K424" i="12"/>
  <c r="X454" i="12"/>
  <c r="AP500" i="12"/>
  <c r="Y500" i="12" s="1" a="1"/>
  <c r="Y500" i="12" s="1"/>
  <c r="AQ423" i="12"/>
  <c r="Z423" i="12" s="1" a="1"/>
  <c r="Z423" i="12" s="1"/>
  <c r="P423" i="12"/>
  <c r="X431" i="12"/>
  <c r="AO431" i="12"/>
  <c r="Y431" i="12" s="1" a="1"/>
  <c r="Y431" i="12" s="1"/>
  <c r="AN431" i="12"/>
  <c r="AA431" i="12" s="1" a="1"/>
  <c r="AA431" i="12" s="1"/>
  <c r="AP439" i="12"/>
  <c r="Z439" i="12" s="1" a="1"/>
  <c r="Z439" i="12" s="1"/>
  <c r="AQ439" i="12"/>
  <c r="AB439" i="12" s="1" a="1"/>
  <c r="AB439" i="12" s="1"/>
  <c r="X371" i="12"/>
  <c r="AO371" i="12"/>
  <c r="AA371" i="12" s="1" a="1"/>
  <c r="AA371" i="12" s="1"/>
  <c r="K371" i="12"/>
  <c r="AO432" i="12"/>
  <c r="AB432" i="12" s="1" a="1"/>
  <c r="AB432" i="12" s="1"/>
  <c r="K432" i="12"/>
  <c r="X442" i="12"/>
  <c r="AQ428" i="12"/>
  <c r="AA428" i="12" s="1" a="1"/>
  <c r="AA428" i="12" s="1"/>
  <c r="AP428" i="12"/>
  <c r="Y428" i="12" s="1" a="1"/>
  <c r="Y428" i="12" s="1"/>
  <c r="AN436" i="12"/>
  <c r="Z436" i="12" s="1" a="1"/>
  <c r="Z436" i="12" s="1"/>
  <c r="AO457" i="12"/>
  <c r="Y457" i="12" s="1" a="1"/>
  <c r="Y457" i="12" s="1"/>
  <c r="K457" i="12"/>
  <c r="AO466" i="12"/>
  <c r="AB466" i="12" s="1" a="1"/>
  <c r="AB466" i="12" s="1"/>
  <c r="AN466" i="12"/>
  <c r="Z466" i="12" s="1" a="1"/>
  <c r="Z466" i="12" s="1"/>
  <c r="AP486" i="12"/>
  <c r="Y486" i="12" s="1" a="1"/>
  <c r="Y486" i="12" s="1"/>
  <c r="AQ486" i="12"/>
  <c r="AA486" i="12" s="1" a="1"/>
  <c r="AA486" i="12" s="1"/>
  <c r="AQ470" i="12"/>
  <c r="Y470" i="12" s="1" a="1"/>
  <c r="Y470" i="12" s="1"/>
  <c r="P470" i="12"/>
  <c r="AO469" i="12"/>
  <c r="AA469" i="12" s="1" a="1"/>
  <c r="AA469" i="12" s="1"/>
  <c r="K469" i="12"/>
  <c r="AQ478" i="12"/>
  <c r="Y478" i="12" s="1" a="1"/>
  <c r="Y478" i="12" s="1"/>
  <c r="AN489" i="12"/>
  <c r="Y489" i="12" s="1" a="1"/>
  <c r="Y489" i="12" s="1"/>
  <c r="AQ501" i="12"/>
  <c r="Z501" i="12" s="1" a="1"/>
  <c r="Z501" i="12" s="1"/>
  <c r="AP588" i="12"/>
  <c r="Y588" i="12" s="1" a="1"/>
  <c r="Y588" i="12" s="1"/>
  <c r="AQ588" i="12"/>
  <c r="AA588" i="12" s="1" a="1"/>
  <c r="AA588" i="12" s="1"/>
  <c r="K518" i="12"/>
  <c r="AO518" i="12"/>
  <c r="AB518" i="12" s="1" a="1"/>
  <c r="AB518" i="12" s="1"/>
  <c r="X518" i="12"/>
  <c r="AQ575" i="12"/>
  <c r="AB575" i="12" s="1" a="1"/>
  <c r="AB575" i="12" s="1"/>
  <c r="AN486" i="12"/>
  <c r="Z486" i="12" s="1" a="1"/>
  <c r="Z486" i="12" s="1"/>
  <c r="AQ497" i="12"/>
  <c r="Z497" i="12" s="1" a="1"/>
  <c r="Z497" i="12" s="1"/>
  <c r="P524" i="12"/>
  <c r="X543" i="12"/>
  <c r="AQ564" i="12"/>
  <c r="AA564" i="12" s="1" a="1"/>
  <c r="AA564" i="12" s="1"/>
  <c r="AQ562" i="12"/>
  <c r="Y562" i="12" s="1" a="1"/>
  <c r="Y562" i="12" s="1"/>
  <c r="AP562" i="12"/>
  <c r="AA562" i="12" s="1" a="1"/>
  <c r="AA562" i="12" s="1"/>
  <c r="AQ632" i="12"/>
  <c r="Y632" i="12" s="1" a="1"/>
  <c r="Y632" i="12" s="1"/>
  <c r="AP632" i="12"/>
  <c r="AA632" i="12" s="1" a="1"/>
  <c r="AA632" i="12" s="1"/>
  <c r="AN567" i="12"/>
  <c r="Y567" i="12" s="1" a="1"/>
  <c r="Y567" i="12" s="1"/>
  <c r="AO567" i="12"/>
  <c r="AA567" i="12" s="1" a="1"/>
  <c r="AA567" i="12" s="1"/>
  <c r="X567" i="12"/>
  <c r="AO589" i="12"/>
  <c r="Y589" i="12" s="1" a="1"/>
  <c r="Y589" i="12" s="1"/>
  <c r="AN534" i="12"/>
  <c r="AB534" i="12" s="1" a="1"/>
  <c r="AB534" i="12" s="1"/>
  <c r="AN545" i="12"/>
  <c r="Z545" i="12" s="1" a="1"/>
  <c r="Z545" i="12" s="1"/>
  <c r="AO545" i="12"/>
  <c r="AB545" i="12" s="1" a="1"/>
  <c r="AB545" i="12" s="1"/>
  <c r="X545" i="12"/>
  <c r="X564" i="12"/>
  <c r="AQ573" i="12"/>
  <c r="Z573" i="12" s="1" a="1"/>
  <c r="Z573" i="12" s="1"/>
  <c r="AP586" i="12"/>
  <c r="AA586" i="12" s="1" a="1"/>
  <c r="AA586" i="12" s="1"/>
  <c r="AQ586" i="12"/>
  <c r="Y586" i="12" s="1" a="1"/>
  <c r="Y586" i="12" s="1"/>
  <c r="AQ580" i="12"/>
  <c r="AA580" i="12" s="1" a="1"/>
  <c r="AA580" i="12" s="1"/>
  <c r="X606" i="12"/>
  <c r="AQ560" i="12"/>
  <c r="Y560" i="12" s="1" a="1"/>
  <c r="Y560" i="12" s="1"/>
  <c r="AP560" i="12"/>
  <c r="AA560" i="12" s="1" a="1"/>
  <c r="AA560" i="12" s="1"/>
  <c r="X598" i="12"/>
  <c r="AP596" i="12"/>
  <c r="AA596" i="12" s="1" a="1"/>
  <c r="AA596" i="12" s="1"/>
  <c r="AQ596" i="12"/>
  <c r="Y596" i="12" s="1" a="1"/>
  <c r="Y596" i="12" s="1"/>
  <c r="P605" i="12"/>
  <c r="AQ667" i="12"/>
  <c r="AB667" i="12" s="1" a="1"/>
  <c r="AB667" i="12" s="1"/>
  <c r="AP667" i="12"/>
  <c r="Z667" i="12" s="1" a="1"/>
  <c r="Z667" i="12" s="1"/>
  <c r="AO623" i="12"/>
  <c r="AA623" i="12" s="1" a="1"/>
  <c r="AA623" i="12" s="1"/>
  <c r="X623" i="12"/>
  <c r="AQ655" i="12"/>
  <c r="AB655" i="12" s="1" a="1"/>
  <c r="AB655" i="12" s="1"/>
  <c r="AP655" i="12"/>
  <c r="Z655" i="12" s="1" a="1"/>
  <c r="Z655" i="12" s="1"/>
  <c r="AQ654" i="12"/>
  <c r="Y654" i="12" s="1" a="1"/>
  <c r="Y654" i="12" s="1"/>
  <c r="P654" i="12"/>
  <c r="X705" i="12"/>
  <c r="AO668" i="12"/>
  <c r="Z668" i="12" s="1" a="1"/>
  <c r="Z668" i="12" s="1"/>
  <c r="X668" i="12"/>
  <c r="AN668" i="12"/>
  <c r="AB668" i="12" s="1" a="1"/>
  <c r="AB668" i="12" s="1"/>
  <c r="AQ671" i="12"/>
  <c r="AB671" i="12" s="1" a="1"/>
  <c r="AB671" i="12" s="1"/>
  <c r="AP671" i="12"/>
  <c r="Z671" i="12" s="1" a="1"/>
  <c r="Z671" i="12" s="1"/>
  <c r="AO678" i="12"/>
  <c r="Z678" i="12" s="1" a="1"/>
  <c r="Z678" i="12" s="1"/>
  <c r="AN678" i="12"/>
  <c r="AB678" i="12" s="1" a="1"/>
  <c r="AB678" i="12" s="1"/>
  <c r="X678" i="12"/>
  <c r="AN692" i="12"/>
  <c r="Y692" i="12" s="1" a="1"/>
  <c r="Y692" i="12" s="1"/>
  <c r="X692" i="12"/>
  <c r="AO692" i="12"/>
  <c r="AA692" i="12" s="1" a="1"/>
  <c r="AA692" i="12" s="1"/>
  <c r="AP737" i="12"/>
  <c r="AB737" i="12" s="1" a="1"/>
  <c r="AB737" i="12" s="1"/>
  <c r="AQ737" i="12"/>
  <c r="Z737" i="12" s="1" a="1"/>
  <c r="Z737" i="12" s="1"/>
  <c r="X740" i="12"/>
  <c r="AO740" i="12"/>
  <c r="Z740" i="12" s="1" a="1"/>
  <c r="Z740" i="12" s="1"/>
  <c r="AN740" i="12"/>
  <c r="AB740" i="12" s="1" a="1"/>
  <c r="AB740" i="12" s="1"/>
  <c r="K740" i="12"/>
  <c r="AQ715" i="12"/>
  <c r="Z715" i="12" s="1" a="1"/>
  <c r="Z715" i="12" s="1"/>
  <c r="X725" i="12"/>
  <c r="AN725" i="12"/>
  <c r="Z725" i="12" s="1" a="1"/>
  <c r="Z725" i="12" s="1"/>
  <c r="AO739" i="12"/>
  <c r="AA739" i="12" s="1" a="1"/>
  <c r="AA739" i="12" s="1"/>
  <c r="AN739" i="12"/>
  <c r="Y739" i="12" s="1" a="1"/>
  <c r="Y739" i="12" s="1"/>
  <c r="X739" i="12"/>
  <c r="X750" i="12"/>
  <c r="AO750" i="12"/>
  <c r="Z750" i="12" s="1" a="1"/>
  <c r="Z750" i="12" s="1"/>
  <c r="AN750" i="12"/>
  <c r="AB750" i="12" s="1" a="1"/>
  <c r="AB750" i="12" s="1"/>
  <c r="AO730" i="12"/>
  <c r="Z730" i="12" s="1" a="1"/>
  <c r="Z730" i="12" s="1"/>
  <c r="AQ738" i="12"/>
  <c r="AA738" i="12" s="1" a="1"/>
  <c r="AA738" i="12" s="1"/>
  <c r="X760" i="12"/>
  <c r="AO760" i="12"/>
  <c r="AB760" i="12" s="1" a="1"/>
  <c r="AB760" i="12" s="1"/>
  <c r="AN760" i="12"/>
  <c r="Z760" i="12" s="1" a="1"/>
  <c r="Z760" i="12" s="1"/>
  <c r="X801" i="12"/>
  <c r="X780" i="12"/>
  <c r="AN780" i="12"/>
  <c r="Z780" i="12" s="1" a="1"/>
  <c r="Z780" i="12" s="1"/>
  <c r="AN846" i="12"/>
  <c r="Z846" i="12" s="1" a="1"/>
  <c r="Z846" i="12" s="1"/>
  <c r="AO765" i="12"/>
  <c r="AA765" i="12" s="1" a="1"/>
  <c r="AA765" i="12" s="1"/>
  <c r="K765" i="12"/>
  <c r="X765" i="12"/>
  <c r="AN765" i="12"/>
  <c r="Y765" i="12" s="1" a="1"/>
  <c r="Y765" i="12" s="1"/>
  <c r="X777" i="12"/>
  <c r="AN777" i="12"/>
  <c r="Y777" i="12" s="1" a="1"/>
  <c r="Y777" i="12" s="1"/>
  <c r="AO777" i="12"/>
  <c r="AA777" i="12" s="1" a="1"/>
  <c r="AA777" i="12" s="1"/>
  <c r="AQ806" i="12"/>
  <c r="AA806" i="12" s="1" a="1"/>
  <c r="AA806" i="12" s="1"/>
  <c r="X774" i="12"/>
  <c r="AN774" i="12"/>
  <c r="Z774" i="12" s="1" a="1"/>
  <c r="Z774" i="12" s="1"/>
  <c r="AQ765" i="12"/>
  <c r="AB765" i="12" s="1" a="1"/>
  <c r="AB765" i="12" s="1"/>
  <c r="X809" i="12"/>
  <c r="AO809" i="12"/>
  <c r="Y809" i="12" s="1" a="1"/>
  <c r="Y809" i="12" s="1"/>
  <c r="AN809" i="12"/>
  <c r="AA809" i="12" s="1" a="1"/>
  <c r="AA809" i="12" s="1"/>
  <c r="AQ819" i="12"/>
  <c r="Z819" i="12" s="1" a="1"/>
  <c r="Z819" i="12" s="1"/>
  <c r="AP819" i="12"/>
  <c r="AB819" i="12" s="1" a="1"/>
  <c r="AB819" i="12" s="1"/>
  <c r="X851" i="12"/>
  <c r="AN851" i="12"/>
  <c r="AA851" i="12" s="1" a="1"/>
  <c r="AA851" i="12" s="1"/>
  <c r="X863" i="12"/>
  <c r="AN863" i="12"/>
  <c r="AA863" i="12" s="1" a="1"/>
  <c r="AA863" i="12" s="1"/>
  <c r="AN814" i="12"/>
  <c r="AB814" i="12" s="1" a="1"/>
  <c r="AB814" i="12" s="1"/>
  <c r="X814" i="12"/>
  <c r="AO814" i="12"/>
  <c r="Z814" i="12" s="1" a="1"/>
  <c r="Z814" i="12" s="1"/>
  <c r="AQ848" i="12"/>
  <c r="Y848" i="12" s="1" a="1"/>
  <c r="Y848" i="12" s="1"/>
  <c r="AQ816" i="12"/>
  <c r="AA816" i="12" s="1" a="1"/>
  <c r="AA816" i="12" s="1"/>
  <c r="AO856" i="12"/>
  <c r="Z856" i="12" s="1" a="1"/>
  <c r="Z856" i="12" s="1"/>
  <c r="AP81" i="12"/>
  <c r="Z81" i="12" s="1" a="1"/>
  <c r="Z81" i="12" s="1"/>
  <c r="AP49" i="12"/>
  <c r="AB49" i="12" s="1" a="1"/>
  <c r="AB49" i="12" s="1"/>
  <c r="AP123" i="12"/>
  <c r="AB123" i="12" s="1" a="1"/>
  <c r="AB123" i="12" s="1"/>
  <c r="K446" i="12"/>
  <c r="AN446" i="12"/>
  <c r="Z446" i="12" s="1" a="1"/>
  <c r="Z446" i="12" s="1"/>
  <c r="AN243" i="12"/>
  <c r="Y243" i="12" s="1" a="1"/>
  <c r="Y243" i="12" s="1"/>
  <c r="P221" i="12"/>
  <c r="AQ221" i="12"/>
  <c r="AA221" i="12" s="1" a="1"/>
  <c r="AA221" i="12" s="1"/>
  <c r="AP168" i="12"/>
  <c r="Y168" i="12" s="1" a="1"/>
  <c r="Y168" i="12" s="1"/>
  <c r="AP104" i="12"/>
  <c r="Y104" i="12" s="1" a="1"/>
  <c r="Y104" i="12" s="1"/>
  <c r="AP40" i="12"/>
  <c r="Y40" i="12" s="1" a="1"/>
  <c r="Y40" i="12" s="1"/>
  <c r="AO314" i="12"/>
  <c r="AB314" i="12" s="1" a="1"/>
  <c r="AB314" i="12" s="1"/>
  <c r="K314" i="12"/>
  <c r="AP111" i="12"/>
  <c r="Z111" i="12" s="1" a="1"/>
  <c r="Z111" i="12" s="1"/>
  <c r="AP47" i="12"/>
  <c r="Z47" i="12" s="1" a="1"/>
  <c r="Z47" i="12" s="1"/>
  <c r="AQ285" i="12"/>
  <c r="Z285" i="12" s="1" a="1"/>
  <c r="Z285" i="12" s="1"/>
  <c r="AN478" i="12"/>
  <c r="AB478" i="12" s="1" a="1"/>
  <c r="AB478" i="12" s="1"/>
  <c r="X478" i="12"/>
  <c r="AQ228" i="12"/>
  <c r="AA228" i="12" s="1" a="1"/>
  <c r="AA228" i="12" s="1"/>
  <c r="K238" i="12"/>
  <c r="AQ275" i="12"/>
  <c r="AB275" i="12" s="1" a="1"/>
  <c r="AB275" i="12" s="1"/>
  <c r="AQ247" i="12"/>
  <c r="Z247" i="12" s="1" a="1"/>
  <c r="Z247" i="12" s="1"/>
  <c r="AP247" i="12"/>
  <c r="AB247" i="12" s="1" a="1"/>
  <c r="AB247" i="12" s="1"/>
  <c r="AP260" i="12"/>
  <c r="AB260" i="12" s="1" a="1"/>
  <c r="AB260" i="12" s="1"/>
  <c r="P260" i="12"/>
  <c r="AQ260" i="12"/>
  <c r="Z260" i="12" s="1" a="1"/>
  <c r="Z260" i="12" s="1"/>
  <c r="AP270" i="12"/>
  <c r="Y270" i="12" s="1" a="1"/>
  <c r="Y270" i="12" s="1"/>
  <c r="AQ270" i="12"/>
  <c r="AA270" i="12" s="1" a="1"/>
  <c r="AA270" i="12" s="1"/>
  <c r="AN345" i="12"/>
  <c r="Y345" i="12" s="1" a="1"/>
  <c r="Y345" i="12" s="1"/>
  <c r="AQ466" i="12"/>
  <c r="Y466" i="12" s="1" a="1"/>
  <c r="Y466" i="12" s="1"/>
  <c r="P466" i="12"/>
  <c r="AP292" i="12"/>
  <c r="Y292" i="12" s="1" a="1"/>
  <c r="Y292" i="12" s="1"/>
  <c r="P292" i="12"/>
  <c r="AQ292" i="12"/>
  <c r="AA292" i="12" s="1" a="1"/>
  <c r="AA292" i="12" s="1"/>
  <c r="AQ312" i="12"/>
  <c r="AA312" i="12" s="1" a="1"/>
  <c r="AA312" i="12" s="1"/>
  <c r="AQ321" i="12"/>
  <c r="Z321" i="12" s="1" a="1"/>
  <c r="Z321" i="12" s="1"/>
  <c r="AP321" i="12"/>
  <c r="AB321" i="12" s="1" a="1"/>
  <c r="AB321" i="12" s="1"/>
  <c r="P321" i="12"/>
  <c r="K340" i="12"/>
  <c r="X340" i="12"/>
  <c r="AQ435" i="12"/>
  <c r="AB435" i="12" s="1" a="1"/>
  <c r="AB435" i="12" s="1"/>
  <c r="AP435" i="12"/>
  <c r="Z435" i="12" s="1" a="1"/>
  <c r="Z435" i="12" s="1"/>
  <c r="AP280" i="12"/>
  <c r="Y280" i="12" s="1" a="1"/>
  <c r="Y280" i="12" s="1"/>
  <c r="P280" i="12"/>
  <c r="AQ280" i="12"/>
  <c r="AA280" i="12" s="1" a="1"/>
  <c r="AA280" i="12" s="1"/>
  <c r="AQ302" i="12"/>
  <c r="AA302" i="12" s="1" a="1"/>
  <c r="AA302" i="12" s="1"/>
  <c r="AP311" i="12"/>
  <c r="Z311" i="12" s="1" a="1"/>
  <c r="Z311" i="12" s="1"/>
  <c r="AQ331" i="12"/>
  <c r="AB331" i="12" s="1" a="1"/>
  <c r="AB331" i="12" s="1"/>
  <c r="AP331" i="12"/>
  <c r="Z331" i="12" s="1" a="1"/>
  <c r="Z331" i="12" s="1"/>
  <c r="AP341" i="12"/>
  <c r="AB341" i="12" s="1" a="1"/>
  <c r="AB341" i="12" s="1"/>
  <c r="AQ360" i="12"/>
  <c r="Y360" i="12" s="1" a="1"/>
  <c r="Y360" i="12" s="1"/>
  <c r="AP360" i="12"/>
  <c r="AA360" i="12" s="1" a="1"/>
  <c r="AA360" i="12" s="1"/>
  <c r="X276" i="12"/>
  <c r="AN295" i="12"/>
  <c r="Y295" i="12" s="1" a="1"/>
  <c r="Y295" i="12" s="1"/>
  <c r="X307" i="12"/>
  <c r="AN307" i="12"/>
  <c r="Y307" i="12" s="1" a="1"/>
  <c r="Y307" i="12" s="1"/>
  <c r="AP340" i="12"/>
  <c r="Y340" i="12" s="1" a="1"/>
  <c r="Y340" i="12" s="1"/>
  <c r="AQ340" i="12"/>
  <c r="AA340" i="12" s="1" a="1"/>
  <c r="AA340" i="12" s="1"/>
  <c r="AO445" i="12"/>
  <c r="Y445" i="12" s="1" a="1"/>
  <c r="Y445" i="12" s="1"/>
  <c r="K445" i="12"/>
  <c r="X270" i="12"/>
  <c r="AQ279" i="12"/>
  <c r="Z279" i="12" s="1" a="1"/>
  <c r="Z279" i="12" s="1"/>
  <c r="P319" i="12"/>
  <c r="AQ319" i="12"/>
  <c r="Z319" i="12" s="1" a="1"/>
  <c r="Z319" i="12" s="1"/>
  <c r="AP319" i="12"/>
  <c r="AB319" i="12" s="1" a="1"/>
  <c r="AB319" i="12" s="1"/>
  <c r="AQ432" i="12"/>
  <c r="Y432" i="12" s="1" a="1"/>
  <c r="Y432" i="12" s="1"/>
  <c r="AP432" i="12"/>
  <c r="AA432" i="12" s="1" a="1"/>
  <c r="AA432" i="12" s="1"/>
  <c r="AQ460" i="12"/>
  <c r="AA460" i="12" s="1" a="1"/>
  <c r="AA460" i="12" s="1"/>
  <c r="P460" i="12"/>
  <c r="AO478" i="12"/>
  <c r="Z478" i="12" s="1" a="1"/>
  <c r="Z478" i="12" s="1"/>
  <c r="AP528" i="12"/>
  <c r="Y528" i="12" s="1" a="1"/>
  <c r="Y528" i="12" s="1"/>
  <c r="AQ380" i="12"/>
  <c r="Y380" i="12" s="1" a="1"/>
  <c r="Y380" i="12" s="1"/>
  <c r="P380" i="12"/>
  <c r="AP380" i="12"/>
  <c r="AA380" i="12" s="1" a="1"/>
  <c r="AA380" i="12" s="1"/>
  <c r="X425" i="12"/>
  <c r="AN425" i="12"/>
  <c r="Y425" i="12" s="1" a="1"/>
  <c r="Y425" i="12" s="1"/>
  <c r="AO425" i="12"/>
  <c r="AA425" i="12" s="1" a="1"/>
  <c r="AA425" i="12" s="1"/>
  <c r="AQ445" i="12"/>
  <c r="Z445" i="12" s="1" a="1"/>
  <c r="Z445" i="12" s="1"/>
  <c r="AP445" i="12"/>
  <c r="AB445" i="12" s="1" a="1"/>
  <c r="AB445" i="12" s="1"/>
  <c r="K454" i="12"/>
  <c r="AN454" i="12"/>
  <c r="AB454" i="12" s="1" a="1"/>
  <c r="AB454" i="12" s="1"/>
  <c r="AQ438" i="12"/>
  <c r="Y438" i="12" s="1" a="1"/>
  <c r="Y438" i="12" s="1"/>
  <c r="P438" i="12"/>
  <c r="P527" i="12"/>
  <c r="AQ527" i="12"/>
  <c r="AB527" i="12" s="1" a="1"/>
  <c r="AB527" i="12" s="1"/>
  <c r="AO363" i="12"/>
  <c r="Y363" i="12" s="1" a="1"/>
  <c r="Y363" i="12" s="1"/>
  <c r="K363" i="12"/>
  <c r="X363" i="12"/>
  <c r="AN363" i="12"/>
  <c r="AA363" i="12" s="1" a="1"/>
  <c r="AA363" i="12" s="1"/>
  <c r="AN416" i="12"/>
  <c r="AB416" i="12" s="1" a="1"/>
  <c r="AB416" i="12" s="1"/>
  <c r="K416" i="12"/>
  <c r="AO416" i="12"/>
  <c r="Z416" i="12" s="1" a="1"/>
  <c r="Z416" i="12" s="1"/>
  <c r="X495" i="12"/>
  <c r="AP507" i="12"/>
  <c r="Z507" i="12" s="1" a="1"/>
  <c r="Z507" i="12" s="1"/>
  <c r="AQ395" i="12"/>
  <c r="AB395" i="12" s="1" a="1"/>
  <c r="AB395" i="12" s="1"/>
  <c r="AP395" i="12"/>
  <c r="Z395" i="12" s="1" a="1"/>
  <c r="Z395" i="12" s="1"/>
  <c r="AQ426" i="12"/>
  <c r="AA426" i="12" s="1" a="1"/>
  <c r="AA426" i="12" s="1"/>
  <c r="AP426" i="12"/>
  <c r="Y426" i="12" s="1" a="1"/>
  <c r="Y426" i="12" s="1"/>
  <c r="AO435" i="12"/>
  <c r="Y435" i="12" s="1" a="1"/>
  <c r="Y435" i="12" s="1"/>
  <c r="K435" i="12"/>
  <c r="X456" i="12"/>
  <c r="AQ499" i="12"/>
  <c r="Z499" i="12" s="1" a="1"/>
  <c r="Z499" i="12" s="1"/>
  <c r="AQ420" i="12"/>
  <c r="AA420" i="12" s="1" a="1"/>
  <c r="AA420" i="12" s="1"/>
  <c r="AP420" i="12"/>
  <c r="Y420" i="12" s="1" a="1"/>
  <c r="Y420" i="12" s="1"/>
  <c r="AQ430" i="12"/>
  <c r="Y430" i="12" s="1" a="1"/>
  <c r="Y430" i="12" s="1"/>
  <c r="AP430" i="12"/>
  <c r="AA430" i="12" s="1" a="1"/>
  <c r="AA430" i="12" s="1"/>
  <c r="AQ441" i="12"/>
  <c r="AB441" i="12" s="1" a="1"/>
  <c r="AB441" i="12" s="1"/>
  <c r="AP441" i="12"/>
  <c r="Z441" i="12" s="1" a="1"/>
  <c r="Z441" i="12" s="1"/>
  <c r="AN494" i="12"/>
  <c r="Z494" i="12" s="1" a="1"/>
  <c r="Z494" i="12" s="1"/>
  <c r="AN647" i="12"/>
  <c r="AA647" i="12" s="1" a="1"/>
  <c r="AA647" i="12" s="1"/>
  <c r="X647" i="12"/>
  <c r="AO647" i="12"/>
  <c r="Y647" i="12" s="1" a="1"/>
  <c r="Y647" i="12" s="1"/>
  <c r="AO472" i="12"/>
  <c r="AB472" i="12" s="1" a="1"/>
  <c r="AB472" i="12" s="1"/>
  <c r="AN472" i="12"/>
  <c r="Z472" i="12" s="1" a="1"/>
  <c r="Z472" i="12" s="1"/>
  <c r="AN471" i="12"/>
  <c r="AA471" i="12" s="1" a="1"/>
  <c r="AA471" i="12" s="1"/>
  <c r="K471" i="12"/>
  <c r="X471" i="12"/>
  <c r="AQ481" i="12"/>
  <c r="Z481" i="12" s="1" a="1"/>
  <c r="Z481" i="12" s="1"/>
  <c r="AQ493" i="12"/>
  <c r="Z493" i="12" s="1" a="1"/>
  <c r="Z493" i="12" s="1"/>
  <c r="AN490" i="12"/>
  <c r="AB490" i="12" s="1" a="1"/>
  <c r="AB490" i="12" s="1"/>
  <c r="AQ479" i="12"/>
  <c r="AB479" i="12" s="1" a="1"/>
  <c r="AB479" i="12" s="1"/>
  <c r="AQ489" i="12"/>
  <c r="AB489" i="12" s="1" a="1"/>
  <c r="AB489" i="12" s="1"/>
  <c r="AO509" i="12"/>
  <c r="AB509" i="12" s="1" a="1"/>
  <c r="AB509" i="12" s="1"/>
  <c r="AP526" i="12"/>
  <c r="AA526" i="12" s="1" a="1"/>
  <c r="AA526" i="12" s="1"/>
  <c r="AN557" i="12"/>
  <c r="AA557" i="12" s="1" a="1"/>
  <c r="AA557" i="12" s="1"/>
  <c r="AO557" i="12"/>
  <c r="Y557" i="12" s="1" a="1"/>
  <c r="Y557" i="12" s="1"/>
  <c r="X557" i="12"/>
  <c r="AP598" i="12"/>
  <c r="AA598" i="12" s="1" a="1"/>
  <c r="AA598" i="12" s="1"/>
  <c r="AQ598" i="12"/>
  <c r="Y598" i="12" s="1" a="1"/>
  <c r="Y598" i="12" s="1"/>
  <c r="AQ538" i="12"/>
  <c r="Y538" i="12" s="1" a="1"/>
  <c r="Y538" i="12" s="1"/>
  <c r="X568" i="12"/>
  <c r="X590" i="12"/>
  <c r="X556" i="12"/>
  <c r="AP566" i="12"/>
  <c r="Y566" i="12" s="1" a="1"/>
  <c r="Y566" i="12" s="1"/>
  <c r="X570" i="12"/>
  <c r="AO536" i="12"/>
  <c r="Z536" i="12" s="1" a="1"/>
  <c r="Z536" i="12" s="1"/>
  <c r="X536" i="12"/>
  <c r="AN559" i="12"/>
  <c r="Y559" i="12" s="1" a="1"/>
  <c r="Y559" i="12" s="1"/>
  <c r="X559" i="12"/>
  <c r="AO559" i="12"/>
  <c r="AA559" i="12" s="1" a="1"/>
  <c r="AA559" i="12" s="1"/>
  <c r="AP592" i="12"/>
  <c r="Y592" i="12" s="1" a="1"/>
  <c r="Y592" i="12" s="1"/>
  <c r="AQ592" i="12"/>
  <c r="AA592" i="12" s="1" a="1"/>
  <c r="AA592" i="12" s="1"/>
  <c r="AQ620" i="12"/>
  <c r="Z620" i="12" s="1" a="1"/>
  <c r="Z620" i="12" s="1"/>
  <c r="AP620" i="12"/>
  <c r="AB620" i="12" s="1" a="1"/>
  <c r="AB620" i="12" s="1"/>
  <c r="X640" i="12"/>
  <c r="AQ649" i="12"/>
  <c r="AB649" i="12" s="1" a="1"/>
  <c r="AB649" i="12" s="1"/>
  <c r="X656" i="12"/>
  <c r="AO656" i="12"/>
  <c r="AA656" i="12" s="1" a="1"/>
  <c r="AA656" i="12" s="1"/>
  <c r="AN656" i="12"/>
  <c r="Y656" i="12" s="1" a="1"/>
  <c r="Y656" i="12" s="1"/>
  <c r="X630" i="12"/>
  <c r="AN651" i="12"/>
  <c r="AA651" i="12" s="1" a="1"/>
  <c r="AA651" i="12" s="1"/>
  <c r="AO651" i="12"/>
  <c r="Y651" i="12" s="1" a="1"/>
  <c r="Y651" i="12" s="1"/>
  <c r="X651" i="12"/>
  <c r="AO664" i="12"/>
  <c r="AB664" i="12" s="1" a="1"/>
  <c r="AB664" i="12" s="1"/>
  <c r="AN664" i="12"/>
  <c r="Z664" i="12" s="1" a="1"/>
  <c r="Z664" i="12" s="1"/>
  <c r="X664" i="12"/>
  <c r="AP614" i="12"/>
  <c r="AA614" i="12" s="1" a="1"/>
  <c r="AA614" i="12" s="1"/>
  <c r="AQ614" i="12"/>
  <c r="Y614" i="12" s="1" a="1"/>
  <c r="Y614" i="12" s="1"/>
  <c r="AQ634" i="12"/>
  <c r="Y634" i="12" s="1" a="1"/>
  <c r="Y634" i="12" s="1"/>
  <c r="AP634" i="12"/>
  <c r="AA634" i="12" s="1" a="1"/>
  <c r="AA634" i="12" s="1"/>
  <c r="AO643" i="12"/>
  <c r="AA643" i="12" s="1" a="1"/>
  <c r="AA643" i="12" s="1"/>
  <c r="X643" i="12"/>
  <c r="X636" i="12"/>
  <c r="AQ656" i="12"/>
  <c r="Z656" i="12" s="1" a="1"/>
  <c r="Z656" i="12" s="1"/>
  <c r="AO607" i="12"/>
  <c r="AA607" i="12" s="1" a="1"/>
  <c r="AA607" i="12" s="1"/>
  <c r="AN607" i="12"/>
  <c r="Y607" i="12" s="1" a="1"/>
  <c r="Y607" i="12" s="1"/>
  <c r="AO648" i="12"/>
  <c r="AB648" i="12" s="1" a="1"/>
  <c r="AB648" i="12" s="1"/>
  <c r="X648" i="12"/>
  <c r="AN648" i="12"/>
  <c r="Z648" i="12" s="1" a="1"/>
  <c r="Z648" i="12" s="1"/>
  <c r="AO666" i="12"/>
  <c r="AB666" i="12" s="1" a="1"/>
  <c r="AB666" i="12" s="1"/>
  <c r="AN666" i="12"/>
  <c r="Z666" i="12" s="1" a="1"/>
  <c r="Z666" i="12" s="1"/>
  <c r="K666" i="12"/>
  <c r="X666" i="12"/>
  <c r="AQ677" i="12"/>
  <c r="Z677" i="12" s="1" a="1"/>
  <c r="Z677" i="12" s="1"/>
  <c r="AP677" i="12"/>
  <c r="AB677" i="12" s="1" a="1"/>
  <c r="AB677" i="12" s="1"/>
  <c r="AN715" i="12"/>
  <c r="Y715" i="12" s="1" a="1"/>
  <c r="Y715" i="12" s="1"/>
  <c r="AQ695" i="12"/>
  <c r="AB695" i="12" s="1" a="1"/>
  <c r="AB695" i="12" s="1"/>
  <c r="AP695" i="12"/>
  <c r="Z695" i="12" s="1" a="1"/>
  <c r="Z695" i="12" s="1"/>
  <c r="P710" i="12"/>
  <c r="AQ710" i="12"/>
  <c r="AA710" i="12" s="1" a="1"/>
  <c r="AA710" i="12" s="1"/>
  <c r="AO673" i="12"/>
  <c r="Y673" i="12" s="1" a="1"/>
  <c r="Y673" i="12" s="1"/>
  <c r="AP683" i="12"/>
  <c r="Z683" i="12" s="1" a="1"/>
  <c r="Z683" i="12" s="1"/>
  <c r="X707" i="12"/>
  <c r="AN707" i="12"/>
  <c r="AA707" i="12" s="1" a="1"/>
  <c r="AA707" i="12" s="1"/>
  <c r="X727" i="12"/>
  <c r="AN727" i="12"/>
  <c r="Y727" i="12" s="1" a="1"/>
  <c r="Y727" i="12" s="1"/>
  <c r="AP750" i="12"/>
  <c r="Y750" i="12" s="1" a="1"/>
  <c r="Y750" i="12" s="1"/>
  <c r="AN717" i="12"/>
  <c r="AA717" i="12" s="1" a="1"/>
  <c r="AA717" i="12" s="1"/>
  <c r="AQ766" i="12"/>
  <c r="Y766" i="12" s="1" a="1"/>
  <c r="Y766" i="12" s="1"/>
  <c r="AP766" i="12"/>
  <c r="AA766" i="12" s="1" a="1"/>
  <c r="AA766" i="12" s="1"/>
  <c r="P766" i="12"/>
  <c r="AO735" i="12"/>
  <c r="Y735" i="12" s="1" a="1"/>
  <c r="Y735" i="12" s="1"/>
  <c r="X735" i="12"/>
  <c r="AN735" i="12"/>
  <c r="AA735" i="12" s="1" a="1"/>
  <c r="AA735" i="12" s="1"/>
  <c r="AP743" i="12"/>
  <c r="Z743" i="12" s="1" a="1"/>
  <c r="Z743" i="12" s="1"/>
  <c r="AQ743" i="12"/>
  <c r="AB743" i="12" s="1" a="1"/>
  <c r="AB743" i="12" s="1"/>
  <c r="X723" i="12"/>
  <c r="AN723" i="12"/>
  <c r="AA723" i="12" s="1" a="1"/>
  <c r="AA723" i="12" s="1"/>
  <c r="AO732" i="12"/>
  <c r="Z732" i="12" s="1" a="1"/>
  <c r="Z732" i="12" s="1"/>
  <c r="X772" i="12"/>
  <c r="X782" i="12"/>
  <c r="AN782" i="12"/>
  <c r="Z782" i="12" s="1" a="1"/>
  <c r="Z782" i="12" s="1"/>
  <c r="K782" i="12"/>
  <c r="AQ785" i="12"/>
  <c r="Z785" i="12" s="1" a="1"/>
  <c r="Z785" i="12" s="1"/>
  <c r="AQ788" i="12"/>
  <c r="AA788" i="12" s="1" a="1"/>
  <c r="AA788" i="12" s="1"/>
  <c r="AP788" i="12"/>
  <c r="Y788" i="12" s="1" a="1"/>
  <c r="Y788" i="12" s="1"/>
  <c r="AN864" i="12"/>
  <c r="Z864" i="12" s="1" a="1"/>
  <c r="Z864" i="12" s="1"/>
  <c r="X776" i="12"/>
  <c r="AN776" i="12"/>
  <c r="AB776" i="12" s="1" a="1"/>
  <c r="AB776" i="12" s="1"/>
  <c r="K786" i="12"/>
  <c r="AO776" i="12"/>
  <c r="Z776" i="12" s="1" a="1"/>
  <c r="Z776" i="12" s="1"/>
  <c r="AQ787" i="12"/>
  <c r="Z787" i="12" s="1" a="1"/>
  <c r="Z787" i="12" s="1"/>
  <c r="AP787" i="12"/>
  <c r="AB787" i="12" s="1" a="1"/>
  <c r="AB787" i="12" s="1"/>
  <c r="AP811" i="12"/>
  <c r="Z811" i="12" s="1" a="1"/>
  <c r="Z811" i="12" s="1"/>
  <c r="AQ811" i="12"/>
  <c r="AB811" i="12" s="1" a="1"/>
  <c r="AB811" i="12" s="1"/>
  <c r="AN812" i="12"/>
  <c r="AB812" i="12" s="1" a="1"/>
  <c r="AB812" i="12" s="1"/>
  <c r="X812" i="12"/>
  <c r="AO812" i="12"/>
  <c r="Z812" i="12" s="1" a="1"/>
  <c r="Z812" i="12" s="1"/>
  <c r="K812" i="12"/>
  <c r="X837" i="12"/>
  <c r="X853" i="12"/>
  <c r="AN853" i="12"/>
  <c r="AA853" i="12" s="1" a="1"/>
  <c r="AA853" i="12" s="1"/>
  <c r="X859" i="12"/>
  <c r="AN859" i="12"/>
  <c r="Y859" i="12" s="1" a="1"/>
  <c r="Y859" i="12" s="1"/>
  <c r="AN819" i="12"/>
  <c r="Y819" i="12" s="1" a="1"/>
  <c r="Y819" i="12" s="1"/>
  <c r="AP840" i="12"/>
  <c r="Y840" i="12" s="1" a="1"/>
  <c r="Y840" i="12" s="1"/>
  <c r="AQ849" i="12"/>
  <c r="AB849" i="12" s="1" a="1"/>
  <c r="AB849" i="12" s="1"/>
  <c r="AO866" i="12"/>
  <c r="AB866" i="12" s="1" a="1"/>
  <c r="AB866" i="12" s="1"/>
  <c r="K866" i="12"/>
  <c r="AP209" i="12"/>
  <c r="AB209" i="12" s="1" a="1"/>
  <c r="AB209" i="12" s="1"/>
  <c r="AP113" i="12"/>
  <c r="Y113" i="12" s="1" a="1"/>
  <c r="Y113" i="12" s="1"/>
  <c r="AQ107" i="12"/>
  <c r="AB107" i="12" s="1" a="1"/>
  <c r="AB107" i="12" s="1"/>
  <c r="AP179" i="12"/>
  <c r="Z179" i="12" s="1" a="1"/>
  <c r="Z179" i="12" s="1"/>
  <c r="AP51" i="12"/>
  <c r="AB51" i="12" s="1" a="1"/>
  <c r="AB51" i="12" s="1"/>
  <c r="AN233" i="12"/>
  <c r="AA233" i="12" s="1" a="1"/>
  <c r="AA233" i="12" s="1"/>
  <c r="AP282" i="12"/>
  <c r="Y282" i="12" s="1" a="1"/>
  <c r="Y282" i="12" s="1"/>
  <c r="P282" i="12"/>
  <c r="AQ282" i="12"/>
  <c r="AA282" i="12" s="1" a="1"/>
  <c r="AA282" i="12" s="1"/>
  <c r="AQ160" i="12"/>
  <c r="AA160" i="12" s="1" a="1"/>
  <c r="AA160" i="12" s="1"/>
  <c r="AQ96" i="12"/>
  <c r="AA96" i="12" s="1" a="1"/>
  <c r="AA96" i="12" s="1"/>
  <c r="AQ32" i="12"/>
  <c r="AA32" i="12" s="1" a="1"/>
  <c r="AA32" i="12" s="1"/>
  <c r="AO316" i="12"/>
  <c r="Z316" i="12" s="1" a="1"/>
  <c r="Z316" i="12" s="1"/>
  <c r="AN316" i="12"/>
  <c r="AB316" i="12" s="1" a="1"/>
  <c r="AB316" i="12" s="1"/>
  <c r="K316" i="12"/>
  <c r="AP103" i="12"/>
  <c r="AB103" i="12" s="1" a="1"/>
  <c r="AB103" i="12" s="1"/>
  <c r="AP39" i="12"/>
  <c r="Z39" i="12" s="1" a="1"/>
  <c r="Z39" i="12" s="1"/>
  <c r="AN288" i="12"/>
  <c r="Z288" i="12" s="1" a="1"/>
  <c r="Z288" i="12" s="1"/>
  <c r="AO328" i="12"/>
  <c r="AB328" i="12" s="1" a="1"/>
  <c r="AB328" i="12" s="1"/>
  <c r="X328" i="12"/>
  <c r="AO272" i="12"/>
  <c r="Z272" i="12" s="1" a="1"/>
  <c r="Z272" i="12" s="1"/>
  <c r="X311" i="12"/>
  <c r="AN311" i="12"/>
  <c r="AA311" i="12" s="1" a="1"/>
  <c r="AA311" i="12" s="1"/>
  <c r="AP286" i="12"/>
  <c r="AA286" i="12" s="1" a="1"/>
  <c r="AA286" i="12" s="1"/>
  <c r="P286" i="12"/>
  <c r="AQ286" i="12"/>
  <c r="Y286" i="12" s="1" a="1"/>
  <c r="Y286" i="12" s="1"/>
  <c r="AN231" i="12"/>
  <c r="AA231" i="12" s="1" a="1"/>
  <c r="AA231" i="12" s="1"/>
  <c r="AQ248" i="12"/>
  <c r="AA248" i="12" s="1" a="1"/>
  <c r="AA248" i="12" s="1"/>
  <c r="AQ298" i="12"/>
  <c r="Y298" i="12" s="1" a="1"/>
  <c r="Y298" i="12" s="1"/>
  <c r="AO308" i="12"/>
  <c r="Z308" i="12" s="1" a="1"/>
  <c r="Z308" i="12" s="1"/>
  <c r="K308" i="12"/>
  <c r="P313" i="12"/>
  <c r="AQ313" i="12"/>
  <c r="Z313" i="12" s="1" a="1"/>
  <c r="Z313" i="12" s="1"/>
  <c r="AP313" i="12"/>
  <c r="AB313" i="12" s="1" a="1"/>
  <c r="AB313" i="12" s="1"/>
  <c r="AO322" i="12"/>
  <c r="AB322" i="12" s="1" a="1"/>
  <c r="AB322" i="12" s="1"/>
  <c r="AN322" i="12"/>
  <c r="Z322" i="12" s="1" a="1"/>
  <c r="Z322" i="12" s="1"/>
  <c r="AQ353" i="12"/>
  <c r="Z353" i="12" s="1" a="1"/>
  <c r="Z353" i="12" s="1"/>
  <c r="AN255" i="12"/>
  <c r="AA255" i="12" s="1" a="1"/>
  <c r="AA255" i="12" s="1"/>
  <c r="AQ310" i="12"/>
  <c r="Y310" i="12" s="1" a="1"/>
  <c r="Y310" i="12" s="1"/>
  <c r="X318" i="12"/>
  <c r="AQ327" i="12"/>
  <c r="AB327" i="12" s="1" a="1"/>
  <c r="AB327" i="12" s="1"/>
  <c r="AP327" i="12"/>
  <c r="Z327" i="12" s="1" a="1"/>
  <c r="Z327" i="12" s="1"/>
  <c r="AO336" i="12"/>
  <c r="Z336" i="12" s="1" a="1"/>
  <c r="Z336" i="12" s="1"/>
  <c r="X336" i="12"/>
  <c r="X436" i="12"/>
  <c r="AP272" i="12"/>
  <c r="AA272" i="12" s="1" a="1"/>
  <c r="AA272" i="12" s="1"/>
  <c r="P272" i="12"/>
  <c r="AQ272" i="12"/>
  <c r="Y272" i="12" s="1" a="1"/>
  <c r="Y272" i="12" s="1"/>
  <c r="AO365" i="12"/>
  <c r="AB365" i="12" s="1" a="1"/>
  <c r="AB365" i="12" s="1"/>
  <c r="X365" i="12"/>
  <c r="AN365" i="12"/>
  <c r="Z365" i="12" s="1" a="1"/>
  <c r="Z365" i="12" s="1"/>
  <c r="K365" i="12"/>
  <c r="AQ442" i="12"/>
  <c r="Y442" i="12" s="1" a="1"/>
  <c r="Y442" i="12" s="1"/>
  <c r="P442" i="12"/>
  <c r="AQ322" i="12"/>
  <c r="Y322" i="12" s="1" a="1"/>
  <c r="Y322" i="12" s="1"/>
  <c r="AN342" i="12"/>
  <c r="Z342" i="12" s="1" a="1"/>
  <c r="Z342" i="12" s="1"/>
  <c r="AO352" i="12"/>
  <c r="Z352" i="12" s="1" a="1"/>
  <c r="Z352" i="12" s="1"/>
  <c r="X352" i="12"/>
  <c r="AQ271" i="12"/>
  <c r="AB271" i="12" s="1" a="1"/>
  <c r="AB271" i="12" s="1"/>
  <c r="AN366" i="12"/>
  <c r="AB366" i="12" s="1" a="1"/>
  <c r="AB366" i="12" s="1"/>
  <c r="AN458" i="12"/>
  <c r="Z458" i="12" s="1" a="1"/>
  <c r="Z458" i="12" s="1"/>
  <c r="AP256" i="12"/>
  <c r="Y256" i="12" s="1" a="1"/>
  <c r="Y256" i="12" s="1"/>
  <c r="X269" i="12"/>
  <c r="K269" i="12"/>
  <c r="AN269" i="12"/>
  <c r="AA269" i="12" s="1" a="1"/>
  <c r="AA269" i="12" s="1"/>
  <c r="AO292" i="12"/>
  <c r="AB292" i="12" s="1" a="1"/>
  <c r="AB292" i="12" s="1"/>
  <c r="K292" i="12"/>
  <c r="AN292" i="12"/>
  <c r="Z292" i="12" s="1" a="1"/>
  <c r="Z292" i="12" s="1"/>
  <c r="AO300" i="12"/>
  <c r="Z300" i="12" s="1" a="1"/>
  <c r="Z300" i="12" s="1"/>
  <c r="K300" i="12"/>
  <c r="AQ450" i="12"/>
  <c r="AA450" i="12" s="1" a="1"/>
  <c r="AA450" i="12" s="1"/>
  <c r="P450" i="12"/>
  <c r="AQ461" i="12"/>
  <c r="Z461" i="12" s="1" a="1"/>
  <c r="Z461" i="12" s="1"/>
  <c r="AP461" i="12"/>
  <c r="AB461" i="12" s="1" a="1"/>
  <c r="AB461" i="12" s="1"/>
  <c r="AN370" i="12"/>
  <c r="AB370" i="12" s="1" a="1"/>
  <c r="AB370" i="12" s="1"/>
  <c r="AP381" i="12"/>
  <c r="Z381" i="12" s="1" a="1"/>
  <c r="Z381" i="12" s="1"/>
  <c r="AN391" i="12"/>
  <c r="Y391" i="12" s="1" a="1"/>
  <c r="Y391" i="12" s="1"/>
  <c r="AQ418" i="12"/>
  <c r="Y418" i="12" s="1" a="1"/>
  <c r="Y418" i="12" s="1"/>
  <c r="AO426" i="12"/>
  <c r="Z426" i="12" s="1" a="1"/>
  <c r="Z426" i="12" s="1"/>
  <c r="K426" i="12"/>
  <c r="AO465" i="12"/>
  <c r="Y465" i="12" s="1" a="1"/>
  <c r="Y465" i="12" s="1"/>
  <c r="AN487" i="12"/>
  <c r="Y487" i="12" s="1" a="1"/>
  <c r="Y487" i="12" s="1"/>
  <c r="X419" i="12"/>
  <c r="AO419" i="12"/>
  <c r="Y419" i="12" s="1" a="1"/>
  <c r="Y419" i="12" s="1"/>
  <c r="K448" i="12"/>
  <c r="AN448" i="12"/>
  <c r="Z448" i="12" s="1" a="1"/>
  <c r="Z448" i="12" s="1"/>
  <c r="AO409" i="12"/>
  <c r="Y409" i="12" s="1" a="1"/>
  <c r="Y409" i="12" s="1"/>
  <c r="AN417" i="12"/>
  <c r="Y417" i="12" s="1" a="1"/>
  <c r="Y417" i="12" s="1"/>
  <c r="AN442" i="12"/>
  <c r="AB442" i="12" s="1" a="1"/>
  <c r="AB442" i="12" s="1"/>
  <c r="AP453" i="12"/>
  <c r="Z453" i="12" s="1" a="1"/>
  <c r="Z453" i="12" s="1"/>
  <c r="AQ453" i="12"/>
  <c r="AB453" i="12" s="1" a="1"/>
  <c r="AB453" i="12" s="1"/>
  <c r="AO498" i="12"/>
  <c r="Z498" i="12" s="1" a="1"/>
  <c r="Z498" i="12" s="1"/>
  <c r="AQ408" i="12"/>
  <c r="AA408" i="12" s="1" a="1"/>
  <c r="AA408" i="12" s="1"/>
  <c r="AP408" i="12"/>
  <c r="Y408" i="12" s="1" a="1"/>
  <c r="Y408" i="12" s="1"/>
  <c r="AQ447" i="12"/>
  <c r="Z447" i="12" s="1" a="1"/>
  <c r="Z447" i="12" s="1"/>
  <c r="AP447" i="12"/>
  <c r="AB447" i="12" s="1" a="1"/>
  <c r="AB447" i="12" s="1"/>
  <c r="AO502" i="12"/>
  <c r="AB502" i="12" s="1" a="1"/>
  <c r="AB502" i="12" s="1"/>
  <c r="K450" i="12"/>
  <c r="AN450" i="12"/>
  <c r="Z450" i="12" s="1" a="1"/>
  <c r="Z450" i="12" s="1"/>
  <c r="P529" i="12"/>
  <c r="AQ529" i="12"/>
  <c r="Z529" i="12" s="1" a="1"/>
  <c r="Z529" i="12" s="1"/>
  <c r="X483" i="12"/>
  <c r="AQ464" i="12"/>
  <c r="AA464" i="12" s="1" a="1"/>
  <c r="AA464" i="12" s="1"/>
  <c r="P464" i="12"/>
  <c r="AP494" i="12"/>
  <c r="Y494" i="12" s="1" a="1"/>
  <c r="Y494" i="12" s="1"/>
  <c r="X460" i="12"/>
  <c r="AN491" i="12"/>
  <c r="AA491" i="12" s="1" a="1"/>
  <c r="AA491" i="12" s="1"/>
  <c r="AQ503" i="12"/>
  <c r="AB503" i="12" s="1" a="1"/>
  <c r="AB503" i="12" s="1"/>
  <c r="AN525" i="12"/>
  <c r="Y525" i="12" s="1" a="1"/>
  <c r="Y525" i="12" s="1"/>
  <c r="AP490" i="12"/>
  <c r="AA490" i="12" s="1" a="1"/>
  <c r="AA490" i="12" s="1"/>
  <c r="AN500" i="12"/>
  <c r="AB500" i="12" s="1" a="1"/>
  <c r="AB500" i="12" s="1"/>
  <c r="AO546" i="12"/>
  <c r="Z546" i="12" s="1" a="1"/>
  <c r="Z546" i="12" s="1"/>
  <c r="AP579" i="12"/>
  <c r="Z579" i="12" s="1" a="1"/>
  <c r="Z579" i="12" s="1"/>
  <c r="AQ579" i="12"/>
  <c r="AB579" i="12" s="1" a="1"/>
  <c r="AB579" i="12" s="1"/>
  <c r="AQ583" i="12"/>
  <c r="AB583" i="12" s="1" a="1"/>
  <c r="AB583" i="12" s="1"/>
  <c r="AQ548" i="12"/>
  <c r="Z548" i="12" s="1" a="1"/>
  <c r="Z548" i="12" s="1"/>
  <c r="AP548" i="12"/>
  <c r="AB548" i="12" s="1" a="1"/>
  <c r="AB548" i="12" s="1"/>
  <c r="AP568" i="12"/>
  <c r="Y568" i="12" s="1" a="1"/>
  <c r="Y568" i="12" s="1"/>
  <c r="AQ577" i="12"/>
  <c r="AB577" i="12" s="1" a="1"/>
  <c r="AB577" i="12" s="1"/>
  <c r="AP577" i="12"/>
  <c r="Z577" i="12" s="1" a="1"/>
  <c r="Z577" i="12" s="1"/>
  <c r="AQ555" i="12"/>
  <c r="Z555" i="12" s="1" a="1"/>
  <c r="Z555" i="12" s="1"/>
  <c r="AO641" i="12"/>
  <c r="AA641" i="12" s="1" a="1"/>
  <c r="AA641" i="12" s="1"/>
  <c r="X641" i="12"/>
  <c r="AQ607" i="12"/>
  <c r="Z607" i="12" s="1" a="1"/>
  <c r="Z607" i="12" s="1"/>
  <c r="AO625" i="12"/>
  <c r="Y625" i="12" s="1" a="1"/>
  <c r="Y625" i="12" s="1"/>
  <c r="X625" i="12"/>
  <c r="AQ652" i="12"/>
  <c r="AA652" i="12" s="1" a="1"/>
  <c r="AA652" i="12" s="1"/>
  <c r="AQ669" i="12"/>
  <c r="AB669" i="12" s="1" a="1"/>
  <c r="AB669" i="12" s="1"/>
  <c r="AP669" i="12"/>
  <c r="Z669" i="12" s="1" a="1"/>
  <c r="Z669" i="12" s="1"/>
  <c r="AO671" i="12"/>
  <c r="Y671" i="12" s="1" a="1"/>
  <c r="Y671" i="12" s="1"/>
  <c r="AO610" i="12"/>
  <c r="AB610" i="12" s="1" a="1"/>
  <c r="AB610" i="12" s="1"/>
  <c r="AN658" i="12"/>
  <c r="AB658" i="12" s="1" a="1"/>
  <c r="AB658" i="12" s="1"/>
  <c r="X658" i="12"/>
  <c r="AO658" i="12"/>
  <c r="Z658" i="12" s="1" a="1"/>
  <c r="Z658" i="12" s="1"/>
  <c r="AQ618" i="12"/>
  <c r="Y618" i="12" s="1" a="1"/>
  <c r="Y618" i="12" s="1"/>
  <c r="AP618" i="12"/>
  <c r="AA618" i="12" s="1" a="1"/>
  <c r="AA618" i="12" s="1"/>
  <c r="AN649" i="12"/>
  <c r="Y649" i="12" s="1" a="1"/>
  <c r="Y649" i="12" s="1"/>
  <c r="K649" i="12"/>
  <c r="X649" i="12"/>
  <c r="AO649" i="12"/>
  <c r="AA649" i="12" s="1" a="1"/>
  <c r="AA649" i="12" s="1"/>
  <c r="AO599" i="12"/>
  <c r="Y599" i="12" s="1" a="1"/>
  <c r="Y599" i="12" s="1"/>
  <c r="AO629" i="12"/>
  <c r="Y629" i="12" s="1" a="1"/>
  <c r="Y629" i="12" s="1"/>
  <c r="X629" i="12"/>
  <c r="X638" i="12"/>
  <c r="AO659" i="12"/>
  <c r="AA659" i="12" s="1" a="1"/>
  <c r="AA659" i="12" s="1"/>
  <c r="AN690" i="12"/>
  <c r="AB690" i="12" s="1" a="1"/>
  <c r="AB690" i="12" s="1"/>
  <c r="AO690" i="12"/>
  <c r="Z690" i="12" s="1" a="1"/>
  <c r="Z690" i="12" s="1"/>
  <c r="X690" i="12"/>
  <c r="AQ678" i="12"/>
  <c r="AA678" i="12" s="1" a="1"/>
  <c r="AA678" i="12" s="1"/>
  <c r="AN699" i="12"/>
  <c r="AA699" i="12" s="1" a="1"/>
  <c r="AA699" i="12" s="1"/>
  <c r="X699" i="12"/>
  <c r="AO699" i="12"/>
  <c r="Y699" i="12" s="1" a="1"/>
  <c r="Y699" i="12" s="1"/>
  <c r="K676" i="12"/>
  <c r="AO676" i="12"/>
  <c r="Z676" i="12" s="1" a="1"/>
  <c r="Z676" i="12" s="1"/>
  <c r="AN676" i="12"/>
  <c r="AB676" i="12" s="1" a="1"/>
  <c r="AB676" i="12" s="1"/>
  <c r="X676" i="12"/>
  <c r="P705" i="12"/>
  <c r="AQ705" i="12"/>
  <c r="AB705" i="12" s="1" a="1"/>
  <c r="AB705" i="12" s="1"/>
  <c r="AQ682" i="12"/>
  <c r="Y682" i="12" s="1" a="1"/>
  <c r="Y682" i="12" s="1"/>
  <c r="AP691" i="12"/>
  <c r="Z691" i="12" s="1" a="1"/>
  <c r="Z691" i="12" s="1"/>
  <c r="AO718" i="12"/>
  <c r="AB718" i="12" s="1" a="1"/>
  <c r="AB718" i="12" s="1"/>
  <c r="X686" i="12"/>
  <c r="AP707" i="12"/>
  <c r="Z707" i="12" s="1" a="1"/>
  <c r="Z707" i="12" s="1"/>
  <c r="AO698" i="12"/>
  <c r="AB698" i="12" s="1" a="1"/>
  <c r="AB698" i="12" s="1"/>
  <c r="AN674" i="12"/>
  <c r="Z674" i="12" s="1" a="1"/>
  <c r="Z674" i="12" s="1"/>
  <c r="X674" i="12"/>
  <c r="K674" i="12"/>
  <c r="AO674" i="12"/>
  <c r="AB674" i="12" s="1" a="1"/>
  <c r="AB674" i="12" s="1"/>
  <c r="AQ706" i="12"/>
  <c r="Y706" i="12" s="1" a="1"/>
  <c r="Y706" i="12" s="1"/>
  <c r="AN719" i="12"/>
  <c r="AA719" i="12" s="1" a="1"/>
  <c r="AA719" i="12" s="1"/>
  <c r="X719" i="12"/>
  <c r="AO741" i="12"/>
  <c r="AA741" i="12" s="1" a="1"/>
  <c r="AA741" i="12" s="1"/>
  <c r="AN741" i="12"/>
  <c r="Y741" i="12" s="1" a="1"/>
  <c r="Y741" i="12" s="1"/>
  <c r="X741" i="12"/>
  <c r="AO743" i="12"/>
  <c r="Y743" i="12" s="1" a="1"/>
  <c r="Y743" i="12" s="1"/>
  <c r="X743" i="12"/>
  <c r="AN743" i="12"/>
  <c r="AA743" i="12" s="1" a="1"/>
  <c r="AA743" i="12" s="1"/>
  <c r="AQ754" i="12"/>
  <c r="Y754" i="12" s="1" a="1"/>
  <c r="Y754" i="12" s="1"/>
  <c r="P754" i="12"/>
  <c r="AN742" i="12"/>
  <c r="AB742" i="12" s="1" a="1"/>
  <c r="AB742" i="12" s="1"/>
  <c r="AO742" i="12"/>
  <c r="Z742" i="12" s="1" a="1"/>
  <c r="Z742" i="12" s="1"/>
  <c r="AP774" i="12"/>
  <c r="Y774" i="12" s="1" a="1"/>
  <c r="Y774" i="12" s="1"/>
  <c r="P774" i="12"/>
  <c r="AQ774" i="12"/>
  <c r="AA774" i="12" s="1" a="1"/>
  <c r="AA774" i="12" s="1"/>
  <c r="X729" i="12"/>
  <c r="AN729" i="12"/>
  <c r="Y729" i="12" s="1" a="1"/>
  <c r="Y729" i="12" s="1"/>
  <c r="AQ718" i="12"/>
  <c r="Y718" i="12" s="1" a="1"/>
  <c r="Y718" i="12" s="1"/>
  <c r="X784" i="12"/>
  <c r="AN784" i="12"/>
  <c r="AB784" i="12" s="1" a="1"/>
  <c r="AB784" i="12" s="1"/>
  <c r="AP733" i="12"/>
  <c r="AB733" i="12" s="1" a="1"/>
  <c r="AB733" i="12" s="1"/>
  <c r="AQ733" i="12"/>
  <c r="Z733" i="12" s="1" a="1"/>
  <c r="Z733" i="12" s="1"/>
  <c r="P733" i="12"/>
  <c r="AQ742" i="12"/>
  <c r="Y742" i="12" s="1" a="1"/>
  <c r="Y742" i="12" s="1"/>
  <c r="AP752" i="12"/>
  <c r="Y752" i="12" s="1" a="1"/>
  <c r="Y752" i="12" s="1"/>
  <c r="X783" i="12"/>
  <c r="AO783" i="12"/>
  <c r="AA783" i="12" s="1" a="1"/>
  <c r="AA783" i="12" s="1"/>
  <c r="AN783" i="12"/>
  <c r="Y783" i="12" s="1" a="1"/>
  <c r="Y783" i="12" s="1"/>
  <c r="K783" i="12"/>
  <c r="X792" i="12"/>
  <c r="X779" i="12"/>
  <c r="AO779" i="12"/>
  <c r="Y779" i="12" s="1" a="1"/>
  <c r="Y779" i="12" s="1"/>
  <c r="AN779" i="12"/>
  <c r="AA779" i="12" s="1" a="1"/>
  <c r="AA779" i="12" s="1"/>
  <c r="X806" i="12"/>
  <c r="AP772" i="12"/>
  <c r="Y772" i="12" s="1" a="1"/>
  <c r="Y772" i="12" s="1"/>
  <c r="AQ772" i="12"/>
  <c r="AA772" i="12" s="1" a="1"/>
  <c r="AA772" i="12" s="1"/>
  <c r="AP770" i="12"/>
  <c r="Y770" i="12" s="1" a="1"/>
  <c r="Y770" i="12" s="1"/>
  <c r="AQ770" i="12"/>
  <c r="AA770" i="12" s="1" a="1"/>
  <c r="AA770" i="12" s="1"/>
  <c r="P770" i="12"/>
  <c r="AP780" i="12"/>
  <c r="Y780" i="12" s="1" a="1"/>
  <c r="Y780" i="12" s="1"/>
  <c r="AQ780" i="12"/>
  <c r="AA780" i="12" s="1" a="1"/>
  <c r="AA780" i="12" s="1"/>
  <c r="AQ789" i="12"/>
  <c r="Z789" i="12" s="1" a="1"/>
  <c r="Z789" i="12" s="1"/>
  <c r="X766" i="12"/>
  <c r="AO766" i="12"/>
  <c r="Z766" i="12" s="1" a="1"/>
  <c r="Z766" i="12" s="1"/>
  <c r="AN766" i="12"/>
  <c r="AB766" i="12" s="1" a="1"/>
  <c r="AB766" i="12" s="1"/>
  <c r="X790" i="12"/>
  <c r="AP799" i="12"/>
  <c r="Z799" i="12" s="1" a="1"/>
  <c r="Z799" i="12" s="1"/>
  <c r="AQ799" i="12"/>
  <c r="AB799" i="12" s="1" a="1"/>
  <c r="AB799" i="12" s="1"/>
  <c r="AN836" i="12"/>
  <c r="Y836" i="12" s="1" a="1"/>
  <c r="Y836" i="12" s="1"/>
  <c r="AO836" i="12"/>
  <c r="AA836" i="12" s="1" a="1"/>
  <c r="AA836" i="12" s="1"/>
  <c r="AQ861" i="12"/>
  <c r="Z861" i="12" s="1" a="1"/>
  <c r="Z861" i="12" s="1"/>
  <c r="AN838" i="12"/>
  <c r="AB838" i="12" s="1" a="1"/>
  <c r="AB838" i="12" s="1"/>
  <c r="AO838" i="12"/>
  <c r="Z838" i="12" s="1" a="1"/>
  <c r="Z838" i="12" s="1"/>
  <c r="K848" i="12"/>
  <c r="AP864" i="12"/>
  <c r="AA864" i="12" s="1" a="1"/>
  <c r="AA864" i="12" s="1"/>
  <c r="AQ864" i="12"/>
  <c r="Y864" i="12" s="1" a="1"/>
  <c r="Y864" i="12" s="1"/>
  <c r="AN858" i="12"/>
  <c r="AB858" i="12" s="1" a="1"/>
  <c r="AB858" i="12" s="1"/>
  <c r="AQ817" i="12"/>
  <c r="Z817" i="12" s="1" a="1"/>
  <c r="Z817" i="12" s="1"/>
  <c r="AP817" i="12"/>
  <c r="AB817" i="12" s="1" a="1"/>
  <c r="AB817" i="12" s="1"/>
  <c r="X829" i="12"/>
  <c r="AP860" i="12"/>
  <c r="Y860" i="12" s="1" a="1"/>
  <c r="Y860" i="12" s="1"/>
  <c r="AQ860" i="12"/>
  <c r="AA860" i="12" s="1" a="1"/>
  <c r="AA860" i="12" s="1"/>
  <c r="AP824" i="12"/>
  <c r="Y824" i="12" s="1" a="1"/>
  <c r="Y824" i="12" s="1"/>
  <c r="AQ809" i="12"/>
  <c r="Z809" i="12" s="1" a="1"/>
  <c r="Z809" i="12" s="1"/>
  <c r="AO842" i="12"/>
  <c r="AB842" i="12" s="1" a="1"/>
  <c r="AB842" i="12" s="1"/>
  <c r="AN280" i="12"/>
  <c r="AB280" i="12" s="1" a="1"/>
  <c r="AB280" i="12" s="1"/>
  <c r="X281" i="12"/>
  <c r="K281" i="12"/>
  <c r="AN281" i="12"/>
  <c r="Y281" i="12" s="1" a="1"/>
  <c r="Y281" i="12" s="1"/>
  <c r="AP33" i="12"/>
  <c r="AB33" i="12" s="1" a="1"/>
  <c r="AB33" i="12" s="1"/>
  <c r="AP295" i="12"/>
  <c r="Z295" i="12" s="1" a="1"/>
  <c r="Z295" i="12" s="1"/>
  <c r="P295" i="12"/>
  <c r="AQ295" i="12"/>
  <c r="AB295" i="12" s="1" a="1"/>
  <c r="AB295" i="12" s="1"/>
  <c r="K61" i="9"/>
  <c r="J61" i="9"/>
  <c r="K32" i="9"/>
  <c r="J32" i="9"/>
  <c r="K43" i="9"/>
  <c r="J43" i="9"/>
  <c r="K69" i="9"/>
  <c r="J69" i="9"/>
  <c r="K7" i="9"/>
  <c r="J7" i="9"/>
  <c r="K71" i="9"/>
  <c r="J71" i="9"/>
  <c r="K40" i="9"/>
  <c r="J40" i="9"/>
  <c r="K10" i="9"/>
  <c r="J10" i="9"/>
  <c r="K74" i="9"/>
  <c r="J74" i="9"/>
  <c r="K51" i="9"/>
  <c r="J51" i="9"/>
  <c r="K57" i="9"/>
  <c r="J57" i="9"/>
  <c r="K9" i="9"/>
  <c r="J9" i="9"/>
  <c r="K70" i="9"/>
  <c r="J70" i="9"/>
  <c r="K46" i="9"/>
  <c r="J46" i="9"/>
  <c r="K54" i="9"/>
  <c r="J54" i="9"/>
  <c r="K58" i="9"/>
  <c r="J58" i="9"/>
  <c r="K25" i="9"/>
  <c r="J25" i="9"/>
  <c r="K44" i="9"/>
  <c r="J44" i="9"/>
  <c r="K13" i="9"/>
  <c r="J13" i="9"/>
  <c r="K15" i="9"/>
  <c r="J15" i="9"/>
  <c r="K48" i="9"/>
  <c r="J48" i="9"/>
  <c r="J18" i="9"/>
  <c r="K18" i="9"/>
  <c r="K59" i="9"/>
  <c r="J59" i="9"/>
  <c r="K38" i="9"/>
  <c r="J38" i="9"/>
  <c r="K12" i="9"/>
  <c r="J12" i="9"/>
  <c r="K65" i="9"/>
  <c r="J65" i="9"/>
  <c r="K53" i="9"/>
  <c r="J53" i="9"/>
  <c r="K55" i="9"/>
  <c r="J55" i="9"/>
  <c r="J35" i="9"/>
  <c r="K35" i="9"/>
  <c r="K4" i="9"/>
  <c r="J4" i="9"/>
  <c r="K63" i="9"/>
  <c r="J63" i="9"/>
  <c r="J66" i="9"/>
  <c r="K66" i="9"/>
  <c r="K36" i="9"/>
  <c r="J36" i="9"/>
  <c r="K5" i="9"/>
  <c r="J5" i="9"/>
  <c r="K21" i="9"/>
  <c r="J21" i="9"/>
  <c r="K23" i="9"/>
  <c r="J23" i="9"/>
  <c r="K56" i="9"/>
  <c r="J56" i="9"/>
  <c r="K26" i="9"/>
  <c r="J26" i="9"/>
  <c r="K67" i="9"/>
  <c r="J67" i="9"/>
  <c r="K60" i="9"/>
  <c r="J60" i="9"/>
  <c r="K41" i="9"/>
  <c r="J41" i="9"/>
  <c r="K20" i="9"/>
  <c r="J20" i="9"/>
  <c r="K29" i="9"/>
  <c r="J29" i="9"/>
  <c r="K31" i="9"/>
  <c r="J31" i="9"/>
  <c r="K62" i="9"/>
  <c r="J62" i="9"/>
  <c r="K28" i="9"/>
  <c r="J28" i="9"/>
  <c r="K68" i="9"/>
  <c r="J68" i="9"/>
  <c r="K30" i="9"/>
  <c r="J30" i="9"/>
  <c r="K24" i="9"/>
  <c r="J24" i="9"/>
  <c r="K6" i="9"/>
  <c r="J6" i="9"/>
  <c r="K64" i="9"/>
  <c r="J64" i="9"/>
  <c r="J34" i="9"/>
  <c r="K34" i="9"/>
  <c r="K11" i="9"/>
  <c r="J11" i="9"/>
  <c r="K3" i="9"/>
  <c r="J3" i="9"/>
  <c r="K37" i="9"/>
  <c r="J37" i="9"/>
  <c r="K14" i="9"/>
  <c r="J14" i="9"/>
  <c r="K39" i="9"/>
  <c r="J39" i="9"/>
  <c r="K8" i="9"/>
  <c r="J8" i="9"/>
  <c r="K72" i="9"/>
  <c r="J72" i="9"/>
  <c r="K42" i="9"/>
  <c r="J42" i="9"/>
  <c r="J19" i="9"/>
  <c r="K19" i="9"/>
  <c r="K52" i="9"/>
  <c r="J52" i="9"/>
  <c r="K33" i="9"/>
  <c r="J33" i="9"/>
  <c r="K49" i="9"/>
  <c r="J49" i="9"/>
  <c r="K45" i="9"/>
  <c r="J45" i="9"/>
  <c r="K22" i="9"/>
  <c r="J22" i="9"/>
  <c r="K47" i="9"/>
  <c r="J47" i="9"/>
  <c r="K16" i="9"/>
  <c r="J16" i="9"/>
  <c r="J50" i="9"/>
  <c r="K50" i="9"/>
  <c r="K27" i="9"/>
  <c r="J27" i="9"/>
  <c r="K73" i="9"/>
  <c r="J73" i="9"/>
  <c r="K17" i="9"/>
  <c r="J1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<sst xmlns="http://schemas.openxmlformats.org/spreadsheetml/2006/main" count="13386" uniqueCount="389">
  <si>
    <t>Target_Position</t>
  </si>
  <si>
    <t>Distractor_Position</t>
  </si>
  <si>
    <t>he/him</t>
  </si>
  <si>
    <t>she/her</t>
  </si>
  <si>
    <t>they/them</t>
  </si>
  <si>
    <t>left</t>
  </si>
  <si>
    <t>right</t>
  </si>
  <si>
    <t>top</t>
  </si>
  <si>
    <t>bottom</t>
  </si>
  <si>
    <t>Trial_Type</t>
  </si>
  <si>
    <t>critical</t>
  </si>
  <si>
    <t>TopLeft</t>
  </si>
  <si>
    <t>BottomLeft</t>
  </si>
  <si>
    <t>TopRight</t>
  </si>
  <si>
    <t>BottomRight</t>
  </si>
  <si>
    <t>Correct_Description</t>
  </si>
  <si>
    <t>chocolate.png</t>
  </si>
  <si>
    <t>cherries.png</t>
  </si>
  <si>
    <t>avocado.png</t>
  </si>
  <si>
    <t>bread.png</t>
  </si>
  <si>
    <t>corn.png</t>
  </si>
  <si>
    <t>juice.png</t>
  </si>
  <si>
    <t>spoon.png</t>
  </si>
  <si>
    <t>broccoli.png</t>
  </si>
  <si>
    <t>egg.png</t>
  </si>
  <si>
    <t>pineapple.png</t>
  </si>
  <si>
    <t>banana.png</t>
  </si>
  <si>
    <t>carrot.png</t>
  </si>
  <si>
    <t>lemon.png</t>
  </si>
  <si>
    <t>potato.png</t>
  </si>
  <si>
    <t>apple.png</t>
  </si>
  <si>
    <t>onion.png</t>
  </si>
  <si>
    <t>knife.png</t>
  </si>
  <si>
    <t>tomato.png</t>
  </si>
  <si>
    <t>watermelon.png</t>
  </si>
  <si>
    <t>strawberry.png</t>
  </si>
  <si>
    <t>peach.png</t>
  </si>
  <si>
    <t>orange.png</t>
  </si>
  <si>
    <t>fork.png</t>
  </si>
  <si>
    <t>sandwich.png</t>
  </si>
  <si>
    <t>grapes.png</t>
  </si>
  <si>
    <t>hotdog.png</t>
  </si>
  <si>
    <t>Object_Image</t>
  </si>
  <si>
    <t>Object_Position</t>
  </si>
  <si>
    <t>Sibling_Image</t>
  </si>
  <si>
    <t>group</t>
  </si>
  <si>
    <t>trial_type</t>
  </si>
  <si>
    <t>target_pronoun</t>
  </si>
  <si>
    <t>target_image</t>
  </si>
  <si>
    <t>distractor_image</t>
  </si>
  <si>
    <t>object_image</t>
  </si>
  <si>
    <t>object_x</t>
  </si>
  <si>
    <t>object_y2</t>
  </si>
  <si>
    <t>object_y3</t>
  </si>
  <si>
    <t>object_y4</t>
  </si>
  <si>
    <t>trial_id</t>
  </si>
  <si>
    <t>target_x</t>
  </si>
  <si>
    <t>distractor_pronoun</t>
  </si>
  <si>
    <t>distractor_x</t>
  </si>
  <si>
    <t>top_left</t>
  </si>
  <si>
    <t>bottom_left</t>
  </si>
  <si>
    <t>top_right</t>
  </si>
  <si>
    <t>bottom_right</t>
  </si>
  <si>
    <t>correct_description</t>
  </si>
  <si>
    <t>both</t>
  </si>
  <si>
    <t>example</t>
  </si>
  <si>
    <t>practice</t>
  </si>
  <si>
    <t>Objects</t>
  </si>
  <si>
    <t>Pronouns</t>
  </si>
  <si>
    <t>List</t>
  </si>
  <si>
    <t>Image</t>
  </si>
  <si>
    <t>Name</t>
  </si>
  <si>
    <t>Item</t>
  </si>
  <si>
    <t>Siblings</t>
  </si>
  <si>
    <t>https://freepngimg.com/png/80171-mcintosh-crisp-apple-pie-hq-image-free-png</t>
  </si>
  <si>
    <t>https://freepngimg.com/png/132960-avocado-half-png-download-free</t>
  </si>
  <si>
    <t>https://freepngimg.com/png/4854-banana-png-image</t>
  </si>
  <si>
    <t>https://freepngimg.com/png/1297-carrot-png-image</t>
  </si>
  <si>
    <t>https://freepngimg.com/png/110-broccoli-png-image</t>
  </si>
  <si>
    <t>https://freepngimg.com/png/799-red-cherry-png-image-download</t>
  </si>
  <si>
    <t>https://freepngimg.com/png/62264-isabella-grape-concord-purple-vine-common-wine</t>
  </si>
  <si>
    <t>https://freepngimg.com/png/16816-sandwich-transparent</t>
  </si>
  <si>
    <t>https://freepngimg.com/png/5015-bread-png-image</t>
  </si>
  <si>
    <t>https://freepngimg.com/png/159574-bar-milk-candy-chocolate-png-free-photo</t>
  </si>
  <si>
    <t>https://freepngimg.com/png/11456-cookie-free-download-png</t>
  </si>
  <si>
    <t>cookie.png</t>
  </si>
  <si>
    <t>https://freepngimg.com/png/10235-corn-png-image</t>
  </si>
  <si>
    <t>https://freepngimg.com/png/4228-egg-png-image</t>
  </si>
  <si>
    <t>https://freepngimg.com/png/5859-lemon-png-image</t>
  </si>
  <si>
    <t>https://freepngimg.com/png/708-orange-png-image-download</t>
  </si>
  <si>
    <t>https://freepngimg.com/png/6446-juice-png-image</t>
  </si>
  <si>
    <t>https://freepngimg.com/png/15630-peach-png-image</t>
  </si>
  <si>
    <t>https://freepngimg.com/png/2-pineapple-png-image-download</t>
  </si>
  <si>
    <t>https://freepngimg.com/png/816-potato-png-images</t>
  </si>
  <si>
    <t>https://freepngimg.com/png/4712-fork-spoon-and-knife-png-images</t>
  </si>
  <si>
    <t>https://freepngimg.com/png/12978-hot-dog-png-file</t>
  </si>
  <si>
    <t>https://freepngimg.com/png/621-watermelon-png-image</t>
  </si>
  <si>
    <t>https://freepngimg.com/png/7769-strawberry-png-images</t>
  </si>
  <si>
    <t>https://freepngimg.com/png/1539-tomato-png-image</t>
  </si>
  <si>
    <t>pepper.png</t>
  </si>
  <si>
    <t>https://freepngimg.com/png/142-onion-png-image</t>
  </si>
  <si>
    <t>pear.png</t>
  </si>
  <si>
    <t>https://freepngimg.com/png/949-pear-png-image</t>
  </si>
  <si>
    <t>kiwi.png</t>
  </si>
  <si>
    <t>https://freepngimg.com/png/7492-green-cutted-kiwi-png-image</t>
  </si>
  <si>
    <t>pumpkin.png</t>
  </si>
  <si>
    <t>https://freepngimg.com/png/22861-real-pumpkin-transparent-background</t>
  </si>
  <si>
    <t>popcorn.png</t>
  </si>
  <si>
    <t>https://freepngimg.com/png/23465-popcorn-transparent</t>
  </si>
  <si>
    <t>Characters</t>
  </si>
  <si>
    <t>File Name</t>
  </si>
  <si>
    <t>Image Source</t>
  </si>
  <si>
    <t>Person</t>
  </si>
  <si>
    <t>https://www.pexels.com/photo/boy-wearing-white-and-green-t-shirt-and-green-pants-1620769/</t>
  </si>
  <si>
    <t>https://www.pexels.com/photo/glad-girl-in-pink-top-4680662/</t>
  </si>
  <si>
    <t>https://www.pexels.com/photo/happy-cute-small-girl-in-glasses-sitting-on-table-in-light-living-room-3755494/</t>
  </si>
  <si>
    <t>https://www.pexels.com/photo/close-up-shot-of-a-redheaded-handsome-boy-in-white-long-sleeves-smiling-while-posing-8654496/</t>
  </si>
  <si>
    <t>.</t>
  </si>
  <si>
    <t>Alex</t>
  </si>
  <si>
    <t>Sam</t>
  </si>
  <si>
    <t>condition</t>
  </si>
  <si>
    <t>target_id</t>
  </si>
  <si>
    <t>distractor_id</t>
  </si>
  <si>
    <t>nametag</t>
  </si>
  <si>
    <t>intro</t>
  </si>
  <si>
    <t>neither</t>
  </si>
  <si>
    <t>target_file</t>
  </si>
  <si>
    <t>target_name</t>
  </si>
  <si>
    <t>distractor_name</t>
  </si>
  <si>
    <t>distractor_file</t>
  </si>
  <si>
    <t>https://www.pexels.com/photo/close-up-photo-of-happy-cute-girl-5119810/</t>
  </si>
  <si>
    <t>https://www.pexels.com/photo/boy-in-white-crew-neck-shirt-holding-a-book-8923804/</t>
  </si>
  <si>
    <t>https://www.pexels.com/photo/a-young-girl-sitting-on-the-sand-while-holding-her-toy-7863333/</t>
  </si>
  <si>
    <t>https://www.pexels.com/photo/a-boy-wearing-a-brown-hoodie-jacket-6743183/</t>
  </si>
  <si>
    <t>https://www.pexels.com/photo/calm-african-american-girl-in-stylish-clothes-standing-against-blue-background-5560462/</t>
  </si>
  <si>
    <t>brother</t>
  </si>
  <si>
    <t>sister</t>
  </si>
  <si>
    <t>text1_name</t>
  </si>
  <si>
    <t>text1_pronouns</t>
  </si>
  <si>
    <t>, who uses he/him pronouns.</t>
  </si>
  <si>
    <t>, who uses she/her pronouns.</t>
  </si>
  <si>
    <t>, who uses they/them pronouns.</t>
  </si>
  <si>
    <t>Row Labels</t>
  </si>
  <si>
    <t>Grand Total</t>
  </si>
  <si>
    <t>ST1</t>
  </si>
  <si>
    <t>ST2</t>
  </si>
  <si>
    <t>ST3</t>
  </si>
  <si>
    <t>HT1</t>
  </si>
  <si>
    <t>HT2</t>
  </si>
  <si>
    <t>HT3</t>
  </si>
  <si>
    <t>Gender Spectrum Collection: Two non-binary friends playing video games (left)</t>
  </si>
  <si>
    <t>Gender Spectrum Collection: A genderqueer person sitting on a therapist's couch listening</t>
  </si>
  <si>
    <t>Gender Spectrum Collection: A transmasculine doctor in front of his computer</t>
  </si>
  <si>
    <t>Gender Spectrum Collection: Two non-binary students looking at each other in a school hallway photoshopped (left)</t>
  </si>
  <si>
    <t>Gender Spectrum Collection: A transgender woman sitting on a therapist's couch and smiling</t>
  </si>
  <si>
    <t>Gender Spectrum Collection: A transmasculine gender-nonconforming person sitting on a bed</t>
  </si>
  <si>
    <t>https://www.pexels.com/photo/a-cute-boy-with-a-beautiful-smile-10970775/</t>
  </si>
  <si>
    <t>https://www.pexels.com/photo/little-schoolgirl-sitting-behind-desk-in-glasses-smiling-11257251/</t>
  </si>
  <si>
    <t>https://www.pexels.com/photo/a-boy-in-polo-shirt-holding-colored-pens-8294781/</t>
  </si>
  <si>
    <t>ST1_brother_alex.png</t>
  </si>
  <si>
    <t>ST1_sister_alex.png</t>
  </si>
  <si>
    <t>ST3_brother_alex.png</t>
  </si>
  <si>
    <t>ST3_sister_alex.png</t>
  </si>
  <si>
    <t>HT1_brother_sam.png</t>
  </si>
  <si>
    <t>HT3_brother_sam.png</t>
  </si>
  <si>
    <t>ST2_brother_sam.png</t>
  </si>
  <si>
    <t>HT1_sister_sam.png</t>
  </si>
  <si>
    <t>HT3_sister_sam.png</t>
  </si>
  <si>
    <t>ST2_sister_sam.png</t>
  </si>
  <si>
    <t>https://freepngimg.com/png/6485-pizza-png-image</t>
  </si>
  <si>
    <t>pizza.png</t>
  </si>
  <si>
    <t>icecream.png</t>
  </si>
  <si>
    <t>https://freepngimg.com/png/7650-ice-cream-png-image</t>
  </si>
  <si>
    <t>https://freepngimg.com/png/135727-capsicum-pepper-green-bell-free-hq-image</t>
  </si>
  <si>
    <t>https://freepngimg.com/png/9547-bacon-transparent</t>
  </si>
  <si>
    <t>bacon.png</t>
  </si>
  <si>
    <t>plate.png</t>
  </si>
  <si>
    <t>https://freepngimg.com/png/2507-red-plate-png-image</t>
  </si>
  <si>
    <t>Creator</t>
  </si>
  <si>
    <t>Scott Ward</t>
  </si>
  <si>
    <t>Lydia Simmons</t>
  </si>
  <si>
    <t>Brett Croft</t>
  </si>
  <si>
    <t>Alexis Bailey</t>
  </si>
  <si>
    <t>Hannah Hill</t>
  </si>
  <si>
    <t>Polina Tankilevitch</t>
  </si>
  <si>
    <t>Amina Filkins</t>
  </si>
  <si>
    <t>Kindel Media</t>
  </si>
  <si>
    <t>Mikhail Nilov</t>
  </si>
  <si>
    <t>Andrea Piacquadio</t>
  </si>
  <si>
    <t>Arina Krasnikova</t>
  </si>
  <si>
    <t>Pavel Danilyuk</t>
  </si>
  <si>
    <t>Yi Lu</t>
  </si>
  <si>
    <t>Victoria Borodinova</t>
  </si>
  <si>
    <t>Skyler Ewing</t>
  </si>
  <si>
    <t>Kidrays JR</t>
  </si>
  <si>
    <t>he</t>
  </si>
  <si>
    <t>she</t>
  </si>
  <si>
    <t>they</t>
  </si>
  <si>
    <t>Count</t>
  </si>
  <si>
    <t>PRONOUN &amp; IMAGE</t>
  </si>
  <si>
    <t>Taylor</t>
  </si>
  <si>
    <t>Names</t>
  </si>
  <si>
    <t>Jordan</t>
  </si>
  <si>
    <t>PRONOUN &amp; NAME</t>
  </si>
  <si>
    <t>Pair</t>
  </si>
  <si>
    <t>NAME &amp; IMAGE</t>
  </si>
  <si>
    <t>CHARACTER LISTS</t>
  </si>
  <si>
    <t>ST1_she_sam.png</t>
  </si>
  <si>
    <t>ST1_she_sam_nametag.png</t>
  </si>
  <si>
    <t>ST1_she_jordan.png</t>
  </si>
  <si>
    <t>ST1_she_jordan_nametag.png</t>
  </si>
  <si>
    <t>ST1_they_alex.png</t>
  </si>
  <si>
    <t>ST1_they_alex_nametag.png</t>
  </si>
  <si>
    <t>ST1_sister_jordan.png</t>
  </si>
  <si>
    <t>ST1_brother_jordan.png</t>
  </si>
  <si>
    <t>ST1_brother_sam.png</t>
  </si>
  <si>
    <t>ST1_sister_sam.png</t>
  </si>
  <si>
    <t>ST2_they_sam.png</t>
  </si>
  <si>
    <t>ST2_they_sam_nametag.png</t>
  </si>
  <si>
    <t>ST3_she_alex.png</t>
  </si>
  <si>
    <t>ST3_she_alex_nametag.png</t>
  </si>
  <si>
    <t>ST3_she_taylor.png</t>
  </si>
  <si>
    <t>ST3_she_taylor_nametag.png</t>
  </si>
  <si>
    <t>ST3_brother_taylor.png</t>
  </si>
  <si>
    <t>ST3_sister_taylor.png</t>
  </si>
  <si>
    <t>HT1_he_alex.png</t>
  </si>
  <si>
    <t>HT1_he_alex_nametag.png</t>
  </si>
  <si>
    <t>HT1_he_jordan.png</t>
  </si>
  <si>
    <t>HT1_he_jordan_nametag.png</t>
  </si>
  <si>
    <t>HT1_brother_alex.png</t>
  </si>
  <si>
    <t>HT1_sister_alex.png</t>
  </si>
  <si>
    <t>HT2_brother_taylor.png</t>
  </si>
  <si>
    <t>HT2_brother_jordan.png</t>
  </si>
  <si>
    <t>HT2_he_taylor.png</t>
  </si>
  <si>
    <t>HT2_he_taylor_nametag.png</t>
  </si>
  <si>
    <t>HT2_they_jordan.png</t>
  </si>
  <si>
    <t>HT2_they_jordan_nametag.png</t>
  </si>
  <si>
    <t>HT2_sister_taylor.png</t>
  </si>
  <si>
    <t>HT2_sister_jordan.png</t>
  </si>
  <si>
    <t>HT3_he_sam.png</t>
  </si>
  <si>
    <t>HT3_he_sam_nametag.png</t>
  </si>
  <si>
    <t>HT3_they_taylor.png</t>
  </si>
  <si>
    <t>HT3_they_taylor_nametag.png</t>
  </si>
  <si>
    <t>HT3_brother_taylor.png</t>
  </si>
  <si>
    <t>HT3_sister_taylor.png</t>
  </si>
  <si>
    <t>char_set</t>
  </si>
  <si>
    <t>VLookup</t>
  </si>
  <si>
    <t>Casey</t>
  </si>
  <si>
    <t>Jaime</t>
  </si>
  <si>
    <t>ST2_she_casey.png</t>
  </si>
  <si>
    <t>ST2_she_jaime.png</t>
  </si>
  <si>
    <t>ST2_sister_casey.png</t>
  </si>
  <si>
    <t>ST2_jaime_N6.png</t>
  </si>
  <si>
    <t>ST2_brother_casey.png</t>
  </si>
  <si>
    <t>ST2_brother_jaime.png</t>
  </si>
  <si>
    <t>ST2_she_casey_nametag.png</t>
  </si>
  <si>
    <t>ST2_she_jaime_nametag.png</t>
  </si>
  <si>
    <t>ST3_brother_jaime.png</t>
  </si>
  <si>
    <t>ST3_sister_jaime.png</t>
  </si>
  <si>
    <t>ST3_they_jaime.png</t>
  </si>
  <si>
    <t>ST3_they_jaime_nametag.png</t>
  </si>
  <si>
    <t>HT1_brother_casey.png</t>
  </si>
  <si>
    <t>HT1_sister_casey.png</t>
  </si>
  <si>
    <t>HT1_they_casey.png</t>
  </si>
  <si>
    <t>HT1_they_casey_nametag.png</t>
  </si>
  <si>
    <t>HT2_he_casey.png</t>
  </si>
  <si>
    <t>HT2_he_casey_nametag.png</t>
  </si>
  <si>
    <t>HT2_brother_casey.png</t>
  </si>
  <si>
    <t>HT2_sister_casey.png</t>
  </si>
  <si>
    <t>HT3_he_jaime.png</t>
  </si>
  <si>
    <t>HT3_brother_jaime.png</t>
  </si>
  <si>
    <t>HT3_sister_jaime.png</t>
  </si>
  <si>
    <t>HT3_he_jaime_nametag.png</t>
  </si>
  <si>
    <t>fork</t>
  </si>
  <si>
    <t>peach</t>
  </si>
  <si>
    <t>sandwich</t>
  </si>
  <si>
    <t>popcorn</t>
  </si>
  <si>
    <t>hotdog</t>
  </si>
  <si>
    <t>chocolate</t>
  </si>
  <si>
    <t>cherries</t>
  </si>
  <si>
    <t>avocado</t>
  </si>
  <si>
    <t>pumpkin</t>
  </si>
  <si>
    <t>bread</t>
  </si>
  <si>
    <t>corn</t>
  </si>
  <si>
    <t>kiwi</t>
  </si>
  <si>
    <t>grapes</t>
  </si>
  <si>
    <t>pear</t>
  </si>
  <si>
    <t>juice</t>
  </si>
  <si>
    <t>spoon</t>
  </si>
  <si>
    <t>broccoli</t>
  </si>
  <si>
    <t>egg</t>
  </si>
  <si>
    <t>strawberry</t>
  </si>
  <si>
    <t>pineapple</t>
  </si>
  <si>
    <t>banana</t>
  </si>
  <si>
    <t>pepper</t>
  </si>
  <si>
    <t>carrot</t>
  </si>
  <si>
    <t>lemon</t>
  </si>
  <si>
    <t>orange</t>
  </si>
  <si>
    <t>potato</t>
  </si>
  <si>
    <t>apple</t>
  </si>
  <si>
    <t>onion</t>
  </si>
  <si>
    <t>watermelon</t>
  </si>
  <si>
    <t>knife</t>
  </si>
  <si>
    <t>cookie</t>
  </si>
  <si>
    <t>tomato</t>
  </si>
  <si>
    <t>he_sister</t>
  </si>
  <si>
    <t>she_sister</t>
  </si>
  <si>
    <t>she_brother</t>
  </si>
  <si>
    <t>they_sister</t>
  </si>
  <si>
    <t>they_brother</t>
  </si>
  <si>
    <t>Target</t>
  </si>
  <si>
    <t>Distractor</t>
  </si>
  <si>
    <t>Pronoun</t>
  </si>
  <si>
    <t>he_brother</t>
  </si>
  <si>
    <t>Pronoun Pair</t>
  </si>
  <si>
    <t>PRONOUN PAIRS</t>
  </si>
  <si>
    <t>Sibling_Type</t>
  </si>
  <si>
    <t>SIBLING</t>
  </si>
  <si>
    <t/>
  </si>
  <si>
    <t>Top Left</t>
  </si>
  <si>
    <t>Bottom Left</t>
  </si>
  <si>
    <t>Top Right</t>
  </si>
  <si>
    <t>Bottom Right</t>
  </si>
  <si>
    <t>Sibling_Position</t>
  </si>
  <si>
    <t>top left</t>
  </si>
  <si>
    <t>top right</t>
  </si>
  <si>
    <t>bottom left</t>
  </si>
  <si>
    <t>bottom right</t>
  </si>
  <si>
    <t>POSITION</t>
  </si>
  <si>
    <t xml:space="preserve">Target Char </t>
  </si>
  <si>
    <t>Sibling</t>
  </si>
  <si>
    <t>Total</t>
  </si>
  <si>
    <t>Horizontal</t>
  </si>
  <si>
    <t>Vertical</t>
  </si>
  <si>
    <t>POSITION &amp; PRONOUN &amp; SIBLING</t>
  </si>
  <si>
    <t>4 SIBLINGS ON EACH SCREEN</t>
  </si>
  <si>
    <t>he / she</t>
  </si>
  <si>
    <r>
      <rPr>
        <b/>
        <sz val="11"/>
        <color theme="5"/>
        <rFont val="Arial"/>
        <family val="2"/>
      </rPr>
      <t>he</t>
    </r>
    <r>
      <rPr>
        <b/>
        <sz val="11"/>
        <color theme="1"/>
        <rFont val="Arial"/>
        <family val="2"/>
      </rPr>
      <t xml:space="preserve"> / </t>
    </r>
    <r>
      <rPr>
        <b/>
        <sz val="11"/>
        <color theme="6"/>
        <rFont val="Arial"/>
        <family val="2"/>
      </rPr>
      <t>she</t>
    </r>
  </si>
  <si>
    <r>
      <rPr>
        <b/>
        <sz val="11"/>
        <color theme="5"/>
        <rFont val="Arial"/>
        <family val="2"/>
      </rPr>
      <t>he</t>
    </r>
    <r>
      <rPr>
        <b/>
        <sz val="11"/>
        <color theme="1"/>
        <rFont val="Arial"/>
        <family val="2"/>
      </rPr>
      <t xml:space="preserve"> + </t>
    </r>
    <r>
      <rPr>
        <b/>
        <sz val="11"/>
        <color theme="6"/>
        <rFont val="Arial"/>
        <family val="2"/>
      </rPr>
      <t>she</t>
    </r>
    <r>
      <rPr>
        <b/>
        <sz val="11"/>
        <color theme="1"/>
        <rFont val="Arial"/>
        <family val="2"/>
      </rPr>
      <t xml:space="preserve"> / </t>
    </r>
    <r>
      <rPr>
        <b/>
        <sz val="11"/>
        <color theme="4"/>
        <rFont val="Arial"/>
        <family val="2"/>
      </rPr>
      <t>they</t>
    </r>
  </si>
  <si>
    <r>
      <rPr>
        <b/>
        <sz val="11"/>
        <color theme="4"/>
        <rFont val="Arial"/>
        <family val="2"/>
      </rPr>
      <t>they</t>
    </r>
    <r>
      <rPr>
        <b/>
        <sz val="11"/>
        <color theme="5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/ </t>
    </r>
    <r>
      <rPr>
        <b/>
        <sz val="11"/>
        <color theme="5"/>
        <rFont val="Arial"/>
        <family val="2"/>
      </rPr>
      <t>he</t>
    </r>
    <r>
      <rPr>
        <b/>
        <sz val="11"/>
        <color theme="1"/>
        <rFont val="Arial"/>
        <family val="2"/>
      </rPr>
      <t xml:space="preserve"> + </t>
    </r>
    <r>
      <rPr>
        <b/>
        <sz val="11"/>
        <color theme="6"/>
        <rFont val="Arial"/>
        <family val="2"/>
      </rPr>
      <t>she</t>
    </r>
  </si>
  <si>
    <t>he + she / they</t>
  </si>
  <si>
    <t>they / he + she</t>
  </si>
  <si>
    <t>pronoun_pair</t>
  </si>
  <si>
    <t>TRIAL INFO</t>
  </si>
  <si>
    <t>TARGET</t>
  </si>
  <si>
    <t>OBJECT</t>
  </si>
  <si>
    <t>DISTRACTOR</t>
  </si>
  <si>
    <t>LOCATIONS</t>
  </si>
  <si>
    <t>sibling_type</t>
  </si>
  <si>
    <t>sibling_image</t>
  </si>
  <si>
    <t>sibling_type2</t>
  </si>
  <si>
    <t>target_position</t>
  </si>
  <si>
    <t>distractor_position</t>
  </si>
  <si>
    <t>object_position</t>
  </si>
  <si>
    <t>sibling_position</t>
  </si>
  <si>
    <t>target_brother</t>
  </si>
  <si>
    <t>target_sister</t>
  </si>
  <si>
    <t>distractor_brother</t>
  </si>
  <si>
    <t>distractor_sister</t>
  </si>
  <si>
    <t>SIBLINGS</t>
  </si>
  <si>
    <t>trial_num</t>
  </si>
  <si>
    <t>HELPER COLUMNS</t>
  </si>
  <si>
    <t>pronoun_possessive</t>
  </si>
  <si>
    <t>object_name</t>
  </si>
  <si>
    <t>ANSWER</t>
  </si>
  <si>
    <t>top_left_type</t>
  </si>
  <si>
    <t>top_right_type</t>
  </si>
  <si>
    <t>bottom_left_type</t>
  </si>
  <si>
    <t>bottom_right_type</t>
  </si>
  <si>
    <t>image_nametag</t>
  </si>
  <si>
    <t>TEXT</t>
  </si>
  <si>
    <t>HELPERS</t>
  </si>
  <si>
    <t>text2_job</t>
  </si>
  <si>
    <t>text3_pet</t>
  </si>
  <si>
    <t>text4_brother</t>
  </si>
  <si>
    <t>text5_sister</t>
  </si>
  <si>
    <t>Pet</t>
  </si>
  <si>
    <t>Job</t>
  </si>
  <si>
    <t>cat</t>
  </si>
  <si>
    <t>dog</t>
  </si>
  <si>
    <t>fish</t>
  </si>
  <si>
    <t>verb</t>
  </si>
  <si>
    <t>bacon</t>
  </si>
  <si>
    <t>ice cream</t>
  </si>
  <si>
    <t>pizza</t>
  </si>
  <si>
    <t>plate</t>
  </si>
  <si>
    <t>an engineer</t>
  </si>
  <si>
    <t>a nurse</t>
  </si>
  <si>
    <t>a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</si>
</sst>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  <scheme val="minor"/>
    </font>
    <font>
      <sz val="11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5"/>
      <name val="Arial"/>
      <family val="2"/>
    </font>
    <font>
      <b/>
      <sz val="11"/>
      <color theme="5"/>
      <name val="Arial"/>
      <family val="2"/>
      <scheme val="minor"/>
    </font>
    <font>
      <b/>
      <sz val="11"/>
      <color theme="6"/>
      <name val="Arial"/>
      <family val="2"/>
    </font>
    <font>
      <b/>
      <sz val="11"/>
      <color theme="6"/>
      <name val="Arial"/>
      <family val="2"/>
      <scheme val="minor"/>
    </font>
    <font>
      <b/>
      <sz val="11"/>
      <color theme="4"/>
      <name val="Arial"/>
      <family val="2"/>
    </font>
    <font>
      <b/>
      <sz val="11"/>
      <color theme="4"/>
      <name val="Arial"/>
      <family val="2"/>
      <scheme val="minor"/>
    </font>
    <font>
      <sz val="11"/>
      <color theme="5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6"/>
      <name val="Arial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9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2" borderId="0" xfId="0" applyFont="1" applyFill="1"/>
    <xf numFmtId="0" fontId="4" fillId="0" borderId="2" xfId="0" applyFont="1" applyBorder="1"/>
    <xf numFmtId="0" fontId="6" fillId="3" borderId="4" xfId="0" applyFont="1" applyFill="1" applyBorder="1"/>
    <xf numFmtId="0" fontId="6" fillId="3" borderId="3" xfId="0" applyFont="1" applyFill="1" applyBorder="1"/>
    <xf numFmtId="0" fontId="6" fillId="3" borderId="4" xfId="0" applyFont="1" applyFill="1" applyBorder="1" applyAlignment="1">
      <alignment wrapText="1"/>
    </xf>
    <xf numFmtId="0" fontId="4" fillId="0" borderId="4" xfId="0" applyFont="1" applyBorder="1"/>
    <xf numFmtId="0" fontId="4" fillId="0" borderId="3" xfId="0" applyFont="1" applyBorder="1"/>
    <xf numFmtId="0" fontId="6" fillId="3" borderId="6" xfId="0" applyFont="1" applyFill="1" applyBorder="1"/>
    <xf numFmtId="0" fontId="4" fillId="0" borderId="5" xfId="0" applyFont="1" applyBorder="1"/>
    <xf numFmtId="0" fontId="0" fillId="0" borderId="5" xfId="0" applyBorder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9" fontId="4" fillId="0" borderId="2" xfId="0" applyNumberFormat="1" applyFont="1" applyBorder="1"/>
    <xf numFmtId="49" fontId="9" fillId="0" borderId="2" xfId="1" applyNumberFormat="1" applyFont="1" applyBorder="1" applyAlignment="1"/>
    <xf numFmtId="49" fontId="9" fillId="0" borderId="0" xfId="1" applyNumberFormat="1" applyFont="1" applyAlignment="1">
      <alignment horizontal="justify" vertical="center" wrapText="1"/>
    </xf>
    <xf numFmtId="0" fontId="10" fillId="0" borderId="0" xfId="0" applyFont="1" applyAlignment="1">
      <alignment horizontal="left" vertical="center" wrapText="1"/>
    </xf>
    <xf numFmtId="0" fontId="9" fillId="0" borderId="2" xfId="1" applyFont="1" applyBorder="1"/>
    <xf numFmtId="0" fontId="9" fillId="0" borderId="8" xfId="1" applyFont="1" applyFill="1" applyBorder="1"/>
    <xf numFmtId="0" fontId="9" fillId="0" borderId="2" xfId="1" applyFont="1" applyFill="1" applyBorder="1"/>
    <xf numFmtId="0" fontId="9" fillId="0" borderId="8" xfId="1" applyFont="1" applyBorder="1"/>
    <xf numFmtId="0" fontId="6" fillId="3" borderId="4" xfId="0" applyFont="1" applyFill="1" applyBorder="1" applyAlignment="1">
      <alignment horizontal="left"/>
    </xf>
    <xf numFmtId="0" fontId="9" fillId="0" borderId="0" xfId="1" applyFont="1"/>
    <xf numFmtId="0" fontId="9" fillId="0" borderId="10" xfId="1" applyFont="1" applyBorder="1"/>
    <xf numFmtId="0" fontId="9" fillId="0" borderId="0" xfId="1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1" xfId="0" pivotButton="1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12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0" fontId="0" fillId="0" borderId="14" xfId="0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5" fillId="2" borderId="1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9" xfId="0" applyFont="1" applyBorder="1"/>
    <xf numFmtId="0" fontId="3" fillId="0" borderId="10" xfId="0" applyFont="1" applyBorder="1"/>
    <xf numFmtId="0" fontId="13" fillId="0" borderId="14" xfId="0" applyFont="1" applyBorder="1" applyAlignment="1">
      <alignment horizontal="left" indent="1"/>
    </xf>
    <xf numFmtId="0" fontId="15" fillId="0" borderId="14" xfId="0" applyFont="1" applyBorder="1" applyAlignment="1">
      <alignment horizontal="left" indent="1"/>
    </xf>
    <xf numFmtId="0" fontId="17" fillId="0" borderId="14" xfId="0" applyFont="1" applyBorder="1" applyAlignment="1">
      <alignment horizontal="left" indent="1"/>
    </xf>
    <xf numFmtId="0" fontId="17" fillId="0" borderId="16" xfId="0" applyFont="1" applyBorder="1" applyAlignment="1">
      <alignment horizontal="left" indent="1"/>
    </xf>
    <xf numFmtId="0" fontId="19" fillId="0" borderId="11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7" fillId="0" borderId="9" xfId="0" applyFont="1" applyBorder="1"/>
    <xf numFmtId="0" fontId="7" fillId="0" borderId="10" xfId="0" applyFont="1" applyBorder="1"/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/>
    <xf numFmtId="0" fontId="5" fillId="0" borderId="23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4" fillId="0" borderId="10" xfId="0" applyFont="1" applyBorder="1"/>
    <xf numFmtId="0" fontId="2" fillId="0" borderId="8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2" fillId="0" borderId="2" xfId="0" applyFont="1" applyBorder="1"/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4" borderId="1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1" fillId="4" borderId="2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7" fillId="0" borderId="0" xfId="0" applyNumberFormat="1" applyFont="1"/>
    <xf numFmtId="0" fontId="7" fillId="0" borderId="4" xfId="0" applyFont="1" applyBorder="1"/>
    <xf numFmtId="0" fontId="11" fillId="0" borderId="18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9" fillId="0" borderId="8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744"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6699FF"/>
        </patternFill>
      </fill>
    </dxf>
    <dxf>
      <fill>
        <patternFill>
          <bgColor rgb="FF6699FF"/>
        </patternFill>
      </fill>
    </dxf>
    <dxf>
      <fill>
        <patternFill>
          <bgColor rgb="FFCCECFF"/>
        </patternFill>
      </fill>
    </dxf>
    <dxf>
      <fill>
        <patternFill>
          <bgColor rgb="FFCCECFF"/>
        </patternFill>
      </fill>
    </dxf>
    <dxf>
      <fill>
        <patternFill>
          <bgColor rgb="FFFF99CC"/>
        </patternFill>
      </fill>
    </dxf>
    <dxf>
      <fill>
        <patternFill>
          <bgColor rgb="FFFF0066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ont>
        <b/>
        <i val="0"/>
        <color theme="5"/>
      </font>
    </dxf>
    <dxf>
      <font>
        <b/>
        <i val="0"/>
        <color theme="4"/>
      </font>
    </dxf>
    <dxf>
      <font>
        <b/>
        <i val="0"/>
        <color theme="6"/>
      </font>
    </dxf>
    <dxf>
      <font>
        <b val="0"/>
        <i val="0"/>
        <color theme="1"/>
      </font>
      <fill>
        <patternFill>
          <bgColor rgb="FF6699FF"/>
        </patternFill>
      </fill>
    </dxf>
    <dxf>
      <font>
        <b val="0"/>
        <i/>
        <color auto="1"/>
      </font>
      <fill>
        <patternFill>
          <bgColor rgb="FF6699FF"/>
        </patternFill>
      </fill>
    </dxf>
    <dxf>
      <font>
        <b val="0"/>
        <i/>
        <color theme="1"/>
      </font>
      <fill>
        <patternFill>
          <bgColor rgb="FFCCECFF"/>
        </patternFill>
      </fill>
    </dxf>
    <dxf>
      <font>
        <b val="0"/>
        <i val="0"/>
        <u val="none"/>
        <color theme="1"/>
      </font>
      <fill>
        <patternFill>
          <bgColor rgb="FFCCEC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ont>
        <b/>
        <i val="0"/>
        <color theme="5"/>
      </font>
    </dxf>
    <dxf>
      <font>
        <b/>
        <i val="0"/>
        <color theme="4"/>
      </font>
    </dxf>
    <dxf>
      <font>
        <b/>
        <i val="0"/>
        <color theme="6"/>
      </font>
    </dxf>
    <dxf>
      <font>
        <b val="0"/>
        <i val="0"/>
        <color theme="1"/>
      </font>
      <fill>
        <patternFill>
          <bgColor rgb="FF6699FF"/>
        </patternFill>
      </fill>
    </dxf>
    <dxf>
      <font>
        <b val="0"/>
        <i/>
        <color auto="1"/>
      </font>
      <fill>
        <patternFill>
          <bgColor rgb="FF6699FF"/>
        </patternFill>
      </fill>
    </dxf>
    <dxf>
      <font>
        <b val="0"/>
        <i/>
        <color theme="1"/>
      </font>
      <fill>
        <patternFill>
          <bgColor rgb="FFCCECFF"/>
        </patternFill>
      </fill>
    </dxf>
    <dxf>
      <font>
        <b val="0"/>
        <i val="0"/>
        <u val="none"/>
        <color theme="1"/>
      </font>
      <fill>
        <patternFill>
          <bgColor rgb="FFCCECFF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ont>
        <b/>
        <i val="0"/>
        <color theme="5"/>
      </font>
    </dxf>
    <dxf>
      <font>
        <b/>
        <i val="0"/>
        <color theme="4"/>
      </font>
    </dxf>
    <dxf>
      <font>
        <b/>
        <i val="0"/>
        <color theme="6"/>
      </font>
    </dxf>
    <dxf>
      <font>
        <b val="0"/>
        <i val="0"/>
        <color theme="1"/>
      </font>
      <fill>
        <patternFill>
          <bgColor rgb="FF6699FF"/>
        </patternFill>
      </fill>
    </dxf>
    <dxf>
      <font>
        <b val="0"/>
        <i/>
        <color auto="1"/>
      </font>
      <fill>
        <patternFill>
          <bgColor rgb="FF6699FF"/>
        </patternFill>
      </fill>
    </dxf>
    <dxf>
      <font>
        <b val="0"/>
        <i/>
        <color theme="1"/>
      </font>
      <fill>
        <patternFill>
          <bgColor rgb="FFCCECFF"/>
        </patternFill>
      </fill>
    </dxf>
    <dxf>
      <font>
        <b val="0"/>
        <i val="0"/>
        <u val="none"/>
        <color theme="1"/>
      </font>
      <fill>
        <patternFill>
          <bgColor rgb="FFCCECFF"/>
        </patternFill>
      </fill>
    </dxf>
    <dxf>
      <font>
        <color theme="5"/>
      </font>
    </dxf>
    <dxf>
      <font>
        <color theme="6"/>
      </font>
    </dxf>
    <dxf>
      <font>
        <color theme="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4"/>
      </font>
    </dxf>
    <dxf>
      <font>
        <b/>
      </font>
    </dxf>
    <dxf>
      <fill>
        <patternFill patternType="none">
          <bgColor auto="1"/>
        </patternFill>
      </fill>
    </dxf>
    <dxf>
      <font>
        <color theme="6"/>
      </font>
    </dxf>
    <dxf>
      <fill>
        <patternFill patternType="none">
          <bgColor auto="1"/>
        </patternFill>
      </fill>
    </dxf>
    <dxf>
      <font>
        <b/>
      </font>
    </dxf>
    <dxf>
      <font>
        <color theme="5"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solid">
          <bgColor theme="6"/>
        </patternFill>
      </fill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6"/>
      </font>
    </dxf>
    <dxf>
      <font>
        <color theme="6"/>
      </font>
    </dxf>
    <dxf>
      <font>
        <color theme="6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5"/>
      </font>
    </dxf>
    <dxf>
      <font>
        <color theme="5"/>
      </font>
    </dxf>
    <dxf>
      <font>
        <color theme="5"/>
      </font>
    </dxf>
    <dxf>
      <fill>
        <patternFill patternType="none">
          <bgColor auto="1"/>
        </patternFill>
      </fill>
    </dxf>
    <dxf>
      <font>
        <color theme="4"/>
      </font>
    </dxf>
    <dxf>
      <font>
        <b/>
        <color theme="6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6"/>
      </font>
    </dxf>
    <dxf>
      <font>
        <color theme="6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ont>
        <b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b/>
      </font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4"/>
        </patternFill>
      </fill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  <dxf>
      <fill>
        <patternFill>
          <bgColor theme="3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ont>
        <b/>
        <i val="0"/>
        <color theme="5"/>
      </font>
    </dxf>
    <dxf>
      <font>
        <b/>
        <i val="0"/>
        <color theme="4"/>
      </font>
    </dxf>
    <dxf>
      <font>
        <b/>
        <i val="0"/>
        <color theme="6"/>
      </font>
    </dxf>
    <dxf>
      <font>
        <b val="0"/>
        <i val="0"/>
        <color theme="1"/>
      </font>
      <fill>
        <patternFill>
          <bgColor rgb="FF6699FF"/>
        </patternFill>
      </fill>
    </dxf>
    <dxf>
      <font>
        <b val="0"/>
        <i/>
        <color auto="1"/>
      </font>
      <fill>
        <patternFill>
          <bgColor rgb="FF6699FF"/>
        </patternFill>
      </fill>
    </dxf>
    <dxf>
      <font>
        <b val="0"/>
        <i/>
        <color theme="1"/>
      </font>
      <fill>
        <patternFill>
          <bgColor rgb="FFCCECFF"/>
        </patternFill>
      </fill>
    </dxf>
    <dxf>
      <font>
        <b val="0"/>
        <i val="0"/>
        <u val="none"/>
        <color theme="1"/>
      </font>
      <fill>
        <patternFill>
          <bgColor rgb="FFCCECFF"/>
        </patternFill>
      </fill>
    </dxf>
  </dxfs>
  <tableStyles count="0" defaultTableStyle="TableStyleMedium2" defaultPivotStyle="PivotStyleLight16"/>
  <colors>
    <mruColors>
      <color rgb="FFCCECFF"/>
      <color rgb="FFFFFFCC"/>
      <color rgb="FFFFCCCC"/>
      <color rgb="FF6699FF"/>
      <color rgb="FFFF7C80"/>
      <color rgb="FFFF0066"/>
      <color rgb="FFFF99C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thany Gardner" refreshedDate="44796.830364004629" createdVersion="8" refreshedVersion="8" minRefreshableVersion="3" recordCount="18" xr:uid="{271E1A4D-26D0-49DA-81E3-D19F50F3ACC6}">
  <cacheSource type="worksheet">
    <worksheetSource ref="B3:H21" sheet="Character Sets"/>
  </cacheSource>
  <cacheFields count="5">
    <cacheField name="List" numFmtId="0">
      <sharedItems containsSemiMixedTypes="0" containsString="0" containsNumber="1" containsInteger="1" minValue="1" maxValue="6"/>
    </cacheField>
    <cacheField name="Item" numFmtId="0">
      <sharedItems containsSemiMixedTypes="0" containsString="0" containsNumber="1" containsInteger="1" minValue="1" maxValue="18"/>
    </cacheField>
    <cacheField name="Image" numFmtId="0">
      <sharedItems containsBlank="1" count="7">
        <s v="HT1"/>
        <s v="ST1"/>
        <s v="HT3"/>
        <s v="ST2"/>
        <s v="ST3"/>
        <s v="HT2"/>
        <m u="1"/>
      </sharedItems>
    </cacheField>
    <cacheField name="Pronouns" numFmtId="0">
      <sharedItems count="6">
        <s v="he"/>
        <s v="she"/>
        <s v="they"/>
        <s v="they/them" u="1"/>
        <s v="she/her" u="1"/>
        <s v="he/him" u="1"/>
      </sharedItems>
    </cacheField>
    <cacheField name="Name" numFmtId="0">
      <sharedItems containsBlank="1" count="9">
        <s v="Alex"/>
        <s v="Sam"/>
        <s v="Taylor"/>
        <s v="Jordan"/>
        <s v="Casey"/>
        <s v="Jaime"/>
        <m u="1"/>
        <s v="N6" u="1"/>
        <s v="N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thany Gardner" refreshedDate="44797.70604571759" createdVersion="7" refreshedVersion="8" minRefreshableVersion="3" recordCount="36" xr:uid="{844554C8-6A6A-48D5-B250-E07CFFAB9C7C}">
  <cacheSource type="worksheet">
    <worksheetSource ref="A2:Q38" sheet="Trial Frames"/>
  </cacheSource>
  <cacheFields count="17">
    <cacheField name="Trial_Type" numFmtId="0">
      <sharedItems/>
    </cacheField>
    <cacheField name="Target" numFmtId="0">
      <sharedItems/>
    </cacheField>
    <cacheField name="Distractor" numFmtId="0">
      <sharedItems/>
    </cacheField>
    <cacheField name="Pronoun" numFmtId="0">
      <sharedItems count="3">
        <s v="he"/>
        <s v="she"/>
        <s v="they"/>
      </sharedItems>
    </cacheField>
    <cacheField name="Pronoun Pair" numFmtId="0">
      <sharedItems count="3">
        <s v="he / she"/>
        <s v="he + she / they"/>
        <s v="they / he + she"/>
      </sharedItems>
    </cacheField>
    <cacheField name="Target_Position" numFmtId="0">
      <sharedItems containsBlank="1" count="3">
        <s v="left"/>
        <s v="right"/>
        <m u="1"/>
      </sharedItems>
    </cacheField>
    <cacheField name="Distractor_Position" numFmtId="0">
      <sharedItems/>
    </cacheField>
    <cacheField name="Object_Image" numFmtId="0">
      <sharedItems/>
    </cacheField>
    <cacheField name="Object_Position" numFmtId="0">
      <sharedItems containsBlank="1" count="3">
        <s v="bottom"/>
        <s v="top"/>
        <m u="1"/>
      </sharedItems>
    </cacheField>
    <cacheField name="Sibling_Type" numFmtId="0">
      <sharedItems count="2">
        <s v="brother"/>
        <s v="sister"/>
      </sharedItems>
    </cacheField>
    <cacheField name="Correct_Description" numFmtId="0">
      <sharedItems/>
    </cacheField>
    <cacheField name="Sibling_Image" numFmtId="0">
      <sharedItems count="6">
        <s v="he_brother"/>
        <s v="she_sister"/>
        <s v="they_brother"/>
        <s v="he_sister"/>
        <s v="she_brother"/>
        <s v="they_sister"/>
      </sharedItems>
    </cacheField>
    <cacheField name="Sibling_Position" numFmtId="0">
      <sharedItems count="5">
        <s v="bottom left"/>
        <s v="bottom right"/>
        <s v="top right"/>
        <s v="top left"/>
        <s v=" " u="1"/>
      </sharedItems>
    </cacheField>
    <cacheField name="TopLeft" numFmtId="0">
      <sharedItems/>
    </cacheField>
    <cacheField name="TopRight" numFmtId="0">
      <sharedItems/>
    </cacheField>
    <cacheField name="BottomLeft" numFmtId="0">
      <sharedItems/>
    </cacheField>
    <cacheField name="BottomRigh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n v="1"/>
    <n v="1"/>
    <x v="0"/>
    <x v="0"/>
    <x v="0"/>
  </r>
  <r>
    <n v="1"/>
    <n v="2"/>
    <x v="1"/>
    <x v="1"/>
    <x v="1"/>
  </r>
  <r>
    <n v="1"/>
    <n v="3"/>
    <x v="2"/>
    <x v="2"/>
    <x v="2"/>
  </r>
  <r>
    <n v="2"/>
    <n v="4"/>
    <x v="0"/>
    <x v="0"/>
    <x v="3"/>
  </r>
  <r>
    <n v="2"/>
    <n v="5"/>
    <x v="3"/>
    <x v="1"/>
    <x v="4"/>
  </r>
  <r>
    <n v="2"/>
    <n v="6"/>
    <x v="4"/>
    <x v="2"/>
    <x v="5"/>
  </r>
  <r>
    <n v="3"/>
    <n v="7"/>
    <x v="2"/>
    <x v="0"/>
    <x v="5"/>
  </r>
  <r>
    <n v="3"/>
    <n v="8"/>
    <x v="4"/>
    <x v="1"/>
    <x v="0"/>
  </r>
  <r>
    <n v="3"/>
    <n v="9"/>
    <x v="0"/>
    <x v="2"/>
    <x v="4"/>
  </r>
  <r>
    <n v="4"/>
    <n v="10"/>
    <x v="5"/>
    <x v="0"/>
    <x v="2"/>
  </r>
  <r>
    <n v="4"/>
    <n v="11"/>
    <x v="1"/>
    <x v="1"/>
    <x v="3"/>
  </r>
  <r>
    <n v="4"/>
    <n v="12"/>
    <x v="3"/>
    <x v="2"/>
    <x v="1"/>
  </r>
  <r>
    <n v="5"/>
    <n v="13"/>
    <x v="5"/>
    <x v="0"/>
    <x v="4"/>
  </r>
  <r>
    <n v="5"/>
    <n v="14"/>
    <x v="3"/>
    <x v="1"/>
    <x v="5"/>
  </r>
  <r>
    <n v="5"/>
    <n v="15"/>
    <x v="1"/>
    <x v="2"/>
    <x v="0"/>
  </r>
  <r>
    <n v="6"/>
    <n v="16"/>
    <x v="2"/>
    <x v="0"/>
    <x v="1"/>
  </r>
  <r>
    <n v="6"/>
    <n v="17"/>
    <x v="4"/>
    <x v="1"/>
    <x v="2"/>
  </r>
  <r>
    <n v="6"/>
    <n v="18"/>
    <x v="5"/>
    <x v="2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example"/>
    <s v="he/him"/>
    <s v="she/her"/>
    <x v="0"/>
    <x v="0"/>
    <x v="0"/>
    <s v="right"/>
    <s v="fork"/>
    <x v="0"/>
    <x v="0"/>
    <s v="his brother"/>
    <x v="0"/>
    <x v="0"/>
    <s v="he_sister"/>
    <s v="she_brother"/>
    <s v="he_brother"/>
    <s v="she_sister"/>
  </r>
  <r>
    <s v="example"/>
    <s v="she/her"/>
    <s v="they/them"/>
    <x v="1"/>
    <x v="1"/>
    <x v="1"/>
    <s v="left"/>
    <s v="toast"/>
    <x v="0"/>
    <x v="1"/>
    <s v="her sister"/>
    <x v="1"/>
    <x v="1"/>
    <s v="they_brother"/>
    <s v="she_brother"/>
    <s v="they_sister"/>
    <s v="she_sister"/>
  </r>
  <r>
    <s v="example"/>
    <s v="they/them"/>
    <s v="he/him"/>
    <x v="2"/>
    <x v="2"/>
    <x v="1"/>
    <s v="left"/>
    <s v="peach"/>
    <x v="1"/>
    <x v="0"/>
    <s v="their brother"/>
    <x v="2"/>
    <x v="2"/>
    <s v="he_brother"/>
    <s v="they_brother"/>
    <s v="he_sister"/>
    <s v="they_sister"/>
  </r>
  <r>
    <s v="practice"/>
    <s v="he/him"/>
    <s v="they/them"/>
    <x v="0"/>
    <x v="1"/>
    <x v="1"/>
    <s v="left"/>
    <s v="sandwich"/>
    <x v="1"/>
    <x v="1"/>
    <s v="his sister"/>
    <x v="3"/>
    <x v="2"/>
    <s v="they_sister"/>
    <s v="he_sister"/>
    <s v="they_brother"/>
    <s v="he_brother"/>
  </r>
  <r>
    <s v="practice"/>
    <s v="she/her"/>
    <s v="he/him"/>
    <x v="1"/>
    <x v="0"/>
    <x v="0"/>
    <s v="right"/>
    <s v="popcorn"/>
    <x v="1"/>
    <x v="0"/>
    <s v="her brother"/>
    <x v="4"/>
    <x v="3"/>
    <s v="she_brother"/>
    <s v="he_brother"/>
    <s v="she_sister"/>
    <s v="he_sister"/>
  </r>
  <r>
    <s v="practice"/>
    <s v="they/them"/>
    <s v="she/her"/>
    <x v="2"/>
    <x v="2"/>
    <x v="0"/>
    <s v="right"/>
    <s v="hotdog"/>
    <x v="0"/>
    <x v="1"/>
    <s v="their sister"/>
    <x v="5"/>
    <x v="0"/>
    <s v="they_brother"/>
    <s v="she_sister"/>
    <s v="they_sister"/>
    <s v="she_brother"/>
  </r>
  <r>
    <s v="critical"/>
    <s v="he/him"/>
    <s v="she/her"/>
    <x v="0"/>
    <x v="0"/>
    <x v="0"/>
    <s v="right"/>
    <s v="chocolate"/>
    <x v="1"/>
    <x v="0"/>
    <s v="his brother"/>
    <x v="0"/>
    <x v="3"/>
    <s v="he_brother"/>
    <s v="she_brother"/>
    <s v="he_sister"/>
    <s v="she_sister"/>
  </r>
  <r>
    <s v="critical"/>
    <s v="he/him"/>
    <s v="she/her"/>
    <x v="0"/>
    <x v="0"/>
    <x v="1"/>
    <s v="left"/>
    <s v="cherries"/>
    <x v="1"/>
    <x v="1"/>
    <s v="his sister"/>
    <x v="3"/>
    <x v="2"/>
    <s v="she_sister"/>
    <s v="he_sister"/>
    <s v="she_brother"/>
    <s v="he_brother"/>
  </r>
  <r>
    <s v="critical"/>
    <s v="he/him"/>
    <s v="she/her"/>
    <x v="0"/>
    <x v="0"/>
    <x v="0"/>
    <s v="right"/>
    <s v="avocado"/>
    <x v="0"/>
    <x v="1"/>
    <s v="his sister"/>
    <x v="3"/>
    <x v="0"/>
    <s v="he_brother"/>
    <s v="she_brother"/>
    <s v="he_sister"/>
    <s v="she_sister"/>
  </r>
  <r>
    <s v="critical"/>
    <s v="he/him"/>
    <s v="she/her"/>
    <x v="0"/>
    <x v="0"/>
    <x v="1"/>
    <s v="left"/>
    <s v="pumpkin"/>
    <x v="0"/>
    <x v="0"/>
    <s v="his brother"/>
    <x v="0"/>
    <x v="1"/>
    <s v="she_brother"/>
    <s v="he_sister"/>
    <s v="she_sister"/>
    <s v="he_brother"/>
  </r>
  <r>
    <s v="critical"/>
    <s v="he/him"/>
    <s v="she/her"/>
    <x v="0"/>
    <x v="0"/>
    <x v="0"/>
    <s v="right"/>
    <s v="bread"/>
    <x v="1"/>
    <x v="1"/>
    <s v="his sister"/>
    <x v="3"/>
    <x v="3"/>
    <s v="he_sister"/>
    <s v="she_sister"/>
    <s v="he_brother"/>
    <s v="she_brother"/>
  </r>
  <r>
    <s v="critical"/>
    <s v="he/him"/>
    <s v="they/them"/>
    <x v="0"/>
    <x v="1"/>
    <x v="1"/>
    <s v="left"/>
    <s v="corn"/>
    <x v="1"/>
    <x v="0"/>
    <s v="his brother"/>
    <x v="0"/>
    <x v="2"/>
    <s v="they_brother"/>
    <s v="he_brother"/>
    <s v="they_sister"/>
    <s v="he_sister"/>
  </r>
  <r>
    <s v="critical"/>
    <s v="he/him"/>
    <s v="they/them"/>
    <x v="0"/>
    <x v="1"/>
    <x v="0"/>
    <s v="right"/>
    <s v="kiwi"/>
    <x v="0"/>
    <x v="0"/>
    <s v="his brother"/>
    <x v="0"/>
    <x v="0"/>
    <s v="he_sister"/>
    <s v="they_sister"/>
    <s v="he_brother"/>
    <s v="they_brother"/>
  </r>
  <r>
    <s v="critical"/>
    <s v="he/him"/>
    <s v="they/them"/>
    <x v="0"/>
    <x v="1"/>
    <x v="1"/>
    <s v="left"/>
    <s v="grapes"/>
    <x v="0"/>
    <x v="1"/>
    <s v="his sister"/>
    <x v="3"/>
    <x v="1"/>
    <s v="they_brother"/>
    <s v="he_brother"/>
    <s v="they_sister"/>
    <s v="he_sister"/>
  </r>
  <r>
    <s v="critical"/>
    <s v="he/him"/>
    <s v="they/them"/>
    <x v="0"/>
    <x v="1"/>
    <x v="0"/>
    <s v="right"/>
    <s v="pear"/>
    <x v="1"/>
    <x v="1"/>
    <s v="his sister"/>
    <x v="3"/>
    <x v="3"/>
    <s v="he_sister"/>
    <s v="they_sister"/>
    <s v="he_brother"/>
    <s v="they_brother"/>
  </r>
  <r>
    <s v="critical"/>
    <s v="he/him"/>
    <s v="they/them"/>
    <x v="0"/>
    <x v="1"/>
    <x v="1"/>
    <s v="left"/>
    <s v="juice"/>
    <x v="1"/>
    <x v="0"/>
    <s v="his brother"/>
    <x v="0"/>
    <x v="2"/>
    <s v="they_brother"/>
    <s v="he_brother"/>
    <s v="they_sister"/>
    <s v="he_sister"/>
  </r>
  <r>
    <s v="critical"/>
    <s v="she/her"/>
    <s v="he/him"/>
    <x v="1"/>
    <x v="0"/>
    <x v="0"/>
    <s v="right"/>
    <s v="spoon"/>
    <x v="0"/>
    <x v="1"/>
    <s v="her sister"/>
    <x v="1"/>
    <x v="0"/>
    <s v="she_brother"/>
    <s v="he_brother"/>
    <s v="she_sister"/>
    <s v="he_sister"/>
  </r>
  <r>
    <s v="critical"/>
    <s v="she/her"/>
    <s v="he/him"/>
    <x v="1"/>
    <x v="0"/>
    <x v="1"/>
    <s v="left"/>
    <s v="broccoli"/>
    <x v="0"/>
    <x v="0"/>
    <s v="her brother"/>
    <x v="4"/>
    <x v="1"/>
    <s v="he_sister"/>
    <s v="she_sister"/>
    <s v="he_brother"/>
    <s v="she_brother"/>
  </r>
  <r>
    <s v="critical"/>
    <s v="she/her"/>
    <s v="he/him"/>
    <x v="1"/>
    <x v="0"/>
    <x v="0"/>
    <s v="right"/>
    <s v="egg"/>
    <x v="1"/>
    <x v="0"/>
    <s v="her brother"/>
    <x v="4"/>
    <x v="3"/>
    <s v="she_brother"/>
    <s v="he_brother"/>
    <s v="she_sister"/>
    <s v="he_sister"/>
  </r>
  <r>
    <s v="critical"/>
    <s v="she/her"/>
    <s v="he/him"/>
    <x v="1"/>
    <x v="0"/>
    <x v="1"/>
    <s v="left"/>
    <s v="strawberry"/>
    <x v="1"/>
    <x v="1"/>
    <s v="her sister"/>
    <x v="1"/>
    <x v="2"/>
    <s v="he_sister"/>
    <s v="she_sister"/>
    <s v="he_brother"/>
    <s v="she_brother"/>
  </r>
  <r>
    <s v="critical"/>
    <s v="she/her"/>
    <s v="he/him"/>
    <x v="1"/>
    <x v="0"/>
    <x v="0"/>
    <s v="right"/>
    <s v="pineapple"/>
    <x v="0"/>
    <x v="0"/>
    <s v="her brother"/>
    <x v="4"/>
    <x v="0"/>
    <s v="she_sister"/>
    <s v="he_brother"/>
    <s v="she_brother"/>
    <s v="he_sister"/>
  </r>
  <r>
    <s v="critical"/>
    <s v="she/her"/>
    <s v="they/them"/>
    <x v="1"/>
    <x v="1"/>
    <x v="1"/>
    <s v="left"/>
    <s v="banana"/>
    <x v="0"/>
    <x v="1"/>
    <s v="her sister"/>
    <x v="1"/>
    <x v="1"/>
    <s v="they_brother"/>
    <s v="she_brother"/>
    <s v="they_sister"/>
    <s v="she_sister"/>
  </r>
  <r>
    <s v="critical"/>
    <s v="she/her"/>
    <s v="they/them"/>
    <x v="1"/>
    <x v="1"/>
    <x v="0"/>
    <s v="right"/>
    <s v="butter"/>
    <x v="1"/>
    <x v="1"/>
    <s v="her sister"/>
    <x v="1"/>
    <x v="3"/>
    <s v="she_sister"/>
    <s v="they_sister"/>
    <s v="she_brother"/>
    <s v="they_brother"/>
  </r>
  <r>
    <s v="critical"/>
    <s v="she/her"/>
    <s v="they/them"/>
    <x v="1"/>
    <x v="1"/>
    <x v="1"/>
    <s v="left"/>
    <s v="pepper"/>
    <x v="1"/>
    <x v="0"/>
    <s v="her brother"/>
    <x v="4"/>
    <x v="2"/>
    <s v="they_brother"/>
    <s v="she_brother"/>
    <s v="they_sister"/>
    <s v="she_sister"/>
  </r>
  <r>
    <s v="critical"/>
    <s v="she/her"/>
    <s v="they/them"/>
    <x v="1"/>
    <x v="1"/>
    <x v="0"/>
    <s v="right"/>
    <s v="carrot"/>
    <x v="0"/>
    <x v="1"/>
    <s v="her sister"/>
    <x v="1"/>
    <x v="0"/>
    <s v="she_brother"/>
    <s v="they_sister"/>
    <s v="she_sister"/>
    <s v="they_brother"/>
  </r>
  <r>
    <s v="critical"/>
    <s v="she/her"/>
    <s v="they/them"/>
    <x v="1"/>
    <x v="1"/>
    <x v="1"/>
    <s v="left"/>
    <s v="lemon"/>
    <x v="0"/>
    <x v="0"/>
    <s v="her brother"/>
    <x v="4"/>
    <x v="1"/>
    <s v="they_brother"/>
    <s v="she_sister"/>
    <s v="they_sister"/>
    <s v="she_brother"/>
  </r>
  <r>
    <s v="critical"/>
    <s v="they/them"/>
    <s v="she/her"/>
    <x v="2"/>
    <x v="2"/>
    <x v="0"/>
    <s v="right"/>
    <s v="muffin"/>
    <x v="1"/>
    <x v="0"/>
    <s v="their brother"/>
    <x v="2"/>
    <x v="3"/>
    <s v="they_brother"/>
    <s v="she_sister"/>
    <s v="they_sister"/>
    <s v="she_brother"/>
  </r>
  <r>
    <s v="critical"/>
    <s v="they/them"/>
    <s v="she/her"/>
    <x v="2"/>
    <x v="2"/>
    <x v="1"/>
    <s v="left"/>
    <s v="cereal"/>
    <x v="1"/>
    <x v="1"/>
    <s v="their sister"/>
    <x v="5"/>
    <x v="2"/>
    <s v="she_brother"/>
    <s v="they_sister"/>
    <s v="she_sister"/>
    <s v="they_brother"/>
  </r>
  <r>
    <s v="critical"/>
    <s v="they/them"/>
    <s v="she/her"/>
    <x v="2"/>
    <x v="2"/>
    <x v="0"/>
    <s v="right"/>
    <s v="orange"/>
    <x v="0"/>
    <x v="1"/>
    <s v="their sister"/>
    <x v="5"/>
    <x v="0"/>
    <s v="they_brother"/>
    <s v="she_sister"/>
    <s v="they_sister"/>
    <s v="she_brother"/>
  </r>
  <r>
    <s v="critical"/>
    <s v="they/them"/>
    <s v="she/her"/>
    <x v="2"/>
    <x v="2"/>
    <x v="1"/>
    <s v="left"/>
    <s v="potato"/>
    <x v="0"/>
    <x v="0"/>
    <s v="their brother"/>
    <x v="2"/>
    <x v="1"/>
    <s v="she_brother"/>
    <s v="they_sister"/>
    <s v="she_sister"/>
    <s v="they_brother"/>
  </r>
  <r>
    <s v="critical"/>
    <s v="they/them"/>
    <s v="she/her"/>
    <x v="2"/>
    <x v="2"/>
    <x v="0"/>
    <s v="right"/>
    <s v="apple"/>
    <x v="1"/>
    <x v="1"/>
    <s v="their sister"/>
    <x v="5"/>
    <x v="3"/>
    <s v="they_sister"/>
    <s v="she_sister"/>
    <s v="they_brother"/>
    <s v="she_brother"/>
  </r>
  <r>
    <s v="critical"/>
    <s v="they/them"/>
    <s v="he/him"/>
    <x v="2"/>
    <x v="2"/>
    <x v="1"/>
    <s v="left"/>
    <s v="onion"/>
    <x v="1"/>
    <x v="0"/>
    <s v="their brother"/>
    <x v="2"/>
    <x v="2"/>
    <s v="he_sister"/>
    <s v="they_brother"/>
    <s v="he_brother"/>
    <s v="they_sister"/>
  </r>
  <r>
    <s v="critical"/>
    <s v="they/them"/>
    <s v="he/him"/>
    <x v="2"/>
    <x v="2"/>
    <x v="0"/>
    <s v="right"/>
    <s v="watermelon"/>
    <x v="0"/>
    <x v="0"/>
    <s v="their brother"/>
    <x v="2"/>
    <x v="0"/>
    <s v="they_sister"/>
    <s v="he_brother"/>
    <s v="they_brother"/>
    <s v="he_sister"/>
  </r>
  <r>
    <s v="critical"/>
    <s v="they/them"/>
    <s v="he/him"/>
    <x v="2"/>
    <x v="2"/>
    <x v="1"/>
    <s v="left"/>
    <s v="knife"/>
    <x v="0"/>
    <x v="1"/>
    <s v="their sister"/>
    <x v="5"/>
    <x v="1"/>
    <s v="he_sister"/>
    <s v="they_brother"/>
    <s v="he_brother"/>
    <s v="they_sister"/>
  </r>
  <r>
    <s v="critical"/>
    <s v="they/them"/>
    <s v="he/him"/>
    <x v="2"/>
    <x v="2"/>
    <x v="0"/>
    <s v="right"/>
    <s v="cookie"/>
    <x v="1"/>
    <x v="0"/>
    <s v="their brother"/>
    <x v="2"/>
    <x v="3"/>
    <s v="they_brother"/>
    <s v="he_brother"/>
    <s v="they_sister"/>
    <s v="he_sister"/>
  </r>
  <r>
    <s v="critical"/>
    <s v="they/them"/>
    <s v="he/him"/>
    <x v="2"/>
    <x v="2"/>
    <x v="1"/>
    <s v="left"/>
    <s v="tomato"/>
    <x v="0"/>
    <x v="1"/>
    <s v="their sister"/>
    <x v="5"/>
    <x v="1"/>
    <s v="he_sister"/>
    <s v="they_brother"/>
    <s v="he_brother"/>
    <s v="they_sist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F6D4B4-75D3-4618-9726-B705889FCFBD}" name="PivotTable5" cacheId="493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Pronoun" colHeaderCaption="">
  <location ref="S14:V19" firstHeaderRow="1" firstDataRow="2" firstDataCol="1"/>
  <pivotFields count="17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Sibling" fld="9" subtotal="count" baseField="0" baseItem="0"/>
  </dataField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611DE2-3781-4241-9D64-F10BEACBD2FB}" name="PivotTable4" cacheId="49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rowHeaderCaption="" colHeaderCaption="Distractor">
  <location ref="S3:T7" firstHeaderRow="1" firstDataRow="1" firstDataCol="1"/>
  <pivotFields count="17">
    <pivotField showAll="0"/>
    <pivotField dataField="1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arget Char " fld="1" subtotal="count" baseField="0" baseItem="0"/>
  </dataField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D1BFA-030E-47AC-AE4B-1AFB5C23ADCC}" name="PivotTable33" cacheId="49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X3:Y34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4"/>
        <item x="1"/>
        <item x="2"/>
        <item x="5"/>
        <item t="default"/>
      </items>
    </pivotField>
    <pivotField axis="axisRow" dataField="1" showAll="0">
      <items count="6">
        <item x="0"/>
        <item x="1"/>
        <item x="3"/>
        <item x="2"/>
        <item m="1" x="4"/>
        <item t="default"/>
      </items>
    </pivotField>
    <pivotField showAll="0" sortType="ascending"/>
    <pivotField showAll="0"/>
    <pivotField showAll="0"/>
    <pivotField showAll="0"/>
  </pivotFields>
  <rowFields count="2">
    <field x="11"/>
    <field x="12"/>
  </rowFields>
  <rowItems count="3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" fld="12" subtotal="count" baseField="0" baseItem="0"/>
  </dataField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D95FA-D283-4F63-9CFD-0898242AE938}" name="PivotTable32" cacheId="49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outline="1" outlineData="1" multipleFieldFilters="0" rowHeaderCaption="Horizontal">
  <location ref="S25:T27" firstHeaderRow="1" firstDataRow="1" firstDataCol="1"/>
  <pivotFields count="17"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/>
    </i>
    <i>
      <x v="1"/>
    </i>
  </rowItems>
  <colItems count="1">
    <i/>
  </colItems>
  <dataFields count="1">
    <dataField name="Count" fld="5" subtotal="count" baseField="0" baseItem="0"/>
  </dataField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8BDF31-B0D6-4FC4-9E04-B0E42C3B28B1}" name="PivotTable7" cacheId="4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ibling">
  <location ref="AA3:AE10" firstHeaderRow="0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4"/>
        <item x="1"/>
        <item x="2"/>
        <item x="5"/>
        <item t="default"/>
      </items>
    </pivotField>
    <pivotField showAll="0"/>
    <pivotField dataField="1" showAll="0"/>
    <pivotField dataField="1" showAll="0"/>
    <pivotField dataField="1" showAll="0"/>
    <pivotField dataField="1" showAll="0"/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p Left" fld="13" subtotal="count" baseField="0" baseItem="0"/>
    <dataField name="Top Right" fld="14" subtotal="count" baseField="0" baseItem="0"/>
    <dataField name="Bottom Left" fld="15" subtotal="count" baseField="0" baseItem="0"/>
    <dataField name="Bottom Right" fld="16" subtotal="count" baseField="0" baseItem="0"/>
  </dataField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A0C4A-179E-491B-8073-0B9B0E9F82FA}" name="PivotTable6" cacheId="49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Vertical">
  <location ref="U25:V27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">
    <i>
      <x/>
    </i>
    <i>
      <x v="1"/>
    </i>
  </rowItems>
  <colItems count="1">
    <i/>
  </colItems>
  <dataFields count="1">
    <dataField name="Count" fld="8" subtotal="count" baseField="0" baseItem="0"/>
  </dataField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6B891-6761-48B8-97FB-0EFD4B5B084D}" name="PivotTable2" cacheId="49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Names">
  <location ref="M3:N24" firstHeaderRow="1" firstDataRow="1" firstDataCol="1"/>
  <pivotFields count="5">
    <pivotField showAll="0" defaultSubtotal="0"/>
    <pivotField showAll="0" defaultSubtotal="0"/>
    <pivotField showAll="0" defaultSubtotal="0"/>
    <pivotField axis="axisRow" dataField="1" showAll="0" defaultSubtotal="0">
      <items count="6">
        <item m="1" x="5"/>
        <item m="1" x="4"/>
        <item m="1" x="3"/>
        <item x="0"/>
        <item x="1"/>
        <item x="2"/>
      </items>
    </pivotField>
    <pivotField axis="axisRow" showAll="0" defaultSubtotal="0">
      <items count="9">
        <item m="1" x="6"/>
        <item x="0"/>
        <item x="1"/>
        <item x="2"/>
        <item x="3"/>
        <item m="1" x="8"/>
        <item m="1" x="7"/>
        <item x="4"/>
        <item x="5"/>
      </items>
    </pivotField>
  </pivotFields>
  <rowFields count="2">
    <field x="3"/>
    <field x="4"/>
  </rowFields>
  <rowItems count="21">
    <i>
      <x v="3"/>
    </i>
    <i r="1">
      <x v="1"/>
    </i>
    <i r="1">
      <x v="2"/>
    </i>
    <i r="1">
      <x v="3"/>
    </i>
    <i r="1">
      <x v="4"/>
    </i>
    <i r="1">
      <x v="7"/>
    </i>
    <i r="1">
      <x v="8"/>
    </i>
    <i>
      <x v="4"/>
    </i>
    <i r="1">
      <x v="1"/>
    </i>
    <i r="1">
      <x v="2"/>
    </i>
    <i r="1">
      <x v="3"/>
    </i>
    <i r="1">
      <x v="4"/>
    </i>
    <i r="1">
      <x v="7"/>
    </i>
    <i r="1">
      <x v="8"/>
    </i>
    <i>
      <x v="5"/>
    </i>
    <i r="1">
      <x v="1"/>
    </i>
    <i r="1">
      <x v="2"/>
    </i>
    <i r="1">
      <x v="3"/>
    </i>
    <i r="1">
      <x v="4"/>
    </i>
    <i r="1">
      <x v="7"/>
    </i>
    <i r="1">
      <x v="8"/>
    </i>
  </rowItems>
  <colItems count="1">
    <i/>
  </colItems>
  <dataFields count="1">
    <dataField name="Count" fld="3" subtotal="count" baseField="0" baseItem="0"/>
  </dataFields>
  <formats count="27">
    <format dxfId="644">
      <pivotArea dataOnly="0" labelOnly="1" fieldPosition="0">
        <references count="1">
          <reference field="3" count="1">
            <x v="1"/>
          </reference>
        </references>
      </pivotArea>
    </format>
    <format dxfId="643">
      <pivotArea dataOnly="0" labelOnly="1" fieldPosition="0">
        <references count="1">
          <reference field="3" count="1">
            <x v="0"/>
          </reference>
        </references>
      </pivotArea>
    </format>
    <format dxfId="642">
      <pivotArea dataOnly="0" labelOnly="1" fieldPosition="0">
        <references count="1">
          <reference field="3" count="1">
            <x v="0"/>
          </reference>
        </references>
      </pivotArea>
    </format>
    <format dxfId="641">
      <pivotArea dataOnly="0" labelOnly="1" fieldPosition="0">
        <references count="1">
          <reference field="3" count="1">
            <x v="0"/>
          </reference>
        </references>
      </pivotArea>
    </format>
    <format dxfId="640">
      <pivotArea dataOnly="0" labelOnly="1" fieldPosition="0">
        <references count="1">
          <reference field="3" count="1">
            <x v="1"/>
          </reference>
        </references>
      </pivotArea>
    </format>
    <format dxfId="639">
      <pivotArea dataOnly="0" labelOnly="1" fieldPosition="0">
        <references count="1">
          <reference field="3" count="1">
            <x v="1"/>
          </reference>
        </references>
      </pivotArea>
    </format>
    <format dxfId="638">
      <pivotArea dataOnly="0" labelOnly="1" fieldPosition="0">
        <references count="1">
          <reference field="3" count="1">
            <x v="1"/>
          </reference>
        </references>
      </pivotArea>
    </format>
    <format dxfId="637">
      <pivotArea dataOnly="0" labelOnly="1" fieldPosition="0">
        <references count="1">
          <reference field="3" count="1">
            <x v="2"/>
          </reference>
        </references>
      </pivotArea>
    </format>
    <format dxfId="636">
      <pivotArea dataOnly="0" labelOnly="1" fieldPosition="0">
        <references count="1">
          <reference field="3" count="1">
            <x v="2"/>
          </reference>
        </references>
      </pivotArea>
    </format>
    <format dxfId="635">
      <pivotArea dataOnly="0" labelOnly="1" fieldPosition="0">
        <references count="1">
          <reference field="3" count="1">
            <x v="2"/>
          </reference>
        </references>
      </pivotArea>
    </format>
    <format dxfId="634">
      <pivotArea type="all" dataOnly="0" outline="0" fieldPosition="0"/>
    </format>
    <format dxfId="633">
      <pivotArea outline="0" collapsedLevelsAreSubtotals="1" fieldPosition="0"/>
    </format>
    <format dxfId="632">
      <pivotArea field="3" type="button" dataOnly="0" labelOnly="1" outline="0" axis="axisRow" fieldPosition="0"/>
    </format>
    <format dxfId="631">
      <pivotArea dataOnly="0" labelOnly="1" fieldPosition="0">
        <references count="1">
          <reference field="3" count="0"/>
        </references>
      </pivotArea>
    </format>
    <format dxfId="630">
      <pivotArea dataOnly="0" labelOnly="1" fieldPosition="0">
        <references count="2">
          <reference field="3" count="1" selected="0">
            <x v="0"/>
          </reference>
          <reference field="4" count="0"/>
        </references>
      </pivotArea>
    </format>
    <format dxfId="629">
      <pivotArea dataOnly="0" labelOnly="1" fieldPosition="0">
        <references count="2">
          <reference field="3" count="1" selected="0">
            <x v="1"/>
          </reference>
          <reference field="4" count="0"/>
        </references>
      </pivotArea>
    </format>
    <format dxfId="628">
      <pivotArea dataOnly="0" labelOnly="1" fieldPosition="0">
        <references count="2">
          <reference field="3" count="1" selected="0">
            <x v="2"/>
          </reference>
          <reference field="4" count="0"/>
        </references>
      </pivotArea>
    </format>
    <format dxfId="627">
      <pivotArea dataOnly="0" labelOnly="1" outline="0" axis="axisValues" fieldPosition="0"/>
    </format>
    <format dxfId="626">
      <pivotArea dataOnly="0" labelOnly="1" fieldPosition="0">
        <references count="1">
          <reference field="3" count="1">
            <x v="0"/>
          </reference>
        </references>
      </pivotArea>
    </format>
    <format dxfId="625">
      <pivotArea collapsedLevelsAreSubtotals="1" fieldPosition="0">
        <references count="1">
          <reference field="3" count="1">
            <x v="0"/>
          </reference>
        </references>
      </pivotArea>
    </format>
    <format dxfId="624">
      <pivotArea dataOnly="0" labelOnly="1" fieldPosition="0">
        <references count="1">
          <reference field="3" count="1">
            <x v="1"/>
          </reference>
        </references>
      </pivotArea>
    </format>
    <format dxfId="623">
      <pivotArea collapsedLevelsAreSubtotals="1" fieldPosition="0">
        <references count="1">
          <reference field="3" count="1">
            <x v="1"/>
          </reference>
        </references>
      </pivotArea>
    </format>
    <format dxfId="622">
      <pivotArea dataOnly="0" labelOnly="1" fieldPosition="0">
        <references count="1">
          <reference field="3" count="1">
            <x v="2"/>
          </reference>
        </references>
      </pivotArea>
    </format>
    <format dxfId="621">
      <pivotArea collapsedLevelsAreSubtotals="1" fieldPosition="0">
        <references count="1">
          <reference field="3" count="1">
            <x v="2"/>
          </reference>
        </references>
      </pivotArea>
    </format>
    <format dxfId="620">
      <pivotArea dataOnly="0" labelOnly="1" fieldPosition="0">
        <references count="1">
          <reference field="3" count="1">
            <x v="5"/>
          </reference>
        </references>
      </pivotArea>
    </format>
    <format dxfId="619">
      <pivotArea dataOnly="0" labelOnly="1" fieldPosition="0">
        <references count="1">
          <reference field="3" count="1">
            <x v="4"/>
          </reference>
        </references>
      </pivotArea>
    </format>
    <format dxfId="618">
      <pivotArea dataOnly="0" labelOnly="1" fieldPosition="0">
        <references count="1">
          <reference field="3" count="1">
            <x v="3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96DB7-DFDF-449B-9707-A58FFEE859CD}" name="PivotTable1" cacheId="492" applyNumberFormats="0" applyBorderFormats="0" applyFontFormats="0" applyPatternFormats="0" applyAlignmentFormats="0" applyWidthHeightFormats="1" dataCaption="Values" grandTotalCaption="Total" updatedVersion="8" minRefreshableVersion="3" useAutoFormatting="1" rowGrandTotals="0" colGrandTotals="0" itemPrintTitles="1" createdVersion="8" indent="0" outline="1" outlineData="1" multipleFieldFilters="0" rowHeaderCaption="Image">
  <location ref="J3:K21" firstHeaderRow="1" firstDataRow="1" firstDataCol="1"/>
  <pivotFields count="5">
    <pivotField showAll="0" defaultSubtotal="0"/>
    <pivotField showAll="0" defaultSubtotal="0"/>
    <pivotField axis="axisRow" showAll="0" defaultSubtotal="0">
      <items count="7">
        <item m="1" x="6"/>
        <item x="0"/>
        <item x="5"/>
        <item x="2"/>
        <item x="1"/>
        <item x="3"/>
        <item x="4"/>
      </items>
    </pivotField>
    <pivotField axis="axisRow" dataField="1" showAll="0" defaultSubtotal="0">
      <items count="6">
        <item m="1" x="5"/>
        <item m="1" x="4"/>
        <item m="1" x="3"/>
        <item x="0"/>
        <item x="1"/>
        <item x="2"/>
      </items>
    </pivotField>
    <pivotField showAll="0" defaultSubtotal="0"/>
  </pivotFields>
  <rowFields count="2">
    <field x="2"/>
    <field x="3"/>
  </rowFields>
  <rowItems count="18">
    <i>
      <x v="1"/>
    </i>
    <i r="1">
      <x v="3"/>
    </i>
    <i r="1">
      <x v="5"/>
    </i>
    <i>
      <x v="2"/>
    </i>
    <i r="1">
      <x v="3"/>
    </i>
    <i r="1">
      <x v="5"/>
    </i>
    <i>
      <x v="3"/>
    </i>
    <i r="1">
      <x v="3"/>
    </i>
    <i r="1">
      <x v="5"/>
    </i>
    <i>
      <x v="4"/>
    </i>
    <i r="1">
      <x v="4"/>
    </i>
    <i r="1">
      <x v="5"/>
    </i>
    <i>
      <x v="5"/>
    </i>
    <i r="1">
      <x v="4"/>
    </i>
    <i r="1">
      <x v="5"/>
    </i>
    <i>
      <x v="6"/>
    </i>
    <i r="1">
      <x v="4"/>
    </i>
    <i r="1">
      <x v="5"/>
    </i>
  </rowItems>
  <colItems count="1">
    <i/>
  </colItems>
  <dataFields count="1">
    <dataField name="Count" fld="3" subtotal="count" baseField="0" baseItem="0"/>
  </dataFields>
  <formats count="74">
    <format dxfId="718">
      <pivotArea dataOnly="0" labelOnly="1" fieldPosition="0">
        <references count="2">
          <reference field="2" count="1" selected="0">
            <x v="5"/>
          </reference>
          <reference field="3" count="1">
            <x v="2"/>
          </reference>
        </references>
      </pivotArea>
    </format>
    <format dxfId="717">
      <pivotArea dataOnly="0" labelOnly="1" fieldPosition="0">
        <references count="2">
          <reference field="2" count="1" selected="0">
            <x v="4"/>
          </reference>
          <reference field="3" count="1">
            <x v="1"/>
          </reference>
        </references>
      </pivotArea>
    </format>
    <format dxfId="716">
      <pivotArea dataOnly="0" labelOnly="1" fieldPosition="0">
        <references count="2">
          <reference field="2" count="1" selected="0">
            <x v="5"/>
          </reference>
          <reference field="3" count="1">
            <x v="1"/>
          </reference>
        </references>
      </pivotArea>
    </format>
    <format dxfId="715">
      <pivotArea dataOnly="0" labelOnly="1" fieldPosition="0">
        <references count="2">
          <reference field="2" count="1" selected="0">
            <x v="6"/>
          </reference>
          <reference field="3" count="1">
            <x v="1"/>
          </reference>
        </references>
      </pivotArea>
    </format>
    <format dxfId="714">
      <pivotArea type="all" dataOnly="0" outline="0" fieldPosition="0"/>
    </format>
    <format dxfId="713">
      <pivotArea outline="0" collapsedLevelsAreSubtotals="1" fieldPosition="0"/>
    </format>
    <format dxfId="712">
      <pivotArea field="2" type="button" dataOnly="0" labelOnly="1" outline="0" axis="axisRow" fieldPosition="0"/>
    </format>
    <format dxfId="711">
      <pivotArea dataOnly="0" labelOnly="1" fieldPosition="0">
        <references count="1">
          <reference field="2" count="0"/>
        </references>
      </pivotArea>
    </format>
    <format dxfId="710">
      <pivotArea dataOnly="0" labelOnly="1" fieldPosition="0">
        <references count="2">
          <reference field="2" count="1" selected="0">
            <x v="1"/>
          </reference>
          <reference field="3" count="2">
            <x v="0"/>
            <x v="2"/>
          </reference>
        </references>
      </pivotArea>
    </format>
    <format dxfId="709">
      <pivotArea dataOnly="0" labelOnly="1" fieldPosition="0">
        <references count="2">
          <reference field="2" count="1" selected="0">
            <x v="2"/>
          </reference>
          <reference field="3" count="2">
            <x v="0"/>
            <x v="2"/>
          </reference>
        </references>
      </pivotArea>
    </format>
    <format dxfId="708">
      <pivotArea dataOnly="0" labelOnly="1" fieldPosition="0">
        <references count="2">
          <reference field="2" count="1" selected="0">
            <x v="3"/>
          </reference>
          <reference field="3" count="2">
            <x v="0"/>
            <x v="2"/>
          </reference>
        </references>
      </pivotArea>
    </format>
    <format dxfId="707">
      <pivotArea dataOnly="0" labelOnly="1" fieldPosition="0">
        <references count="2">
          <reference field="2" count="1" selected="0">
            <x v="4"/>
          </reference>
          <reference field="3" count="2">
            <x v="1"/>
            <x v="2"/>
          </reference>
        </references>
      </pivotArea>
    </format>
    <format dxfId="706">
      <pivotArea dataOnly="0" labelOnly="1" fieldPosition="0">
        <references count="2">
          <reference field="2" count="1" selected="0">
            <x v="5"/>
          </reference>
          <reference field="3" count="2">
            <x v="1"/>
            <x v="2"/>
          </reference>
        </references>
      </pivotArea>
    </format>
    <format dxfId="705">
      <pivotArea dataOnly="0" labelOnly="1" fieldPosition="0">
        <references count="2">
          <reference field="2" count="1" selected="0">
            <x v="6"/>
          </reference>
          <reference field="3" count="2">
            <x v="1"/>
            <x v="2"/>
          </reference>
        </references>
      </pivotArea>
    </format>
    <format dxfId="704">
      <pivotArea dataOnly="0" labelOnly="1" outline="0" axis="axisValues" fieldPosition="0"/>
    </format>
    <format dxfId="703">
      <pivotArea dataOnly="0" labelOnly="1" fieldPosition="0">
        <references count="2">
          <reference field="2" count="1" selected="0">
            <x v="3"/>
          </reference>
          <reference field="3" count="1">
            <x v="0"/>
          </reference>
        </references>
      </pivotArea>
    </format>
    <format dxfId="702">
      <pivotArea dataOnly="0" labelOnly="1" fieldPosition="0">
        <references count="2">
          <reference field="2" count="1" selected="0">
            <x v="2"/>
          </reference>
          <reference field="3" count="1">
            <x v="0"/>
          </reference>
        </references>
      </pivotArea>
    </format>
    <format dxfId="701">
      <pivotArea dataOnly="0" labelOnly="1" fieldPosition="0">
        <references count="2">
          <reference field="2" count="1" selected="0">
            <x v="1"/>
          </reference>
          <reference field="3" count="1">
            <x v="0"/>
          </reference>
        </references>
      </pivotArea>
    </format>
    <format dxfId="700">
      <pivotArea dataOnly="0" labelOnly="1" fieldPosition="0">
        <references count="2">
          <reference field="2" count="1" selected="0">
            <x v="3"/>
          </reference>
          <reference field="3" count="1">
            <x v="0"/>
          </reference>
        </references>
      </pivotArea>
    </format>
    <format dxfId="699">
      <pivotArea dataOnly="0" labelOnly="1" fieldPosition="0">
        <references count="2">
          <reference field="2" count="1" selected="0">
            <x v="2"/>
          </reference>
          <reference field="3" count="1">
            <x v="0"/>
          </reference>
        </references>
      </pivotArea>
    </format>
    <format dxfId="698">
      <pivotArea dataOnly="0" labelOnly="1" fieldPosition="0">
        <references count="2">
          <reference field="2" count="1" selected="0">
            <x v="1"/>
          </reference>
          <reference field="3" count="1">
            <x v="0"/>
          </reference>
        </references>
      </pivotArea>
    </format>
    <format dxfId="697">
      <pivotArea dataOnly="0" labelOnly="1" fieldPosition="0">
        <references count="2">
          <reference field="2" count="1" selected="0">
            <x v="3"/>
          </reference>
          <reference field="3" count="1">
            <x v="0"/>
          </reference>
        </references>
      </pivotArea>
    </format>
    <format dxfId="696">
      <pivotArea dataOnly="0" labelOnly="1" fieldPosition="0">
        <references count="2">
          <reference field="2" count="1" selected="0">
            <x v="2"/>
          </reference>
          <reference field="3" count="1">
            <x v="0"/>
          </reference>
        </references>
      </pivotArea>
    </format>
    <format dxfId="695">
      <pivotArea dataOnly="0" labelOnly="1" fieldPosition="0">
        <references count="2">
          <reference field="2" count="1" selected="0">
            <x v="1"/>
          </reference>
          <reference field="3" count="1">
            <x v="0"/>
          </reference>
        </references>
      </pivotArea>
    </format>
    <format dxfId="694">
      <pivotArea dataOnly="0" labelOnly="1" fieldPosition="0">
        <references count="2">
          <reference field="2" count="1" selected="0">
            <x v="6"/>
          </reference>
          <reference field="3" count="1">
            <x v="1"/>
          </reference>
        </references>
      </pivotArea>
    </format>
    <format dxfId="693">
      <pivotArea dataOnly="0" labelOnly="1" fieldPosition="0">
        <references count="2">
          <reference field="2" count="1" selected="0">
            <x v="5"/>
          </reference>
          <reference field="3" count="1">
            <x v="2"/>
          </reference>
        </references>
      </pivotArea>
    </format>
    <format dxfId="692">
      <pivotArea dataOnly="0" labelOnly="1" fieldPosition="0">
        <references count="2">
          <reference field="2" count="1" selected="0">
            <x v="4"/>
          </reference>
          <reference field="3" count="1">
            <x v="1"/>
          </reference>
        </references>
      </pivotArea>
    </format>
    <format dxfId="691">
      <pivotArea dataOnly="0" labelOnly="1" fieldPosition="0">
        <references count="2">
          <reference field="2" count="1" selected="0">
            <x v="6"/>
          </reference>
          <reference field="3" count="1">
            <x v="1"/>
          </reference>
        </references>
      </pivotArea>
    </format>
    <format dxfId="690">
      <pivotArea dataOnly="0" labelOnly="1" fieldPosition="0">
        <references count="2">
          <reference field="2" count="1" selected="0">
            <x v="5"/>
          </reference>
          <reference field="3" count="1">
            <x v="2"/>
          </reference>
        </references>
      </pivotArea>
    </format>
    <format dxfId="689">
      <pivotArea dataOnly="0" labelOnly="1" fieldPosition="0">
        <references count="2">
          <reference field="2" count="1" selected="0">
            <x v="4"/>
          </reference>
          <reference field="3" count="1">
            <x v="1"/>
          </reference>
        </references>
      </pivotArea>
    </format>
    <format dxfId="688">
      <pivotArea dataOnly="0" labelOnly="1" fieldPosition="0">
        <references count="2">
          <reference field="2" count="1" selected="0">
            <x v="6"/>
          </reference>
          <reference field="3" count="1">
            <x v="1"/>
          </reference>
        </references>
      </pivotArea>
    </format>
    <format dxfId="687">
      <pivotArea dataOnly="0" labelOnly="1" fieldPosition="0">
        <references count="2">
          <reference field="2" count="1" selected="0">
            <x v="4"/>
          </reference>
          <reference field="3" count="1">
            <x v="1"/>
          </reference>
        </references>
      </pivotArea>
    </format>
    <format dxfId="686">
      <pivotArea dataOnly="0" labelOnly="1" fieldPosition="0">
        <references count="2">
          <reference field="2" count="1" selected="0">
            <x v="1"/>
          </reference>
          <reference field="3" count="1">
            <x v="2"/>
          </reference>
        </references>
      </pivotArea>
    </format>
    <format dxfId="685">
      <pivotArea dataOnly="0" labelOnly="1" fieldPosition="0">
        <references count="2">
          <reference field="2" count="1" selected="0">
            <x v="2"/>
          </reference>
          <reference field="3" count="1">
            <x v="2"/>
          </reference>
        </references>
      </pivotArea>
    </format>
    <format dxfId="684">
      <pivotArea dataOnly="0" labelOnly="1" fieldPosition="0">
        <references count="2">
          <reference field="2" count="1" selected="0">
            <x v="3"/>
          </reference>
          <reference field="3" count="1">
            <x v="2"/>
          </reference>
        </references>
      </pivotArea>
    </format>
    <format dxfId="683">
      <pivotArea dataOnly="0" labelOnly="1" fieldPosition="0">
        <references count="2">
          <reference field="2" count="1" selected="0">
            <x v="4"/>
          </reference>
          <reference field="3" count="1">
            <x v="2"/>
          </reference>
        </references>
      </pivotArea>
    </format>
    <format dxfId="682">
      <pivotArea dataOnly="0" labelOnly="1" fieldPosition="0">
        <references count="2">
          <reference field="2" count="1" selected="0">
            <x v="6"/>
          </reference>
          <reference field="3" count="1">
            <x v="2"/>
          </reference>
        </references>
      </pivotArea>
    </format>
    <format dxfId="681">
      <pivotArea dataOnly="0" labelOnly="1" fieldPosition="0">
        <references count="2">
          <reference field="2" count="1" selected="0">
            <x v="1"/>
          </reference>
          <reference field="3" count="1">
            <x v="2"/>
          </reference>
        </references>
      </pivotArea>
    </format>
    <format dxfId="680">
      <pivotArea dataOnly="0" labelOnly="1" fieldPosition="0">
        <references count="2">
          <reference field="2" count="1" selected="0">
            <x v="2"/>
          </reference>
          <reference field="3" count="1">
            <x v="2"/>
          </reference>
        </references>
      </pivotArea>
    </format>
    <format dxfId="679">
      <pivotArea dataOnly="0" labelOnly="1" fieldPosition="0">
        <references count="2">
          <reference field="2" count="1" selected="0">
            <x v="3"/>
          </reference>
          <reference field="3" count="1">
            <x v="2"/>
          </reference>
        </references>
      </pivotArea>
    </format>
    <format dxfId="678">
      <pivotArea dataOnly="0" labelOnly="1" fieldPosition="0">
        <references count="2">
          <reference field="2" count="1" selected="0">
            <x v="4"/>
          </reference>
          <reference field="3" count="1">
            <x v="2"/>
          </reference>
        </references>
      </pivotArea>
    </format>
    <format dxfId="677">
      <pivotArea dataOnly="0" labelOnly="1" fieldPosition="0">
        <references count="2">
          <reference field="2" count="1" selected="0">
            <x v="6"/>
          </reference>
          <reference field="3" count="1">
            <x v="2"/>
          </reference>
        </references>
      </pivotArea>
    </format>
    <format dxfId="676">
      <pivotArea dataOnly="0" labelOnly="1" fieldPosition="0">
        <references count="2">
          <reference field="2" count="1" selected="0">
            <x v="1"/>
          </reference>
          <reference field="3" count="1">
            <x v="2"/>
          </reference>
        </references>
      </pivotArea>
    </format>
    <format dxfId="675">
      <pivotArea dataOnly="0" labelOnly="1" fieldPosition="0">
        <references count="2">
          <reference field="2" count="1" selected="0">
            <x v="2"/>
          </reference>
          <reference field="3" count="1">
            <x v="2"/>
          </reference>
        </references>
      </pivotArea>
    </format>
    <format dxfId="674">
      <pivotArea dataOnly="0" labelOnly="1" fieldPosition="0">
        <references count="2">
          <reference field="2" count="1" selected="0">
            <x v="3"/>
          </reference>
          <reference field="3" count="1">
            <x v="2"/>
          </reference>
        </references>
      </pivotArea>
    </format>
    <format dxfId="673">
      <pivotArea dataOnly="0" labelOnly="1" fieldPosition="0">
        <references count="2">
          <reference field="2" count="1" selected="0">
            <x v="4"/>
          </reference>
          <reference field="3" count="1">
            <x v="2"/>
          </reference>
        </references>
      </pivotArea>
    </format>
    <format dxfId="672">
      <pivotArea dataOnly="0" labelOnly="1" fieldPosition="0">
        <references count="2">
          <reference field="2" count="1" selected="0">
            <x v="6"/>
          </reference>
          <reference field="3" count="1">
            <x v="2"/>
          </reference>
        </references>
      </pivotArea>
    </format>
    <format dxfId="671">
      <pivotArea dataOnly="0" labelOnly="1" fieldPosition="0">
        <references count="2">
          <reference field="2" count="1" selected="0">
            <x v="5"/>
          </reference>
          <reference field="3" count="1">
            <x v="1"/>
          </reference>
        </references>
      </pivotArea>
    </format>
    <format dxfId="670">
      <pivotArea dataOnly="0" labelOnly="1" fieldPosition="0">
        <references count="2">
          <reference field="2" count="1" selected="0">
            <x v="5"/>
          </reference>
          <reference field="3" count="1">
            <x v="2"/>
          </reference>
        </references>
      </pivotArea>
    </format>
    <format dxfId="669">
      <pivotArea dataOnly="0" labelOnly="1" fieldPosition="0">
        <references count="2">
          <reference field="2" count="1" selected="0">
            <x v="5"/>
          </reference>
          <reference field="3" count="1">
            <x v="1"/>
          </reference>
        </references>
      </pivotArea>
    </format>
    <format dxfId="668">
      <pivotArea dataOnly="0" labelOnly="1" fieldPosition="0">
        <references count="2">
          <reference field="2" count="1" selected="0">
            <x v="1"/>
          </reference>
          <reference field="3" count="1">
            <x v="3"/>
          </reference>
        </references>
      </pivotArea>
    </format>
    <format dxfId="667">
      <pivotArea dataOnly="0" labelOnly="1" fieldPosition="0">
        <references count="2">
          <reference field="2" count="1" selected="0">
            <x v="2"/>
          </reference>
          <reference field="3" count="1">
            <x v="3"/>
          </reference>
        </references>
      </pivotArea>
    </format>
    <format dxfId="666">
      <pivotArea dataOnly="0" labelOnly="1" fieldPosition="0">
        <references count="2">
          <reference field="2" count="1" selected="0">
            <x v="3"/>
          </reference>
          <reference field="3" count="1">
            <x v="3"/>
          </reference>
        </references>
      </pivotArea>
    </format>
    <format dxfId="665">
      <pivotArea dataOnly="0" labelOnly="1" fieldPosition="0">
        <references count="2">
          <reference field="2" count="1" selected="0">
            <x v="1"/>
          </reference>
          <reference field="3" count="1">
            <x v="3"/>
          </reference>
        </references>
      </pivotArea>
    </format>
    <format dxfId="664">
      <pivotArea dataOnly="0" labelOnly="1" fieldPosition="0">
        <references count="2">
          <reference field="2" count="1" selected="0">
            <x v="2"/>
          </reference>
          <reference field="3" count="1">
            <x v="3"/>
          </reference>
        </references>
      </pivotArea>
    </format>
    <format dxfId="663">
      <pivotArea dataOnly="0" labelOnly="1" fieldPosition="0">
        <references count="2">
          <reference field="2" count="1" selected="0">
            <x v="3"/>
          </reference>
          <reference field="3" count="1">
            <x v="3"/>
          </reference>
        </references>
      </pivotArea>
    </format>
    <format dxfId="662">
      <pivotArea dataOnly="0" labelOnly="1" fieldPosition="0">
        <references count="2">
          <reference field="2" count="1" selected="0">
            <x v="4"/>
          </reference>
          <reference field="3" count="1">
            <x v="4"/>
          </reference>
        </references>
      </pivotArea>
    </format>
    <format dxfId="661">
      <pivotArea dataOnly="0" labelOnly="1" fieldPosition="0">
        <references count="2">
          <reference field="2" count="1" selected="0">
            <x v="5"/>
          </reference>
          <reference field="3" count="1">
            <x v="4"/>
          </reference>
        </references>
      </pivotArea>
    </format>
    <format dxfId="660">
      <pivotArea dataOnly="0" labelOnly="1" fieldPosition="0">
        <references count="2">
          <reference field="2" count="1" selected="0">
            <x v="6"/>
          </reference>
          <reference field="3" count="1">
            <x v="4"/>
          </reference>
        </references>
      </pivotArea>
    </format>
    <format dxfId="659">
      <pivotArea dataOnly="0" labelOnly="1" fieldPosition="0">
        <references count="2">
          <reference field="2" count="1" selected="0">
            <x v="4"/>
          </reference>
          <reference field="3" count="1">
            <x v="4"/>
          </reference>
        </references>
      </pivotArea>
    </format>
    <format dxfId="658">
      <pivotArea dataOnly="0" labelOnly="1" fieldPosition="0">
        <references count="2">
          <reference field="2" count="1" selected="0">
            <x v="5"/>
          </reference>
          <reference field="3" count="1">
            <x v="4"/>
          </reference>
        </references>
      </pivotArea>
    </format>
    <format dxfId="657">
      <pivotArea dataOnly="0" labelOnly="1" fieldPosition="0">
        <references count="2">
          <reference field="2" count="1" selected="0">
            <x v="6"/>
          </reference>
          <reference field="3" count="1">
            <x v="4"/>
          </reference>
        </references>
      </pivotArea>
    </format>
    <format dxfId="656">
      <pivotArea dataOnly="0" labelOnly="1" fieldPosition="0">
        <references count="2">
          <reference field="2" count="1" selected="0">
            <x v="1"/>
          </reference>
          <reference field="3" count="1">
            <x v="5"/>
          </reference>
        </references>
      </pivotArea>
    </format>
    <format dxfId="655">
      <pivotArea dataOnly="0" labelOnly="1" fieldPosition="0">
        <references count="2">
          <reference field="2" count="1" selected="0">
            <x v="2"/>
          </reference>
          <reference field="3" count="1">
            <x v="5"/>
          </reference>
        </references>
      </pivotArea>
    </format>
    <format dxfId="654">
      <pivotArea dataOnly="0" labelOnly="1" fieldPosition="0">
        <references count="2">
          <reference field="2" count="1" selected="0">
            <x v="3"/>
          </reference>
          <reference field="3" count="1">
            <x v="5"/>
          </reference>
        </references>
      </pivotArea>
    </format>
    <format dxfId="653">
      <pivotArea dataOnly="0" labelOnly="1" fieldPosition="0">
        <references count="2">
          <reference field="2" count="1" selected="0">
            <x v="4"/>
          </reference>
          <reference field="3" count="1">
            <x v="5"/>
          </reference>
        </references>
      </pivotArea>
    </format>
    <format dxfId="652">
      <pivotArea dataOnly="0" labelOnly="1" fieldPosition="0">
        <references count="2">
          <reference field="2" count="1" selected="0">
            <x v="5"/>
          </reference>
          <reference field="3" count="1">
            <x v="5"/>
          </reference>
        </references>
      </pivotArea>
    </format>
    <format dxfId="651">
      <pivotArea dataOnly="0" labelOnly="1" fieldPosition="0">
        <references count="2">
          <reference field="2" count="1" selected="0">
            <x v="6"/>
          </reference>
          <reference field="3" count="1">
            <x v="5"/>
          </reference>
        </references>
      </pivotArea>
    </format>
    <format dxfId="650">
      <pivotArea dataOnly="0" labelOnly="1" fieldPosition="0">
        <references count="2">
          <reference field="2" count="1" selected="0">
            <x v="1"/>
          </reference>
          <reference field="3" count="1">
            <x v="5"/>
          </reference>
        </references>
      </pivotArea>
    </format>
    <format dxfId="649">
      <pivotArea dataOnly="0" labelOnly="1" fieldPosition="0">
        <references count="2">
          <reference field="2" count="1" selected="0">
            <x v="2"/>
          </reference>
          <reference field="3" count="1">
            <x v="5"/>
          </reference>
        </references>
      </pivotArea>
    </format>
    <format dxfId="648">
      <pivotArea dataOnly="0" labelOnly="1" fieldPosition="0">
        <references count="2">
          <reference field="2" count="1" selected="0">
            <x v="3"/>
          </reference>
          <reference field="3" count="1">
            <x v="5"/>
          </reference>
        </references>
      </pivotArea>
    </format>
    <format dxfId="647">
      <pivotArea dataOnly="0" labelOnly="1" fieldPosition="0">
        <references count="2">
          <reference field="2" count="1" selected="0">
            <x v="4"/>
          </reference>
          <reference field="3" count="1">
            <x v="5"/>
          </reference>
        </references>
      </pivotArea>
    </format>
    <format dxfId="646">
      <pivotArea dataOnly="0" labelOnly="1" fieldPosition="0">
        <references count="2">
          <reference field="2" count="1" selected="0">
            <x v="5"/>
          </reference>
          <reference field="3" count="1">
            <x v="5"/>
          </reference>
        </references>
      </pivotArea>
    </format>
    <format dxfId="645">
      <pivotArea dataOnly="0" labelOnly="1" fieldPosition="0">
        <references count="2">
          <reference field="2" count="1" selected="0">
            <x v="6"/>
          </reference>
          <reference field="3" count="1">
            <x v="5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6EA159-4405-44FE-9C7A-2027014D58EC}" name="PivotTable3" cacheId="49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air">
  <location ref="P3:Q27" firstHeaderRow="1" firstDataRow="1" firstDataCol="1"/>
  <pivotFields count="5">
    <pivotField showAll="0" defaultSubtotal="0"/>
    <pivotField showAll="0" defaultSubtotal="0"/>
    <pivotField axis="axisRow" dataField="1" showAll="0" defaultSubtotal="0">
      <items count="7">
        <item x="0"/>
        <item x="5"/>
        <item x="2"/>
        <item x="1"/>
        <item x="3"/>
        <item x="4"/>
        <item m="1" x="6"/>
      </items>
    </pivotField>
    <pivotField showAll="0" defaultSubtotal="0"/>
    <pivotField axis="axisRow" showAll="0" sortType="ascending" defaultSubtotal="0">
      <items count="9">
        <item x="0"/>
        <item x="4"/>
        <item x="5"/>
        <item x="3"/>
        <item m="1" x="8"/>
        <item m="1" x="7"/>
        <item x="1"/>
        <item x="2"/>
        <item m="1" x="6"/>
      </items>
    </pivotField>
  </pivotFields>
  <rowFields count="2">
    <field x="2"/>
    <field x="4"/>
  </rowFields>
  <rowItems count="24">
    <i>
      <x/>
    </i>
    <i r="1">
      <x/>
    </i>
    <i r="1">
      <x v="1"/>
    </i>
    <i r="1">
      <x v="3"/>
    </i>
    <i>
      <x v="1"/>
    </i>
    <i r="1">
      <x v="1"/>
    </i>
    <i r="1">
      <x v="3"/>
    </i>
    <i r="1">
      <x v="7"/>
    </i>
    <i>
      <x v="2"/>
    </i>
    <i r="1">
      <x v="2"/>
    </i>
    <i r="1">
      <x v="6"/>
    </i>
    <i r="1">
      <x v="7"/>
    </i>
    <i>
      <x v="3"/>
    </i>
    <i r="1">
      <x/>
    </i>
    <i r="1">
      <x v="3"/>
    </i>
    <i r="1">
      <x v="6"/>
    </i>
    <i>
      <x v="4"/>
    </i>
    <i r="1">
      <x v="1"/>
    </i>
    <i r="1">
      <x v="2"/>
    </i>
    <i r="1">
      <x v="6"/>
    </i>
    <i>
      <x v="5"/>
    </i>
    <i r="1">
      <x/>
    </i>
    <i r="1">
      <x v="2"/>
    </i>
    <i r="1">
      <x v="7"/>
    </i>
  </rowItems>
  <colItems count="1">
    <i/>
  </colItems>
  <dataFields count="1">
    <dataField name="Count" fld="2" subtotal="count" baseField="0" baseItem="0"/>
  </dataFields>
  <formats count="11">
    <format dxfId="729">
      <pivotArea type="all" dataOnly="0" outline="0" fieldPosition="0"/>
    </format>
    <format dxfId="728">
      <pivotArea outline="0" collapsedLevelsAreSubtotals="1" fieldPosition="0"/>
    </format>
    <format dxfId="727">
      <pivotArea field="2" type="button" dataOnly="0" labelOnly="1" outline="0" axis="axisRow" fieldPosition="0"/>
    </format>
    <format dxfId="726">
      <pivotArea dataOnly="0" labelOnly="1" fieldPosition="0">
        <references count="1">
          <reference field="2" count="0"/>
        </references>
      </pivotArea>
    </format>
    <format dxfId="725">
      <pivotArea dataOnly="0" labelOnly="1" fieldPosition="0">
        <references count="2">
          <reference field="2" count="1" selected="0">
            <x v="0"/>
          </reference>
          <reference field="4" count="3">
            <x v="0"/>
            <x v="1"/>
            <x v="3"/>
          </reference>
        </references>
      </pivotArea>
    </format>
    <format dxfId="724">
      <pivotArea dataOnly="0" labelOnly="1" fieldPosition="0">
        <references count="2">
          <reference field="2" count="1" selected="0">
            <x v="1"/>
          </reference>
          <reference field="4" count="3">
            <x v="1"/>
            <x v="3"/>
            <x v="7"/>
          </reference>
        </references>
      </pivotArea>
    </format>
    <format dxfId="723">
      <pivotArea dataOnly="0" labelOnly="1" fieldPosition="0">
        <references count="2">
          <reference field="2" count="1" selected="0">
            <x v="2"/>
          </reference>
          <reference field="4" count="3">
            <x v="2"/>
            <x v="6"/>
            <x v="7"/>
          </reference>
        </references>
      </pivotArea>
    </format>
    <format dxfId="722">
      <pivotArea dataOnly="0" labelOnly="1" fieldPosition="0">
        <references count="2">
          <reference field="2" count="1" selected="0">
            <x v="3"/>
          </reference>
          <reference field="4" count="3">
            <x v="0"/>
            <x v="3"/>
            <x v="6"/>
          </reference>
        </references>
      </pivotArea>
    </format>
    <format dxfId="721">
      <pivotArea dataOnly="0" labelOnly="1" fieldPosition="0">
        <references count="2">
          <reference field="2" count="1" selected="0">
            <x v="4"/>
          </reference>
          <reference field="4" count="3">
            <x v="1"/>
            <x v="2"/>
            <x v="6"/>
          </reference>
        </references>
      </pivotArea>
    </format>
    <format dxfId="720">
      <pivotArea dataOnly="0" labelOnly="1" fieldPosition="0">
        <references count="2">
          <reference field="2" count="1" selected="0">
            <x v="5"/>
          </reference>
          <reference field="4" count="3">
            <x v="0"/>
            <x v="2"/>
            <x v="7"/>
          </reference>
        </references>
      </pivotArea>
    </format>
    <format dxfId="719">
      <pivotArea dataOnly="0" labelOnly="1" outline="0" axis="axisValues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They Project">
      <a:dk1>
        <a:sysClr val="windowText" lastClr="000000"/>
      </a:dk1>
      <a:lt1>
        <a:sysClr val="window" lastClr="FFFFFF"/>
      </a:lt1>
      <a:dk2>
        <a:srgbClr val="7F7F7F"/>
      </a:dk2>
      <a:lt2>
        <a:srgbClr val="E7E6E6"/>
      </a:lt2>
      <a:accent1>
        <a:srgbClr val="7570B3"/>
      </a:accent1>
      <a:accent2>
        <a:srgbClr val="1B9E77"/>
      </a:accent2>
      <a:accent3>
        <a:srgbClr val="D95F02"/>
      </a:accent3>
      <a:accent4>
        <a:srgbClr val="ACA9D1"/>
      </a:accent4>
      <a:accent5>
        <a:srgbClr val="C7F5E7"/>
      </a:accent5>
      <a:accent6>
        <a:srgbClr val="FDBD8B"/>
      </a:accent6>
      <a:hlink>
        <a:srgbClr val="000000"/>
      </a:hlink>
      <a:folHlink>
        <a:srgbClr val="00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epngimg.com/author/hannahhil-5479" TargetMode="External"/><Relationship Id="rId21" Type="http://schemas.openxmlformats.org/officeDocument/2006/relationships/hyperlink" Target="https://freepngimg.com/author/brettcrof-391" TargetMode="External"/><Relationship Id="rId34" Type="http://schemas.openxmlformats.org/officeDocument/2006/relationships/hyperlink" Target="https://freepngimg.com/author/hannahhil-5479" TargetMode="External"/><Relationship Id="rId42" Type="http://schemas.openxmlformats.org/officeDocument/2006/relationships/hyperlink" Target="https://freepngimg.com/author/hannahhil-5479" TargetMode="External"/><Relationship Id="rId47" Type="http://schemas.openxmlformats.org/officeDocument/2006/relationships/hyperlink" Target="https://freepngimg.com/author/alexisbai-5859" TargetMode="External"/><Relationship Id="rId50" Type="http://schemas.openxmlformats.org/officeDocument/2006/relationships/hyperlink" Target="https://freepngimg.com/author/alexisbai-5859" TargetMode="External"/><Relationship Id="rId55" Type="http://schemas.openxmlformats.org/officeDocument/2006/relationships/hyperlink" Target="https://www.pexels.com/@polina-tankilevitch/" TargetMode="External"/><Relationship Id="rId63" Type="http://schemas.openxmlformats.org/officeDocument/2006/relationships/hyperlink" Target="https://www.pexels.com/@luyi/" TargetMode="External"/><Relationship Id="rId7" Type="http://schemas.openxmlformats.org/officeDocument/2006/relationships/hyperlink" Target="https://www.pexels.com/photo/happy-cute-small-girl-in-glasses-sitting-on-table-in-light-living-room-3755494/" TargetMode="External"/><Relationship Id="rId2" Type="http://schemas.openxmlformats.org/officeDocument/2006/relationships/hyperlink" Target="https://www.pexels.com/photo/a-boy-wearing-a-brown-hoodie-jacket-6743183/" TargetMode="External"/><Relationship Id="rId16" Type="http://schemas.openxmlformats.org/officeDocument/2006/relationships/hyperlink" Target="https://freepngimg.com/png/9547-bacon-transparent" TargetMode="External"/><Relationship Id="rId29" Type="http://schemas.openxmlformats.org/officeDocument/2006/relationships/hyperlink" Target="https://freepngimg.com/author/hannahhil-5479" TargetMode="External"/><Relationship Id="rId11" Type="http://schemas.openxmlformats.org/officeDocument/2006/relationships/hyperlink" Target="https://www.pexels.com/photo/a-boy-in-polo-shirt-holding-colored-pens-8294781/" TargetMode="External"/><Relationship Id="rId24" Type="http://schemas.openxmlformats.org/officeDocument/2006/relationships/hyperlink" Target="https://freepngimg.com/author/alexisbai-5859" TargetMode="External"/><Relationship Id="rId32" Type="http://schemas.openxmlformats.org/officeDocument/2006/relationships/hyperlink" Target="https://freepngimg.com/author/lydiasimm-7560" TargetMode="External"/><Relationship Id="rId37" Type="http://schemas.openxmlformats.org/officeDocument/2006/relationships/hyperlink" Target="https://freepngimg.com/author/hannahhil-5479" TargetMode="External"/><Relationship Id="rId40" Type="http://schemas.openxmlformats.org/officeDocument/2006/relationships/hyperlink" Target="https://freepngimg.com/author/scottward-7902" TargetMode="External"/><Relationship Id="rId45" Type="http://schemas.openxmlformats.org/officeDocument/2006/relationships/hyperlink" Target="https://freepngimg.com/author/alexisbai-5859" TargetMode="External"/><Relationship Id="rId53" Type="http://schemas.openxmlformats.org/officeDocument/2006/relationships/hyperlink" Target="https://freepngimg.com/png/62264-isabella-grape-concord-purple-vine-common-wine" TargetMode="External"/><Relationship Id="rId58" Type="http://schemas.openxmlformats.org/officeDocument/2006/relationships/hyperlink" Target="https://www.pexels.com/@kindelmedia/" TargetMode="External"/><Relationship Id="rId66" Type="http://schemas.openxmlformats.org/officeDocument/2006/relationships/hyperlink" Target="https://www.pexels.com/@victoria-borodinova-392079/" TargetMode="External"/><Relationship Id="rId5" Type="http://schemas.openxmlformats.org/officeDocument/2006/relationships/hyperlink" Target="https://www.pexels.com/photo/glad-girl-in-pink-top-4680662/" TargetMode="External"/><Relationship Id="rId61" Type="http://schemas.openxmlformats.org/officeDocument/2006/relationships/hyperlink" Target="https://www.pexels.com/@olly/" TargetMode="External"/><Relationship Id="rId19" Type="http://schemas.openxmlformats.org/officeDocument/2006/relationships/hyperlink" Target="https://freepngimg.com/author/lydiasimm-7560" TargetMode="External"/><Relationship Id="rId14" Type="http://schemas.openxmlformats.org/officeDocument/2006/relationships/hyperlink" Target="https://freepngimg.com/png/7650-ice-cream-png-image" TargetMode="External"/><Relationship Id="rId22" Type="http://schemas.openxmlformats.org/officeDocument/2006/relationships/hyperlink" Target="https://freepngimg.com/author/lydiasimm-7560" TargetMode="External"/><Relationship Id="rId27" Type="http://schemas.openxmlformats.org/officeDocument/2006/relationships/hyperlink" Target="https://freepngimg.com/author/hannahhil-5479" TargetMode="External"/><Relationship Id="rId30" Type="http://schemas.openxmlformats.org/officeDocument/2006/relationships/hyperlink" Target="https://freepngimg.com/author/brettcrof-391" TargetMode="External"/><Relationship Id="rId35" Type="http://schemas.openxmlformats.org/officeDocument/2006/relationships/hyperlink" Target="https://freepngimg.com/author/brettcrof-391" TargetMode="External"/><Relationship Id="rId43" Type="http://schemas.openxmlformats.org/officeDocument/2006/relationships/hyperlink" Target="https://freepngimg.com/author/lydiasimm-7560" TargetMode="External"/><Relationship Id="rId48" Type="http://schemas.openxmlformats.org/officeDocument/2006/relationships/hyperlink" Target="https://freepngimg.com/author/lydiasimm-7560" TargetMode="External"/><Relationship Id="rId56" Type="http://schemas.openxmlformats.org/officeDocument/2006/relationships/hyperlink" Target="https://www.pexels.com/@amina-filkins/" TargetMode="External"/><Relationship Id="rId64" Type="http://schemas.openxmlformats.org/officeDocument/2006/relationships/hyperlink" Target="https://www.pexels.com/@pavel-danilyuk/" TargetMode="External"/><Relationship Id="rId8" Type="http://schemas.openxmlformats.org/officeDocument/2006/relationships/hyperlink" Target="https://www.pexels.com/photo/close-up-photo-of-happy-cute-girl-5119810/" TargetMode="External"/><Relationship Id="rId51" Type="http://schemas.openxmlformats.org/officeDocument/2006/relationships/hyperlink" Target="https://freepngimg.com/author/alexisbai-5859" TargetMode="External"/><Relationship Id="rId3" Type="http://schemas.openxmlformats.org/officeDocument/2006/relationships/hyperlink" Target="https://www.pexels.com/photo/calm-african-american-girl-in-stylish-clothes-standing-against-blue-background-5560462/" TargetMode="External"/><Relationship Id="rId12" Type="http://schemas.openxmlformats.org/officeDocument/2006/relationships/hyperlink" Target="https://freepngimg.com/png/11456-cookie-free-download-png" TargetMode="External"/><Relationship Id="rId17" Type="http://schemas.openxmlformats.org/officeDocument/2006/relationships/hyperlink" Target="https://freepngimg.com/png/2507-red-plate-png-image" TargetMode="External"/><Relationship Id="rId25" Type="http://schemas.openxmlformats.org/officeDocument/2006/relationships/hyperlink" Target="https://freepngimg.com/author/scottward-7902" TargetMode="External"/><Relationship Id="rId33" Type="http://schemas.openxmlformats.org/officeDocument/2006/relationships/hyperlink" Target="https://freepngimg.com/author/scottward-7902" TargetMode="External"/><Relationship Id="rId38" Type="http://schemas.openxmlformats.org/officeDocument/2006/relationships/hyperlink" Target="https://freepngimg.com/author/alexisbai-5859" TargetMode="External"/><Relationship Id="rId46" Type="http://schemas.openxmlformats.org/officeDocument/2006/relationships/hyperlink" Target="https://freepngimg.com/author/hannahhil-5479" TargetMode="External"/><Relationship Id="rId59" Type="http://schemas.openxmlformats.org/officeDocument/2006/relationships/hyperlink" Target="https://www.pexels.com/@mikhail-nilov/" TargetMode="External"/><Relationship Id="rId67" Type="http://schemas.openxmlformats.org/officeDocument/2006/relationships/printerSettings" Target="../printerSettings/printerSettings4.bin"/><Relationship Id="rId20" Type="http://schemas.openxmlformats.org/officeDocument/2006/relationships/hyperlink" Target="https://freepngimg.com/author/lydiasimm-7560" TargetMode="External"/><Relationship Id="rId41" Type="http://schemas.openxmlformats.org/officeDocument/2006/relationships/hyperlink" Target="https://freepngimg.com/author/alexisbai-5859" TargetMode="External"/><Relationship Id="rId54" Type="http://schemas.openxmlformats.org/officeDocument/2006/relationships/hyperlink" Target="https://freepngimg.com/author/hannahhil-5479" TargetMode="External"/><Relationship Id="rId62" Type="http://schemas.openxmlformats.org/officeDocument/2006/relationships/hyperlink" Target="https://www.pexels.com/@arina-krasnikova/" TargetMode="External"/><Relationship Id="rId1" Type="http://schemas.openxmlformats.org/officeDocument/2006/relationships/hyperlink" Target="https://www.pexels.com/photo/a-cute-boy-with-a-beautiful-smile-10970775/" TargetMode="External"/><Relationship Id="rId6" Type="http://schemas.openxmlformats.org/officeDocument/2006/relationships/hyperlink" Target="https://www.pexels.com/photo/close-up-shot-of-a-redheaded-handsome-boy-in-white-long-sleeves-smiling-while-posing-8654496/" TargetMode="External"/><Relationship Id="rId15" Type="http://schemas.openxmlformats.org/officeDocument/2006/relationships/hyperlink" Target="https://freepngimg.com/png/135727-capsicum-pepper-green-bell-free-hq-image" TargetMode="External"/><Relationship Id="rId23" Type="http://schemas.openxmlformats.org/officeDocument/2006/relationships/hyperlink" Target="https://freepngimg.com/author/scottward-7902" TargetMode="External"/><Relationship Id="rId28" Type="http://schemas.openxmlformats.org/officeDocument/2006/relationships/hyperlink" Target="https://freepngimg.com/author/hannahhil-5479" TargetMode="External"/><Relationship Id="rId36" Type="http://schemas.openxmlformats.org/officeDocument/2006/relationships/hyperlink" Target="https://freepngimg.com/author/lydiasimm-7560" TargetMode="External"/><Relationship Id="rId49" Type="http://schemas.openxmlformats.org/officeDocument/2006/relationships/hyperlink" Target="https://freepngimg.com/author/brettcrof-391" TargetMode="External"/><Relationship Id="rId57" Type="http://schemas.openxmlformats.org/officeDocument/2006/relationships/hyperlink" Target="https://www.pexels.com/@kidrays-jr-162265934/" TargetMode="External"/><Relationship Id="rId10" Type="http://schemas.openxmlformats.org/officeDocument/2006/relationships/hyperlink" Target="https://www.pexels.com/photo/little-schoolgirl-sitting-behind-desk-in-glasses-smiling-11257251/" TargetMode="External"/><Relationship Id="rId31" Type="http://schemas.openxmlformats.org/officeDocument/2006/relationships/hyperlink" Target="https://freepngimg.com/author/brettcrof-391" TargetMode="External"/><Relationship Id="rId44" Type="http://schemas.openxmlformats.org/officeDocument/2006/relationships/hyperlink" Target="https://freepngimg.com/author/lydiasimm-7560" TargetMode="External"/><Relationship Id="rId52" Type="http://schemas.openxmlformats.org/officeDocument/2006/relationships/hyperlink" Target="https://freepngimg.com/author/lydiasimm-7560" TargetMode="External"/><Relationship Id="rId60" Type="http://schemas.openxmlformats.org/officeDocument/2006/relationships/hyperlink" Target="https://www.pexels.com/@mikhail-nilov/" TargetMode="External"/><Relationship Id="rId65" Type="http://schemas.openxmlformats.org/officeDocument/2006/relationships/hyperlink" Target="https://www.pexels.com/@skyler-ewing-266953/" TargetMode="External"/><Relationship Id="rId4" Type="http://schemas.openxmlformats.org/officeDocument/2006/relationships/hyperlink" Target="https://www.pexels.com/photo/a-young-girl-sitting-on-the-sand-while-holding-her-toy-7863333/" TargetMode="External"/><Relationship Id="rId9" Type="http://schemas.openxmlformats.org/officeDocument/2006/relationships/hyperlink" Target="https://www.pexels.com/photo/boy-in-white-crew-neck-shirt-holding-a-book-8923804/" TargetMode="External"/><Relationship Id="rId13" Type="http://schemas.openxmlformats.org/officeDocument/2006/relationships/hyperlink" Target="https://freepngimg.com/png/6485-pizza-png-image" TargetMode="External"/><Relationship Id="rId18" Type="http://schemas.openxmlformats.org/officeDocument/2006/relationships/hyperlink" Target="https://freepngimg.com/author/scottward-7902" TargetMode="External"/><Relationship Id="rId39" Type="http://schemas.openxmlformats.org/officeDocument/2006/relationships/hyperlink" Target="https://freepngimg.com/author/lydiasimm-7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C1C5-1885-4F1C-A1FB-12C62766D5E7}">
  <dimension ref="A1:AK61"/>
  <sheetViews>
    <sheetView topLeftCell="E5" zoomScale="64" zoomScaleNormal="100" workbookViewId="0">
      <selection activeCell="H28" sqref="H28"/>
    </sheetView>
  </sheetViews>
  <sheetFormatPr defaultColWidth="9" defaultRowHeight="13.8" x14ac:dyDescent="0.25"/>
  <cols>
    <col min="1" max="3" width="9" style="30"/>
    <col min="4" max="4" width="0" style="30" hidden="1" customWidth="1"/>
    <col min="5" max="5" width="16" style="30" customWidth="1"/>
    <col min="6" max="7" width="9" style="30" customWidth="1"/>
    <col min="8" max="8" width="10.59765625" style="30" customWidth="1"/>
    <col min="9" max="9" width="9" style="30" customWidth="1"/>
    <col min="10" max="10" width="9" style="1" customWidth="1"/>
    <col min="11" max="11" width="11.8984375" style="1" customWidth="1"/>
    <col min="12" max="17" width="12.69921875" style="1" customWidth="1"/>
    <col min="18" max="18" width="5.59765625" customWidth="1"/>
    <col min="19" max="19" width="12.8984375" style="1" bestFit="1" customWidth="1"/>
    <col min="20" max="20" width="6.3984375" style="1" bestFit="1" customWidth="1"/>
    <col min="21" max="21" width="6.19921875" style="1" bestFit="1" customWidth="1"/>
    <col min="22" max="22" width="5.3984375" style="1" bestFit="1" customWidth="1"/>
    <col min="23" max="23" width="5.59765625" customWidth="1"/>
    <col min="24" max="24" width="14.296875" style="1" bestFit="1" customWidth="1"/>
    <col min="25" max="25" width="6.3984375" style="1" bestFit="1" customWidth="1"/>
    <col min="26" max="26" width="5.59765625" customWidth="1"/>
    <col min="27" max="27" width="11.5" style="1" bestFit="1" customWidth="1"/>
    <col min="28" max="28" width="8.3984375" style="1" bestFit="1" customWidth="1"/>
    <col min="29" max="29" width="9" style="1" bestFit="1" customWidth="1"/>
    <col min="30" max="30" width="10.8984375" style="1" bestFit="1" customWidth="1"/>
    <col min="31" max="31" width="11.5" style="1" bestFit="1" customWidth="1"/>
    <col min="32" max="32" width="13.796875" style="1" bestFit="1" customWidth="1"/>
    <col min="33" max="33" width="23.796875" style="1" bestFit="1" customWidth="1"/>
    <col min="34" max="34" width="19.5" style="1" bestFit="1" customWidth="1"/>
    <col min="35" max="35" width="17.69921875" style="1" bestFit="1" customWidth="1"/>
    <col min="36" max="36" width="20.8984375" style="1" bestFit="1" customWidth="1"/>
    <col min="37" max="37" width="27.8984375" style="1" bestFit="1" customWidth="1"/>
    <col min="38" max="16384" width="9" style="1"/>
  </cols>
  <sheetData>
    <row r="1" spans="1:34" s="82" customFormat="1" ht="7.8" customHeight="1" thickBot="1" x14ac:dyDescent="0.3">
      <c r="A1" s="47"/>
      <c r="B1" s="47"/>
      <c r="C1" s="47"/>
      <c r="D1" s="47"/>
      <c r="E1" s="47"/>
      <c r="F1" s="47"/>
      <c r="G1" s="47"/>
      <c r="H1" s="47"/>
      <c r="I1" s="47"/>
      <c r="S1" s="142"/>
      <c r="T1" s="142"/>
      <c r="U1" s="142"/>
      <c r="V1" s="142"/>
      <c r="X1"/>
      <c r="Y1"/>
      <c r="AA1"/>
      <c r="AB1"/>
    </row>
    <row r="2" spans="1:34" s="82" customFormat="1" ht="42" thickBot="1" x14ac:dyDescent="0.3">
      <c r="A2" s="81" t="s">
        <v>9</v>
      </c>
      <c r="B2" s="86" t="s">
        <v>310</v>
      </c>
      <c r="C2" s="86" t="s">
        <v>311</v>
      </c>
      <c r="D2" s="86" t="s">
        <v>312</v>
      </c>
      <c r="E2" s="86" t="s">
        <v>314</v>
      </c>
      <c r="F2" s="86" t="s">
        <v>0</v>
      </c>
      <c r="G2" s="86" t="s">
        <v>1</v>
      </c>
      <c r="H2" s="86" t="s">
        <v>42</v>
      </c>
      <c r="I2" s="86" t="s">
        <v>43</v>
      </c>
      <c r="J2" s="87" t="s">
        <v>316</v>
      </c>
      <c r="K2" s="87" t="s">
        <v>15</v>
      </c>
      <c r="L2" s="87" t="s">
        <v>44</v>
      </c>
      <c r="M2" s="87" t="s">
        <v>323</v>
      </c>
      <c r="N2" s="87" t="s">
        <v>11</v>
      </c>
      <c r="O2" s="87" t="s">
        <v>13</v>
      </c>
      <c r="P2" s="87" t="s">
        <v>12</v>
      </c>
      <c r="Q2" s="88" t="s">
        <v>14</v>
      </c>
      <c r="S2" s="133" t="s">
        <v>315</v>
      </c>
      <c r="T2" s="134"/>
      <c r="U2" s="134"/>
      <c r="V2" s="135"/>
      <c r="X2" s="143" t="s">
        <v>334</v>
      </c>
      <c r="Y2" s="144"/>
      <c r="AA2" s="130" t="s">
        <v>335</v>
      </c>
      <c r="AB2" s="131"/>
      <c r="AC2" s="131"/>
      <c r="AD2" s="131"/>
      <c r="AE2" s="132"/>
    </row>
    <row r="3" spans="1:34" s="3" customFormat="1" x14ac:dyDescent="0.25">
      <c r="A3" s="89" t="s">
        <v>65</v>
      </c>
      <c r="B3" s="90" t="s">
        <v>2</v>
      </c>
      <c r="C3" s="90" t="s">
        <v>3</v>
      </c>
      <c r="D3" s="91" t="s">
        <v>195</v>
      </c>
      <c r="E3" s="102" t="s">
        <v>337</v>
      </c>
      <c r="F3" s="91" t="s">
        <v>5</v>
      </c>
      <c r="G3" s="91" t="s">
        <v>6</v>
      </c>
      <c r="H3" s="90" t="s">
        <v>273</v>
      </c>
      <c r="I3" s="91" t="s">
        <v>8</v>
      </c>
      <c r="J3" s="92" t="s">
        <v>135</v>
      </c>
      <c r="K3" s="93" t="str">
        <f t="shared" ref="K3:K38" si="0">_xlfn.CONCAT(_xlfn.IFS($D3="he", "his", $D3="she", "her", $D3="they", "their"), " ", $J3)</f>
        <v>his brother</v>
      </c>
      <c r="L3" s="93" t="str">
        <f t="shared" ref="L3:L38" si="1">_xlfn.CONCAT($D3,"_",$J3)</f>
        <v>he_brother</v>
      </c>
      <c r="M3" s="92" t="str">
        <f>_xlfn.CONCAT($I3, " ", $F3)</f>
        <v>bottom left</v>
      </c>
      <c r="N3" s="92" t="s">
        <v>305</v>
      </c>
      <c r="O3" s="92" t="s">
        <v>307</v>
      </c>
      <c r="P3" s="93" t="str">
        <f>$L3</f>
        <v>he_brother</v>
      </c>
      <c r="Q3" s="94" t="s">
        <v>306</v>
      </c>
      <c r="S3" s="15" t="s">
        <v>318</v>
      </c>
      <c r="T3" t="s">
        <v>329</v>
      </c>
      <c r="U3"/>
      <c r="V3"/>
      <c r="X3" s="15" t="s">
        <v>142</v>
      </c>
      <c r="Y3" t="s">
        <v>198</v>
      </c>
      <c r="AA3" s="15" t="s">
        <v>330</v>
      </c>
      <c r="AB3" t="s">
        <v>319</v>
      </c>
      <c r="AC3" t="s">
        <v>321</v>
      </c>
      <c r="AD3" t="s">
        <v>320</v>
      </c>
      <c r="AE3" t="s">
        <v>322</v>
      </c>
    </row>
    <row r="4" spans="1:34" s="3" customFormat="1" x14ac:dyDescent="0.25">
      <c r="A4" s="95" t="s">
        <v>65</v>
      </c>
      <c r="B4" s="30" t="s">
        <v>3</v>
      </c>
      <c r="C4" s="30" t="s">
        <v>4</v>
      </c>
      <c r="D4" s="83" t="s">
        <v>196</v>
      </c>
      <c r="E4" s="103" t="s">
        <v>338</v>
      </c>
      <c r="F4" s="83" t="s">
        <v>6</v>
      </c>
      <c r="G4" s="83" t="s">
        <v>5</v>
      </c>
      <c r="H4" s="83" t="s">
        <v>294</v>
      </c>
      <c r="I4" s="83" t="s">
        <v>8</v>
      </c>
      <c r="J4" s="85" t="s">
        <v>136</v>
      </c>
      <c r="K4" s="1" t="str">
        <f t="shared" si="0"/>
        <v>her sister</v>
      </c>
      <c r="L4" s="1" t="str">
        <f t="shared" si="1"/>
        <v>she_sister</v>
      </c>
      <c r="M4" s="85" t="str">
        <f t="shared" ref="M4:M38" si="2">_xlfn.CONCAT($I4, " ", $F4)</f>
        <v>bottom right</v>
      </c>
      <c r="N4" s="85" t="s">
        <v>309</v>
      </c>
      <c r="O4" s="85" t="s">
        <v>307</v>
      </c>
      <c r="P4" s="85" t="s">
        <v>308</v>
      </c>
      <c r="Q4" s="5" t="str">
        <f>$L4</f>
        <v>she_sister</v>
      </c>
      <c r="S4" s="16" t="s">
        <v>336</v>
      </c>
      <c r="T4">
        <v>12</v>
      </c>
      <c r="U4"/>
      <c r="V4"/>
      <c r="X4" s="16" t="s">
        <v>313</v>
      </c>
      <c r="Y4">
        <v>6</v>
      </c>
      <c r="AA4" s="16" t="s">
        <v>313</v>
      </c>
      <c r="AB4">
        <v>6</v>
      </c>
      <c r="AC4">
        <v>6</v>
      </c>
      <c r="AD4">
        <v>6</v>
      </c>
      <c r="AE4">
        <v>6</v>
      </c>
    </row>
    <row r="5" spans="1:34" s="3" customFormat="1" ht="14.4" thickBot="1" x14ac:dyDescent="0.3">
      <c r="A5" s="96" t="s">
        <v>65</v>
      </c>
      <c r="B5" s="97" t="s">
        <v>4</v>
      </c>
      <c r="C5" s="97" t="s">
        <v>2</v>
      </c>
      <c r="D5" s="98" t="s">
        <v>197</v>
      </c>
      <c r="E5" s="104" t="s">
        <v>339</v>
      </c>
      <c r="F5" s="98" t="s">
        <v>6</v>
      </c>
      <c r="G5" s="98" t="s">
        <v>5</v>
      </c>
      <c r="H5" s="97" t="s">
        <v>274</v>
      </c>
      <c r="I5" s="98" t="s">
        <v>7</v>
      </c>
      <c r="J5" s="99" t="s">
        <v>135</v>
      </c>
      <c r="K5" s="9" t="str">
        <f t="shared" si="0"/>
        <v>their brother</v>
      </c>
      <c r="L5" s="9" t="str">
        <f t="shared" si="1"/>
        <v>they_brother</v>
      </c>
      <c r="M5" s="99" t="str">
        <f t="shared" si="2"/>
        <v>top right</v>
      </c>
      <c r="N5" s="99" t="s">
        <v>313</v>
      </c>
      <c r="O5" s="99" t="str">
        <f>$L5</f>
        <v>they_brother</v>
      </c>
      <c r="P5" s="99" t="s">
        <v>305</v>
      </c>
      <c r="Q5" s="100" t="s">
        <v>308</v>
      </c>
      <c r="S5" s="16" t="s">
        <v>340</v>
      </c>
      <c r="T5">
        <v>12</v>
      </c>
      <c r="U5"/>
      <c r="V5"/>
      <c r="X5" s="17" t="s">
        <v>326</v>
      </c>
      <c r="Y5">
        <v>2</v>
      </c>
      <c r="AA5" s="16" t="s">
        <v>305</v>
      </c>
      <c r="AB5">
        <v>6</v>
      </c>
      <c r="AC5">
        <v>6</v>
      </c>
      <c r="AD5">
        <v>6</v>
      </c>
      <c r="AE5">
        <v>6</v>
      </c>
    </row>
    <row r="6" spans="1:34" s="3" customFormat="1" x14ac:dyDescent="0.25">
      <c r="A6" s="89" t="s">
        <v>66</v>
      </c>
      <c r="B6" s="90" t="s">
        <v>2</v>
      </c>
      <c r="C6" s="90" t="s">
        <v>4</v>
      </c>
      <c r="D6" s="91" t="s">
        <v>195</v>
      </c>
      <c r="E6" s="103" t="s">
        <v>338</v>
      </c>
      <c r="F6" s="91" t="s">
        <v>6</v>
      </c>
      <c r="G6" s="91" t="s">
        <v>5</v>
      </c>
      <c r="H6" s="90" t="s">
        <v>275</v>
      </c>
      <c r="I6" s="91" t="s">
        <v>7</v>
      </c>
      <c r="J6" s="92" t="s">
        <v>136</v>
      </c>
      <c r="K6" s="93" t="str">
        <f t="shared" si="0"/>
        <v>his sister</v>
      </c>
      <c r="L6" s="93" t="str">
        <f t="shared" si="1"/>
        <v>he_sister</v>
      </c>
      <c r="M6" s="92" t="str">
        <f t="shared" si="2"/>
        <v>top right</v>
      </c>
      <c r="N6" s="92" t="s">
        <v>308</v>
      </c>
      <c r="O6" s="92" t="str">
        <f>$L6</f>
        <v>he_sister</v>
      </c>
      <c r="P6" s="92" t="s">
        <v>309</v>
      </c>
      <c r="Q6" s="94" t="s">
        <v>313</v>
      </c>
      <c r="S6" s="16" t="s">
        <v>341</v>
      </c>
      <c r="T6">
        <v>12</v>
      </c>
      <c r="U6"/>
      <c r="V6"/>
      <c r="X6" s="17" t="s">
        <v>327</v>
      </c>
      <c r="Y6">
        <v>1</v>
      </c>
      <c r="AA6" s="16" t="s">
        <v>307</v>
      </c>
      <c r="AB6">
        <v>6</v>
      </c>
      <c r="AC6">
        <v>6</v>
      </c>
      <c r="AD6">
        <v>6</v>
      </c>
      <c r="AE6">
        <v>6</v>
      </c>
    </row>
    <row r="7" spans="1:34" s="3" customFormat="1" x14ac:dyDescent="0.25">
      <c r="A7" s="95" t="s">
        <v>66</v>
      </c>
      <c r="B7" s="30" t="s">
        <v>3</v>
      </c>
      <c r="C7" s="30" t="s">
        <v>2</v>
      </c>
      <c r="D7" s="83" t="s">
        <v>196</v>
      </c>
      <c r="E7" s="103" t="s">
        <v>337</v>
      </c>
      <c r="F7" s="83" t="s">
        <v>5</v>
      </c>
      <c r="G7" s="83" t="s">
        <v>6</v>
      </c>
      <c r="H7" s="30" t="s">
        <v>276</v>
      </c>
      <c r="I7" s="83" t="s">
        <v>7</v>
      </c>
      <c r="J7" s="85" t="s">
        <v>135</v>
      </c>
      <c r="K7" s="1" t="str">
        <f t="shared" si="0"/>
        <v>her brother</v>
      </c>
      <c r="L7" s="1" t="str">
        <f t="shared" si="1"/>
        <v>she_brother</v>
      </c>
      <c r="M7" s="85" t="str">
        <f t="shared" si="2"/>
        <v>top left</v>
      </c>
      <c r="N7" s="1" t="str">
        <f>$L7</f>
        <v>she_brother</v>
      </c>
      <c r="O7" s="85" t="s">
        <v>313</v>
      </c>
      <c r="P7" s="85" t="s">
        <v>306</v>
      </c>
      <c r="Q7" s="101" t="s">
        <v>305</v>
      </c>
      <c r="S7" s="16" t="s">
        <v>143</v>
      </c>
      <c r="T7">
        <v>36</v>
      </c>
      <c r="U7"/>
      <c r="V7"/>
      <c r="X7" s="17" t="s">
        <v>324</v>
      </c>
      <c r="Y7">
        <v>1</v>
      </c>
      <c r="AA7" s="16" t="s">
        <v>306</v>
      </c>
      <c r="AB7">
        <v>6</v>
      </c>
      <c r="AC7">
        <v>6</v>
      </c>
      <c r="AD7">
        <v>6</v>
      </c>
      <c r="AE7">
        <v>6</v>
      </c>
    </row>
    <row r="8" spans="1:34" s="3" customFormat="1" ht="14.4" thickBot="1" x14ac:dyDescent="0.3">
      <c r="A8" s="96" t="s">
        <v>66</v>
      </c>
      <c r="B8" s="97" t="s">
        <v>4</v>
      </c>
      <c r="C8" s="97" t="s">
        <v>3</v>
      </c>
      <c r="D8" s="98" t="s">
        <v>197</v>
      </c>
      <c r="E8" s="103" t="s">
        <v>339</v>
      </c>
      <c r="F8" s="98" t="s">
        <v>5</v>
      </c>
      <c r="G8" s="98" t="s">
        <v>6</v>
      </c>
      <c r="H8" s="97" t="s">
        <v>277</v>
      </c>
      <c r="I8" s="98" t="s">
        <v>8</v>
      </c>
      <c r="J8" s="99" t="s">
        <v>136</v>
      </c>
      <c r="K8" s="9" t="str">
        <f t="shared" si="0"/>
        <v>their sister</v>
      </c>
      <c r="L8" s="9" t="str">
        <f t="shared" si="1"/>
        <v>they_sister</v>
      </c>
      <c r="M8" s="99" t="str">
        <f t="shared" si="2"/>
        <v>bottom left</v>
      </c>
      <c r="N8" s="99" t="s">
        <v>309</v>
      </c>
      <c r="O8" s="99" t="s">
        <v>306</v>
      </c>
      <c r="P8" s="9" t="str">
        <f>$L8</f>
        <v>they_sister</v>
      </c>
      <c r="Q8" s="100" t="s">
        <v>307</v>
      </c>
      <c r="S8"/>
      <c r="T8"/>
      <c r="U8"/>
      <c r="V8"/>
      <c r="X8" s="17" t="s">
        <v>325</v>
      </c>
      <c r="Y8">
        <v>2</v>
      </c>
      <c r="AA8" s="16" t="s">
        <v>309</v>
      </c>
      <c r="AB8">
        <v>6</v>
      </c>
      <c r="AC8">
        <v>6</v>
      </c>
      <c r="AD8">
        <v>6</v>
      </c>
      <c r="AE8">
        <v>6</v>
      </c>
    </row>
    <row r="9" spans="1:34" x14ac:dyDescent="0.25">
      <c r="A9" s="89" t="s">
        <v>10</v>
      </c>
      <c r="B9" s="90" t="s">
        <v>2</v>
      </c>
      <c r="C9" s="90" t="s">
        <v>3</v>
      </c>
      <c r="D9" s="91" t="s">
        <v>195</v>
      </c>
      <c r="E9" s="102" t="s">
        <v>337</v>
      </c>
      <c r="F9" s="90" t="s">
        <v>5</v>
      </c>
      <c r="G9" s="90" t="s">
        <v>6</v>
      </c>
      <c r="H9" s="90" t="s">
        <v>278</v>
      </c>
      <c r="I9" s="90" t="s">
        <v>7</v>
      </c>
      <c r="J9" s="92" t="s">
        <v>135</v>
      </c>
      <c r="K9" s="93" t="str">
        <f t="shared" si="0"/>
        <v>his brother</v>
      </c>
      <c r="L9" s="93" t="str">
        <f t="shared" si="1"/>
        <v>he_brother</v>
      </c>
      <c r="M9" s="92" t="str">
        <f t="shared" si="2"/>
        <v>top left</v>
      </c>
      <c r="N9" s="93" t="str">
        <f>$L9</f>
        <v>he_brother</v>
      </c>
      <c r="O9" s="92" t="s">
        <v>307</v>
      </c>
      <c r="P9" s="92" t="s">
        <v>305</v>
      </c>
      <c r="Q9" s="94" t="s">
        <v>306</v>
      </c>
      <c r="R9" s="1"/>
      <c r="S9"/>
      <c r="T9"/>
      <c r="U9"/>
      <c r="W9" s="1"/>
      <c r="X9" s="16" t="s">
        <v>305</v>
      </c>
      <c r="Y9">
        <v>6</v>
      </c>
      <c r="Z9" s="1"/>
      <c r="AA9" s="16" t="s">
        <v>308</v>
      </c>
      <c r="AB9">
        <v>6</v>
      </c>
      <c r="AC9">
        <v>6</v>
      </c>
      <c r="AD9">
        <v>6</v>
      </c>
      <c r="AE9">
        <v>6</v>
      </c>
      <c r="AH9"/>
    </row>
    <row r="10" spans="1:34" x14ac:dyDescent="0.25">
      <c r="A10" s="95" t="s">
        <v>10</v>
      </c>
      <c r="B10" s="30" t="s">
        <v>2</v>
      </c>
      <c r="C10" s="30" t="s">
        <v>3</v>
      </c>
      <c r="D10" s="83" t="s">
        <v>195</v>
      </c>
      <c r="E10" s="30" t="s">
        <v>337</v>
      </c>
      <c r="F10" s="30" t="s">
        <v>6</v>
      </c>
      <c r="G10" s="30" t="s">
        <v>5</v>
      </c>
      <c r="H10" s="30" t="s">
        <v>279</v>
      </c>
      <c r="I10" s="30" t="s">
        <v>7</v>
      </c>
      <c r="J10" s="85" t="s">
        <v>136</v>
      </c>
      <c r="K10" s="1" t="str">
        <f t="shared" si="0"/>
        <v>his sister</v>
      </c>
      <c r="L10" s="1" t="str">
        <f t="shared" si="1"/>
        <v>he_sister</v>
      </c>
      <c r="M10" s="85" t="str">
        <f t="shared" si="2"/>
        <v>top right</v>
      </c>
      <c r="N10" s="85" t="s">
        <v>306</v>
      </c>
      <c r="O10" s="85" t="str">
        <f>$L10</f>
        <v>he_sister</v>
      </c>
      <c r="P10" s="85" t="s">
        <v>307</v>
      </c>
      <c r="Q10" s="101" t="s">
        <v>313</v>
      </c>
      <c r="R10" s="1"/>
      <c r="S10"/>
      <c r="T10"/>
      <c r="U10"/>
      <c r="W10" s="1"/>
      <c r="X10" s="17" t="s">
        <v>326</v>
      </c>
      <c r="Y10">
        <v>1</v>
      </c>
      <c r="Z10" s="1"/>
      <c r="AA10" s="16" t="s">
        <v>143</v>
      </c>
      <c r="AB10">
        <v>36</v>
      </c>
      <c r="AC10">
        <v>36</v>
      </c>
      <c r="AD10">
        <v>36</v>
      </c>
      <c r="AE10">
        <v>36</v>
      </c>
      <c r="AH10"/>
    </row>
    <row r="11" spans="1:34" ht="14.4" thickBot="1" x14ac:dyDescent="0.3">
      <c r="A11" s="95" t="s">
        <v>10</v>
      </c>
      <c r="B11" s="30" t="s">
        <v>2</v>
      </c>
      <c r="C11" s="30" t="s">
        <v>3</v>
      </c>
      <c r="D11" s="83" t="s">
        <v>195</v>
      </c>
      <c r="E11" s="30" t="s">
        <v>337</v>
      </c>
      <c r="F11" s="30" t="s">
        <v>5</v>
      </c>
      <c r="G11" s="30" t="s">
        <v>6</v>
      </c>
      <c r="H11" s="30" t="s">
        <v>280</v>
      </c>
      <c r="I11" s="30" t="s">
        <v>8</v>
      </c>
      <c r="J11" s="85" t="s">
        <v>136</v>
      </c>
      <c r="K11" s="1" t="str">
        <f t="shared" si="0"/>
        <v>his sister</v>
      </c>
      <c r="L11" s="1" t="str">
        <f t="shared" si="1"/>
        <v>he_sister</v>
      </c>
      <c r="M11" s="85" t="str">
        <f t="shared" si="2"/>
        <v>bottom left</v>
      </c>
      <c r="N11" s="85" t="s">
        <v>313</v>
      </c>
      <c r="O11" s="85" t="s">
        <v>307</v>
      </c>
      <c r="P11" s="85" t="str">
        <f>$L11</f>
        <v>he_sister</v>
      </c>
      <c r="Q11" s="101" t="s">
        <v>306</v>
      </c>
      <c r="R11" s="1"/>
      <c r="S11"/>
      <c r="T11"/>
      <c r="U11"/>
      <c r="W11" s="1"/>
      <c r="X11" s="17" t="s">
        <v>327</v>
      </c>
      <c r="Y11">
        <v>1</v>
      </c>
      <c r="Z11" s="1"/>
      <c r="AA11"/>
      <c r="AB11"/>
      <c r="AC11"/>
      <c r="AD11"/>
      <c r="AE11"/>
      <c r="AH11"/>
    </row>
    <row r="12" spans="1:34" x14ac:dyDescent="0.25">
      <c r="A12" s="95" t="s">
        <v>10</v>
      </c>
      <c r="B12" s="30" t="s">
        <v>2</v>
      </c>
      <c r="C12" s="30" t="s">
        <v>3</v>
      </c>
      <c r="D12" s="83" t="s">
        <v>195</v>
      </c>
      <c r="E12" s="30" t="s">
        <v>337</v>
      </c>
      <c r="F12" s="30" t="s">
        <v>6</v>
      </c>
      <c r="G12" s="30" t="s">
        <v>5</v>
      </c>
      <c r="H12" s="30" t="s">
        <v>281</v>
      </c>
      <c r="I12" s="30" t="s">
        <v>8</v>
      </c>
      <c r="J12" s="85" t="s">
        <v>135</v>
      </c>
      <c r="K12" s="1" t="str">
        <f t="shared" si="0"/>
        <v>his brother</v>
      </c>
      <c r="L12" s="1" t="str">
        <f t="shared" si="1"/>
        <v>he_brother</v>
      </c>
      <c r="M12" s="85" t="str">
        <f t="shared" si="2"/>
        <v>bottom right</v>
      </c>
      <c r="N12" s="85" t="s">
        <v>307</v>
      </c>
      <c r="O12" s="85" t="s">
        <v>305</v>
      </c>
      <c r="P12" s="85" t="s">
        <v>306</v>
      </c>
      <c r="Q12" s="101" t="str">
        <f>$L12</f>
        <v>he_brother</v>
      </c>
      <c r="R12" s="1"/>
      <c r="S12" s="136" t="s">
        <v>317</v>
      </c>
      <c r="T12" s="137"/>
      <c r="U12" s="137"/>
      <c r="V12" s="138"/>
      <c r="W12" s="1"/>
      <c r="X12" s="17" t="s">
        <v>324</v>
      </c>
      <c r="Y12">
        <v>2</v>
      </c>
      <c r="Z12" s="1"/>
      <c r="AA12"/>
      <c r="AB12"/>
      <c r="AC12"/>
      <c r="AH12"/>
    </row>
    <row r="13" spans="1:34" ht="14.4" thickBot="1" x14ac:dyDescent="0.3">
      <c r="A13" s="95" t="s">
        <v>10</v>
      </c>
      <c r="B13" s="30" t="s">
        <v>2</v>
      </c>
      <c r="C13" s="30" t="s">
        <v>3</v>
      </c>
      <c r="D13" s="83" t="s">
        <v>195</v>
      </c>
      <c r="E13" s="30" t="s">
        <v>337</v>
      </c>
      <c r="F13" s="30" t="s">
        <v>5</v>
      </c>
      <c r="G13" s="30" t="s">
        <v>6</v>
      </c>
      <c r="H13" s="30" t="s">
        <v>282</v>
      </c>
      <c r="I13" s="30" t="s">
        <v>7</v>
      </c>
      <c r="J13" s="85" t="s">
        <v>136</v>
      </c>
      <c r="K13" s="1" t="str">
        <f t="shared" si="0"/>
        <v>his sister</v>
      </c>
      <c r="L13" s="1" t="str">
        <f t="shared" si="1"/>
        <v>he_sister</v>
      </c>
      <c r="M13" s="85" t="str">
        <f t="shared" si="2"/>
        <v>top left</v>
      </c>
      <c r="N13" s="85" t="str">
        <f>$L13</f>
        <v>he_sister</v>
      </c>
      <c r="O13" s="85" t="s">
        <v>306</v>
      </c>
      <c r="P13" s="85" t="s">
        <v>313</v>
      </c>
      <c r="Q13" s="101" t="s">
        <v>307</v>
      </c>
      <c r="R13" s="1"/>
      <c r="S13" s="139"/>
      <c r="T13" s="140"/>
      <c r="U13" s="140"/>
      <c r="V13" s="141"/>
      <c r="W13" s="1"/>
      <c r="X13" s="17" t="s">
        <v>325</v>
      </c>
      <c r="Y13">
        <v>2</v>
      </c>
      <c r="Z13" s="1"/>
      <c r="AA13"/>
      <c r="AB13"/>
      <c r="AC13"/>
      <c r="AF13"/>
      <c r="AG13"/>
      <c r="AH13"/>
    </row>
    <row r="14" spans="1:34" x14ac:dyDescent="0.25">
      <c r="A14" s="95" t="s">
        <v>10</v>
      </c>
      <c r="B14" s="30" t="s">
        <v>2</v>
      </c>
      <c r="C14" s="30" t="s">
        <v>4</v>
      </c>
      <c r="D14" s="83" t="s">
        <v>195</v>
      </c>
      <c r="E14" s="103" t="s">
        <v>338</v>
      </c>
      <c r="F14" s="30" t="s">
        <v>6</v>
      </c>
      <c r="G14" s="30" t="s">
        <v>5</v>
      </c>
      <c r="H14" s="30" t="s">
        <v>283</v>
      </c>
      <c r="I14" s="30" t="s">
        <v>7</v>
      </c>
      <c r="J14" s="85" t="s">
        <v>135</v>
      </c>
      <c r="K14" s="1" t="str">
        <f t="shared" si="0"/>
        <v>his brother</v>
      </c>
      <c r="L14" s="1" t="str">
        <f t="shared" si="1"/>
        <v>he_brother</v>
      </c>
      <c r="M14" s="85" t="str">
        <f t="shared" si="2"/>
        <v>top right</v>
      </c>
      <c r="N14" s="85" t="s">
        <v>309</v>
      </c>
      <c r="O14" s="85" t="str">
        <f>$L14</f>
        <v>he_brother</v>
      </c>
      <c r="P14" s="85" t="s">
        <v>308</v>
      </c>
      <c r="Q14" s="101" t="s">
        <v>305</v>
      </c>
      <c r="R14" s="1"/>
      <c r="S14" s="15" t="s">
        <v>330</v>
      </c>
      <c r="T14" s="15" t="s">
        <v>318</v>
      </c>
      <c r="U14"/>
      <c r="V14"/>
      <c r="W14" s="1"/>
      <c r="X14" s="16" t="s">
        <v>307</v>
      </c>
      <c r="Y14">
        <v>6</v>
      </c>
      <c r="Z14" s="1"/>
      <c r="AA14"/>
      <c r="AB14"/>
      <c r="AC14"/>
      <c r="AF14"/>
      <c r="AG14"/>
      <c r="AH14"/>
    </row>
    <row r="15" spans="1:34" x14ac:dyDescent="0.25">
      <c r="A15" s="95" t="s">
        <v>10</v>
      </c>
      <c r="B15" s="30" t="s">
        <v>2</v>
      </c>
      <c r="C15" s="30" t="s">
        <v>4</v>
      </c>
      <c r="D15" s="83" t="s">
        <v>195</v>
      </c>
      <c r="E15" s="103" t="s">
        <v>338</v>
      </c>
      <c r="F15" s="30" t="s">
        <v>5</v>
      </c>
      <c r="G15" s="30" t="s">
        <v>6</v>
      </c>
      <c r="H15" s="30" t="s">
        <v>284</v>
      </c>
      <c r="I15" s="30" t="s">
        <v>8</v>
      </c>
      <c r="J15" s="85" t="s">
        <v>135</v>
      </c>
      <c r="K15" s="1" t="str">
        <f t="shared" si="0"/>
        <v>his brother</v>
      </c>
      <c r="L15" s="1" t="str">
        <f t="shared" si="1"/>
        <v>he_brother</v>
      </c>
      <c r="M15" s="85" t="str">
        <f t="shared" si="2"/>
        <v>bottom left</v>
      </c>
      <c r="N15" s="85" t="s">
        <v>305</v>
      </c>
      <c r="O15" s="85" t="s">
        <v>308</v>
      </c>
      <c r="P15" s="85" t="str">
        <f>$L15</f>
        <v>he_brother</v>
      </c>
      <c r="Q15" s="101" t="s">
        <v>309</v>
      </c>
      <c r="R15" s="1"/>
      <c r="S15" s="15" t="s">
        <v>312</v>
      </c>
      <c r="T15" t="s">
        <v>135</v>
      </c>
      <c r="U15" t="s">
        <v>136</v>
      </c>
      <c r="V15" t="s">
        <v>331</v>
      </c>
      <c r="W15" s="1"/>
      <c r="X15" s="17" t="s">
        <v>326</v>
      </c>
      <c r="Y15">
        <v>1</v>
      </c>
      <c r="Z15" s="1"/>
      <c r="AA15"/>
      <c r="AB15"/>
      <c r="AC15"/>
      <c r="AF15"/>
      <c r="AG15"/>
      <c r="AH15"/>
    </row>
    <row r="16" spans="1:34" x14ac:dyDescent="0.25">
      <c r="A16" s="95" t="s">
        <v>10</v>
      </c>
      <c r="B16" s="30" t="s">
        <v>2</v>
      </c>
      <c r="C16" s="30" t="s">
        <v>4</v>
      </c>
      <c r="D16" s="83" t="s">
        <v>195</v>
      </c>
      <c r="E16" s="103" t="s">
        <v>338</v>
      </c>
      <c r="F16" s="30" t="s">
        <v>6</v>
      </c>
      <c r="G16" s="30" t="s">
        <v>5</v>
      </c>
      <c r="H16" s="30" t="s">
        <v>285</v>
      </c>
      <c r="I16" s="30" t="s">
        <v>8</v>
      </c>
      <c r="J16" s="85" t="s">
        <v>136</v>
      </c>
      <c r="K16" s="1" t="str">
        <f t="shared" si="0"/>
        <v>his sister</v>
      </c>
      <c r="L16" s="1" t="str">
        <f t="shared" si="1"/>
        <v>he_sister</v>
      </c>
      <c r="M16" s="85" t="str">
        <f t="shared" si="2"/>
        <v>bottom right</v>
      </c>
      <c r="N16" s="85" t="s">
        <v>309</v>
      </c>
      <c r="O16" s="85" t="s">
        <v>313</v>
      </c>
      <c r="P16" s="85" t="s">
        <v>308</v>
      </c>
      <c r="Q16" s="101" t="str">
        <f>$L16</f>
        <v>he_sister</v>
      </c>
      <c r="R16" s="1"/>
      <c r="S16" s="16" t="s">
        <v>195</v>
      </c>
      <c r="T16">
        <v>6</v>
      </c>
      <c r="U16">
        <v>6</v>
      </c>
      <c r="V16">
        <v>12</v>
      </c>
      <c r="W16" s="1"/>
      <c r="X16" s="17" t="s">
        <v>327</v>
      </c>
      <c r="Y16">
        <v>2</v>
      </c>
      <c r="Z16" s="1"/>
      <c r="AA16"/>
      <c r="AB16"/>
      <c r="AC16"/>
      <c r="AF16"/>
      <c r="AG16"/>
      <c r="AH16"/>
    </row>
    <row r="17" spans="1:37" x14ac:dyDescent="0.25">
      <c r="A17" s="95" t="s">
        <v>10</v>
      </c>
      <c r="B17" s="30" t="s">
        <v>2</v>
      </c>
      <c r="C17" s="30" t="s">
        <v>4</v>
      </c>
      <c r="D17" s="83" t="s">
        <v>195</v>
      </c>
      <c r="E17" s="103" t="s">
        <v>338</v>
      </c>
      <c r="F17" s="30" t="s">
        <v>5</v>
      </c>
      <c r="G17" s="30" t="s">
        <v>6</v>
      </c>
      <c r="H17" s="30" t="s">
        <v>286</v>
      </c>
      <c r="I17" s="30" t="s">
        <v>7</v>
      </c>
      <c r="J17" s="85" t="s">
        <v>136</v>
      </c>
      <c r="K17" s="1" t="str">
        <f t="shared" si="0"/>
        <v>his sister</v>
      </c>
      <c r="L17" s="1" t="str">
        <f t="shared" si="1"/>
        <v>he_sister</v>
      </c>
      <c r="M17" s="85" t="str">
        <f t="shared" si="2"/>
        <v>top left</v>
      </c>
      <c r="N17" s="85" t="str">
        <f>$L17</f>
        <v>he_sister</v>
      </c>
      <c r="O17" s="85" t="s">
        <v>308</v>
      </c>
      <c r="P17" s="85" t="s">
        <v>313</v>
      </c>
      <c r="Q17" s="101" t="s">
        <v>309</v>
      </c>
      <c r="R17" s="1"/>
      <c r="S17" s="16" t="s">
        <v>196</v>
      </c>
      <c r="T17">
        <v>6</v>
      </c>
      <c r="U17">
        <v>6</v>
      </c>
      <c r="V17">
        <v>12</v>
      </c>
      <c r="W17" s="1"/>
      <c r="X17" s="17" t="s">
        <v>324</v>
      </c>
      <c r="Y17">
        <v>2</v>
      </c>
      <c r="Z17" s="1"/>
      <c r="AA17"/>
      <c r="AB17"/>
      <c r="AC17"/>
      <c r="AD17" s="2"/>
      <c r="AF17"/>
      <c r="AG17"/>
      <c r="AH17"/>
    </row>
    <row r="18" spans="1:37" x14ac:dyDescent="0.25">
      <c r="A18" s="95" t="s">
        <v>10</v>
      </c>
      <c r="B18" s="30" t="s">
        <v>2</v>
      </c>
      <c r="C18" s="30" t="s">
        <v>4</v>
      </c>
      <c r="D18" s="83" t="s">
        <v>195</v>
      </c>
      <c r="E18" s="103" t="s">
        <v>338</v>
      </c>
      <c r="F18" s="30" t="s">
        <v>6</v>
      </c>
      <c r="G18" s="30" t="s">
        <v>5</v>
      </c>
      <c r="H18" s="30" t="s">
        <v>287</v>
      </c>
      <c r="I18" s="30" t="s">
        <v>7</v>
      </c>
      <c r="J18" s="85" t="s">
        <v>135</v>
      </c>
      <c r="K18" s="1" t="str">
        <f t="shared" si="0"/>
        <v>his brother</v>
      </c>
      <c r="L18" s="1" t="str">
        <f t="shared" si="1"/>
        <v>he_brother</v>
      </c>
      <c r="M18" s="85" t="str">
        <f t="shared" si="2"/>
        <v>top right</v>
      </c>
      <c r="N18" s="85" t="s">
        <v>309</v>
      </c>
      <c r="O18" s="85" t="str">
        <f>$L18</f>
        <v>he_brother</v>
      </c>
      <c r="P18" s="85" t="s">
        <v>308</v>
      </c>
      <c r="Q18" s="101" t="s">
        <v>305</v>
      </c>
      <c r="R18" s="1"/>
      <c r="S18" s="16" t="s">
        <v>197</v>
      </c>
      <c r="T18">
        <v>6</v>
      </c>
      <c r="U18">
        <v>6</v>
      </c>
      <c r="V18">
        <v>12</v>
      </c>
      <c r="W18" s="1"/>
      <c r="X18" s="17" t="s">
        <v>325</v>
      </c>
      <c r="Y18">
        <v>1</v>
      </c>
      <c r="Z18" s="1"/>
      <c r="AA18"/>
      <c r="AB18"/>
      <c r="AC18"/>
      <c r="AF18"/>
      <c r="AG18"/>
      <c r="AH18"/>
    </row>
    <row r="19" spans="1:37" x14ac:dyDescent="0.25">
      <c r="A19" s="95" t="s">
        <v>10</v>
      </c>
      <c r="B19" s="30" t="s">
        <v>3</v>
      </c>
      <c r="C19" s="30" t="s">
        <v>2</v>
      </c>
      <c r="D19" s="83" t="s">
        <v>196</v>
      </c>
      <c r="E19" s="30" t="s">
        <v>337</v>
      </c>
      <c r="F19" s="30" t="s">
        <v>5</v>
      </c>
      <c r="G19" s="30" t="s">
        <v>6</v>
      </c>
      <c r="H19" s="30" t="s">
        <v>288</v>
      </c>
      <c r="I19" s="30" t="s">
        <v>8</v>
      </c>
      <c r="J19" s="85" t="s">
        <v>136</v>
      </c>
      <c r="K19" s="1" t="str">
        <f t="shared" si="0"/>
        <v>her sister</v>
      </c>
      <c r="L19" s="1" t="str">
        <f t="shared" si="1"/>
        <v>she_sister</v>
      </c>
      <c r="M19" s="85" t="str">
        <f t="shared" si="2"/>
        <v>bottom left</v>
      </c>
      <c r="N19" s="85" t="s">
        <v>307</v>
      </c>
      <c r="O19" s="85" t="s">
        <v>313</v>
      </c>
      <c r="P19" s="85" t="str">
        <f>$L19</f>
        <v>she_sister</v>
      </c>
      <c r="Q19" s="101" t="s">
        <v>305</v>
      </c>
      <c r="R19" s="1"/>
      <c r="S19" s="16" t="s">
        <v>331</v>
      </c>
      <c r="T19">
        <v>18</v>
      </c>
      <c r="U19">
        <v>18</v>
      </c>
      <c r="V19">
        <v>36</v>
      </c>
      <c r="W19" s="1"/>
      <c r="X19" s="16" t="s">
        <v>306</v>
      </c>
      <c r="Y19">
        <v>6</v>
      </c>
      <c r="Z19" s="1"/>
      <c r="AA19"/>
      <c r="AB19"/>
      <c r="AC19"/>
      <c r="AF19"/>
      <c r="AG19"/>
      <c r="AH19"/>
    </row>
    <row r="20" spans="1:37" x14ac:dyDescent="0.25">
      <c r="A20" s="95" t="s">
        <v>10</v>
      </c>
      <c r="B20" s="30" t="s">
        <v>3</v>
      </c>
      <c r="C20" s="30" t="s">
        <v>2</v>
      </c>
      <c r="D20" s="83" t="s">
        <v>196</v>
      </c>
      <c r="E20" s="30" t="s">
        <v>337</v>
      </c>
      <c r="F20" s="30" t="s">
        <v>6</v>
      </c>
      <c r="G20" s="30" t="s">
        <v>5</v>
      </c>
      <c r="H20" s="30" t="s">
        <v>289</v>
      </c>
      <c r="I20" s="30" t="s">
        <v>8</v>
      </c>
      <c r="J20" s="85" t="s">
        <v>135</v>
      </c>
      <c r="K20" s="1" t="str">
        <f t="shared" si="0"/>
        <v>her brother</v>
      </c>
      <c r="L20" s="1" t="str">
        <f t="shared" si="1"/>
        <v>she_brother</v>
      </c>
      <c r="M20" s="85" t="str">
        <f t="shared" si="2"/>
        <v>bottom right</v>
      </c>
      <c r="N20" s="85" t="s">
        <v>305</v>
      </c>
      <c r="O20" s="85" t="s">
        <v>306</v>
      </c>
      <c r="P20" s="85" t="s">
        <v>313</v>
      </c>
      <c r="Q20" s="101" t="str">
        <f>$L20</f>
        <v>she_brother</v>
      </c>
      <c r="R20" s="1"/>
      <c r="S20"/>
      <c r="T20"/>
      <c r="U20"/>
      <c r="W20" s="1"/>
      <c r="X20" s="17" t="s">
        <v>326</v>
      </c>
      <c r="Y20">
        <v>2</v>
      </c>
      <c r="Z20" s="1"/>
      <c r="AA20"/>
      <c r="AB20"/>
      <c r="AC20"/>
      <c r="AF20"/>
      <c r="AG20"/>
      <c r="AH20"/>
    </row>
    <row r="21" spans="1:37" x14ac:dyDescent="0.25">
      <c r="A21" s="95" t="s">
        <v>10</v>
      </c>
      <c r="B21" s="30" t="s">
        <v>3</v>
      </c>
      <c r="C21" s="30" t="s">
        <v>2</v>
      </c>
      <c r="D21" s="83" t="s">
        <v>196</v>
      </c>
      <c r="E21" s="30" t="s">
        <v>337</v>
      </c>
      <c r="F21" s="30" t="s">
        <v>5</v>
      </c>
      <c r="G21" s="30" t="s">
        <v>6</v>
      </c>
      <c r="H21" s="30" t="s">
        <v>290</v>
      </c>
      <c r="I21" s="30" t="s">
        <v>7</v>
      </c>
      <c r="J21" s="85" t="s">
        <v>135</v>
      </c>
      <c r="K21" s="1" t="str">
        <f t="shared" si="0"/>
        <v>her brother</v>
      </c>
      <c r="L21" s="1" t="str">
        <f t="shared" si="1"/>
        <v>she_brother</v>
      </c>
      <c r="M21" s="85" t="str">
        <f t="shared" si="2"/>
        <v>top left</v>
      </c>
      <c r="N21" s="85" t="str">
        <f>$L21</f>
        <v>she_brother</v>
      </c>
      <c r="O21" s="85" t="s">
        <v>313</v>
      </c>
      <c r="P21" s="85" t="s">
        <v>306</v>
      </c>
      <c r="Q21" s="101" t="s">
        <v>305</v>
      </c>
      <c r="R21" s="1"/>
      <c r="S21"/>
      <c r="T21"/>
      <c r="U21"/>
      <c r="W21" s="1"/>
      <c r="X21" s="17" t="s">
        <v>327</v>
      </c>
      <c r="Y21">
        <v>2</v>
      </c>
      <c r="Z21" s="1"/>
      <c r="AA21"/>
      <c r="AB21"/>
      <c r="AF21"/>
      <c r="AG21"/>
      <c r="AH21"/>
    </row>
    <row r="22" spans="1:37" ht="14.4" thickBot="1" x14ac:dyDescent="0.3">
      <c r="A22" s="95" t="s">
        <v>10</v>
      </c>
      <c r="B22" s="30" t="s">
        <v>3</v>
      </c>
      <c r="C22" s="30" t="s">
        <v>2</v>
      </c>
      <c r="D22" s="83" t="s">
        <v>196</v>
      </c>
      <c r="E22" s="30" t="s">
        <v>337</v>
      </c>
      <c r="F22" s="30" t="s">
        <v>6</v>
      </c>
      <c r="G22" s="30" t="s">
        <v>5</v>
      </c>
      <c r="H22" s="30" t="s">
        <v>291</v>
      </c>
      <c r="I22" s="30" t="s">
        <v>7</v>
      </c>
      <c r="J22" s="85" t="s">
        <v>136</v>
      </c>
      <c r="K22" s="1" t="str">
        <f t="shared" si="0"/>
        <v>her sister</v>
      </c>
      <c r="L22" s="1" t="str">
        <f t="shared" si="1"/>
        <v>she_sister</v>
      </c>
      <c r="M22" s="85" t="str">
        <f t="shared" si="2"/>
        <v>top right</v>
      </c>
      <c r="N22" s="85" t="s">
        <v>305</v>
      </c>
      <c r="O22" s="85" t="str">
        <f>$L22</f>
        <v>she_sister</v>
      </c>
      <c r="P22" s="85" t="s">
        <v>313</v>
      </c>
      <c r="Q22" s="101" t="s">
        <v>307</v>
      </c>
      <c r="R22" s="1"/>
      <c r="S22"/>
      <c r="T22"/>
      <c r="U22"/>
      <c r="W22" s="1"/>
      <c r="X22" s="17" t="s">
        <v>324</v>
      </c>
      <c r="Y22">
        <v>1</v>
      </c>
      <c r="Z22" s="1"/>
      <c r="AA22"/>
      <c r="AB22"/>
      <c r="AK22"/>
    </row>
    <row r="23" spans="1:37" x14ac:dyDescent="0.25">
      <c r="A23" s="95" t="s">
        <v>10</v>
      </c>
      <c r="B23" s="30" t="s">
        <v>3</v>
      </c>
      <c r="C23" s="30" t="s">
        <v>2</v>
      </c>
      <c r="D23" s="83" t="s">
        <v>196</v>
      </c>
      <c r="E23" s="30" t="s">
        <v>337</v>
      </c>
      <c r="F23" s="30" t="s">
        <v>5</v>
      </c>
      <c r="G23" s="30" t="s">
        <v>6</v>
      </c>
      <c r="H23" s="30" t="s">
        <v>292</v>
      </c>
      <c r="I23" s="30" t="s">
        <v>8</v>
      </c>
      <c r="J23" s="85" t="s">
        <v>135</v>
      </c>
      <c r="K23" s="1" t="str">
        <f t="shared" si="0"/>
        <v>her brother</v>
      </c>
      <c r="L23" s="1" t="str">
        <f t="shared" si="1"/>
        <v>she_brother</v>
      </c>
      <c r="M23" s="85" t="str">
        <f t="shared" si="2"/>
        <v>bottom left</v>
      </c>
      <c r="N23" s="85" t="s">
        <v>306</v>
      </c>
      <c r="O23" s="85" t="s">
        <v>313</v>
      </c>
      <c r="P23" s="85" t="str">
        <f>$L23</f>
        <v>she_brother</v>
      </c>
      <c r="Q23" s="101" t="s">
        <v>305</v>
      </c>
      <c r="R23" s="1"/>
      <c r="S23" s="136" t="s">
        <v>328</v>
      </c>
      <c r="T23" s="137"/>
      <c r="U23" s="137"/>
      <c r="V23" s="138"/>
      <c r="W23" s="1"/>
      <c r="X23" s="17" t="s">
        <v>325</v>
      </c>
      <c r="Y23">
        <v>1</v>
      </c>
      <c r="Z23" s="1"/>
      <c r="AA23"/>
      <c r="AB23"/>
      <c r="AK23"/>
    </row>
    <row r="24" spans="1:37" ht="14.4" thickBot="1" x14ac:dyDescent="0.3">
      <c r="A24" s="95" t="s">
        <v>10</v>
      </c>
      <c r="B24" s="30" t="s">
        <v>3</v>
      </c>
      <c r="C24" s="30" t="s">
        <v>4</v>
      </c>
      <c r="D24" s="83" t="s">
        <v>196</v>
      </c>
      <c r="E24" s="103" t="s">
        <v>338</v>
      </c>
      <c r="F24" s="30" t="s">
        <v>6</v>
      </c>
      <c r="G24" s="30" t="s">
        <v>5</v>
      </c>
      <c r="H24" s="30" t="s">
        <v>293</v>
      </c>
      <c r="I24" s="30" t="s">
        <v>8</v>
      </c>
      <c r="J24" s="85" t="s">
        <v>136</v>
      </c>
      <c r="K24" s="1" t="str">
        <f t="shared" si="0"/>
        <v>her sister</v>
      </c>
      <c r="L24" s="1" t="str">
        <f t="shared" si="1"/>
        <v>she_sister</v>
      </c>
      <c r="M24" s="85" t="str">
        <f t="shared" si="2"/>
        <v>bottom right</v>
      </c>
      <c r="N24" s="85" t="s">
        <v>309</v>
      </c>
      <c r="O24" s="85" t="s">
        <v>307</v>
      </c>
      <c r="P24" s="85" t="s">
        <v>308</v>
      </c>
      <c r="Q24" s="101" t="str">
        <f>$L24</f>
        <v>she_sister</v>
      </c>
      <c r="R24" s="1"/>
      <c r="S24" s="139"/>
      <c r="T24" s="140"/>
      <c r="U24" s="140"/>
      <c r="V24" s="141"/>
      <c r="W24" s="1"/>
      <c r="X24" s="16" t="s">
        <v>309</v>
      </c>
      <c r="Y24">
        <v>6</v>
      </c>
      <c r="Z24" s="1"/>
      <c r="AA24"/>
      <c r="AB24"/>
      <c r="AK24"/>
    </row>
    <row r="25" spans="1:37" x14ac:dyDescent="0.25">
      <c r="A25" s="95" t="s">
        <v>10</v>
      </c>
      <c r="B25" s="30" t="s">
        <v>3</v>
      </c>
      <c r="C25" s="30" t="s">
        <v>4</v>
      </c>
      <c r="D25" s="83" t="s">
        <v>196</v>
      </c>
      <c r="E25" s="103" t="s">
        <v>338</v>
      </c>
      <c r="F25" s="30" t="s">
        <v>5</v>
      </c>
      <c r="G25" s="30" t="s">
        <v>6</v>
      </c>
      <c r="H25" s="40" t="s">
        <v>382</v>
      </c>
      <c r="I25" s="30" t="s">
        <v>7</v>
      </c>
      <c r="J25" s="85" t="s">
        <v>136</v>
      </c>
      <c r="K25" s="1" t="str">
        <f t="shared" si="0"/>
        <v>her sister</v>
      </c>
      <c r="L25" s="1" t="str">
        <f t="shared" si="1"/>
        <v>she_sister</v>
      </c>
      <c r="M25" s="85" t="str">
        <f t="shared" si="2"/>
        <v>top left</v>
      </c>
      <c r="N25" s="85" t="str">
        <f>$L25</f>
        <v>she_sister</v>
      </c>
      <c r="O25" s="85" t="s">
        <v>308</v>
      </c>
      <c r="P25" s="85" t="s">
        <v>307</v>
      </c>
      <c r="Q25" s="101" t="s">
        <v>309</v>
      </c>
      <c r="R25" s="1"/>
      <c r="S25" s="15" t="s">
        <v>332</v>
      </c>
      <c r="T25" t="s">
        <v>198</v>
      </c>
      <c r="U25" s="15" t="s">
        <v>333</v>
      </c>
      <c r="V25" t="s">
        <v>198</v>
      </c>
      <c r="W25" s="1"/>
      <c r="X25" s="17" t="s">
        <v>326</v>
      </c>
      <c r="Y25">
        <v>1</v>
      </c>
      <c r="Z25" s="1"/>
      <c r="AA25"/>
      <c r="AB25"/>
      <c r="AK25"/>
    </row>
    <row r="26" spans="1:37" x14ac:dyDescent="0.25">
      <c r="A26" s="95" t="s">
        <v>10</v>
      </c>
      <c r="B26" s="30" t="s">
        <v>3</v>
      </c>
      <c r="C26" s="30" t="s">
        <v>4</v>
      </c>
      <c r="D26" s="83" t="s">
        <v>196</v>
      </c>
      <c r="E26" s="103" t="s">
        <v>338</v>
      </c>
      <c r="F26" s="30" t="s">
        <v>6</v>
      </c>
      <c r="G26" s="30" t="s">
        <v>5</v>
      </c>
      <c r="H26" s="40" t="s">
        <v>383</v>
      </c>
      <c r="I26" s="30" t="s">
        <v>7</v>
      </c>
      <c r="J26" s="85" t="s">
        <v>135</v>
      </c>
      <c r="K26" s="1" t="str">
        <f t="shared" si="0"/>
        <v>her brother</v>
      </c>
      <c r="L26" s="1" t="str">
        <f t="shared" si="1"/>
        <v>she_brother</v>
      </c>
      <c r="M26" s="85" t="str">
        <f t="shared" si="2"/>
        <v>top right</v>
      </c>
      <c r="N26" s="85" t="s">
        <v>309</v>
      </c>
      <c r="O26" s="85" t="str">
        <f>$L26</f>
        <v>she_brother</v>
      </c>
      <c r="P26" s="85" t="s">
        <v>308</v>
      </c>
      <c r="Q26" s="101" t="s">
        <v>306</v>
      </c>
      <c r="R26" s="1"/>
      <c r="S26" s="16" t="s">
        <v>5</v>
      </c>
      <c r="T26">
        <v>18</v>
      </c>
      <c r="U26" s="16" t="s">
        <v>8</v>
      </c>
      <c r="V26">
        <v>18</v>
      </c>
      <c r="W26" s="1"/>
      <c r="X26" s="17" t="s">
        <v>327</v>
      </c>
      <c r="Y26">
        <v>1</v>
      </c>
      <c r="Z26" s="1"/>
      <c r="AA26"/>
      <c r="AB26"/>
      <c r="AK26"/>
    </row>
    <row r="27" spans="1:37" x14ac:dyDescent="0.25">
      <c r="A27" s="95" t="s">
        <v>10</v>
      </c>
      <c r="B27" s="30" t="s">
        <v>3</v>
      </c>
      <c r="C27" s="30" t="s">
        <v>4</v>
      </c>
      <c r="D27" s="83" t="s">
        <v>196</v>
      </c>
      <c r="E27" s="103" t="s">
        <v>338</v>
      </c>
      <c r="F27" s="30" t="s">
        <v>5</v>
      </c>
      <c r="G27" s="30" t="s">
        <v>6</v>
      </c>
      <c r="H27" s="30" t="s">
        <v>295</v>
      </c>
      <c r="I27" s="30" t="s">
        <v>8</v>
      </c>
      <c r="J27" s="85" t="s">
        <v>136</v>
      </c>
      <c r="K27" s="1" t="str">
        <f t="shared" si="0"/>
        <v>her sister</v>
      </c>
      <c r="L27" s="1" t="str">
        <f t="shared" si="1"/>
        <v>she_sister</v>
      </c>
      <c r="M27" s="85" t="str">
        <f t="shared" si="2"/>
        <v>bottom left</v>
      </c>
      <c r="N27" s="85" t="s">
        <v>307</v>
      </c>
      <c r="O27" s="85" t="s">
        <v>308</v>
      </c>
      <c r="P27" s="85" t="str">
        <f>$L27</f>
        <v>she_sister</v>
      </c>
      <c r="Q27" s="101" t="s">
        <v>309</v>
      </c>
      <c r="R27" s="1"/>
      <c r="S27" s="16" t="s">
        <v>6</v>
      </c>
      <c r="T27">
        <v>18</v>
      </c>
      <c r="U27" s="16" t="s">
        <v>7</v>
      </c>
      <c r="V27">
        <v>18</v>
      </c>
      <c r="W27" s="1"/>
      <c r="X27" s="17" t="s">
        <v>324</v>
      </c>
      <c r="Y27">
        <v>2</v>
      </c>
      <c r="Z27" s="1"/>
      <c r="AA27"/>
      <c r="AB27"/>
      <c r="AK27"/>
    </row>
    <row r="28" spans="1:37" x14ac:dyDescent="0.25">
      <c r="A28" s="95" t="s">
        <v>10</v>
      </c>
      <c r="B28" s="30" t="s">
        <v>3</v>
      </c>
      <c r="C28" s="30" t="s">
        <v>4</v>
      </c>
      <c r="D28" s="83" t="s">
        <v>196</v>
      </c>
      <c r="E28" s="103" t="s">
        <v>338</v>
      </c>
      <c r="F28" s="30" t="s">
        <v>6</v>
      </c>
      <c r="G28" s="30" t="s">
        <v>5</v>
      </c>
      <c r="H28" s="30" t="s">
        <v>296</v>
      </c>
      <c r="I28" s="30" t="s">
        <v>8</v>
      </c>
      <c r="J28" s="85" t="s">
        <v>135</v>
      </c>
      <c r="K28" s="1" t="str">
        <f t="shared" si="0"/>
        <v>her brother</v>
      </c>
      <c r="L28" s="1" t="str">
        <f t="shared" si="1"/>
        <v>she_brother</v>
      </c>
      <c r="M28" s="85" t="str">
        <f t="shared" si="2"/>
        <v>bottom right</v>
      </c>
      <c r="N28" s="85" t="s">
        <v>309</v>
      </c>
      <c r="O28" s="85" t="s">
        <v>306</v>
      </c>
      <c r="P28" s="85" t="s">
        <v>308</v>
      </c>
      <c r="Q28" s="101" t="str">
        <f>$L28</f>
        <v>she_brother</v>
      </c>
      <c r="R28" s="1"/>
      <c r="S28"/>
      <c r="T28"/>
      <c r="U28"/>
      <c r="V28"/>
      <c r="W28" s="1"/>
      <c r="X28" s="17" t="s">
        <v>325</v>
      </c>
      <c r="Y28">
        <v>2</v>
      </c>
      <c r="Z28" s="1"/>
      <c r="AA28"/>
      <c r="AB28"/>
      <c r="AK28"/>
    </row>
    <row r="29" spans="1:37" x14ac:dyDescent="0.25">
      <c r="A29" s="95" t="s">
        <v>10</v>
      </c>
      <c r="B29" s="30" t="s">
        <v>4</v>
      </c>
      <c r="C29" s="30" t="s">
        <v>3</v>
      </c>
      <c r="D29" s="83" t="s">
        <v>197</v>
      </c>
      <c r="E29" s="103" t="s">
        <v>339</v>
      </c>
      <c r="F29" s="30" t="s">
        <v>5</v>
      </c>
      <c r="G29" s="30" t="s">
        <v>6</v>
      </c>
      <c r="H29" s="40" t="s">
        <v>384</v>
      </c>
      <c r="I29" s="30" t="s">
        <v>7</v>
      </c>
      <c r="J29" s="85" t="s">
        <v>135</v>
      </c>
      <c r="K29" s="1" t="str">
        <f t="shared" si="0"/>
        <v>their brother</v>
      </c>
      <c r="L29" s="1" t="str">
        <f t="shared" si="1"/>
        <v>they_brother</v>
      </c>
      <c r="M29" s="85" t="str">
        <f t="shared" si="2"/>
        <v>top left</v>
      </c>
      <c r="N29" s="85" t="str">
        <f>$L29</f>
        <v>they_brother</v>
      </c>
      <c r="O29" s="85" t="s">
        <v>306</v>
      </c>
      <c r="P29" s="85" t="s">
        <v>308</v>
      </c>
      <c r="Q29" s="101" t="s">
        <v>307</v>
      </c>
      <c r="R29" s="1"/>
      <c r="S29"/>
      <c r="T29"/>
      <c r="U29"/>
      <c r="V29"/>
      <c r="W29" s="1"/>
      <c r="X29" s="16" t="s">
        <v>308</v>
      </c>
      <c r="Y29">
        <v>6</v>
      </c>
      <c r="Z29" s="1"/>
      <c r="AA29"/>
      <c r="AB29"/>
      <c r="AK29"/>
    </row>
    <row r="30" spans="1:37" x14ac:dyDescent="0.25">
      <c r="A30" s="95" t="s">
        <v>10</v>
      </c>
      <c r="B30" s="30" t="s">
        <v>4</v>
      </c>
      <c r="C30" s="30" t="s">
        <v>3</v>
      </c>
      <c r="D30" s="83" t="s">
        <v>197</v>
      </c>
      <c r="E30" s="103" t="s">
        <v>339</v>
      </c>
      <c r="F30" s="30" t="s">
        <v>6</v>
      </c>
      <c r="G30" s="30" t="s">
        <v>5</v>
      </c>
      <c r="H30" s="40" t="s">
        <v>385</v>
      </c>
      <c r="I30" s="30" t="s">
        <v>7</v>
      </c>
      <c r="J30" s="85" t="s">
        <v>136</v>
      </c>
      <c r="K30" s="1" t="str">
        <f t="shared" si="0"/>
        <v>their sister</v>
      </c>
      <c r="L30" s="1" t="str">
        <f t="shared" si="1"/>
        <v>they_sister</v>
      </c>
      <c r="M30" s="85" t="str">
        <f t="shared" si="2"/>
        <v>top right</v>
      </c>
      <c r="N30" s="85" t="s">
        <v>307</v>
      </c>
      <c r="O30" s="85" t="str">
        <f>$L30</f>
        <v>they_sister</v>
      </c>
      <c r="P30" s="85" t="s">
        <v>306</v>
      </c>
      <c r="Q30" s="101" t="s">
        <v>309</v>
      </c>
      <c r="R30" s="1"/>
      <c r="S30"/>
      <c r="T30"/>
      <c r="U30"/>
      <c r="V30"/>
      <c r="W30" s="1"/>
      <c r="X30" s="17" t="s">
        <v>326</v>
      </c>
      <c r="Y30">
        <v>2</v>
      </c>
      <c r="Z30" s="1"/>
      <c r="AA30"/>
      <c r="AB30"/>
      <c r="AF30"/>
      <c r="AG30"/>
      <c r="AH30"/>
    </row>
    <row r="31" spans="1:37" x14ac:dyDescent="0.25">
      <c r="A31" s="95" t="s">
        <v>10</v>
      </c>
      <c r="B31" s="30" t="s">
        <v>4</v>
      </c>
      <c r="C31" s="30" t="s">
        <v>3</v>
      </c>
      <c r="D31" s="83" t="s">
        <v>197</v>
      </c>
      <c r="E31" s="103" t="s">
        <v>339</v>
      </c>
      <c r="F31" s="30" t="s">
        <v>5</v>
      </c>
      <c r="G31" s="30" t="s">
        <v>6</v>
      </c>
      <c r="H31" s="40" t="s">
        <v>297</v>
      </c>
      <c r="I31" s="30" t="s">
        <v>8</v>
      </c>
      <c r="J31" s="85" t="s">
        <v>136</v>
      </c>
      <c r="K31" s="1" t="str">
        <f t="shared" si="0"/>
        <v>their sister</v>
      </c>
      <c r="L31" s="1" t="str">
        <f t="shared" si="1"/>
        <v>they_sister</v>
      </c>
      <c r="M31" s="85" t="str">
        <f t="shared" si="2"/>
        <v>bottom left</v>
      </c>
      <c r="N31" s="85" t="s">
        <v>309</v>
      </c>
      <c r="O31" s="85" t="s">
        <v>306</v>
      </c>
      <c r="P31" s="85" t="str">
        <f>$L31</f>
        <v>they_sister</v>
      </c>
      <c r="Q31" s="101" t="s">
        <v>307</v>
      </c>
      <c r="R31" s="1"/>
      <c r="S31"/>
      <c r="T31"/>
      <c r="U31"/>
      <c r="V31"/>
      <c r="W31" s="1"/>
      <c r="X31" s="17" t="s">
        <v>327</v>
      </c>
      <c r="Y31">
        <v>2</v>
      </c>
      <c r="Z31" s="1"/>
      <c r="AA31"/>
      <c r="AB31"/>
      <c r="AF31"/>
      <c r="AG31"/>
      <c r="AH31"/>
    </row>
    <row r="32" spans="1:37" x14ac:dyDescent="0.25">
      <c r="A32" s="95" t="s">
        <v>10</v>
      </c>
      <c r="B32" s="30" t="s">
        <v>4</v>
      </c>
      <c r="C32" s="30" t="s">
        <v>3</v>
      </c>
      <c r="D32" s="83" t="s">
        <v>197</v>
      </c>
      <c r="E32" s="103" t="s">
        <v>339</v>
      </c>
      <c r="F32" s="30" t="s">
        <v>6</v>
      </c>
      <c r="G32" s="30" t="s">
        <v>5</v>
      </c>
      <c r="H32" s="30" t="s">
        <v>298</v>
      </c>
      <c r="I32" s="30" t="s">
        <v>8</v>
      </c>
      <c r="J32" s="85" t="s">
        <v>135</v>
      </c>
      <c r="K32" s="1" t="str">
        <f t="shared" si="0"/>
        <v>their brother</v>
      </c>
      <c r="L32" s="1" t="str">
        <f t="shared" si="1"/>
        <v>they_brother</v>
      </c>
      <c r="M32" s="85" t="str">
        <f t="shared" si="2"/>
        <v>bottom right</v>
      </c>
      <c r="N32" s="85" t="s">
        <v>307</v>
      </c>
      <c r="O32" s="85" t="s">
        <v>308</v>
      </c>
      <c r="P32" s="85" t="s">
        <v>306</v>
      </c>
      <c r="Q32" s="101" t="str">
        <f>$L32</f>
        <v>they_brother</v>
      </c>
      <c r="R32" s="1"/>
      <c r="U32"/>
      <c r="V32"/>
      <c r="W32" s="1"/>
      <c r="X32" s="17" t="s">
        <v>324</v>
      </c>
      <c r="Y32">
        <v>1</v>
      </c>
      <c r="Z32" s="1"/>
      <c r="AA32"/>
      <c r="AB32"/>
      <c r="AF32"/>
      <c r="AG32"/>
      <c r="AH32"/>
    </row>
    <row r="33" spans="1:34" x14ac:dyDescent="0.25">
      <c r="A33" s="95" t="s">
        <v>10</v>
      </c>
      <c r="B33" s="30" t="s">
        <v>4</v>
      </c>
      <c r="C33" s="30" t="s">
        <v>3</v>
      </c>
      <c r="D33" s="83" t="s">
        <v>197</v>
      </c>
      <c r="E33" s="103" t="s">
        <v>339</v>
      </c>
      <c r="F33" s="30" t="s">
        <v>5</v>
      </c>
      <c r="G33" s="30" t="s">
        <v>6</v>
      </c>
      <c r="H33" s="30" t="s">
        <v>299</v>
      </c>
      <c r="I33" s="30" t="s">
        <v>7</v>
      </c>
      <c r="J33" s="85" t="s">
        <v>136</v>
      </c>
      <c r="K33" s="1" t="str">
        <f t="shared" si="0"/>
        <v>their sister</v>
      </c>
      <c r="L33" s="1" t="str">
        <f t="shared" si="1"/>
        <v>they_sister</v>
      </c>
      <c r="M33" s="85" t="str">
        <f t="shared" si="2"/>
        <v>top left</v>
      </c>
      <c r="N33" s="85" t="str">
        <f>$L33</f>
        <v>they_sister</v>
      </c>
      <c r="O33" s="85" t="s">
        <v>306</v>
      </c>
      <c r="P33" s="85" t="s">
        <v>309</v>
      </c>
      <c r="Q33" s="101" t="s">
        <v>307</v>
      </c>
      <c r="R33" s="1"/>
      <c r="U33"/>
      <c r="V33"/>
      <c r="W33" s="1"/>
      <c r="X33" s="17" t="s">
        <v>325</v>
      </c>
      <c r="Y33">
        <v>1</v>
      </c>
      <c r="Z33" s="1"/>
      <c r="AA33"/>
      <c r="AB33"/>
      <c r="AF33"/>
      <c r="AG33"/>
      <c r="AH33"/>
    </row>
    <row r="34" spans="1:34" x14ac:dyDescent="0.25">
      <c r="A34" s="95" t="s">
        <v>10</v>
      </c>
      <c r="B34" s="30" t="s">
        <v>4</v>
      </c>
      <c r="C34" s="30" t="s">
        <v>2</v>
      </c>
      <c r="D34" s="83" t="s">
        <v>197</v>
      </c>
      <c r="E34" s="103" t="s">
        <v>339</v>
      </c>
      <c r="F34" s="30" t="s">
        <v>6</v>
      </c>
      <c r="G34" s="30" t="s">
        <v>5</v>
      </c>
      <c r="H34" s="30" t="s">
        <v>300</v>
      </c>
      <c r="I34" s="30" t="s">
        <v>7</v>
      </c>
      <c r="J34" s="85" t="s">
        <v>135</v>
      </c>
      <c r="K34" s="1" t="str">
        <f t="shared" si="0"/>
        <v>their brother</v>
      </c>
      <c r="L34" s="1" t="str">
        <f t="shared" si="1"/>
        <v>they_brother</v>
      </c>
      <c r="M34" s="85" t="str">
        <f t="shared" si="2"/>
        <v>top right</v>
      </c>
      <c r="N34" s="85" t="s">
        <v>305</v>
      </c>
      <c r="O34" s="85" t="str">
        <f>$L34</f>
        <v>they_brother</v>
      </c>
      <c r="P34" s="85" t="s">
        <v>313</v>
      </c>
      <c r="Q34" s="101" t="s">
        <v>308</v>
      </c>
      <c r="R34" s="1"/>
      <c r="U34"/>
      <c r="V34"/>
      <c r="W34" s="1"/>
      <c r="X34" s="16" t="s">
        <v>143</v>
      </c>
      <c r="Y34">
        <v>36</v>
      </c>
      <c r="Z34" s="1"/>
      <c r="AA34"/>
      <c r="AB34"/>
      <c r="AF34"/>
      <c r="AG34"/>
      <c r="AH34"/>
    </row>
    <row r="35" spans="1:34" x14ac:dyDescent="0.25">
      <c r="A35" s="95" t="s">
        <v>10</v>
      </c>
      <c r="B35" s="30" t="s">
        <v>4</v>
      </c>
      <c r="C35" s="30" t="s">
        <v>2</v>
      </c>
      <c r="D35" s="83" t="s">
        <v>197</v>
      </c>
      <c r="E35" s="103" t="s">
        <v>339</v>
      </c>
      <c r="F35" s="30" t="s">
        <v>5</v>
      </c>
      <c r="G35" s="30" t="s">
        <v>6</v>
      </c>
      <c r="H35" s="30" t="s">
        <v>301</v>
      </c>
      <c r="I35" s="30" t="s">
        <v>8</v>
      </c>
      <c r="J35" s="85" t="s">
        <v>135</v>
      </c>
      <c r="K35" s="1" t="str">
        <f t="shared" si="0"/>
        <v>their brother</v>
      </c>
      <c r="L35" s="1" t="str">
        <f t="shared" si="1"/>
        <v>they_brother</v>
      </c>
      <c r="M35" s="85" t="str">
        <f t="shared" si="2"/>
        <v>bottom left</v>
      </c>
      <c r="N35" s="85" t="s">
        <v>308</v>
      </c>
      <c r="O35" s="85" t="s">
        <v>313</v>
      </c>
      <c r="P35" s="85" t="str">
        <f>$L35</f>
        <v>they_brother</v>
      </c>
      <c r="Q35" s="101" t="s">
        <v>305</v>
      </c>
      <c r="R35" s="1"/>
      <c r="U35"/>
      <c r="V35"/>
      <c r="W35" s="1"/>
      <c r="X35"/>
      <c r="Y35"/>
      <c r="Z35" s="1"/>
      <c r="AA35"/>
      <c r="AB35"/>
      <c r="AF35"/>
      <c r="AG35"/>
      <c r="AH35"/>
    </row>
    <row r="36" spans="1:34" x14ac:dyDescent="0.25">
      <c r="A36" s="95" t="s">
        <v>10</v>
      </c>
      <c r="B36" s="30" t="s">
        <v>4</v>
      </c>
      <c r="C36" s="30" t="s">
        <v>2</v>
      </c>
      <c r="D36" s="83" t="s">
        <v>197</v>
      </c>
      <c r="E36" s="103" t="s">
        <v>339</v>
      </c>
      <c r="F36" s="30" t="s">
        <v>6</v>
      </c>
      <c r="G36" s="30" t="s">
        <v>5</v>
      </c>
      <c r="H36" s="30" t="s">
        <v>302</v>
      </c>
      <c r="I36" s="30" t="s">
        <v>8</v>
      </c>
      <c r="J36" s="85" t="s">
        <v>136</v>
      </c>
      <c r="K36" s="1" t="str">
        <f t="shared" si="0"/>
        <v>their sister</v>
      </c>
      <c r="L36" s="1" t="str">
        <f t="shared" si="1"/>
        <v>they_sister</v>
      </c>
      <c r="M36" s="85" t="str">
        <f t="shared" si="2"/>
        <v>bottom right</v>
      </c>
      <c r="N36" s="85" t="s">
        <v>305</v>
      </c>
      <c r="O36" s="85" t="s">
        <v>309</v>
      </c>
      <c r="P36" s="85" t="s">
        <v>313</v>
      </c>
      <c r="Q36" s="101" t="str">
        <f>$L36</f>
        <v>they_sister</v>
      </c>
      <c r="R36" s="1"/>
      <c r="U36"/>
      <c r="V36"/>
      <c r="W36" s="1"/>
      <c r="X36"/>
      <c r="Y36"/>
      <c r="Z36" s="1"/>
      <c r="AA36"/>
      <c r="AB36"/>
      <c r="AF36"/>
      <c r="AG36"/>
      <c r="AH36"/>
    </row>
    <row r="37" spans="1:34" x14ac:dyDescent="0.25">
      <c r="A37" s="95" t="s">
        <v>10</v>
      </c>
      <c r="B37" s="30" t="s">
        <v>4</v>
      </c>
      <c r="C37" s="30" t="s">
        <v>2</v>
      </c>
      <c r="D37" s="83" t="s">
        <v>197</v>
      </c>
      <c r="E37" s="103" t="s">
        <v>339</v>
      </c>
      <c r="F37" s="30" t="s">
        <v>5</v>
      </c>
      <c r="G37" s="30" t="s">
        <v>6</v>
      </c>
      <c r="H37" s="30" t="s">
        <v>303</v>
      </c>
      <c r="I37" s="30" t="s">
        <v>7</v>
      </c>
      <c r="J37" s="85" t="s">
        <v>135</v>
      </c>
      <c r="K37" s="1" t="str">
        <f t="shared" si="0"/>
        <v>their brother</v>
      </c>
      <c r="L37" s="1" t="str">
        <f t="shared" si="1"/>
        <v>they_brother</v>
      </c>
      <c r="M37" s="85" t="str">
        <f t="shared" si="2"/>
        <v>top left</v>
      </c>
      <c r="N37" s="85" t="str">
        <f>$L37</f>
        <v>they_brother</v>
      </c>
      <c r="O37" s="85" t="s">
        <v>313</v>
      </c>
      <c r="P37" s="85" t="s">
        <v>308</v>
      </c>
      <c r="Q37" s="101" t="s">
        <v>305</v>
      </c>
      <c r="R37" s="1"/>
      <c r="U37"/>
      <c r="V37"/>
      <c r="W37" s="1"/>
      <c r="X37"/>
      <c r="Y37"/>
      <c r="Z37" s="1"/>
      <c r="AA37"/>
      <c r="AB37"/>
      <c r="AF37"/>
      <c r="AG37"/>
      <c r="AH37"/>
    </row>
    <row r="38" spans="1:34" ht="14.4" thickBot="1" x14ac:dyDescent="0.3">
      <c r="A38" s="96" t="s">
        <v>10</v>
      </c>
      <c r="B38" s="97" t="s">
        <v>4</v>
      </c>
      <c r="C38" s="97" t="s">
        <v>2</v>
      </c>
      <c r="D38" s="98" t="s">
        <v>197</v>
      </c>
      <c r="E38" s="104" t="s">
        <v>339</v>
      </c>
      <c r="F38" s="97" t="s">
        <v>6</v>
      </c>
      <c r="G38" s="97" t="s">
        <v>5</v>
      </c>
      <c r="H38" s="97" t="s">
        <v>304</v>
      </c>
      <c r="I38" s="98" t="s">
        <v>8</v>
      </c>
      <c r="J38" s="99" t="s">
        <v>136</v>
      </c>
      <c r="K38" s="9" t="str">
        <f t="shared" si="0"/>
        <v>their sister</v>
      </c>
      <c r="L38" s="9" t="str">
        <f t="shared" si="1"/>
        <v>they_sister</v>
      </c>
      <c r="M38" s="99" t="str">
        <f t="shared" si="2"/>
        <v>bottom right</v>
      </c>
      <c r="N38" s="99" t="s">
        <v>305</v>
      </c>
      <c r="O38" s="99" t="s">
        <v>309</v>
      </c>
      <c r="P38" s="99" t="s">
        <v>313</v>
      </c>
      <c r="Q38" s="10" t="str">
        <f>$L38</f>
        <v>they_sister</v>
      </c>
      <c r="R38" s="1"/>
      <c r="U38"/>
      <c r="V38"/>
      <c r="W38" s="1"/>
      <c r="X38"/>
      <c r="Y38"/>
      <c r="Z38" s="1"/>
      <c r="AF38"/>
      <c r="AG38"/>
      <c r="AH38"/>
    </row>
    <row r="39" spans="1:34" x14ac:dyDescent="0.25">
      <c r="D39" s="83"/>
      <c r="R39" s="1"/>
      <c r="U39"/>
      <c r="V39"/>
      <c r="W39" s="1"/>
      <c r="X39"/>
      <c r="Y39"/>
      <c r="Z39" s="1"/>
      <c r="AF39"/>
      <c r="AG39"/>
      <c r="AH39"/>
    </row>
    <row r="40" spans="1:34" x14ac:dyDescent="0.25">
      <c r="D40" s="83"/>
      <c r="R40" s="1"/>
      <c r="U40"/>
      <c r="V40"/>
      <c r="W40" s="1"/>
      <c r="X40"/>
      <c r="Y40"/>
      <c r="Z40" s="1"/>
      <c r="AF40"/>
      <c r="AG40"/>
    </row>
    <row r="41" spans="1:34" x14ac:dyDescent="0.25">
      <c r="D41" s="83"/>
      <c r="R41" s="1"/>
      <c r="U41"/>
      <c r="V41"/>
      <c r="W41" s="1"/>
      <c r="X41"/>
      <c r="Z41" s="1"/>
      <c r="AF41"/>
      <c r="AG41"/>
    </row>
    <row r="42" spans="1:34" x14ac:dyDescent="0.25">
      <c r="D42" s="83"/>
      <c r="R42" s="1"/>
      <c r="U42"/>
      <c r="V42"/>
      <c r="W42" s="1"/>
      <c r="X42"/>
      <c r="Z42" s="1"/>
      <c r="AF42"/>
      <c r="AG42"/>
    </row>
    <row r="43" spans="1:34" x14ac:dyDescent="0.25">
      <c r="D43" s="83"/>
      <c r="R43" s="1"/>
      <c r="W43" s="1"/>
      <c r="X43"/>
      <c r="Z43" s="1"/>
      <c r="AF43"/>
      <c r="AG43"/>
    </row>
    <row r="44" spans="1:34" x14ac:dyDescent="0.25">
      <c r="D44" s="83"/>
      <c r="R44" s="1"/>
      <c r="W44" s="1"/>
      <c r="X44"/>
      <c r="Z44" s="1"/>
      <c r="AF44"/>
      <c r="AG44"/>
    </row>
    <row r="45" spans="1:34" x14ac:dyDescent="0.25">
      <c r="D45" s="83"/>
      <c r="R45" s="1"/>
      <c r="W45" s="1"/>
      <c r="X45"/>
      <c r="Z45" s="1"/>
      <c r="AF45"/>
      <c r="AG45"/>
    </row>
    <row r="46" spans="1:34" x14ac:dyDescent="0.25">
      <c r="D46" s="83"/>
      <c r="R46" s="1"/>
      <c r="W46" s="1"/>
      <c r="X46"/>
      <c r="Z46" s="1"/>
      <c r="AF46"/>
      <c r="AG46"/>
    </row>
    <row r="47" spans="1:34" x14ac:dyDescent="0.25">
      <c r="D47" s="83"/>
      <c r="R47" s="1"/>
      <c r="W47" s="1"/>
      <c r="X47"/>
      <c r="Z47" s="1"/>
      <c r="AF47"/>
      <c r="AG47"/>
    </row>
    <row r="48" spans="1:34" x14ac:dyDescent="0.25">
      <c r="D48" s="83"/>
      <c r="R48" s="1"/>
      <c r="W48" s="1"/>
      <c r="X48"/>
      <c r="Z48" s="1"/>
      <c r="AF48"/>
      <c r="AG48"/>
    </row>
    <row r="49" spans="4:33" x14ac:dyDescent="0.25">
      <c r="D49" s="83"/>
      <c r="R49" s="1"/>
      <c r="W49" s="1"/>
      <c r="X49"/>
      <c r="Z49" s="1"/>
      <c r="AF49"/>
      <c r="AG49"/>
    </row>
    <row r="50" spans="4:33" x14ac:dyDescent="0.25">
      <c r="D50" s="83"/>
      <c r="R50" s="1"/>
      <c r="W50" s="1"/>
      <c r="X50"/>
      <c r="Z50" s="1"/>
      <c r="AF50"/>
      <c r="AG50"/>
    </row>
    <row r="51" spans="4:33" x14ac:dyDescent="0.25">
      <c r="R51" s="1"/>
      <c r="W51" s="1"/>
      <c r="X51"/>
      <c r="Z51" s="1"/>
      <c r="AF51"/>
      <c r="AG51"/>
    </row>
    <row r="52" spans="4:33" x14ac:dyDescent="0.25">
      <c r="R52" s="1"/>
      <c r="W52" s="1"/>
      <c r="X52"/>
      <c r="Z52" s="1"/>
      <c r="AF52"/>
      <c r="AG52"/>
    </row>
    <row r="53" spans="4:33" x14ac:dyDescent="0.25">
      <c r="R53" s="1"/>
      <c r="W53" s="1"/>
      <c r="X53"/>
      <c r="Z53" s="1"/>
      <c r="AF53"/>
      <c r="AG53"/>
    </row>
    <row r="54" spans="4:33" x14ac:dyDescent="0.25">
      <c r="R54" s="1"/>
      <c r="W54" s="1"/>
      <c r="X54"/>
      <c r="Z54" s="1"/>
      <c r="AF54"/>
      <c r="AG54"/>
    </row>
    <row r="55" spans="4:33" x14ac:dyDescent="0.25">
      <c r="R55" s="1"/>
      <c r="W55" s="1"/>
      <c r="X55"/>
      <c r="Z55" s="1"/>
      <c r="AF55"/>
      <c r="AG55"/>
    </row>
    <row r="56" spans="4:33" x14ac:dyDescent="0.25">
      <c r="R56" s="1"/>
      <c r="W56" s="1"/>
      <c r="X56"/>
      <c r="Z56" s="1"/>
      <c r="AF56"/>
      <c r="AG56"/>
    </row>
    <row r="57" spans="4:33" x14ac:dyDescent="0.25">
      <c r="R57" s="1"/>
      <c r="W57" s="1"/>
      <c r="X57"/>
      <c r="Z57" s="1"/>
    </row>
    <row r="58" spans="4:33" x14ac:dyDescent="0.25">
      <c r="R58" s="1"/>
      <c r="W58" s="1"/>
      <c r="X58"/>
      <c r="Z58" s="1"/>
    </row>
    <row r="59" spans="4:33" x14ac:dyDescent="0.25">
      <c r="R59" s="1"/>
      <c r="W59" s="1"/>
      <c r="X59"/>
      <c r="Z59" s="1"/>
    </row>
    <row r="60" spans="4:33" x14ac:dyDescent="0.25">
      <c r="X60"/>
    </row>
    <row r="61" spans="4:33" x14ac:dyDescent="0.25">
      <c r="X61"/>
    </row>
  </sheetData>
  <autoFilter ref="A2:Q50" xr:uid="{B547C1C5-1885-4F1C-A1FB-12C62766D5E7}"/>
  <mergeCells count="6">
    <mergeCell ref="AA2:AE2"/>
    <mergeCell ref="S2:V2"/>
    <mergeCell ref="S12:V13"/>
    <mergeCell ref="S1:V1"/>
    <mergeCell ref="S23:V24"/>
    <mergeCell ref="X2:Y2"/>
  </mergeCells>
  <conditionalFormatting sqref="AF2:XFD2 J1:V3 J5:S7 U4:V7 J4:R4 J8:V15 AF4:XFD10 J26:S27 J20:V25 J16:S19 J28:V1048576 AA4:AA10 U26:U27 A1:I1048576 X35:Y1048576 X4:X34 X1:Y3 W1:W1048576 AA1:XFD1 AA3:XFD3 AA2 AA11:XFD1048576 Z1:Z1048576">
    <cfRule type="cellIs" dxfId="743" priority="1" operator="equal">
      <formula>"top right"</formula>
    </cfRule>
    <cfRule type="cellIs" dxfId="742" priority="2" operator="equal">
      <formula>"top left"</formula>
    </cfRule>
    <cfRule type="cellIs" dxfId="741" priority="3" operator="equal">
      <formula>"bottom left"</formula>
    </cfRule>
    <cfRule type="cellIs" dxfId="740" priority="4" operator="equal">
      <formula>"bottom right"</formula>
    </cfRule>
    <cfRule type="cellIs" dxfId="739" priority="60" operator="equal">
      <formula>"she"</formula>
    </cfRule>
    <cfRule type="cellIs" dxfId="738" priority="61" operator="equal">
      <formula>"they"</formula>
    </cfRule>
    <cfRule type="cellIs" dxfId="737" priority="62" operator="equal">
      <formula>"he"</formula>
    </cfRule>
    <cfRule type="cellIs" dxfId="736" priority="236" operator="equal">
      <formula>"bottom"</formula>
    </cfRule>
    <cfRule type="cellIs" dxfId="735" priority="237" operator="equal">
      <formula>"top"</formula>
    </cfRule>
    <cfRule type="cellIs" dxfId="734" priority="238" operator="equal">
      <formula>"right"</formula>
    </cfRule>
    <cfRule type="cellIs" dxfId="733" priority="239" operator="equal">
      <formula>"left"</formula>
    </cfRule>
    <cfRule type="cellIs" dxfId="732" priority="240" operator="equal">
      <formula>"she/her"</formula>
    </cfRule>
    <cfRule type="cellIs" dxfId="731" priority="241" operator="equal">
      <formula>"he/him"</formula>
    </cfRule>
    <cfRule type="cellIs" dxfId="730" priority="242" operator="equal">
      <formula>"they/them"</formula>
    </cfRule>
  </conditionalFormatting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9553-8397-4C18-BC52-3FE7908327A7}">
  <dimension ref="A1:AT28"/>
  <sheetViews>
    <sheetView topLeftCell="C1" zoomScale="105" zoomScaleNormal="100" workbookViewId="0">
      <selection activeCell="H1" sqref="H1:H1048576"/>
    </sheetView>
  </sheetViews>
  <sheetFormatPr defaultRowHeight="13.8" x14ac:dyDescent="0.25"/>
  <cols>
    <col min="1" max="3" width="8.796875" style="1"/>
    <col min="4" max="4" width="8.796875" style="30"/>
    <col min="5" max="5" width="10.69921875" style="1" customWidth="1"/>
    <col min="6" max="7" width="8.796875" style="46"/>
    <col min="8" max="8" width="10.796875" style="46" customWidth="1"/>
    <col min="9" max="9" width="6.59765625" style="1" customWidth="1"/>
    <col min="10" max="10" width="9" style="1" bestFit="1" customWidth="1"/>
    <col min="11" max="11" width="6.09765625" style="1" bestFit="1" customWidth="1"/>
    <col min="12" max="12" width="6.59765625" style="1" customWidth="1"/>
    <col min="13" max="13" width="10.8984375" style="1" bestFit="1" customWidth="1"/>
    <col min="14" max="14" width="6.09765625" style="1" bestFit="1" customWidth="1"/>
    <col min="15" max="15" width="6.59765625" style="1" customWidth="1"/>
    <col min="16" max="16" width="10.8984375" style="1" bestFit="1" customWidth="1"/>
    <col min="17" max="17" width="6.09765625" style="1" bestFit="1" customWidth="1"/>
    <col min="18" max="19" width="6.59765625" style="1" customWidth="1"/>
    <col min="20" max="16384" width="8.796875" style="1"/>
  </cols>
  <sheetData>
    <row r="1" spans="1:46" ht="3.6" customHeight="1" thickBot="1" x14ac:dyDescent="0.3"/>
    <row r="2" spans="1:46" ht="37.200000000000003" customHeight="1" thickBot="1" x14ac:dyDescent="0.3">
      <c r="A2" s="145" t="s">
        <v>206</v>
      </c>
      <c r="B2" s="146"/>
      <c r="C2" s="146"/>
      <c r="D2" s="146"/>
      <c r="E2" s="146"/>
      <c r="F2" s="146"/>
      <c r="G2" s="146"/>
      <c r="H2" s="147"/>
      <c r="I2" s="47"/>
      <c r="J2" s="143" t="s">
        <v>199</v>
      </c>
      <c r="K2" s="144"/>
      <c r="L2" s="47"/>
      <c r="M2" s="143" t="s">
        <v>203</v>
      </c>
      <c r="N2" s="144"/>
      <c r="O2" s="47"/>
      <c r="P2" s="143" t="s">
        <v>205</v>
      </c>
      <c r="Q2" s="144"/>
      <c r="R2" s="47"/>
      <c r="S2" s="47"/>
    </row>
    <row r="3" spans="1:46" s="4" customFormat="1" x14ac:dyDescent="0.25">
      <c r="A3" s="65" t="s">
        <v>246</v>
      </c>
      <c r="B3" s="65" t="s">
        <v>69</v>
      </c>
      <c r="C3" s="66" t="s">
        <v>72</v>
      </c>
      <c r="D3" s="67" t="s">
        <v>70</v>
      </c>
      <c r="E3" s="67" t="s">
        <v>68</v>
      </c>
      <c r="F3" s="68" t="s">
        <v>71</v>
      </c>
      <c r="G3" s="68" t="s">
        <v>376</v>
      </c>
      <c r="H3" s="68" t="s">
        <v>377</v>
      </c>
      <c r="I3"/>
      <c r="J3" s="57" t="s">
        <v>70</v>
      </c>
      <c r="K3" s="59" t="s">
        <v>198</v>
      </c>
      <c r="L3"/>
      <c r="M3" s="57" t="s">
        <v>201</v>
      </c>
      <c r="N3" s="59" t="s">
        <v>198</v>
      </c>
      <c r="O3"/>
      <c r="P3" s="15" t="s">
        <v>204</v>
      </c>
      <c r="Q3" t="s">
        <v>198</v>
      </c>
      <c r="R3"/>
      <c r="S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32" t="str">
        <f>_xlfn.CONCAT($B4,$E4)</f>
        <v>1he</v>
      </c>
      <c r="B4" s="32">
        <v>1</v>
      </c>
      <c r="C4" s="33">
        <v>1</v>
      </c>
      <c r="D4" s="43" t="s">
        <v>147</v>
      </c>
      <c r="E4" s="60" t="s">
        <v>195</v>
      </c>
      <c r="F4" s="48" t="s">
        <v>118</v>
      </c>
      <c r="G4" s="124" t="s">
        <v>378</v>
      </c>
      <c r="H4" s="166" t="s">
        <v>386</v>
      </c>
      <c r="I4"/>
      <c r="J4" s="58" t="s">
        <v>147</v>
      </c>
      <c r="K4" s="54"/>
      <c r="L4"/>
      <c r="M4" s="78" t="s">
        <v>195</v>
      </c>
      <c r="N4" s="54"/>
      <c r="O4"/>
      <c r="P4" s="16" t="s">
        <v>147</v>
      </c>
      <c r="Q4"/>
      <c r="R4"/>
      <c r="S4"/>
    </row>
    <row r="5" spans="1:46" x14ac:dyDescent="0.25">
      <c r="A5" s="34" t="str">
        <f t="shared" ref="A5:A21" si="0">_xlfn.CONCAT($B5,$E5)</f>
        <v>1she</v>
      </c>
      <c r="B5" s="34">
        <v>1</v>
      </c>
      <c r="C5" s="30">
        <v>2</v>
      </c>
      <c r="D5" s="45" t="s">
        <v>144</v>
      </c>
      <c r="E5" s="61" t="s">
        <v>196</v>
      </c>
      <c r="F5" s="52" t="s">
        <v>119</v>
      </c>
      <c r="G5" s="125" t="s">
        <v>379</v>
      </c>
      <c r="H5" s="167" t="s">
        <v>387</v>
      </c>
      <c r="I5"/>
      <c r="J5" s="72" t="s">
        <v>195</v>
      </c>
      <c r="K5" s="55">
        <v>2</v>
      </c>
      <c r="L5"/>
      <c r="M5" s="63" t="s">
        <v>118</v>
      </c>
      <c r="N5" s="55">
        <v>1</v>
      </c>
      <c r="O5"/>
      <c r="P5" s="17" t="s">
        <v>118</v>
      </c>
      <c r="Q5">
        <v>1</v>
      </c>
      <c r="R5"/>
      <c r="S5"/>
    </row>
    <row r="6" spans="1:46" x14ac:dyDescent="0.25">
      <c r="A6" s="35" t="str">
        <f t="shared" si="0"/>
        <v>1they</v>
      </c>
      <c r="B6" s="35">
        <v>1</v>
      </c>
      <c r="C6" s="36">
        <v>3</v>
      </c>
      <c r="D6" s="44" t="s">
        <v>149</v>
      </c>
      <c r="E6" s="62" t="s">
        <v>197</v>
      </c>
      <c r="F6" s="53" t="s">
        <v>200</v>
      </c>
      <c r="G6" s="126" t="s">
        <v>380</v>
      </c>
      <c r="H6" s="168" t="s">
        <v>388</v>
      </c>
      <c r="I6"/>
      <c r="J6" s="74" t="s">
        <v>197</v>
      </c>
      <c r="K6" s="55">
        <v>1</v>
      </c>
      <c r="L6"/>
      <c r="M6" s="63" t="s">
        <v>119</v>
      </c>
      <c r="N6" s="55">
        <v>1</v>
      </c>
      <c r="O6"/>
      <c r="P6" s="17" t="s">
        <v>247</v>
      </c>
      <c r="Q6">
        <v>1</v>
      </c>
      <c r="R6"/>
      <c r="S6"/>
    </row>
    <row r="7" spans="1:46" x14ac:dyDescent="0.25">
      <c r="A7" s="32" t="str">
        <f t="shared" si="0"/>
        <v>2he</v>
      </c>
      <c r="B7" s="32">
        <v>2</v>
      </c>
      <c r="C7" s="33">
        <v>4</v>
      </c>
      <c r="D7" s="43" t="s">
        <v>147</v>
      </c>
      <c r="E7" s="60" t="s">
        <v>195</v>
      </c>
      <c r="F7" s="48" t="s">
        <v>202</v>
      </c>
      <c r="G7" s="124" t="s">
        <v>379</v>
      </c>
      <c r="H7" s="124" t="s">
        <v>387</v>
      </c>
      <c r="I7"/>
      <c r="J7" s="58" t="s">
        <v>148</v>
      </c>
      <c r="K7" s="55"/>
      <c r="L7"/>
      <c r="M7" s="63" t="s">
        <v>200</v>
      </c>
      <c r="N7" s="55">
        <v>1</v>
      </c>
      <c r="O7"/>
      <c r="P7" s="17" t="s">
        <v>202</v>
      </c>
      <c r="Q7">
        <v>1</v>
      </c>
      <c r="R7"/>
      <c r="S7"/>
    </row>
    <row r="8" spans="1:46" x14ac:dyDescent="0.25">
      <c r="A8" s="34" t="str">
        <f t="shared" si="0"/>
        <v>2she</v>
      </c>
      <c r="B8" s="34">
        <v>2</v>
      </c>
      <c r="C8" s="30">
        <v>5</v>
      </c>
      <c r="D8" s="45" t="s">
        <v>145</v>
      </c>
      <c r="E8" s="61" t="s">
        <v>196</v>
      </c>
      <c r="F8" s="52" t="s">
        <v>247</v>
      </c>
      <c r="G8" s="125" t="s">
        <v>380</v>
      </c>
      <c r="H8" s="125" t="s">
        <v>386</v>
      </c>
      <c r="I8"/>
      <c r="J8" s="72" t="s">
        <v>195</v>
      </c>
      <c r="K8" s="55">
        <v>2</v>
      </c>
      <c r="L8"/>
      <c r="M8" s="63" t="s">
        <v>202</v>
      </c>
      <c r="N8" s="55">
        <v>1</v>
      </c>
      <c r="O8"/>
      <c r="P8" s="16" t="s">
        <v>148</v>
      </c>
      <c r="Q8"/>
      <c r="R8"/>
      <c r="S8"/>
    </row>
    <row r="9" spans="1:46" s="2" customFormat="1" x14ac:dyDescent="0.25">
      <c r="A9" s="35" t="str">
        <f t="shared" si="0"/>
        <v>2they</v>
      </c>
      <c r="B9" s="35">
        <v>2</v>
      </c>
      <c r="C9" s="36">
        <v>6</v>
      </c>
      <c r="D9" s="44" t="s">
        <v>146</v>
      </c>
      <c r="E9" s="62" t="s">
        <v>197</v>
      </c>
      <c r="F9" s="53" t="s">
        <v>248</v>
      </c>
      <c r="G9" s="126" t="s">
        <v>378</v>
      </c>
      <c r="H9" s="126" t="s">
        <v>388</v>
      </c>
      <c r="I9"/>
      <c r="J9" s="74" t="s">
        <v>197</v>
      </c>
      <c r="K9" s="55">
        <v>1</v>
      </c>
      <c r="L9"/>
      <c r="M9" s="63" t="s">
        <v>247</v>
      </c>
      <c r="N9" s="55">
        <v>1</v>
      </c>
      <c r="O9"/>
      <c r="P9" s="17" t="s">
        <v>247</v>
      </c>
      <c r="Q9">
        <v>1</v>
      </c>
      <c r="R9"/>
      <c r="S9"/>
    </row>
    <row r="10" spans="1:46" x14ac:dyDescent="0.25">
      <c r="A10" s="32" t="str">
        <f t="shared" si="0"/>
        <v>3he</v>
      </c>
      <c r="B10" s="32">
        <v>3</v>
      </c>
      <c r="C10" s="33">
        <v>7</v>
      </c>
      <c r="D10" s="43" t="s">
        <v>149</v>
      </c>
      <c r="E10" s="60" t="s">
        <v>195</v>
      </c>
      <c r="F10" s="48" t="s">
        <v>248</v>
      </c>
      <c r="G10" s="124" t="s">
        <v>380</v>
      </c>
      <c r="H10" s="124" t="s">
        <v>388</v>
      </c>
      <c r="I10"/>
      <c r="J10" s="58" t="s">
        <v>149</v>
      </c>
      <c r="K10" s="55"/>
      <c r="L10"/>
      <c r="M10" s="63" t="s">
        <v>248</v>
      </c>
      <c r="N10" s="55">
        <v>1</v>
      </c>
      <c r="O10"/>
      <c r="P10" s="17" t="s">
        <v>202</v>
      </c>
      <c r="Q10">
        <v>1</v>
      </c>
      <c r="R10"/>
      <c r="S10"/>
    </row>
    <row r="11" spans="1:46" x14ac:dyDescent="0.25">
      <c r="A11" s="34" t="str">
        <f t="shared" si="0"/>
        <v>3she</v>
      </c>
      <c r="B11" s="34">
        <v>3</v>
      </c>
      <c r="C11" s="30">
        <v>8</v>
      </c>
      <c r="D11" s="45" t="s">
        <v>146</v>
      </c>
      <c r="E11" s="61" t="s">
        <v>196</v>
      </c>
      <c r="F11" s="52" t="s">
        <v>118</v>
      </c>
      <c r="G11" s="125" t="s">
        <v>378</v>
      </c>
      <c r="H11" s="125" t="s">
        <v>386</v>
      </c>
      <c r="I11"/>
      <c r="J11" s="72" t="s">
        <v>195</v>
      </c>
      <c r="K11" s="55">
        <v>2</v>
      </c>
      <c r="L11"/>
      <c r="M11" s="77" t="s">
        <v>196</v>
      </c>
      <c r="N11" s="55"/>
      <c r="O11"/>
      <c r="P11" s="17" t="s">
        <v>200</v>
      </c>
      <c r="Q11">
        <v>1</v>
      </c>
      <c r="R11"/>
      <c r="S11"/>
    </row>
    <row r="12" spans="1:46" x14ac:dyDescent="0.25">
      <c r="A12" s="35" t="str">
        <f t="shared" si="0"/>
        <v>3they</v>
      </c>
      <c r="B12" s="35">
        <v>3</v>
      </c>
      <c r="C12" s="36">
        <v>9</v>
      </c>
      <c r="D12" s="44" t="s">
        <v>147</v>
      </c>
      <c r="E12" s="62" t="s">
        <v>197</v>
      </c>
      <c r="F12" s="53" t="s">
        <v>247</v>
      </c>
      <c r="G12" s="126" t="s">
        <v>379</v>
      </c>
      <c r="H12" s="126" t="s">
        <v>387</v>
      </c>
      <c r="I12"/>
      <c r="J12" s="74" t="s">
        <v>197</v>
      </c>
      <c r="K12" s="55">
        <v>1</v>
      </c>
      <c r="L12"/>
      <c r="M12" s="63" t="s">
        <v>118</v>
      </c>
      <c r="N12" s="55">
        <v>1</v>
      </c>
      <c r="O12"/>
      <c r="P12" s="16" t="s">
        <v>149</v>
      </c>
      <c r="Q12"/>
      <c r="R12"/>
      <c r="S12"/>
    </row>
    <row r="13" spans="1:46" x14ac:dyDescent="0.25">
      <c r="A13" s="32" t="str">
        <f t="shared" si="0"/>
        <v>4he</v>
      </c>
      <c r="B13" s="32">
        <v>4</v>
      </c>
      <c r="C13" s="33">
        <v>10</v>
      </c>
      <c r="D13" s="43" t="s">
        <v>148</v>
      </c>
      <c r="E13" s="60" t="s">
        <v>195</v>
      </c>
      <c r="F13" s="48" t="s">
        <v>200</v>
      </c>
      <c r="G13" s="124" t="s">
        <v>378</v>
      </c>
      <c r="H13" s="124" t="s">
        <v>386</v>
      </c>
      <c r="I13"/>
      <c r="J13" s="58" t="s">
        <v>144</v>
      </c>
      <c r="K13" s="55"/>
      <c r="L13"/>
      <c r="M13" s="63" t="s">
        <v>119</v>
      </c>
      <c r="N13" s="55">
        <v>1</v>
      </c>
      <c r="O13"/>
      <c r="P13" s="17" t="s">
        <v>248</v>
      </c>
      <c r="Q13">
        <v>1</v>
      </c>
      <c r="R13"/>
      <c r="S13"/>
    </row>
    <row r="14" spans="1:46" x14ac:dyDescent="0.25">
      <c r="A14" s="34" t="str">
        <f t="shared" si="0"/>
        <v>4she</v>
      </c>
      <c r="B14" s="34">
        <v>4</v>
      </c>
      <c r="C14" s="30">
        <v>11</v>
      </c>
      <c r="D14" s="45" t="s">
        <v>144</v>
      </c>
      <c r="E14" s="61" t="s">
        <v>196</v>
      </c>
      <c r="F14" s="52" t="s">
        <v>202</v>
      </c>
      <c r="G14" s="125" t="s">
        <v>379</v>
      </c>
      <c r="H14" s="125" t="s">
        <v>387</v>
      </c>
      <c r="I14"/>
      <c r="J14" s="73" t="s">
        <v>196</v>
      </c>
      <c r="K14" s="55">
        <v>2</v>
      </c>
      <c r="L14"/>
      <c r="M14" s="63" t="s">
        <v>200</v>
      </c>
      <c r="N14" s="55">
        <v>1</v>
      </c>
      <c r="O14"/>
      <c r="P14" s="17" t="s">
        <v>119</v>
      </c>
      <c r="Q14">
        <v>1</v>
      </c>
      <c r="R14"/>
      <c r="S14"/>
    </row>
    <row r="15" spans="1:46" x14ac:dyDescent="0.25">
      <c r="A15" s="35" t="str">
        <f t="shared" si="0"/>
        <v>4they</v>
      </c>
      <c r="B15" s="35">
        <v>4</v>
      </c>
      <c r="C15" s="36">
        <v>12</v>
      </c>
      <c r="D15" s="44" t="s">
        <v>145</v>
      </c>
      <c r="E15" s="62" t="s">
        <v>197</v>
      </c>
      <c r="F15" s="53" t="s">
        <v>119</v>
      </c>
      <c r="G15" s="126" t="s">
        <v>380</v>
      </c>
      <c r="H15" s="126" t="s">
        <v>388</v>
      </c>
      <c r="I15"/>
      <c r="J15" s="74" t="s">
        <v>197</v>
      </c>
      <c r="K15" s="55">
        <v>1</v>
      </c>
      <c r="L15"/>
      <c r="M15" s="63" t="s">
        <v>202</v>
      </c>
      <c r="N15" s="55">
        <v>1</v>
      </c>
      <c r="O15"/>
      <c r="P15" s="17" t="s">
        <v>200</v>
      </c>
      <c r="Q15">
        <v>1</v>
      </c>
      <c r="R15"/>
      <c r="S15"/>
    </row>
    <row r="16" spans="1:46" x14ac:dyDescent="0.25">
      <c r="A16" s="37" t="str">
        <f t="shared" si="0"/>
        <v>5he</v>
      </c>
      <c r="B16" s="37">
        <v>5</v>
      </c>
      <c r="C16" s="38">
        <v>13</v>
      </c>
      <c r="D16" s="38" t="s">
        <v>148</v>
      </c>
      <c r="E16" s="60" t="s">
        <v>195</v>
      </c>
      <c r="F16" s="49" t="s">
        <v>247</v>
      </c>
      <c r="G16" s="49" t="s">
        <v>379</v>
      </c>
      <c r="H16" s="49" t="s">
        <v>387</v>
      </c>
      <c r="I16"/>
      <c r="J16" s="58" t="s">
        <v>145</v>
      </c>
      <c r="K16" s="55"/>
      <c r="L16"/>
      <c r="M16" s="63" t="s">
        <v>247</v>
      </c>
      <c r="N16" s="55">
        <v>1</v>
      </c>
      <c r="O16"/>
      <c r="P16" s="16" t="s">
        <v>144</v>
      </c>
      <c r="Q16"/>
      <c r="R16"/>
      <c r="S16"/>
    </row>
    <row r="17" spans="1:19" x14ac:dyDescent="0.25">
      <c r="A17" s="39" t="str">
        <f t="shared" si="0"/>
        <v>5she</v>
      </c>
      <c r="B17" s="39">
        <v>5</v>
      </c>
      <c r="C17" s="40">
        <v>14</v>
      </c>
      <c r="D17" s="40" t="s">
        <v>145</v>
      </c>
      <c r="E17" s="61" t="s">
        <v>196</v>
      </c>
      <c r="F17" s="50" t="s">
        <v>248</v>
      </c>
      <c r="G17" s="50" t="s">
        <v>380</v>
      </c>
      <c r="H17" s="50" t="s">
        <v>386</v>
      </c>
      <c r="I17"/>
      <c r="J17" s="73" t="s">
        <v>196</v>
      </c>
      <c r="K17" s="55">
        <v>2</v>
      </c>
      <c r="L17"/>
      <c r="M17" s="63" t="s">
        <v>248</v>
      </c>
      <c r="N17" s="55">
        <v>1</v>
      </c>
      <c r="O17"/>
      <c r="P17" s="17" t="s">
        <v>118</v>
      </c>
      <c r="Q17">
        <v>1</v>
      </c>
      <c r="R17"/>
      <c r="S17"/>
    </row>
    <row r="18" spans="1:19" x14ac:dyDescent="0.25">
      <c r="A18" s="41" t="str">
        <f t="shared" si="0"/>
        <v>5they</v>
      </c>
      <c r="B18" s="41">
        <v>5</v>
      </c>
      <c r="C18" s="42">
        <v>15</v>
      </c>
      <c r="D18" s="42" t="s">
        <v>144</v>
      </c>
      <c r="E18" s="62" t="s">
        <v>197</v>
      </c>
      <c r="F18" s="51" t="s">
        <v>118</v>
      </c>
      <c r="G18" s="51" t="s">
        <v>378</v>
      </c>
      <c r="H18" s="51" t="s">
        <v>388</v>
      </c>
      <c r="I18"/>
      <c r="J18" s="74" t="s">
        <v>197</v>
      </c>
      <c r="K18" s="55">
        <v>1</v>
      </c>
      <c r="L18"/>
      <c r="M18" s="76" t="s">
        <v>197</v>
      </c>
      <c r="N18" s="55"/>
      <c r="O18"/>
      <c r="P18" s="17" t="s">
        <v>202</v>
      </c>
      <c r="Q18">
        <v>1</v>
      </c>
      <c r="R18"/>
      <c r="S18"/>
    </row>
    <row r="19" spans="1:19" x14ac:dyDescent="0.25">
      <c r="A19" s="37" t="str">
        <f t="shared" si="0"/>
        <v>6he</v>
      </c>
      <c r="B19" s="37">
        <v>6</v>
      </c>
      <c r="C19" s="38">
        <v>16</v>
      </c>
      <c r="D19" s="38" t="s">
        <v>149</v>
      </c>
      <c r="E19" s="60" t="s">
        <v>195</v>
      </c>
      <c r="F19" s="49" t="s">
        <v>119</v>
      </c>
      <c r="G19" s="49" t="s">
        <v>380</v>
      </c>
      <c r="H19" s="49" t="s">
        <v>386</v>
      </c>
      <c r="I19"/>
      <c r="J19" s="58" t="s">
        <v>146</v>
      </c>
      <c r="K19" s="55"/>
      <c r="L19"/>
      <c r="M19" s="63" t="s">
        <v>118</v>
      </c>
      <c r="N19" s="55">
        <v>1</v>
      </c>
      <c r="O19"/>
      <c r="P19" s="17" t="s">
        <v>119</v>
      </c>
      <c r="Q19">
        <v>1</v>
      </c>
      <c r="R19"/>
      <c r="S19"/>
    </row>
    <row r="20" spans="1:19" x14ac:dyDescent="0.25">
      <c r="A20" s="39" t="str">
        <f t="shared" si="0"/>
        <v>6she</v>
      </c>
      <c r="B20" s="39">
        <v>6</v>
      </c>
      <c r="C20" s="40">
        <v>17</v>
      </c>
      <c r="D20" s="40" t="s">
        <v>146</v>
      </c>
      <c r="E20" s="61" t="s">
        <v>196</v>
      </c>
      <c r="F20" s="50" t="s">
        <v>200</v>
      </c>
      <c r="G20" s="50" t="s">
        <v>378</v>
      </c>
      <c r="H20" s="50" t="s">
        <v>387</v>
      </c>
      <c r="I20"/>
      <c r="J20" s="73" t="s">
        <v>196</v>
      </c>
      <c r="K20" s="55">
        <v>2</v>
      </c>
      <c r="L20"/>
      <c r="M20" s="63" t="s">
        <v>119</v>
      </c>
      <c r="N20" s="55">
        <v>1</v>
      </c>
      <c r="O20"/>
      <c r="P20" s="16" t="s">
        <v>145</v>
      </c>
      <c r="Q20"/>
      <c r="R20"/>
      <c r="S20"/>
    </row>
    <row r="21" spans="1:19" s="2" customFormat="1" x14ac:dyDescent="0.25">
      <c r="A21" s="41" t="str">
        <f t="shared" si="0"/>
        <v>6they</v>
      </c>
      <c r="B21" s="41">
        <v>6</v>
      </c>
      <c r="C21" s="42">
        <v>18</v>
      </c>
      <c r="D21" s="42" t="s">
        <v>148</v>
      </c>
      <c r="E21" s="62" t="s">
        <v>197</v>
      </c>
      <c r="F21" s="51" t="s">
        <v>202</v>
      </c>
      <c r="G21" s="51" t="s">
        <v>379</v>
      </c>
      <c r="H21" s="51" t="s">
        <v>388</v>
      </c>
      <c r="I21"/>
      <c r="J21" s="75" t="s">
        <v>197</v>
      </c>
      <c r="K21" s="56">
        <v>1</v>
      </c>
      <c r="L21"/>
      <c r="M21" s="63" t="s">
        <v>200</v>
      </c>
      <c r="N21" s="55">
        <v>1</v>
      </c>
      <c r="O21"/>
      <c r="P21" s="17" t="s">
        <v>247</v>
      </c>
      <c r="Q21">
        <v>1</v>
      </c>
      <c r="R21"/>
      <c r="S21"/>
    </row>
    <row r="22" spans="1:19" x14ac:dyDescent="0.25">
      <c r="I22"/>
      <c r="J22"/>
      <c r="K22"/>
      <c r="L22"/>
      <c r="M22" s="63" t="s">
        <v>202</v>
      </c>
      <c r="N22" s="55">
        <v>1</v>
      </c>
      <c r="O22"/>
      <c r="P22" s="17" t="s">
        <v>248</v>
      </c>
      <c r="Q22">
        <v>1</v>
      </c>
      <c r="R22"/>
      <c r="S22"/>
    </row>
    <row r="23" spans="1:19" x14ac:dyDescent="0.25">
      <c r="M23" s="63" t="s">
        <v>247</v>
      </c>
      <c r="N23" s="55">
        <v>1</v>
      </c>
      <c r="P23" s="17" t="s">
        <v>119</v>
      </c>
      <c r="Q23">
        <v>1</v>
      </c>
    </row>
    <row r="24" spans="1:19" x14ac:dyDescent="0.25">
      <c r="M24" s="64" t="s">
        <v>248</v>
      </c>
      <c r="N24" s="56">
        <v>1</v>
      </c>
      <c r="P24" s="16" t="s">
        <v>146</v>
      </c>
      <c r="Q24"/>
    </row>
    <row r="25" spans="1:19" x14ac:dyDescent="0.25">
      <c r="C25" s="31"/>
      <c r="P25" s="17" t="s">
        <v>118</v>
      </c>
      <c r="Q25">
        <v>1</v>
      </c>
    </row>
    <row r="26" spans="1:19" x14ac:dyDescent="0.25">
      <c r="C26" s="31"/>
      <c r="P26" s="17" t="s">
        <v>248</v>
      </c>
      <c r="Q26">
        <v>1</v>
      </c>
    </row>
    <row r="27" spans="1:19" x14ac:dyDescent="0.25">
      <c r="C27" s="31"/>
      <c r="P27" s="17" t="s">
        <v>200</v>
      </c>
      <c r="Q27">
        <v>1</v>
      </c>
    </row>
    <row r="28" spans="1:19" x14ac:dyDescent="0.25">
      <c r="C28" s="31"/>
      <c r="P28"/>
      <c r="Q28"/>
    </row>
  </sheetData>
  <mergeCells count="4">
    <mergeCell ref="A2:H2"/>
    <mergeCell ref="J2:K2"/>
    <mergeCell ref="M2:N2"/>
    <mergeCell ref="P2:Q2"/>
  </mergeCell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7048-06F3-4934-AD4F-575416A2F621}">
  <dimension ref="A1:AU866"/>
  <sheetViews>
    <sheetView topLeftCell="Y1" zoomScale="92" zoomScaleNormal="100" workbookViewId="0">
      <selection activeCell="AD2" sqref="AD1:AD1048576"/>
    </sheetView>
  </sheetViews>
  <sheetFormatPr defaultRowHeight="13.8" x14ac:dyDescent="0.25"/>
  <cols>
    <col min="1" max="4" width="8.796875" style="106"/>
    <col min="5" max="5" width="18.3984375" style="106" customWidth="1"/>
    <col min="6" max="6" width="17" style="106" customWidth="1"/>
    <col min="7" max="10" width="8.796875" style="106"/>
    <col min="11" max="11" width="26" style="106" customWidth="1"/>
    <col min="12" max="15" width="8.796875" style="106"/>
    <col min="16" max="16" width="26.5" style="106" customWidth="1"/>
    <col min="17" max="17" width="13.796875" style="118" customWidth="1"/>
    <col min="24" max="24" width="20.3984375" customWidth="1"/>
    <col min="25" max="28" width="22.5" customWidth="1"/>
    <col min="29" max="29" width="31" style="106" customWidth="1"/>
    <col min="30" max="38" width="8.796875" style="106"/>
    <col min="39" max="39" width="12.09765625" style="106" customWidth="1"/>
    <col min="40" max="43" width="19.3984375" style="106" customWidth="1"/>
    <col min="44" max="16384" width="8.796875" style="106"/>
  </cols>
  <sheetData>
    <row r="1" spans="1:47" ht="14.4" thickBot="1" x14ac:dyDescent="0.3">
      <c r="A1" s="148" t="s">
        <v>343</v>
      </c>
      <c r="B1" s="151"/>
      <c r="C1" s="151"/>
      <c r="D1" s="151"/>
      <c r="E1" s="151"/>
      <c r="F1" s="152"/>
      <c r="G1" s="148" t="s">
        <v>344</v>
      </c>
      <c r="H1" s="151"/>
      <c r="I1" s="151"/>
      <c r="J1" s="151"/>
      <c r="K1" s="151"/>
      <c r="L1" s="148" t="s">
        <v>346</v>
      </c>
      <c r="M1" s="151"/>
      <c r="N1" s="151"/>
      <c r="O1" s="151"/>
      <c r="P1" s="151"/>
      <c r="Q1" s="115" t="s">
        <v>345</v>
      </c>
      <c r="R1" s="148" t="s">
        <v>347</v>
      </c>
      <c r="S1" s="149"/>
      <c r="T1" s="149"/>
      <c r="U1" s="149"/>
      <c r="V1" s="149"/>
      <c r="W1" s="150"/>
      <c r="X1" s="148" t="s">
        <v>359</v>
      </c>
      <c r="Y1" s="149"/>
      <c r="Z1" s="149"/>
      <c r="AA1" s="149"/>
      <c r="AB1" s="149"/>
      <c r="AC1" s="113" t="s">
        <v>364</v>
      </c>
      <c r="AD1" s="148" t="s">
        <v>361</v>
      </c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50"/>
    </row>
    <row r="2" spans="1:47" ht="41.4" x14ac:dyDescent="0.25">
      <c r="A2" s="84" t="s">
        <v>45</v>
      </c>
      <c r="B2" s="105" t="s">
        <v>120</v>
      </c>
      <c r="C2" s="84" t="s">
        <v>245</v>
      </c>
      <c r="D2" s="47" t="s">
        <v>46</v>
      </c>
      <c r="E2" s="47" t="s">
        <v>55</v>
      </c>
      <c r="F2" s="47" t="s">
        <v>342</v>
      </c>
      <c r="G2" s="47" t="s">
        <v>47</v>
      </c>
      <c r="H2" s="47" t="s">
        <v>121</v>
      </c>
      <c r="I2" s="47" t="s">
        <v>48</v>
      </c>
      <c r="J2" s="47" t="s">
        <v>127</v>
      </c>
      <c r="K2" s="47" t="s">
        <v>126</v>
      </c>
      <c r="L2" s="47" t="s">
        <v>57</v>
      </c>
      <c r="M2" s="47" t="s">
        <v>122</v>
      </c>
      <c r="N2" s="47" t="s">
        <v>49</v>
      </c>
      <c r="O2" s="47" t="s">
        <v>128</v>
      </c>
      <c r="P2" s="47" t="s">
        <v>129</v>
      </c>
      <c r="Q2" s="116" t="s">
        <v>50</v>
      </c>
      <c r="R2" s="112" t="s">
        <v>56</v>
      </c>
      <c r="S2" s="112" t="s">
        <v>58</v>
      </c>
      <c r="T2" s="47" t="s">
        <v>51</v>
      </c>
      <c r="U2" s="47" t="s">
        <v>52</v>
      </c>
      <c r="V2" s="47" t="s">
        <v>53</v>
      </c>
      <c r="W2" s="47" t="s">
        <v>54</v>
      </c>
      <c r="X2" s="84" t="s">
        <v>349</v>
      </c>
      <c r="Y2" s="84" t="s">
        <v>59</v>
      </c>
      <c r="Z2" s="84" t="s">
        <v>61</v>
      </c>
      <c r="AA2" s="47" t="s">
        <v>60</v>
      </c>
      <c r="AB2" s="47" t="s">
        <v>62</v>
      </c>
      <c r="AC2" s="47" t="s">
        <v>63</v>
      </c>
      <c r="AD2" s="105" t="s">
        <v>360</v>
      </c>
      <c r="AE2" s="105" t="s">
        <v>369</v>
      </c>
      <c r="AF2" s="47" t="s">
        <v>351</v>
      </c>
      <c r="AG2" s="47" t="s">
        <v>352</v>
      </c>
      <c r="AH2" s="47" t="s">
        <v>363</v>
      </c>
      <c r="AI2" s="47" t="s">
        <v>353</v>
      </c>
      <c r="AJ2" s="82" t="s">
        <v>354</v>
      </c>
      <c r="AK2" s="82" t="s">
        <v>362</v>
      </c>
      <c r="AL2" s="82" t="s">
        <v>348</v>
      </c>
      <c r="AM2" s="82" t="s">
        <v>350</v>
      </c>
      <c r="AN2" s="112" t="s">
        <v>355</v>
      </c>
      <c r="AO2" s="112" t="s">
        <v>356</v>
      </c>
      <c r="AP2" s="112" t="s">
        <v>357</v>
      </c>
      <c r="AQ2" s="112" t="s">
        <v>358</v>
      </c>
      <c r="AR2" s="112" t="s">
        <v>365</v>
      </c>
      <c r="AS2" s="112" t="s">
        <v>366</v>
      </c>
      <c r="AT2" s="112" t="s">
        <v>367</v>
      </c>
      <c r="AU2" s="112" t="s">
        <v>368</v>
      </c>
    </row>
    <row r="3" spans="1:47" x14ac:dyDescent="0.25">
      <c r="A3" s="107">
        <v>1</v>
      </c>
      <c r="B3" s="107" t="s">
        <v>64</v>
      </c>
      <c r="C3" s="107">
        <v>1</v>
      </c>
      <c r="D3" s="46" t="s">
        <v>65</v>
      </c>
      <c r="E3" s="46" t="str">
        <f t="shared" ref="E3:E66" si="0">_xlfn.CONCAT($B3, "_list", $C3, "_", $D3, $AD3)</f>
        <v>both_list1_example1</v>
      </c>
      <c r="F3" s="109" t="s">
        <v>337</v>
      </c>
      <c r="G3" s="46" t="s">
        <v>195</v>
      </c>
      <c r="H3" s="46">
        <f>VLOOKUP($C3&amp;$G3,'Character Sets'!$A$3:$H$21,3,FALSE)</f>
        <v>1</v>
      </c>
      <c r="I3" s="46" t="str">
        <f>VLOOKUP($C3&amp;$G3,'Character Sets'!$A$3:$H$21,4,FALSE)</f>
        <v>HT1</v>
      </c>
      <c r="J3" s="46" t="str">
        <f>LOWER(VLOOKUP($C3&amp;$G3,'Character Sets'!$A$3:$H$21,6,FALSE))</f>
        <v>alex</v>
      </c>
      <c r="K3" s="114" t="str">
        <f t="shared" ref="K3:K66" si="1">_xlfn.CONCAT($I3, "_", $G3, "_", $J3, $AE3, ".png")</f>
        <v>HT1_he_alex_nametag.png</v>
      </c>
      <c r="L3" s="46" t="s">
        <v>196</v>
      </c>
      <c r="M3" s="46">
        <f>VLOOKUP($C3&amp;$L3,'Character Sets'!$A$3:$H$21,3,FALSE)</f>
        <v>2</v>
      </c>
      <c r="N3" s="46" t="str">
        <f>VLOOKUP($C3&amp;$L3,'Character Sets'!$A$3:$H$21,4,FALSE)</f>
        <v>ST1</v>
      </c>
      <c r="O3" s="46" t="str">
        <f>LOWER(VLOOKUP($C3&amp;$L3,'Character Sets'!$A$3:$H$21,6,FALSE))</f>
        <v>sam</v>
      </c>
      <c r="P3" s="114" t="str">
        <f t="shared" ref="P3:P66" si="2">_xlfn.CONCAT($N3, "_", $L3, "_", $O3, $AE3, ".png")</f>
        <v>ST1_she_sam_nametag.png</v>
      </c>
      <c r="Q3" s="114" t="s">
        <v>38</v>
      </c>
      <c r="R3" s="107" cm="1">
        <f t="array" ref="R3">_xlfn.IFS($AF3="left", 275, $AF3="right", 525)</f>
        <v>275</v>
      </c>
      <c r="S3" s="107" cm="1">
        <f t="array" ref="S3">_xlfn.IFS($AG3="left", 275, $AG3="right", 525)</f>
        <v>525</v>
      </c>
      <c r="T3" s="107" cm="1">
        <f t="array" ref="T3">_xlfn.IFS($AF3="left", 175, $AF3="right", 725)</f>
        <v>175</v>
      </c>
      <c r="U3" s="107" cm="1">
        <f t="array" ref="U3">_xlfn.IFS($AI3="top", 150, $AI3="bottom", 250)</f>
        <v>250</v>
      </c>
      <c r="V3" s="107" cm="1">
        <f t="array" ref="V3">_xlfn.IFS($AI3="top", 100, $AI3="bottom", 300)</f>
        <v>300</v>
      </c>
      <c r="W3" s="107" cm="1">
        <f t="array" ref="W3">_xlfn.IFS($AI3="top", 50, $AI3="bottom", 350)</f>
        <v>350</v>
      </c>
      <c r="X3" s="111" t="str">
        <f t="shared" ref="X3:X66" si="3">_xlfn.CONCAT($I3,"_",$AL3,"_",$J3, ".png")</f>
        <v>HT1_brother_alex.png</v>
      </c>
      <c r="Y3" s="106" t="str" cm="1">
        <f t="array" ref="Y3">_xlfn.IFS($AR3="target_sister",$AO3,$AR3="target_brother", $AN3,$AR3="distractor_sister",$AQ3,$AR3="distractor_brother",$AP3)</f>
        <v>HT1_sister_alex.png</v>
      </c>
      <c r="Z3" s="106" t="str" cm="1">
        <f t="array" ref="Z3">_xlfn.IFS($AS3="target_sister",$AO3,$AS3="target_brother", $AN3,$AS3="distractor_sister",$AQ3,$AS3="distractor_brother",$AP3)</f>
        <v>ST1_brother_sam.png</v>
      </c>
      <c r="AA3" s="106" t="str" cm="1">
        <f t="array" ref="AA3">_xlfn.IFS($AT3="target_sister",$AO3,$AT3="target_brother", $AN3,$AT3="distractor_sister",$AQ3,$AT3="distractor_brother",$AP3)</f>
        <v>HT1_brother_alex.png</v>
      </c>
      <c r="AB3" s="106" t="str" cm="1">
        <f t="array" ref="AB3">_xlfn.IFS($AU3="target_sister",$AO3,$AU3="target_brother", $AN3,$AU3="distractor_sister",$AQ3,$AU3="distractor_brother",$AP3)</f>
        <v>ST1_sister_sam.png</v>
      </c>
      <c r="AC3" s="111" t="str">
        <f>_xlfn.CONCAT(VLOOKUP($C3&amp;$G3,'Character Sets'!$A$3:$H$21,6,FALSE)," gave the ",$AH3," to ",$AK3," ",$AL3,".")</f>
        <v>Alex gave the fork to his brother.</v>
      </c>
      <c r="AD3" s="107">
        <v>1</v>
      </c>
      <c r="AE3" s="106" t="str" cm="1">
        <f t="array" ref="AE3">_xlfn.IFS($B3="both", "_nametag", $B3="nametag", "_nametag", $B3="intro", "", $B3="neither", "")</f>
        <v>_nametag</v>
      </c>
      <c r="AF3" s="108" t="s">
        <v>5</v>
      </c>
      <c r="AG3" s="108" t="s">
        <v>6</v>
      </c>
      <c r="AH3" s="108" t="str">
        <f>LEFT($Q3,FIND(".",$Q3)-1)</f>
        <v>fork</v>
      </c>
      <c r="AI3" s="108" t="s">
        <v>8</v>
      </c>
      <c r="AJ3" s="110" t="str">
        <f t="shared" ref="AJ3:AJ66" si="4">_xlfn.CONCAT($AI3, " ", $AF3)</f>
        <v>bottom left</v>
      </c>
      <c r="AK3" s="110" t="str" cm="1">
        <f t="array" ref="AK3">_xlfn.IFS($G3="he", "his", $G3="she", "her", $G3="they", "their")</f>
        <v>his</v>
      </c>
      <c r="AL3" s="110" t="s">
        <v>135</v>
      </c>
      <c r="AM3" s="111" t="str">
        <f t="shared" ref="AM3:AM66" si="5">_xlfn.CONCAT($G3,"_",$AL3)</f>
        <v>he_brother</v>
      </c>
      <c r="AN3" s="106" t="str">
        <f>_xlfn.CONCAT($I3, "_brother_", $J3, ".png")</f>
        <v>HT1_brother_alex.png</v>
      </c>
      <c r="AO3" s="106" t="str">
        <f>_xlfn.CONCAT($I3, "_sister_", $J3, ".png")</f>
        <v>HT1_sister_alex.png</v>
      </c>
      <c r="AP3" s="106" t="str">
        <f>_xlfn.CONCAT($N3, "_brother_", $O3, ".png")</f>
        <v>ST1_brother_sam.png</v>
      </c>
      <c r="AQ3" s="106" t="str">
        <f>_xlfn.CONCAT($N3, "_sister_", $O3, ".png")</f>
        <v>ST1_sister_sam.png</v>
      </c>
      <c r="AR3" s="106" t="s">
        <v>356</v>
      </c>
      <c r="AS3" s="106" t="s">
        <v>357</v>
      </c>
      <c r="AT3" s="106" t="s">
        <v>355</v>
      </c>
      <c r="AU3" s="106" t="s">
        <v>358</v>
      </c>
    </row>
    <row r="4" spans="1:47" x14ac:dyDescent="0.25">
      <c r="A4" s="107">
        <v>1</v>
      </c>
      <c r="B4" s="107" t="s">
        <v>64</v>
      </c>
      <c r="C4" s="107">
        <v>1</v>
      </c>
      <c r="D4" s="46" t="s">
        <v>65</v>
      </c>
      <c r="E4" s="46" t="str">
        <f t="shared" si="0"/>
        <v>both_list1_example2</v>
      </c>
      <c r="F4" s="109" t="s">
        <v>338</v>
      </c>
      <c r="G4" s="46" t="s">
        <v>196</v>
      </c>
      <c r="H4" s="46">
        <f>VLOOKUP($C4&amp;$G4,'Character Sets'!$A$3:$H$21,3,FALSE)</f>
        <v>2</v>
      </c>
      <c r="I4" s="46" t="str">
        <f>VLOOKUP($C4&amp;$G4,'Character Sets'!$A$3:$H$21,4,FALSE)</f>
        <v>ST1</v>
      </c>
      <c r="J4" s="46" t="str">
        <f>LOWER(VLOOKUP($C4&amp;$G4,'Character Sets'!$A$3:$H$21,6,FALSE))</f>
        <v>sam</v>
      </c>
      <c r="K4" s="114" t="str">
        <f t="shared" si="1"/>
        <v>ST1_she_sam_nametag.png</v>
      </c>
      <c r="L4" s="46" t="s">
        <v>197</v>
      </c>
      <c r="M4" s="46">
        <f>VLOOKUP($C4&amp;$L4,'Character Sets'!$A$3:$H$21,3,FALSE)</f>
        <v>3</v>
      </c>
      <c r="N4" s="46" t="str">
        <f>VLOOKUP($C4&amp;$L4,'Character Sets'!$A$3:$H$21,4,FALSE)</f>
        <v>HT3</v>
      </c>
      <c r="O4" s="46" t="str">
        <f>LOWER(VLOOKUP($C4&amp;$L4,'Character Sets'!$A$3:$H$21,6,FALSE))</f>
        <v>taylor</v>
      </c>
      <c r="P4" s="114" t="str">
        <f t="shared" si="2"/>
        <v>HT3_they_taylor_nametag.png</v>
      </c>
      <c r="Q4" s="114" t="s">
        <v>99</v>
      </c>
      <c r="R4" s="107" cm="1">
        <f t="array" ref="R4">_xlfn.IFS($AF4="left", 275, $AF4="right", 525)</f>
        <v>525</v>
      </c>
      <c r="S4" s="107" cm="1">
        <f t="array" ref="S4">_xlfn.IFS($AG4="left", 275, $AG4="right", 525)</f>
        <v>275</v>
      </c>
      <c r="T4" s="107" cm="1">
        <f t="array" ref="T4">_xlfn.IFS($AF4="left", 175, $AF4="right", 725)</f>
        <v>725</v>
      </c>
      <c r="U4" s="107" cm="1">
        <f t="array" ref="U4">_xlfn.IFS($AI4="top", 150, $AI4="bottom", 250)</f>
        <v>250</v>
      </c>
      <c r="V4" s="107" cm="1">
        <f t="array" ref="V4">_xlfn.IFS($AI4="top", 100, $AI4="bottom", 300)</f>
        <v>300</v>
      </c>
      <c r="W4" s="107" cm="1">
        <f t="array" ref="W4">_xlfn.IFS($AI4="top", 50, $AI4="bottom", 350)</f>
        <v>350</v>
      </c>
      <c r="X4" s="111" t="str">
        <f t="shared" si="3"/>
        <v>ST1_sister_sam.png</v>
      </c>
      <c r="Y4" s="106" t="str" cm="1">
        <f t="array" ref="Y4">_xlfn.IFS($AR4="target_sister",$AO4,$AR4="target_brother", $AN4,$AR4="distractor_sister",$AQ4,$AR4="distractor_brother",$AP4)</f>
        <v>HT3_brother_taylor.png</v>
      </c>
      <c r="Z4" s="106" t="str" cm="1">
        <f t="array" ref="Z4">_xlfn.IFS($AS4="target_sister",$AO4,$AS4="target_brother", $AN4,$AS4="distractor_sister",$AQ4,$AS4="distractor_brother",$AP4)</f>
        <v>ST1_brother_sam.png</v>
      </c>
      <c r="AA4" s="106" t="str" cm="1">
        <f t="array" ref="AA4">_xlfn.IFS($AT4="target_sister",$AO4,$AT4="target_brother", $AN4,$AT4="distractor_sister",$AQ4,$AT4="distractor_brother",$AP4)</f>
        <v>HT3_sister_taylor.png</v>
      </c>
      <c r="AB4" s="106" t="str" cm="1">
        <f t="array" ref="AB4">_xlfn.IFS($AU4="target_sister",$AO4,$AU4="target_brother", $AN4,$AU4="distractor_sister",$AQ4,$AU4="distractor_brother",$AP4)</f>
        <v>ST1_sister_sam.png</v>
      </c>
      <c r="AC4" s="111" t="str">
        <f>_xlfn.CONCAT(VLOOKUP($C4&amp;$G4,'Character Sets'!$A$3:$H$21,6,FALSE)," gave the ",LEFT($Q4,FIND(".",$Q4)-1)," to ",$AK4," ",$AL4,".")</f>
        <v>Sam gave the pepper to her sister.</v>
      </c>
      <c r="AD4" s="107">
        <v>2</v>
      </c>
      <c r="AE4" s="106" t="str" cm="1">
        <f t="array" ref="AE4">_xlfn.IFS($B4="both", "_nametag", $B4="nametag", "_nametag", $B4="intro", "", $B4="neither", "")</f>
        <v>_nametag</v>
      </c>
      <c r="AF4" s="108" t="s">
        <v>6</v>
      </c>
      <c r="AG4" s="108" t="s">
        <v>5</v>
      </c>
      <c r="AH4" s="108" t="str">
        <f t="shared" ref="AH4:AH67" si="6">LEFT($Q4,FIND(".",$Q4)-1)</f>
        <v>pepper</v>
      </c>
      <c r="AI4" s="108" t="s">
        <v>8</v>
      </c>
      <c r="AJ4" s="110" t="str">
        <f t="shared" si="4"/>
        <v>bottom right</v>
      </c>
      <c r="AK4" s="110" t="str" cm="1">
        <f t="array" ref="AK4">_xlfn.IFS($G4="he", "his", $G4="she", "her", $G4="they", "their")</f>
        <v>her</v>
      </c>
      <c r="AL4" s="110" t="s">
        <v>136</v>
      </c>
      <c r="AM4" s="111" t="str">
        <f t="shared" si="5"/>
        <v>she_sister</v>
      </c>
      <c r="AN4" s="106" t="str">
        <f t="shared" ref="AN4:AN67" si="7">_xlfn.CONCAT($I4, "_brother_", $J4, ".png")</f>
        <v>ST1_brother_sam.png</v>
      </c>
      <c r="AO4" s="106" t="str">
        <f t="shared" ref="AO4:AO67" si="8">_xlfn.CONCAT($I4, "_sister_", $J4, ".png")</f>
        <v>ST1_sister_sam.png</v>
      </c>
      <c r="AP4" s="106" t="str">
        <f t="shared" ref="AP4:AP67" si="9">_xlfn.CONCAT($N4, "_brother_", $O4, ".png")</f>
        <v>HT3_brother_taylor.png</v>
      </c>
      <c r="AQ4" s="106" t="str">
        <f t="shared" ref="AQ4:AQ67" si="10">_xlfn.CONCAT($N4, "_sister_", $O4, ".png")</f>
        <v>HT3_sister_taylor.png</v>
      </c>
      <c r="AR4" s="106" t="s">
        <v>357</v>
      </c>
      <c r="AS4" s="106" t="s">
        <v>355</v>
      </c>
      <c r="AT4" s="106" t="s">
        <v>358</v>
      </c>
      <c r="AU4" s="106" t="s">
        <v>356</v>
      </c>
    </row>
    <row r="5" spans="1:47" x14ac:dyDescent="0.25">
      <c r="A5" s="107">
        <v>1</v>
      </c>
      <c r="B5" s="107" t="s">
        <v>64</v>
      </c>
      <c r="C5" s="107">
        <v>1</v>
      </c>
      <c r="D5" s="46" t="s">
        <v>65</v>
      </c>
      <c r="E5" s="46" t="str">
        <f t="shared" si="0"/>
        <v>both_list1_example3</v>
      </c>
      <c r="F5" s="109" t="s">
        <v>339</v>
      </c>
      <c r="G5" s="46" t="s">
        <v>197</v>
      </c>
      <c r="H5" s="46">
        <f>VLOOKUP($C5&amp;$G5,'Character Sets'!$A$3:$H$21,3,FALSE)</f>
        <v>3</v>
      </c>
      <c r="I5" s="46" t="str">
        <f>VLOOKUP($C5&amp;$G5,'Character Sets'!$A$3:$H$21,4,FALSE)</f>
        <v>HT3</v>
      </c>
      <c r="J5" s="46" t="str">
        <f>LOWER(VLOOKUP($C5&amp;$G5,'Character Sets'!$A$3:$H$21,6,FALSE))</f>
        <v>taylor</v>
      </c>
      <c r="K5" s="114" t="str">
        <f t="shared" si="1"/>
        <v>HT3_they_taylor_nametag.png</v>
      </c>
      <c r="L5" s="46" t="s">
        <v>195</v>
      </c>
      <c r="M5" s="46">
        <f>VLOOKUP($C5&amp;$L5,'Character Sets'!$A$3:$H$21,3,FALSE)</f>
        <v>1</v>
      </c>
      <c r="N5" s="46" t="str">
        <f>VLOOKUP($C5&amp;$L5,'Character Sets'!$A$3:$H$21,4,FALSE)</f>
        <v>HT1</v>
      </c>
      <c r="O5" s="46" t="str">
        <f>LOWER(VLOOKUP($C5&amp;$L5,'Character Sets'!$A$3:$H$21,6,FALSE))</f>
        <v>alex</v>
      </c>
      <c r="P5" s="114" t="str">
        <f t="shared" si="2"/>
        <v>HT1_he_alex_nametag.png</v>
      </c>
      <c r="Q5" s="114" t="s">
        <v>36</v>
      </c>
      <c r="R5" s="107" cm="1">
        <f t="array" ref="R5">_xlfn.IFS($AF5="left", 275, $AF5="right", 525)</f>
        <v>525</v>
      </c>
      <c r="S5" s="107" cm="1">
        <f t="array" ref="S5">_xlfn.IFS($AG5="left", 275, $AG5="right", 525)</f>
        <v>275</v>
      </c>
      <c r="T5" s="107" cm="1">
        <f t="array" ref="T5">_xlfn.IFS($AF5="left", 175, $AF5="right", 725)</f>
        <v>725</v>
      </c>
      <c r="U5" s="107" cm="1">
        <f t="array" ref="U5">_xlfn.IFS($AI5="top", 150, $AI5="bottom", 250)</f>
        <v>150</v>
      </c>
      <c r="V5" s="107" cm="1">
        <f t="array" ref="V5">_xlfn.IFS($AI5="top", 100, $AI5="bottom", 300)</f>
        <v>100</v>
      </c>
      <c r="W5" s="107" cm="1">
        <f t="array" ref="W5">_xlfn.IFS($AI5="top", 50, $AI5="bottom", 350)</f>
        <v>50</v>
      </c>
      <c r="X5" s="111" t="str">
        <f t="shared" si="3"/>
        <v>HT3_brother_taylor.png</v>
      </c>
      <c r="Y5" s="106" t="str" cm="1">
        <f t="array" ref="Y5">_xlfn.IFS($AR5="target_sister",$AO5,$AR5="target_brother", $AN5,$AR5="distractor_sister",$AQ5,$AR5="distractor_brother",$AP5)</f>
        <v>HT1_brother_alex.png</v>
      </c>
      <c r="Z5" s="106" t="str" cm="1">
        <f t="array" ref="Z5">_xlfn.IFS($AS5="target_sister",$AO5,$AS5="target_brother", $AN5,$AS5="distractor_sister",$AQ5,$AS5="distractor_brother",$AP5)</f>
        <v>HT3_brother_taylor.png</v>
      </c>
      <c r="AA5" s="106" t="str" cm="1">
        <f t="array" ref="AA5">_xlfn.IFS($AT5="target_sister",$AO5,$AT5="target_brother", $AN5,$AT5="distractor_sister",$AQ5,$AT5="distractor_brother",$AP5)</f>
        <v>HT1_sister_alex.png</v>
      </c>
      <c r="AB5" s="106" t="str" cm="1">
        <f t="array" ref="AB5">_xlfn.IFS($AU5="target_sister",$AO5,$AU5="target_brother", $AN5,$AU5="distractor_sister",$AQ5,$AU5="distractor_brother",$AP5)</f>
        <v>HT3_sister_taylor.png</v>
      </c>
      <c r="AC5" s="111" t="str">
        <f>_xlfn.CONCAT(VLOOKUP($C5&amp;$G5,'Character Sets'!$A$3:$H$21,6,FALSE)," gave the ",LEFT($Q5,FIND(".",$Q5)-1)," to ",$AK5," ",$AL5,".")</f>
        <v>Taylor gave the peach to their brother.</v>
      </c>
      <c r="AD5" s="107">
        <v>3</v>
      </c>
      <c r="AE5" s="106" t="str" cm="1">
        <f t="array" ref="AE5">_xlfn.IFS($B5="both", "_nametag", $B5="nametag", "_nametag", $B5="intro", "", $B5="neither", "")</f>
        <v>_nametag</v>
      </c>
      <c r="AF5" s="108" t="s">
        <v>6</v>
      </c>
      <c r="AG5" s="108" t="s">
        <v>5</v>
      </c>
      <c r="AH5" s="108" t="str">
        <f t="shared" si="6"/>
        <v>peach</v>
      </c>
      <c r="AI5" s="108" t="s">
        <v>7</v>
      </c>
      <c r="AJ5" s="110" t="str">
        <f t="shared" si="4"/>
        <v>top right</v>
      </c>
      <c r="AK5" s="110" t="str" cm="1">
        <f t="array" ref="AK5">_xlfn.IFS($G5="he", "his", $G5="she", "her", $G5="they", "their")</f>
        <v>their</v>
      </c>
      <c r="AL5" s="110" t="s">
        <v>135</v>
      </c>
      <c r="AM5" s="111" t="str">
        <f t="shared" si="5"/>
        <v>they_brother</v>
      </c>
      <c r="AN5" s="106" t="str">
        <f t="shared" si="7"/>
        <v>HT3_brother_taylor.png</v>
      </c>
      <c r="AO5" s="106" t="str">
        <f t="shared" si="8"/>
        <v>HT3_sister_taylor.png</v>
      </c>
      <c r="AP5" s="106" t="str">
        <f t="shared" si="9"/>
        <v>HT1_brother_alex.png</v>
      </c>
      <c r="AQ5" s="106" t="str">
        <f t="shared" si="10"/>
        <v>HT1_sister_alex.png</v>
      </c>
      <c r="AR5" s="106" t="s">
        <v>357</v>
      </c>
      <c r="AS5" s="106" t="s">
        <v>355</v>
      </c>
      <c r="AT5" s="106" t="s">
        <v>358</v>
      </c>
      <c r="AU5" s="106" t="s">
        <v>356</v>
      </c>
    </row>
    <row r="6" spans="1:47" x14ac:dyDescent="0.25">
      <c r="A6" s="107">
        <v>1</v>
      </c>
      <c r="B6" s="107" t="s">
        <v>64</v>
      </c>
      <c r="C6" s="107">
        <v>1</v>
      </c>
      <c r="D6" s="46" t="s">
        <v>66</v>
      </c>
      <c r="E6" s="46" t="str">
        <f t="shared" si="0"/>
        <v>both_list1_practice1</v>
      </c>
      <c r="F6" s="109" t="s">
        <v>338</v>
      </c>
      <c r="G6" s="46" t="s">
        <v>195</v>
      </c>
      <c r="H6" s="46">
        <f>VLOOKUP($C6&amp;$G6,'Character Sets'!$A$3:$H$21,3,FALSE)</f>
        <v>1</v>
      </c>
      <c r="I6" s="46" t="str">
        <f>VLOOKUP($C6&amp;$G6,'Character Sets'!$A$3:$H$21,4,FALSE)</f>
        <v>HT1</v>
      </c>
      <c r="J6" s="46" t="str">
        <f>LOWER(VLOOKUP($C6&amp;$G6,'Character Sets'!$A$3:$H$21,6,FALSE))</f>
        <v>alex</v>
      </c>
      <c r="K6" s="114" t="str">
        <f t="shared" si="1"/>
        <v>HT1_he_alex_nametag.png</v>
      </c>
      <c r="L6" s="46" t="s">
        <v>197</v>
      </c>
      <c r="M6" s="46">
        <f>VLOOKUP($C6&amp;$L6,'Character Sets'!$A$3:$H$21,3,FALSE)</f>
        <v>3</v>
      </c>
      <c r="N6" s="46" t="str">
        <f>VLOOKUP($C6&amp;$L6,'Character Sets'!$A$3:$H$21,4,FALSE)</f>
        <v>HT3</v>
      </c>
      <c r="O6" s="46" t="str">
        <f>LOWER(VLOOKUP($C6&amp;$L6,'Character Sets'!$A$3:$H$21,6,FALSE))</f>
        <v>taylor</v>
      </c>
      <c r="P6" s="114" t="str">
        <f t="shared" si="2"/>
        <v>HT3_they_taylor_nametag.png</v>
      </c>
      <c r="Q6" s="114" t="s">
        <v>39</v>
      </c>
      <c r="R6" s="107" cm="1">
        <f t="array" ref="R6">_xlfn.IFS($AF6="left", 275, $AF6="right", 525)</f>
        <v>525</v>
      </c>
      <c r="S6" s="107" cm="1">
        <f t="array" ref="S6">_xlfn.IFS($AG6="left", 275, $AG6="right", 525)</f>
        <v>275</v>
      </c>
      <c r="T6" s="107" cm="1">
        <f t="array" ref="T6">_xlfn.IFS($AF6="left", 175, $AF6="right", 725)</f>
        <v>725</v>
      </c>
      <c r="U6" s="107" cm="1">
        <f t="array" ref="U6">_xlfn.IFS($AI6="top", 150, $AI6="bottom", 250)</f>
        <v>150</v>
      </c>
      <c r="V6" s="107" cm="1">
        <f t="array" ref="V6">_xlfn.IFS($AI6="top", 100, $AI6="bottom", 300)</f>
        <v>100</v>
      </c>
      <c r="W6" s="107" cm="1">
        <f t="array" ref="W6">_xlfn.IFS($AI6="top", 50, $AI6="bottom", 350)</f>
        <v>50</v>
      </c>
      <c r="X6" s="111" t="str">
        <f t="shared" si="3"/>
        <v>HT1_sister_alex.png</v>
      </c>
      <c r="Y6" s="106" t="str" cm="1">
        <f t="array" ref="Y6">_xlfn.IFS($AR6="target_sister",$AO6,$AR6="target_brother", $AN6,$AR6="distractor_sister",$AQ6,$AR6="distractor_brother",$AP6)</f>
        <v>HT3_sister_taylor.png</v>
      </c>
      <c r="Z6" s="106" t="str" cm="1">
        <f t="array" ref="Z6">_xlfn.IFS($AS6="target_sister",$AO6,$AS6="target_brother", $AN6,$AS6="distractor_sister",$AQ6,$AS6="distractor_brother",$AP6)</f>
        <v>HT1_sister_alex.png</v>
      </c>
      <c r="AA6" s="106" t="str" cm="1">
        <f t="array" ref="AA6">_xlfn.IFS($AT6="target_sister",$AO6,$AT6="target_brother", $AN6,$AT6="distractor_sister",$AQ6,$AT6="distractor_brother",$AP6)</f>
        <v>HT3_brother_taylor.png</v>
      </c>
      <c r="AB6" s="106" t="str" cm="1">
        <f t="array" ref="AB6">_xlfn.IFS($AU6="target_sister",$AO6,$AU6="target_brother", $AN6,$AU6="distractor_sister",$AQ6,$AU6="distractor_brother",$AP6)</f>
        <v>HT1_brother_alex.png</v>
      </c>
      <c r="AC6" s="111" t="str">
        <f>_xlfn.CONCAT(VLOOKUP($C6&amp;$G6,'Character Sets'!$A$3:$H$21,6,FALSE)," gave the ",LEFT($Q6,FIND(".",$Q6)-1)," to ",$AK6," ",$AL6,".")</f>
        <v>Alex gave the sandwich to his sister.</v>
      </c>
      <c r="AD6" s="107">
        <v>1</v>
      </c>
      <c r="AE6" s="106" t="str" cm="1">
        <f t="array" ref="AE6">_xlfn.IFS($B6="both", "_nametag", $B6="nametag", "_nametag", $B6="intro", "", $B6="neither", "")</f>
        <v>_nametag</v>
      </c>
      <c r="AF6" s="108" t="s">
        <v>6</v>
      </c>
      <c r="AG6" s="108" t="s">
        <v>5</v>
      </c>
      <c r="AH6" s="108" t="str">
        <f t="shared" si="6"/>
        <v>sandwich</v>
      </c>
      <c r="AI6" s="108" t="s">
        <v>7</v>
      </c>
      <c r="AJ6" s="110" t="str">
        <f t="shared" si="4"/>
        <v>top right</v>
      </c>
      <c r="AK6" s="110" t="str" cm="1">
        <f t="array" ref="AK6">_xlfn.IFS($G6="he", "his", $G6="she", "her", $G6="they", "their")</f>
        <v>his</v>
      </c>
      <c r="AL6" s="110" t="s">
        <v>136</v>
      </c>
      <c r="AM6" s="111" t="str">
        <f t="shared" si="5"/>
        <v>he_sister</v>
      </c>
      <c r="AN6" s="106" t="str">
        <f t="shared" si="7"/>
        <v>HT1_brother_alex.png</v>
      </c>
      <c r="AO6" s="106" t="str">
        <f t="shared" si="8"/>
        <v>HT1_sister_alex.png</v>
      </c>
      <c r="AP6" s="106" t="str">
        <f t="shared" si="9"/>
        <v>HT3_brother_taylor.png</v>
      </c>
      <c r="AQ6" s="106" t="str">
        <f t="shared" si="10"/>
        <v>HT3_sister_taylor.png</v>
      </c>
      <c r="AR6" s="106" t="s">
        <v>358</v>
      </c>
      <c r="AS6" s="106" t="s">
        <v>356</v>
      </c>
      <c r="AT6" s="106" t="s">
        <v>357</v>
      </c>
      <c r="AU6" s="106" t="s">
        <v>355</v>
      </c>
    </row>
    <row r="7" spans="1:47" x14ac:dyDescent="0.25">
      <c r="A7" s="107">
        <v>1</v>
      </c>
      <c r="B7" s="107" t="s">
        <v>64</v>
      </c>
      <c r="C7" s="107">
        <v>1</v>
      </c>
      <c r="D7" s="46" t="s">
        <v>66</v>
      </c>
      <c r="E7" s="46" t="str">
        <f t="shared" si="0"/>
        <v>both_list1_practice2</v>
      </c>
      <c r="F7" s="109" t="s">
        <v>337</v>
      </c>
      <c r="G7" s="46" t="s">
        <v>196</v>
      </c>
      <c r="H7" s="46">
        <f>VLOOKUP($C7&amp;$G7,'Character Sets'!$A$3:$H$21,3,FALSE)</f>
        <v>2</v>
      </c>
      <c r="I7" s="46" t="str">
        <f>VLOOKUP($C7&amp;$G7,'Character Sets'!$A$3:$H$21,4,FALSE)</f>
        <v>ST1</v>
      </c>
      <c r="J7" s="46" t="str">
        <f>LOWER(VLOOKUP($C7&amp;$G7,'Character Sets'!$A$3:$H$21,6,FALSE))</f>
        <v>sam</v>
      </c>
      <c r="K7" s="114" t="str">
        <f t="shared" si="1"/>
        <v>ST1_she_sam_nametag.png</v>
      </c>
      <c r="L7" s="46" t="s">
        <v>195</v>
      </c>
      <c r="M7" s="46">
        <f>VLOOKUP($C7&amp;$L7,'Character Sets'!$A$3:$H$21,3,FALSE)</f>
        <v>1</v>
      </c>
      <c r="N7" s="46" t="str">
        <f>VLOOKUP($C7&amp;$L7,'Character Sets'!$A$3:$H$21,4,FALSE)</f>
        <v>HT1</v>
      </c>
      <c r="O7" s="46" t="str">
        <f>LOWER(VLOOKUP($C7&amp;$L7,'Character Sets'!$A$3:$H$21,6,FALSE))</f>
        <v>alex</v>
      </c>
      <c r="P7" s="114" t="str">
        <f t="shared" si="2"/>
        <v>HT1_he_alex_nametag.png</v>
      </c>
      <c r="Q7" s="114" t="s">
        <v>107</v>
      </c>
      <c r="R7" s="107" cm="1">
        <f t="array" ref="R7">_xlfn.IFS($AF7="left", 275, $AF7="right", 525)</f>
        <v>275</v>
      </c>
      <c r="S7" s="107" cm="1">
        <f t="array" ref="S7">_xlfn.IFS($AG7="left", 275, $AG7="right", 525)</f>
        <v>525</v>
      </c>
      <c r="T7" s="107" cm="1">
        <f t="array" ref="T7">_xlfn.IFS($AF7="left", 175, $AF7="right", 725)</f>
        <v>175</v>
      </c>
      <c r="U7" s="107" cm="1">
        <f t="array" ref="U7">_xlfn.IFS($AI7="top", 150, $AI7="bottom", 250)</f>
        <v>150</v>
      </c>
      <c r="V7" s="107" cm="1">
        <f t="array" ref="V7">_xlfn.IFS($AI7="top", 100, $AI7="bottom", 300)</f>
        <v>100</v>
      </c>
      <c r="W7" s="107" cm="1">
        <f t="array" ref="W7">_xlfn.IFS($AI7="top", 50, $AI7="bottom", 350)</f>
        <v>50</v>
      </c>
      <c r="X7" s="111" t="str">
        <f t="shared" si="3"/>
        <v>ST1_brother_sam.png</v>
      </c>
      <c r="Y7" s="106" t="str" cm="1">
        <f t="array" ref="Y7">_xlfn.IFS($AR7="target_sister",$AO7,$AR7="target_brother", $AN7,$AR7="distractor_sister",$AQ7,$AR7="distractor_brother",$AP7)</f>
        <v>ST1_brother_sam.png</v>
      </c>
      <c r="Z7" s="106" t="str" cm="1">
        <f t="array" ref="Z7">_xlfn.IFS($AS7="target_sister",$AO7,$AS7="target_brother", $AN7,$AS7="distractor_sister",$AQ7,$AS7="distractor_brother",$AP7)</f>
        <v>HT1_brother_alex.png</v>
      </c>
      <c r="AA7" s="106" t="str" cm="1">
        <f t="array" ref="AA7">_xlfn.IFS($AT7="target_sister",$AO7,$AT7="target_brother", $AN7,$AT7="distractor_sister",$AQ7,$AT7="distractor_brother",$AP7)</f>
        <v>ST1_sister_sam.png</v>
      </c>
      <c r="AB7" s="106" t="str" cm="1">
        <f t="array" ref="AB7">_xlfn.IFS($AU7="target_sister",$AO7,$AU7="target_brother", $AN7,$AU7="distractor_sister",$AQ7,$AU7="distractor_brother",$AP7)</f>
        <v>HT1_sister_alex.png</v>
      </c>
      <c r="AC7" s="111" t="str">
        <f>_xlfn.CONCAT(VLOOKUP($C7&amp;$G7,'Character Sets'!$A$3:$H$21,6,FALSE)," gave the ",LEFT($Q7,FIND(".",$Q7)-1)," to ",$AK7," ",$AL7,".")</f>
        <v>Sam gave the popcorn to her brother.</v>
      </c>
      <c r="AD7" s="107">
        <v>2</v>
      </c>
      <c r="AE7" s="106" t="str" cm="1">
        <f t="array" ref="AE7">_xlfn.IFS($B7="both", "_nametag", $B7="nametag", "_nametag", $B7="intro", "", $B7="neither", "")</f>
        <v>_nametag</v>
      </c>
      <c r="AF7" s="108" t="s">
        <v>5</v>
      </c>
      <c r="AG7" s="108" t="s">
        <v>6</v>
      </c>
      <c r="AH7" s="108" t="str">
        <f t="shared" si="6"/>
        <v>popcorn</v>
      </c>
      <c r="AI7" s="108" t="s">
        <v>7</v>
      </c>
      <c r="AJ7" s="110" t="str">
        <f t="shared" si="4"/>
        <v>top left</v>
      </c>
      <c r="AK7" s="110" t="str" cm="1">
        <f t="array" ref="AK7">_xlfn.IFS($G7="he", "his", $G7="she", "her", $G7="they", "their")</f>
        <v>her</v>
      </c>
      <c r="AL7" s="110" t="s">
        <v>135</v>
      </c>
      <c r="AM7" s="111" t="str">
        <f t="shared" si="5"/>
        <v>she_brother</v>
      </c>
      <c r="AN7" s="106" t="str">
        <f t="shared" si="7"/>
        <v>ST1_brother_sam.png</v>
      </c>
      <c r="AO7" s="106" t="str">
        <f t="shared" si="8"/>
        <v>ST1_sister_sam.png</v>
      </c>
      <c r="AP7" s="106" t="str">
        <f t="shared" si="9"/>
        <v>HT1_brother_alex.png</v>
      </c>
      <c r="AQ7" s="106" t="str">
        <f t="shared" si="10"/>
        <v>HT1_sister_alex.png</v>
      </c>
      <c r="AR7" s="106" t="s">
        <v>355</v>
      </c>
      <c r="AS7" s="106" t="s">
        <v>357</v>
      </c>
      <c r="AT7" s="106" t="s">
        <v>356</v>
      </c>
      <c r="AU7" s="106" t="s">
        <v>358</v>
      </c>
    </row>
    <row r="8" spans="1:47" x14ac:dyDescent="0.25">
      <c r="A8" s="107">
        <v>1</v>
      </c>
      <c r="B8" s="107" t="s">
        <v>64</v>
      </c>
      <c r="C8" s="107">
        <v>1</v>
      </c>
      <c r="D8" s="46" t="s">
        <v>66</v>
      </c>
      <c r="E8" s="46" t="str">
        <f t="shared" si="0"/>
        <v>both_list1_practice3</v>
      </c>
      <c r="F8" s="109" t="s">
        <v>339</v>
      </c>
      <c r="G8" s="46" t="s">
        <v>197</v>
      </c>
      <c r="H8" s="46">
        <f>VLOOKUP($C8&amp;$G8,'Character Sets'!$A$3:$H$21,3,FALSE)</f>
        <v>3</v>
      </c>
      <c r="I8" s="46" t="str">
        <f>VLOOKUP($C8&amp;$G8,'Character Sets'!$A$3:$H$21,4,FALSE)</f>
        <v>HT3</v>
      </c>
      <c r="J8" s="46" t="str">
        <f>LOWER(VLOOKUP($C8&amp;$G8,'Character Sets'!$A$3:$H$21,6,FALSE))</f>
        <v>taylor</v>
      </c>
      <c r="K8" s="114" t="str">
        <f t="shared" si="1"/>
        <v>HT3_they_taylor_nametag.png</v>
      </c>
      <c r="L8" s="46" t="s">
        <v>196</v>
      </c>
      <c r="M8" s="46">
        <f>VLOOKUP($C8&amp;$L8,'Character Sets'!$A$3:$H$21,3,FALSE)</f>
        <v>2</v>
      </c>
      <c r="N8" s="46" t="str">
        <f>VLOOKUP($C8&amp;$L8,'Character Sets'!$A$3:$H$21,4,FALSE)</f>
        <v>ST1</v>
      </c>
      <c r="O8" s="46" t="str">
        <f>LOWER(VLOOKUP($C8&amp;$L8,'Character Sets'!$A$3:$H$21,6,FALSE))</f>
        <v>sam</v>
      </c>
      <c r="P8" s="114" t="str">
        <f t="shared" si="2"/>
        <v>ST1_she_sam_nametag.png</v>
      </c>
      <c r="Q8" s="114" t="s">
        <v>41</v>
      </c>
      <c r="R8" s="107" cm="1">
        <f t="array" ref="R8">_xlfn.IFS($AF8="left", 275, $AF8="right", 525)</f>
        <v>275</v>
      </c>
      <c r="S8" s="107" cm="1">
        <f t="array" ref="S8">_xlfn.IFS($AG8="left", 275, $AG8="right", 525)</f>
        <v>525</v>
      </c>
      <c r="T8" s="107" cm="1">
        <f t="array" ref="T8">_xlfn.IFS($AF8="left", 175, $AF8="right", 725)</f>
        <v>175</v>
      </c>
      <c r="U8" s="107" cm="1">
        <f t="array" ref="U8">_xlfn.IFS($AI8="top", 150, $AI8="bottom", 250)</f>
        <v>250</v>
      </c>
      <c r="V8" s="107" cm="1">
        <f t="array" ref="V8">_xlfn.IFS($AI8="top", 100, $AI8="bottom", 300)</f>
        <v>300</v>
      </c>
      <c r="W8" s="107" cm="1">
        <f t="array" ref="W8">_xlfn.IFS($AI8="top", 50, $AI8="bottom", 350)</f>
        <v>350</v>
      </c>
      <c r="X8" s="111" t="str">
        <f t="shared" si="3"/>
        <v>HT3_sister_taylor.png</v>
      </c>
      <c r="Y8" s="106" t="str" cm="1">
        <f t="array" ref="Y8">_xlfn.IFS($AR8="target_sister",$AO8,$AR8="target_brother", $AN8,$AR8="distractor_sister",$AQ8,$AR8="distractor_brother",$AP8)</f>
        <v>HT3_brother_taylor.png</v>
      </c>
      <c r="Z8" s="106" t="str" cm="1">
        <f t="array" ref="Z8">_xlfn.IFS($AS8="target_sister",$AO8,$AS8="target_brother", $AN8,$AS8="distractor_sister",$AQ8,$AS8="distractor_brother",$AP8)</f>
        <v>ST1_sister_sam.png</v>
      </c>
      <c r="AA8" s="106" t="str" cm="1">
        <f t="array" ref="AA8">_xlfn.IFS($AT8="target_sister",$AO8,$AT8="target_brother", $AN8,$AT8="distractor_sister",$AQ8,$AT8="distractor_brother",$AP8)</f>
        <v>HT3_sister_taylor.png</v>
      </c>
      <c r="AB8" s="106" t="str" cm="1">
        <f t="array" ref="AB8">_xlfn.IFS($AU8="target_sister",$AO8,$AU8="target_brother", $AN8,$AU8="distractor_sister",$AQ8,$AU8="distractor_brother",$AP8)</f>
        <v>ST1_brother_sam.png</v>
      </c>
      <c r="AC8" s="111" t="str">
        <f>_xlfn.CONCAT(VLOOKUP($C8&amp;$G8,'Character Sets'!$A$3:$H$21,6,FALSE)," gave the ",LEFT($Q8,FIND(".",$Q8)-1)," to ",$AK8," ",$AL8,".")</f>
        <v>Taylor gave the hotdog to their sister.</v>
      </c>
      <c r="AD8" s="107">
        <v>3</v>
      </c>
      <c r="AE8" s="106" t="str" cm="1">
        <f t="array" ref="AE8">_xlfn.IFS($B8="both", "_nametag", $B8="nametag", "_nametag", $B8="intro", "", $B8="neither", "")</f>
        <v>_nametag</v>
      </c>
      <c r="AF8" s="108" t="s">
        <v>5</v>
      </c>
      <c r="AG8" s="108" t="s">
        <v>6</v>
      </c>
      <c r="AH8" s="108" t="str">
        <f t="shared" si="6"/>
        <v>hotdog</v>
      </c>
      <c r="AI8" s="108" t="s">
        <v>8</v>
      </c>
      <c r="AJ8" s="110" t="str">
        <f t="shared" si="4"/>
        <v>bottom left</v>
      </c>
      <c r="AK8" s="110" t="str" cm="1">
        <f t="array" ref="AK8">_xlfn.IFS($G8="he", "his", $G8="she", "her", $G8="they", "their")</f>
        <v>their</v>
      </c>
      <c r="AL8" s="110" t="s">
        <v>136</v>
      </c>
      <c r="AM8" s="111" t="str">
        <f t="shared" si="5"/>
        <v>they_sister</v>
      </c>
      <c r="AN8" s="106" t="str">
        <f t="shared" si="7"/>
        <v>HT3_brother_taylor.png</v>
      </c>
      <c r="AO8" s="106" t="str">
        <f t="shared" si="8"/>
        <v>HT3_sister_taylor.png</v>
      </c>
      <c r="AP8" s="106" t="str">
        <f t="shared" si="9"/>
        <v>ST1_brother_sam.png</v>
      </c>
      <c r="AQ8" s="106" t="str">
        <f t="shared" si="10"/>
        <v>ST1_sister_sam.png</v>
      </c>
      <c r="AR8" s="106" t="s">
        <v>355</v>
      </c>
      <c r="AS8" s="106" t="s">
        <v>358</v>
      </c>
      <c r="AT8" s="106" t="s">
        <v>356</v>
      </c>
      <c r="AU8" s="106" t="s">
        <v>357</v>
      </c>
    </row>
    <row r="9" spans="1:47" x14ac:dyDescent="0.25">
      <c r="A9" s="107">
        <v>1</v>
      </c>
      <c r="B9" s="107" t="s">
        <v>64</v>
      </c>
      <c r="C9" s="107">
        <v>1</v>
      </c>
      <c r="D9" s="46" t="s">
        <v>10</v>
      </c>
      <c r="E9" s="46" t="str">
        <f t="shared" si="0"/>
        <v>both_list1_critical1</v>
      </c>
      <c r="F9" s="109" t="s">
        <v>337</v>
      </c>
      <c r="G9" s="46" t="s">
        <v>195</v>
      </c>
      <c r="H9" s="46">
        <f>VLOOKUP($C9&amp;$G9,'Character Sets'!$A$3:$H$21,3,FALSE)</f>
        <v>1</v>
      </c>
      <c r="I9" s="46" t="str">
        <f>VLOOKUP($C9&amp;$G9,'Character Sets'!$A$3:$H$21,4,FALSE)</f>
        <v>HT1</v>
      </c>
      <c r="J9" s="46" t="str">
        <f>LOWER(VLOOKUP($C9&amp;$G9,'Character Sets'!$A$3:$H$21,6,FALSE))</f>
        <v>alex</v>
      </c>
      <c r="K9" s="114" t="str">
        <f t="shared" si="1"/>
        <v>HT1_he_alex_nametag.png</v>
      </c>
      <c r="L9" s="46" t="s">
        <v>196</v>
      </c>
      <c r="M9" s="46">
        <f>VLOOKUP($C9&amp;$L9,'Character Sets'!$A$3:$H$21,3,FALSE)</f>
        <v>2</v>
      </c>
      <c r="N9" s="46" t="str">
        <f>VLOOKUP($C9&amp;$L9,'Character Sets'!$A$3:$H$21,4,FALSE)</f>
        <v>ST1</v>
      </c>
      <c r="O9" s="46" t="str">
        <f>LOWER(VLOOKUP($C9&amp;$L9,'Character Sets'!$A$3:$H$21,6,FALSE))</f>
        <v>sam</v>
      </c>
      <c r="P9" s="114" t="str">
        <f t="shared" si="2"/>
        <v>ST1_she_sam_nametag.png</v>
      </c>
      <c r="Q9" s="114" t="s">
        <v>16</v>
      </c>
      <c r="R9" s="107" cm="1">
        <f t="array" ref="R9">_xlfn.IFS($AF9="left", 275, $AF9="right", 525)</f>
        <v>275</v>
      </c>
      <c r="S9" s="107" cm="1">
        <f t="array" ref="S9">_xlfn.IFS($AG9="left", 275, $AG9="right", 525)</f>
        <v>525</v>
      </c>
      <c r="T9" s="107" cm="1">
        <f t="array" ref="T9">_xlfn.IFS($AF9="left", 175, $AF9="right", 725)</f>
        <v>175</v>
      </c>
      <c r="U9" s="107" cm="1">
        <f t="array" ref="U9">_xlfn.IFS($AI9="top", 150, $AI9="bottom", 250)</f>
        <v>150</v>
      </c>
      <c r="V9" s="107" cm="1">
        <f t="array" ref="V9">_xlfn.IFS($AI9="top", 100, $AI9="bottom", 300)</f>
        <v>100</v>
      </c>
      <c r="W9" s="107" cm="1">
        <f t="array" ref="W9">_xlfn.IFS($AI9="top", 50, $AI9="bottom", 350)</f>
        <v>50</v>
      </c>
      <c r="X9" s="111" t="str">
        <f t="shared" si="3"/>
        <v>HT1_brother_alex.png</v>
      </c>
      <c r="Y9" s="106" t="str" cm="1">
        <f t="array" ref="Y9">_xlfn.IFS($AR9="target_sister",$AO9,$AR9="target_brother", $AN9,$AR9="distractor_sister",$AQ9,$AR9="distractor_brother",$AP9)</f>
        <v>HT1_brother_alex.png</v>
      </c>
      <c r="Z9" s="106" t="str" cm="1">
        <f t="array" ref="Z9">_xlfn.IFS($AS9="target_sister",$AO9,$AS9="target_brother", $AN9,$AS9="distractor_sister",$AQ9,$AS9="distractor_brother",$AP9)</f>
        <v>ST1_brother_sam.png</v>
      </c>
      <c r="AA9" s="106" t="str" cm="1">
        <f t="array" ref="AA9">_xlfn.IFS($AT9="target_sister",$AO9,$AT9="target_brother", $AN9,$AT9="distractor_sister",$AQ9,$AT9="distractor_brother",$AP9)</f>
        <v>HT1_sister_alex.png</v>
      </c>
      <c r="AB9" s="106" t="str" cm="1">
        <f t="array" ref="AB9">_xlfn.IFS($AU9="target_sister",$AO9,$AU9="target_brother", $AN9,$AU9="distractor_sister",$AQ9,$AU9="distractor_brother",$AP9)</f>
        <v>ST1_sister_sam.png</v>
      </c>
      <c r="AC9" s="111" t="str">
        <f>_xlfn.CONCAT(VLOOKUP($C9&amp;$G9,'Character Sets'!$A$3:$H$21,6,FALSE)," gave the ",LEFT($Q9,FIND(".",$Q9)-1)," to ",$AK9," ",$AL9,".")</f>
        <v>Alex gave the chocolate to his brother.</v>
      </c>
      <c r="AD9" s="107">
        <v>1</v>
      </c>
      <c r="AE9" s="106" t="str" cm="1">
        <f t="array" ref="AE9">_xlfn.IFS($B9="both", "_nametag", $B9="nametag", "_nametag", $B9="intro", "", $B9="neither", "")</f>
        <v>_nametag</v>
      </c>
      <c r="AF9" s="46" t="s">
        <v>5</v>
      </c>
      <c r="AG9" s="46" t="s">
        <v>6</v>
      </c>
      <c r="AH9" s="108" t="str">
        <f t="shared" si="6"/>
        <v>chocolate</v>
      </c>
      <c r="AI9" s="46" t="s">
        <v>7</v>
      </c>
      <c r="AJ9" s="110" t="str">
        <f t="shared" si="4"/>
        <v>top left</v>
      </c>
      <c r="AK9" s="110" t="str" cm="1">
        <f t="array" ref="AK9">_xlfn.IFS($G9="he", "his", $G9="she", "her", $G9="they", "their")</f>
        <v>his</v>
      </c>
      <c r="AL9" s="110" t="s">
        <v>135</v>
      </c>
      <c r="AM9" s="111" t="str">
        <f t="shared" si="5"/>
        <v>he_brother</v>
      </c>
      <c r="AN9" s="106" t="str">
        <f t="shared" si="7"/>
        <v>HT1_brother_alex.png</v>
      </c>
      <c r="AO9" s="106" t="str">
        <f t="shared" si="8"/>
        <v>HT1_sister_alex.png</v>
      </c>
      <c r="AP9" s="106" t="str">
        <f t="shared" si="9"/>
        <v>ST1_brother_sam.png</v>
      </c>
      <c r="AQ9" s="106" t="str">
        <f t="shared" si="10"/>
        <v>ST1_sister_sam.png</v>
      </c>
      <c r="AR9" s="106" t="s">
        <v>355</v>
      </c>
      <c r="AS9" s="106" t="s">
        <v>357</v>
      </c>
      <c r="AT9" s="106" t="s">
        <v>356</v>
      </c>
      <c r="AU9" s="106" t="s">
        <v>358</v>
      </c>
    </row>
    <row r="10" spans="1:47" x14ac:dyDescent="0.25">
      <c r="A10" s="107">
        <v>1</v>
      </c>
      <c r="B10" s="107" t="s">
        <v>64</v>
      </c>
      <c r="C10" s="107">
        <v>1</v>
      </c>
      <c r="D10" s="46" t="s">
        <v>10</v>
      </c>
      <c r="E10" s="46" t="str">
        <f t="shared" si="0"/>
        <v>both_list1_critical2</v>
      </c>
      <c r="F10" s="46" t="s">
        <v>337</v>
      </c>
      <c r="G10" s="46" t="s">
        <v>195</v>
      </c>
      <c r="H10" s="46">
        <f>VLOOKUP($C10&amp;$G10,'Character Sets'!$A$3:$H$21,3,FALSE)</f>
        <v>1</v>
      </c>
      <c r="I10" s="46" t="str">
        <f>VLOOKUP($C10&amp;$G10,'Character Sets'!$A$3:$H$21,4,FALSE)</f>
        <v>HT1</v>
      </c>
      <c r="J10" s="46" t="str">
        <f>LOWER(VLOOKUP($C10&amp;$G10,'Character Sets'!$A$3:$H$21,6,FALSE))</f>
        <v>alex</v>
      </c>
      <c r="K10" s="114" t="str">
        <f t="shared" si="1"/>
        <v>HT1_he_alex_nametag.png</v>
      </c>
      <c r="L10" s="46" t="s">
        <v>196</v>
      </c>
      <c r="M10" s="46">
        <f>VLOOKUP($C10&amp;$L10,'Character Sets'!$A$3:$H$21,3,FALSE)</f>
        <v>2</v>
      </c>
      <c r="N10" s="46" t="str">
        <f>VLOOKUP($C10&amp;$L10,'Character Sets'!$A$3:$H$21,4,FALSE)</f>
        <v>ST1</v>
      </c>
      <c r="O10" s="46" t="str">
        <f>LOWER(VLOOKUP($C10&amp;$L10,'Character Sets'!$A$3:$H$21,6,FALSE))</f>
        <v>sam</v>
      </c>
      <c r="P10" s="114" t="str">
        <f t="shared" si="2"/>
        <v>ST1_she_sam_nametag.png</v>
      </c>
      <c r="Q10" s="114" t="s">
        <v>17</v>
      </c>
      <c r="R10" s="107" cm="1">
        <f t="array" ref="R10">_xlfn.IFS($AF10="left", 275, $AF10="right", 525)</f>
        <v>525</v>
      </c>
      <c r="S10" s="107" cm="1">
        <f t="array" ref="S10">_xlfn.IFS($AG10="left", 275, $AG10="right", 525)</f>
        <v>275</v>
      </c>
      <c r="T10" s="107" cm="1">
        <f t="array" ref="T10">_xlfn.IFS($AF10="left", 175, $AF10="right", 725)</f>
        <v>725</v>
      </c>
      <c r="U10" s="107" cm="1">
        <f t="array" ref="U10">_xlfn.IFS($AI10="top", 150, $AI10="bottom", 250)</f>
        <v>150</v>
      </c>
      <c r="V10" s="107" cm="1">
        <f t="array" ref="V10">_xlfn.IFS($AI10="top", 100, $AI10="bottom", 300)</f>
        <v>100</v>
      </c>
      <c r="W10" s="107" cm="1">
        <f t="array" ref="W10">_xlfn.IFS($AI10="top", 50, $AI10="bottom", 350)</f>
        <v>50</v>
      </c>
      <c r="X10" s="111" t="str">
        <f t="shared" si="3"/>
        <v>HT1_sister_alex.png</v>
      </c>
      <c r="Y10" s="106" t="str" cm="1">
        <f t="array" ref="Y10">_xlfn.IFS($AR10="target_sister",$AO10,$AR10="target_brother", $AN10,$AR10="distractor_sister",$AQ10,$AR10="distractor_brother",$AP10)</f>
        <v>ST1_sister_sam.png</v>
      </c>
      <c r="Z10" s="106" t="str" cm="1">
        <f t="array" ref="Z10">_xlfn.IFS($AS10="target_sister",$AO10,$AS10="target_brother", $AN10,$AS10="distractor_sister",$AQ10,$AS10="distractor_brother",$AP10)</f>
        <v>HT1_sister_alex.png</v>
      </c>
      <c r="AA10" s="106" t="str" cm="1">
        <f t="array" ref="AA10">_xlfn.IFS($AT10="target_sister",$AO10,$AT10="target_brother", $AN10,$AT10="distractor_sister",$AQ10,$AT10="distractor_brother",$AP10)</f>
        <v>ST1_brother_sam.png</v>
      </c>
      <c r="AB10" s="106" t="str" cm="1">
        <f t="array" ref="AB10">_xlfn.IFS($AU10="target_sister",$AO10,$AU10="target_brother", $AN10,$AU10="distractor_sister",$AQ10,$AU10="distractor_brother",$AP10)</f>
        <v>HT1_brother_alex.png</v>
      </c>
      <c r="AC10" s="111" t="str">
        <f>_xlfn.CONCAT(VLOOKUP($C10&amp;$G10,'Character Sets'!$A$3:$H$21,6,FALSE)," gave the ",LEFT($Q10,FIND(".",$Q10)-1)," to ",$AK10," ",$AL10,".")</f>
        <v>Alex gave the cherries to his sister.</v>
      </c>
      <c r="AD10" s="107">
        <v>2</v>
      </c>
      <c r="AE10" s="106" t="str" cm="1">
        <f t="array" ref="AE10">_xlfn.IFS($B10="both", "_nametag", $B10="nametag", "_nametag", $B10="intro", "", $B10="neither", "")</f>
        <v>_nametag</v>
      </c>
      <c r="AF10" s="46" t="s">
        <v>6</v>
      </c>
      <c r="AG10" s="46" t="s">
        <v>5</v>
      </c>
      <c r="AH10" s="108" t="str">
        <f t="shared" si="6"/>
        <v>cherries</v>
      </c>
      <c r="AI10" s="46" t="s">
        <v>7</v>
      </c>
      <c r="AJ10" s="110" t="str">
        <f t="shared" si="4"/>
        <v>top right</v>
      </c>
      <c r="AK10" s="110" t="str" cm="1">
        <f t="array" ref="AK10">_xlfn.IFS($G10="he", "his", $G10="she", "her", $G10="they", "their")</f>
        <v>his</v>
      </c>
      <c r="AL10" s="110" t="s">
        <v>136</v>
      </c>
      <c r="AM10" s="111" t="str">
        <f t="shared" si="5"/>
        <v>he_sister</v>
      </c>
      <c r="AN10" s="106" t="str">
        <f t="shared" si="7"/>
        <v>HT1_brother_alex.png</v>
      </c>
      <c r="AO10" s="106" t="str">
        <f t="shared" si="8"/>
        <v>HT1_sister_alex.png</v>
      </c>
      <c r="AP10" s="106" t="str">
        <f t="shared" si="9"/>
        <v>ST1_brother_sam.png</v>
      </c>
      <c r="AQ10" s="106" t="str">
        <f t="shared" si="10"/>
        <v>ST1_sister_sam.png</v>
      </c>
      <c r="AR10" s="106" t="s">
        <v>358</v>
      </c>
      <c r="AS10" s="106" t="s">
        <v>356</v>
      </c>
      <c r="AT10" s="106" t="s">
        <v>357</v>
      </c>
      <c r="AU10" s="106" t="s">
        <v>355</v>
      </c>
    </row>
    <row r="11" spans="1:47" x14ac:dyDescent="0.25">
      <c r="A11" s="107">
        <v>1</v>
      </c>
      <c r="B11" s="107" t="s">
        <v>64</v>
      </c>
      <c r="C11" s="107">
        <v>1</v>
      </c>
      <c r="D11" s="46" t="s">
        <v>10</v>
      </c>
      <c r="E11" s="46" t="str">
        <f t="shared" si="0"/>
        <v>both_list1_critical3</v>
      </c>
      <c r="F11" s="46" t="s">
        <v>337</v>
      </c>
      <c r="G11" s="46" t="s">
        <v>195</v>
      </c>
      <c r="H11" s="46">
        <f>VLOOKUP($C11&amp;$G11,'Character Sets'!$A$3:$H$21,3,FALSE)</f>
        <v>1</v>
      </c>
      <c r="I11" s="46" t="str">
        <f>VLOOKUP($C11&amp;$G11,'Character Sets'!$A$3:$H$21,4,FALSE)</f>
        <v>HT1</v>
      </c>
      <c r="J11" s="46" t="str">
        <f>LOWER(VLOOKUP($C11&amp;$G11,'Character Sets'!$A$3:$H$21,6,FALSE))</f>
        <v>alex</v>
      </c>
      <c r="K11" s="114" t="str">
        <f t="shared" si="1"/>
        <v>HT1_he_alex_nametag.png</v>
      </c>
      <c r="L11" s="46" t="s">
        <v>196</v>
      </c>
      <c r="M11" s="46">
        <f>VLOOKUP($C11&amp;$L11,'Character Sets'!$A$3:$H$21,3,FALSE)</f>
        <v>2</v>
      </c>
      <c r="N11" s="46" t="str">
        <f>VLOOKUP($C11&amp;$L11,'Character Sets'!$A$3:$H$21,4,FALSE)</f>
        <v>ST1</v>
      </c>
      <c r="O11" s="46" t="str">
        <f>LOWER(VLOOKUP($C11&amp;$L11,'Character Sets'!$A$3:$H$21,6,FALSE))</f>
        <v>sam</v>
      </c>
      <c r="P11" s="114" t="str">
        <f t="shared" si="2"/>
        <v>ST1_she_sam_nametag.png</v>
      </c>
      <c r="Q11" s="114" t="s">
        <v>18</v>
      </c>
      <c r="R11" s="107" cm="1">
        <f t="array" ref="R11">_xlfn.IFS($AF11="left", 275, $AF11="right", 525)</f>
        <v>275</v>
      </c>
      <c r="S11" s="107" cm="1">
        <f t="array" ref="S11">_xlfn.IFS($AG11="left", 275, $AG11="right", 525)</f>
        <v>525</v>
      </c>
      <c r="T11" s="107" cm="1">
        <f t="array" ref="T11">_xlfn.IFS($AF11="left", 175, $AF11="right", 725)</f>
        <v>175</v>
      </c>
      <c r="U11" s="107" cm="1">
        <f t="array" ref="U11">_xlfn.IFS($AI11="top", 150, $AI11="bottom", 250)</f>
        <v>250</v>
      </c>
      <c r="V11" s="107" cm="1">
        <f t="array" ref="V11">_xlfn.IFS($AI11="top", 100, $AI11="bottom", 300)</f>
        <v>300</v>
      </c>
      <c r="W11" s="107" cm="1">
        <f t="array" ref="W11">_xlfn.IFS($AI11="top", 50, $AI11="bottom", 350)</f>
        <v>350</v>
      </c>
      <c r="X11" s="111" t="str">
        <f t="shared" si="3"/>
        <v>HT1_sister_alex.png</v>
      </c>
      <c r="Y11" s="106" t="str" cm="1">
        <f t="array" ref="Y11">_xlfn.IFS($AR11="target_sister",$AO11,$AR11="target_brother", $AN11,$AR11="distractor_sister",$AQ11,$AR11="distractor_brother",$AP11)</f>
        <v>HT1_brother_alex.png</v>
      </c>
      <c r="Z11" s="106" t="str" cm="1">
        <f t="array" ref="Z11">_xlfn.IFS($AS11="target_sister",$AO11,$AS11="target_brother", $AN11,$AS11="distractor_sister",$AQ11,$AS11="distractor_brother",$AP11)</f>
        <v>ST1_brother_sam.png</v>
      </c>
      <c r="AA11" s="106" t="str" cm="1">
        <f t="array" ref="AA11">_xlfn.IFS($AT11="target_sister",$AO11,$AT11="target_brother", $AN11,$AT11="distractor_sister",$AQ11,$AT11="distractor_brother",$AP11)</f>
        <v>HT1_sister_alex.png</v>
      </c>
      <c r="AB11" s="106" t="str" cm="1">
        <f t="array" ref="AB11">_xlfn.IFS($AU11="target_sister",$AO11,$AU11="target_brother", $AN11,$AU11="distractor_sister",$AQ11,$AU11="distractor_brother",$AP11)</f>
        <v>ST1_sister_sam.png</v>
      </c>
      <c r="AC11" s="111" t="str">
        <f>_xlfn.CONCAT(VLOOKUP($C11&amp;$G11,'Character Sets'!$A$3:$H$21,6,FALSE)," gave the ",LEFT($Q11,FIND(".",$Q11)-1)," to ",$AK11," ",$AL11,".")</f>
        <v>Alex gave the avocado to his sister.</v>
      </c>
      <c r="AD11" s="107">
        <v>3</v>
      </c>
      <c r="AE11" s="106" t="str" cm="1">
        <f t="array" ref="AE11">_xlfn.IFS($B11="both", "_nametag", $B11="nametag", "_nametag", $B11="intro", "", $B11="neither", "")</f>
        <v>_nametag</v>
      </c>
      <c r="AF11" s="46" t="s">
        <v>5</v>
      </c>
      <c r="AG11" s="46" t="s">
        <v>6</v>
      </c>
      <c r="AH11" s="108" t="str">
        <f t="shared" si="6"/>
        <v>avocado</v>
      </c>
      <c r="AI11" s="46" t="s">
        <v>8</v>
      </c>
      <c r="AJ11" s="110" t="str">
        <f t="shared" si="4"/>
        <v>bottom left</v>
      </c>
      <c r="AK11" s="110" t="str" cm="1">
        <f t="array" ref="AK11">_xlfn.IFS($G11="he", "his", $G11="she", "her", $G11="they", "their")</f>
        <v>his</v>
      </c>
      <c r="AL11" s="110" t="s">
        <v>136</v>
      </c>
      <c r="AM11" s="111" t="str">
        <f t="shared" si="5"/>
        <v>he_sister</v>
      </c>
      <c r="AN11" s="106" t="str">
        <f t="shared" si="7"/>
        <v>HT1_brother_alex.png</v>
      </c>
      <c r="AO11" s="106" t="str">
        <f t="shared" si="8"/>
        <v>HT1_sister_alex.png</v>
      </c>
      <c r="AP11" s="106" t="str">
        <f t="shared" si="9"/>
        <v>ST1_brother_sam.png</v>
      </c>
      <c r="AQ11" s="106" t="str">
        <f t="shared" si="10"/>
        <v>ST1_sister_sam.png</v>
      </c>
      <c r="AR11" s="106" t="s">
        <v>355</v>
      </c>
      <c r="AS11" s="106" t="s">
        <v>357</v>
      </c>
      <c r="AT11" s="106" t="s">
        <v>356</v>
      </c>
      <c r="AU11" s="106" t="s">
        <v>358</v>
      </c>
    </row>
    <row r="12" spans="1:47" x14ac:dyDescent="0.25">
      <c r="A12" s="107">
        <v>1</v>
      </c>
      <c r="B12" s="107" t="s">
        <v>64</v>
      </c>
      <c r="C12" s="107">
        <v>1</v>
      </c>
      <c r="D12" s="46" t="s">
        <v>10</v>
      </c>
      <c r="E12" s="46" t="str">
        <f t="shared" si="0"/>
        <v>both_list1_critical4</v>
      </c>
      <c r="F12" s="46" t="s">
        <v>337</v>
      </c>
      <c r="G12" s="46" t="s">
        <v>195</v>
      </c>
      <c r="H12" s="46">
        <f>VLOOKUP($C12&amp;$G12,'Character Sets'!$A$3:$H$21,3,FALSE)</f>
        <v>1</v>
      </c>
      <c r="I12" s="46" t="str">
        <f>VLOOKUP($C12&amp;$G12,'Character Sets'!$A$3:$H$21,4,FALSE)</f>
        <v>HT1</v>
      </c>
      <c r="J12" s="46" t="str">
        <f>LOWER(VLOOKUP($C12&amp;$G12,'Character Sets'!$A$3:$H$21,6,FALSE))</f>
        <v>alex</v>
      </c>
      <c r="K12" s="114" t="str">
        <f t="shared" si="1"/>
        <v>HT1_he_alex_nametag.png</v>
      </c>
      <c r="L12" s="46" t="s">
        <v>196</v>
      </c>
      <c r="M12" s="46">
        <f>VLOOKUP($C12&amp;$L12,'Character Sets'!$A$3:$H$21,3,FALSE)</f>
        <v>2</v>
      </c>
      <c r="N12" s="46" t="str">
        <f>VLOOKUP($C12&amp;$L12,'Character Sets'!$A$3:$H$21,4,FALSE)</f>
        <v>ST1</v>
      </c>
      <c r="O12" s="46" t="str">
        <f>LOWER(VLOOKUP($C12&amp;$L12,'Character Sets'!$A$3:$H$21,6,FALSE))</f>
        <v>sam</v>
      </c>
      <c r="P12" s="114" t="str">
        <f t="shared" si="2"/>
        <v>ST1_she_sam_nametag.png</v>
      </c>
      <c r="Q12" s="114" t="s">
        <v>105</v>
      </c>
      <c r="R12" s="107" cm="1">
        <f t="array" ref="R12">_xlfn.IFS($AF12="left", 275, $AF12="right", 525)</f>
        <v>525</v>
      </c>
      <c r="S12" s="107" cm="1">
        <f t="array" ref="S12">_xlfn.IFS($AG12="left", 275, $AG12="right", 525)</f>
        <v>275</v>
      </c>
      <c r="T12" s="107" cm="1">
        <f t="array" ref="T12">_xlfn.IFS($AF12="left", 175, $AF12="right", 725)</f>
        <v>725</v>
      </c>
      <c r="U12" s="107" cm="1">
        <f t="array" ref="U12">_xlfn.IFS($AI12="top", 150, $AI12="bottom", 250)</f>
        <v>250</v>
      </c>
      <c r="V12" s="107" cm="1">
        <f t="array" ref="V12">_xlfn.IFS($AI12="top", 100, $AI12="bottom", 300)</f>
        <v>300</v>
      </c>
      <c r="W12" s="107" cm="1">
        <f t="array" ref="W12">_xlfn.IFS($AI12="top", 50, $AI12="bottom", 350)</f>
        <v>350</v>
      </c>
      <c r="X12" s="111" t="str">
        <f t="shared" si="3"/>
        <v>HT1_brother_alex.png</v>
      </c>
      <c r="Y12" s="106" t="str" cm="1">
        <f t="array" ref="Y12">_xlfn.IFS($AR12="target_sister",$AO12,$AR12="target_brother", $AN12,$AR12="distractor_sister",$AQ12,$AR12="distractor_brother",$AP12)</f>
        <v>ST1_brother_sam.png</v>
      </c>
      <c r="Z12" s="106" t="str" cm="1">
        <f t="array" ref="Z12">_xlfn.IFS($AS12="target_sister",$AO12,$AS12="target_brother", $AN12,$AS12="distractor_sister",$AQ12,$AS12="distractor_brother",$AP12)</f>
        <v>HT1_sister_alex.png</v>
      </c>
      <c r="AA12" s="106" t="str" cm="1">
        <f t="array" ref="AA12">_xlfn.IFS($AT12="target_sister",$AO12,$AT12="target_brother", $AN12,$AT12="distractor_sister",$AQ12,$AT12="distractor_brother",$AP12)</f>
        <v>ST1_sister_sam.png</v>
      </c>
      <c r="AB12" s="106" t="str" cm="1">
        <f t="array" ref="AB12">_xlfn.IFS($AU12="target_sister",$AO12,$AU12="target_brother", $AN12,$AU12="distractor_sister",$AQ12,$AU12="distractor_brother",$AP12)</f>
        <v>HT1_brother_alex.png</v>
      </c>
      <c r="AC12" s="111" t="str">
        <f>_xlfn.CONCAT(VLOOKUP($C12&amp;$G12,'Character Sets'!$A$3:$H$21,6,FALSE)," gave the ",LEFT($Q12,FIND(".",$Q12)-1)," to ",$AK12," ",$AL12,".")</f>
        <v>Alex gave the pumpkin to his brother.</v>
      </c>
      <c r="AD12" s="107">
        <v>4</v>
      </c>
      <c r="AE12" s="106" t="str" cm="1">
        <f t="array" ref="AE12">_xlfn.IFS($B12="both", "_nametag", $B12="nametag", "_nametag", $B12="intro", "", $B12="neither", "")</f>
        <v>_nametag</v>
      </c>
      <c r="AF12" s="46" t="s">
        <v>6</v>
      </c>
      <c r="AG12" s="46" t="s">
        <v>5</v>
      </c>
      <c r="AH12" s="108" t="str">
        <f t="shared" si="6"/>
        <v>pumpkin</v>
      </c>
      <c r="AI12" s="46" t="s">
        <v>8</v>
      </c>
      <c r="AJ12" s="110" t="str">
        <f t="shared" si="4"/>
        <v>bottom right</v>
      </c>
      <c r="AK12" s="110" t="str" cm="1">
        <f t="array" ref="AK12">_xlfn.IFS($G12="he", "his", $G12="she", "her", $G12="they", "their")</f>
        <v>his</v>
      </c>
      <c r="AL12" s="110" t="s">
        <v>135</v>
      </c>
      <c r="AM12" s="111" t="str">
        <f t="shared" si="5"/>
        <v>he_brother</v>
      </c>
      <c r="AN12" s="106" t="str">
        <f t="shared" si="7"/>
        <v>HT1_brother_alex.png</v>
      </c>
      <c r="AO12" s="106" t="str">
        <f t="shared" si="8"/>
        <v>HT1_sister_alex.png</v>
      </c>
      <c r="AP12" s="106" t="str">
        <f t="shared" si="9"/>
        <v>ST1_brother_sam.png</v>
      </c>
      <c r="AQ12" s="106" t="str">
        <f t="shared" si="10"/>
        <v>ST1_sister_sam.png</v>
      </c>
      <c r="AR12" s="106" t="s">
        <v>357</v>
      </c>
      <c r="AS12" s="106" t="s">
        <v>356</v>
      </c>
      <c r="AT12" s="106" t="s">
        <v>358</v>
      </c>
      <c r="AU12" s="106" t="s">
        <v>355</v>
      </c>
    </row>
    <row r="13" spans="1:47" x14ac:dyDescent="0.25">
      <c r="A13" s="107">
        <v>1</v>
      </c>
      <c r="B13" s="107" t="s">
        <v>64</v>
      </c>
      <c r="C13" s="107">
        <v>1</v>
      </c>
      <c r="D13" s="46" t="s">
        <v>10</v>
      </c>
      <c r="E13" s="46" t="str">
        <f t="shared" si="0"/>
        <v>both_list1_critical5</v>
      </c>
      <c r="F13" s="46" t="s">
        <v>337</v>
      </c>
      <c r="G13" s="46" t="s">
        <v>195</v>
      </c>
      <c r="H13" s="46">
        <f>VLOOKUP($C13&amp;$G13,'Character Sets'!$A$3:$H$21,3,FALSE)</f>
        <v>1</v>
      </c>
      <c r="I13" s="46" t="str">
        <f>VLOOKUP($C13&amp;$G13,'Character Sets'!$A$3:$H$21,4,FALSE)</f>
        <v>HT1</v>
      </c>
      <c r="J13" s="46" t="str">
        <f>LOWER(VLOOKUP($C13&amp;$G13,'Character Sets'!$A$3:$H$21,6,FALSE))</f>
        <v>alex</v>
      </c>
      <c r="K13" s="114" t="str">
        <f t="shared" si="1"/>
        <v>HT1_he_alex_nametag.png</v>
      </c>
      <c r="L13" s="46" t="s">
        <v>196</v>
      </c>
      <c r="M13" s="46">
        <f>VLOOKUP($C13&amp;$L13,'Character Sets'!$A$3:$H$21,3,FALSE)</f>
        <v>2</v>
      </c>
      <c r="N13" s="46" t="str">
        <f>VLOOKUP($C13&amp;$L13,'Character Sets'!$A$3:$H$21,4,FALSE)</f>
        <v>ST1</v>
      </c>
      <c r="O13" s="46" t="str">
        <f>LOWER(VLOOKUP($C13&amp;$L13,'Character Sets'!$A$3:$H$21,6,FALSE))</f>
        <v>sam</v>
      </c>
      <c r="P13" s="114" t="str">
        <f t="shared" si="2"/>
        <v>ST1_she_sam_nametag.png</v>
      </c>
      <c r="Q13" s="114" t="s">
        <v>19</v>
      </c>
      <c r="R13" s="107" cm="1">
        <f t="array" ref="R13">_xlfn.IFS($AF13="left", 275, $AF13="right", 525)</f>
        <v>275</v>
      </c>
      <c r="S13" s="107" cm="1">
        <f t="array" ref="S13">_xlfn.IFS($AG13="left", 275, $AG13="right", 525)</f>
        <v>525</v>
      </c>
      <c r="T13" s="107" cm="1">
        <f t="array" ref="T13">_xlfn.IFS($AF13="left", 175, $AF13="right", 725)</f>
        <v>175</v>
      </c>
      <c r="U13" s="107" cm="1">
        <f t="array" ref="U13">_xlfn.IFS($AI13="top", 150, $AI13="bottom", 250)</f>
        <v>150</v>
      </c>
      <c r="V13" s="107" cm="1">
        <f t="array" ref="V13">_xlfn.IFS($AI13="top", 100, $AI13="bottom", 300)</f>
        <v>100</v>
      </c>
      <c r="W13" s="107" cm="1">
        <f t="array" ref="W13">_xlfn.IFS($AI13="top", 50, $AI13="bottom", 350)</f>
        <v>50</v>
      </c>
      <c r="X13" s="111" t="str">
        <f t="shared" si="3"/>
        <v>HT1_sister_alex.png</v>
      </c>
      <c r="Y13" s="106" t="str" cm="1">
        <f t="array" ref="Y13">_xlfn.IFS($AR13="target_sister",$AO13,$AR13="target_brother", $AN13,$AR13="distractor_sister",$AQ13,$AR13="distractor_brother",$AP13)</f>
        <v>HT1_sister_alex.png</v>
      </c>
      <c r="Z13" s="106" t="str" cm="1">
        <f t="array" ref="Z13">_xlfn.IFS($AS13="target_sister",$AO13,$AS13="target_brother", $AN13,$AS13="distractor_sister",$AQ13,$AS13="distractor_brother",$AP13)</f>
        <v>ST1_sister_sam.png</v>
      </c>
      <c r="AA13" s="106" t="str" cm="1">
        <f t="array" ref="AA13">_xlfn.IFS($AT13="target_sister",$AO13,$AT13="target_brother", $AN13,$AT13="distractor_sister",$AQ13,$AT13="distractor_brother",$AP13)</f>
        <v>HT1_brother_alex.png</v>
      </c>
      <c r="AB13" s="106" t="str" cm="1">
        <f t="array" ref="AB13">_xlfn.IFS($AU13="target_sister",$AO13,$AU13="target_brother", $AN13,$AU13="distractor_sister",$AQ13,$AU13="distractor_brother",$AP13)</f>
        <v>ST1_brother_sam.png</v>
      </c>
      <c r="AC13" s="111" t="str">
        <f>_xlfn.CONCAT(VLOOKUP($C13&amp;$G13,'Character Sets'!$A$3:$H$21,6,FALSE)," gave the ",LEFT($Q13,FIND(".",$Q13)-1)," to ",$AK13," ",$AL13,".")</f>
        <v>Alex gave the bread to his sister.</v>
      </c>
      <c r="AD13" s="107">
        <v>5</v>
      </c>
      <c r="AE13" s="106" t="str" cm="1">
        <f t="array" ref="AE13">_xlfn.IFS($B13="both", "_nametag", $B13="nametag", "_nametag", $B13="intro", "", $B13="neither", "")</f>
        <v>_nametag</v>
      </c>
      <c r="AF13" s="46" t="s">
        <v>5</v>
      </c>
      <c r="AG13" s="46" t="s">
        <v>6</v>
      </c>
      <c r="AH13" s="108" t="str">
        <f t="shared" si="6"/>
        <v>bread</v>
      </c>
      <c r="AI13" s="46" t="s">
        <v>7</v>
      </c>
      <c r="AJ13" s="110" t="str">
        <f t="shared" si="4"/>
        <v>top left</v>
      </c>
      <c r="AK13" s="110" t="str" cm="1">
        <f t="array" ref="AK13">_xlfn.IFS($G13="he", "his", $G13="she", "her", $G13="they", "their")</f>
        <v>his</v>
      </c>
      <c r="AL13" s="110" t="s">
        <v>136</v>
      </c>
      <c r="AM13" s="111" t="str">
        <f t="shared" si="5"/>
        <v>he_sister</v>
      </c>
      <c r="AN13" s="106" t="str">
        <f t="shared" si="7"/>
        <v>HT1_brother_alex.png</v>
      </c>
      <c r="AO13" s="106" t="str">
        <f t="shared" si="8"/>
        <v>HT1_sister_alex.png</v>
      </c>
      <c r="AP13" s="106" t="str">
        <f t="shared" si="9"/>
        <v>ST1_brother_sam.png</v>
      </c>
      <c r="AQ13" s="106" t="str">
        <f t="shared" si="10"/>
        <v>ST1_sister_sam.png</v>
      </c>
      <c r="AR13" s="106" t="s">
        <v>356</v>
      </c>
      <c r="AS13" s="106" t="s">
        <v>358</v>
      </c>
      <c r="AT13" s="106" t="s">
        <v>355</v>
      </c>
      <c r="AU13" s="106" t="s">
        <v>357</v>
      </c>
    </row>
    <row r="14" spans="1:47" x14ac:dyDescent="0.25">
      <c r="A14" s="107">
        <v>1</v>
      </c>
      <c r="B14" s="107" t="s">
        <v>64</v>
      </c>
      <c r="C14" s="107">
        <v>1</v>
      </c>
      <c r="D14" s="46" t="s">
        <v>10</v>
      </c>
      <c r="E14" s="46" t="str">
        <f t="shared" si="0"/>
        <v>both_list1_critical6</v>
      </c>
      <c r="F14" s="109" t="s">
        <v>338</v>
      </c>
      <c r="G14" s="46" t="s">
        <v>195</v>
      </c>
      <c r="H14" s="46">
        <f>VLOOKUP($C14&amp;$G14,'Character Sets'!$A$3:$H$21,3,FALSE)</f>
        <v>1</v>
      </c>
      <c r="I14" s="46" t="str">
        <f>VLOOKUP($C14&amp;$G14,'Character Sets'!$A$3:$H$21,4,FALSE)</f>
        <v>HT1</v>
      </c>
      <c r="J14" s="46" t="str">
        <f>LOWER(VLOOKUP($C14&amp;$G14,'Character Sets'!$A$3:$H$21,6,FALSE))</f>
        <v>alex</v>
      </c>
      <c r="K14" s="114" t="str">
        <f t="shared" si="1"/>
        <v>HT1_he_alex_nametag.png</v>
      </c>
      <c r="L14" s="46" t="s">
        <v>197</v>
      </c>
      <c r="M14" s="46">
        <f>VLOOKUP($C14&amp;$L14,'Character Sets'!$A$3:$H$21,3,FALSE)</f>
        <v>3</v>
      </c>
      <c r="N14" s="46" t="str">
        <f>VLOOKUP($C14&amp;$L14,'Character Sets'!$A$3:$H$21,4,FALSE)</f>
        <v>HT3</v>
      </c>
      <c r="O14" s="46" t="str">
        <f>LOWER(VLOOKUP($C14&amp;$L14,'Character Sets'!$A$3:$H$21,6,FALSE))</f>
        <v>taylor</v>
      </c>
      <c r="P14" s="114" t="str">
        <f t="shared" si="2"/>
        <v>HT3_they_taylor_nametag.png</v>
      </c>
      <c r="Q14" s="114" t="s">
        <v>20</v>
      </c>
      <c r="R14" s="107" cm="1">
        <f t="array" ref="R14">_xlfn.IFS($AF14="left", 275, $AF14="right", 525)</f>
        <v>525</v>
      </c>
      <c r="S14" s="107" cm="1">
        <f t="array" ref="S14">_xlfn.IFS($AG14="left", 275, $AG14="right", 525)</f>
        <v>275</v>
      </c>
      <c r="T14" s="107" cm="1">
        <f t="array" ref="T14">_xlfn.IFS($AF14="left", 175, $AF14="right", 725)</f>
        <v>725</v>
      </c>
      <c r="U14" s="107" cm="1">
        <f t="array" ref="U14">_xlfn.IFS($AI14="top", 150, $AI14="bottom", 250)</f>
        <v>150</v>
      </c>
      <c r="V14" s="107" cm="1">
        <f t="array" ref="V14">_xlfn.IFS($AI14="top", 100, $AI14="bottom", 300)</f>
        <v>100</v>
      </c>
      <c r="W14" s="107" cm="1">
        <f t="array" ref="W14">_xlfn.IFS($AI14="top", 50, $AI14="bottom", 350)</f>
        <v>50</v>
      </c>
      <c r="X14" s="111" t="str">
        <f t="shared" si="3"/>
        <v>HT1_brother_alex.png</v>
      </c>
      <c r="Y14" s="106" t="str" cm="1">
        <f t="array" ref="Y14">_xlfn.IFS($AR14="target_sister",$AO14,$AR14="target_brother", $AN14,$AR14="distractor_sister",$AQ14,$AR14="distractor_brother",$AP14)</f>
        <v>HT3_brother_taylor.png</v>
      </c>
      <c r="Z14" s="106" t="str" cm="1">
        <f t="array" ref="Z14">_xlfn.IFS($AS14="target_sister",$AO14,$AS14="target_brother", $AN14,$AS14="distractor_sister",$AQ14,$AS14="distractor_brother",$AP14)</f>
        <v>HT1_brother_alex.png</v>
      </c>
      <c r="AA14" s="106" t="str" cm="1">
        <f t="array" ref="AA14">_xlfn.IFS($AT14="target_sister",$AO14,$AT14="target_brother", $AN14,$AT14="distractor_sister",$AQ14,$AT14="distractor_brother",$AP14)</f>
        <v>HT3_sister_taylor.png</v>
      </c>
      <c r="AB14" s="106" t="str" cm="1">
        <f t="array" ref="AB14">_xlfn.IFS($AU14="target_sister",$AO14,$AU14="target_brother", $AN14,$AU14="distractor_sister",$AQ14,$AU14="distractor_brother",$AP14)</f>
        <v>HT1_sister_alex.png</v>
      </c>
      <c r="AC14" s="111" t="str">
        <f>_xlfn.CONCAT(VLOOKUP($C14&amp;$G14,'Character Sets'!$A$3:$H$21,6,FALSE)," gave the ",LEFT($Q14,FIND(".",$Q14)-1)," to ",$AK14," ",$AL14,".")</f>
        <v>Alex gave the corn to his brother.</v>
      </c>
      <c r="AD14" s="107">
        <v>6</v>
      </c>
      <c r="AE14" s="106" t="str" cm="1">
        <f t="array" ref="AE14">_xlfn.IFS($B14="both", "_nametag", $B14="nametag", "_nametag", $B14="intro", "", $B14="neither", "")</f>
        <v>_nametag</v>
      </c>
      <c r="AF14" s="46" t="s">
        <v>6</v>
      </c>
      <c r="AG14" s="46" t="s">
        <v>5</v>
      </c>
      <c r="AH14" s="108" t="str">
        <f t="shared" si="6"/>
        <v>corn</v>
      </c>
      <c r="AI14" s="46" t="s">
        <v>7</v>
      </c>
      <c r="AJ14" s="110" t="str">
        <f t="shared" si="4"/>
        <v>top right</v>
      </c>
      <c r="AK14" s="110" t="str" cm="1">
        <f t="array" ref="AK14">_xlfn.IFS($G14="he", "his", $G14="she", "her", $G14="they", "their")</f>
        <v>his</v>
      </c>
      <c r="AL14" s="110" t="s">
        <v>135</v>
      </c>
      <c r="AM14" s="111" t="str">
        <f t="shared" si="5"/>
        <v>he_brother</v>
      </c>
      <c r="AN14" s="106" t="str">
        <f t="shared" si="7"/>
        <v>HT1_brother_alex.png</v>
      </c>
      <c r="AO14" s="106" t="str">
        <f t="shared" si="8"/>
        <v>HT1_sister_alex.png</v>
      </c>
      <c r="AP14" s="106" t="str">
        <f t="shared" si="9"/>
        <v>HT3_brother_taylor.png</v>
      </c>
      <c r="AQ14" s="106" t="str">
        <f t="shared" si="10"/>
        <v>HT3_sister_taylor.png</v>
      </c>
      <c r="AR14" s="106" t="s">
        <v>357</v>
      </c>
      <c r="AS14" s="106" t="s">
        <v>355</v>
      </c>
      <c r="AT14" s="106" t="s">
        <v>358</v>
      </c>
      <c r="AU14" s="106" t="s">
        <v>356</v>
      </c>
    </row>
    <row r="15" spans="1:47" x14ac:dyDescent="0.25">
      <c r="A15" s="107">
        <v>1</v>
      </c>
      <c r="B15" s="107" t="s">
        <v>64</v>
      </c>
      <c r="C15" s="107">
        <v>1</v>
      </c>
      <c r="D15" s="46" t="s">
        <v>10</v>
      </c>
      <c r="E15" s="46" t="str">
        <f t="shared" si="0"/>
        <v>both_list1_critical7</v>
      </c>
      <c r="F15" s="109" t="s">
        <v>338</v>
      </c>
      <c r="G15" s="46" t="s">
        <v>195</v>
      </c>
      <c r="H15" s="46">
        <f>VLOOKUP($C15&amp;$G15,'Character Sets'!$A$3:$H$21,3,FALSE)</f>
        <v>1</v>
      </c>
      <c r="I15" s="46" t="str">
        <f>VLOOKUP($C15&amp;$G15,'Character Sets'!$A$3:$H$21,4,FALSE)</f>
        <v>HT1</v>
      </c>
      <c r="J15" s="46" t="str">
        <f>LOWER(VLOOKUP($C15&amp;$G15,'Character Sets'!$A$3:$H$21,6,FALSE))</f>
        <v>alex</v>
      </c>
      <c r="K15" s="114" t="str">
        <f t="shared" si="1"/>
        <v>HT1_he_alex_nametag.png</v>
      </c>
      <c r="L15" s="46" t="s">
        <v>197</v>
      </c>
      <c r="M15" s="46">
        <f>VLOOKUP($C15&amp;$L15,'Character Sets'!$A$3:$H$21,3,FALSE)</f>
        <v>3</v>
      </c>
      <c r="N15" s="46" t="str">
        <f>VLOOKUP($C15&amp;$L15,'Character Sets'!$A$3:$H$21,4,FALSE)</f>
        <v>HT3</v>
      </c>
      <c r="O15" s="46" t="str">
        <f>LOWER(VLOOKUP($C15&amp;$L15,'Character Sets'!$A$3:$H$21,6,FALSE))</f>
        <v>taylor</v>
      </c>
      <c r="P15" s="114" t="str">
        <f t="shared" si="2"/>
        <v>HT3_they_taylor_nametag.png</v>
      </c>
      <c r="Q15" s="114" t="s">
        <v>103</v>
      </c>
      <c r="R15" s="107" cm="1">
        <f t="array" ref="R15">_xlfn.IFS($AF15="left", 275, $AF15="right", 525)</f>
        <v>275</v>
      </c>
      <c r="S15" s="107" cm="1">
        <f t="array" ref="S15">_xlfn.IFS($AG15="left", 275, $AG15="right", 525)</f>
        <v>525</v>
      </c>
      <c r="T15" s="107" cm="1">
        <f t="array" ref="T15">_xlfn.IFS($AF15="left", 175, $AF15="right", 725)</f>
        <v>175</v>
      </c>
      <c r="U15" s="107" cm="1">
        <f t="array" ref="U15">_xlfn.IFS($AI15="top", 150, $AI15="bottom", 250)</f>
        <v>250</v>
      </c>
      <c r="V15" s="107" cm="1">
        <f t="array" ref="V15">_xlfn.IFS($AI15="top", 100, $AI15="bottom", 300)</f>
        <v>300</v>
      </c>
      <c r="W15" s="107" cm="1">
        <f t="array" ref="W15">_xlfn.IFS($AI15="top", 50, $AI15="bottom", 350)</f>
        <v>350</v>
      </c>
      <c r="X15" s="111" t="str">
        <f t="shared" si="3"/>
        <v>HT1_brother_alex.png</v>
      </c>
      <c r="Y15" s="106" t="str" cm="1">
        <f t="array" ref="Y15">_xlfn.IFS($AR15="target_sister",$AO15,$AR15="target_brother", $AN15,$AR15="distractor_sister",$AQ15,$AR15="distractor_brother",$AP15)</f>
        <v>HT1_sister_alex.png</v>
      </c>
      <c r="Z15" s="106" t="str" cm="1">
        <f t="array" ref="Z15">_xlfn.IFS($AS15="target_sister",$AO15,$AS15="target_brother", $AN15,$AS15="distractor_sister",$AQ15,$AS15="distractor_brother",$AP15)</f>
        <v>HT3_sister_taylor.png</v>
      </c>
      <c r="AA15" s="106" t="str" cm="1">
        <f t="array" ref="AA15">_xlfn.IFS($AT15="target_sister",$AO15,$AT15="target_brother", $AN15,$AT15="distractor_sister",$AQ15,$AT15="distractor_brother",$AP15)</f>
        <v>HT1_brother_alex.png</v>
      </c>
      <c r="AB15" s="106" t="str" cm="1">
        <f t="array" ref="AB15">_xlfn.IFS($AU15="target_sister",$AO15,$AU15="target_brother", $AN15,$AU15="distractor_sister",$AQ15,$AU15="distractor_brother",$AP15)</f>
        <v>HT3_brother_taylor.png</v>
      </c>
      <c r="AC15" s="111" t="str">
        <f>_xlfn.CONCAT(VLOOKUP($C15&amp;$G15,'Character Sets'!$A$3:$H$21,6,FALSE)," gave the ",LEFT($Q15,FIND(".",$Q15)-1)," to ",$AK15," ",$AL15,".")</f>
        <v>Alex gave the kiwi to his brother.</v>
      </c>
      <c r="AD15" s="107">
        <v>7</v>
      </c>
      <c r="AE15" s="106" t="str" cm="1">
        <f t="array" ref="AE15">_xlfn.IFS($B15="both", "_nametag", $B15="nametag", "_nametag", $B15="intro", "", $B15="neither", "")</f>
        <v>_nametag</v>
      </c>
      <c r="AF15" s="46" t="s">
        <v>5</v>
      </c>
      <c r="AG15" s="46" t="s">
        <v>6</v>
      </c>
      <c r="AH15" s="108" t="str">
        <f t="shared" si="6"/>
        <v>kiwi</v>
      </c>
      <c r="AI15" s="46" t="s">
        <v>8</v>
      </c>
      <c r="AJ15" s="110" t="str">
        <f t="shared" si="4"/>
        <v>bottom left</v>
      </c>
      <c r="AK15" s="110" t="str" cm="1">
        <f t="array" ref="AK15">_xlfn.IFS($G15="he", "his", $G15="she", "her", $G15="they", "their")</f>
        <v>his</v>
      </c>
      <c r="AL15" s="110" t="s">
        <v>135</v>
      </c>
      <c r="AM15" s="111" t="str">
        <f t="shared" si="5"/>
        <v>he_brother</v>
      </c>
      <c r="AN15" s="106" t="str">
        <f t="shared" si="7"/>
        <v>HT1_brother_alex.png</v>
      </c>
      <c r="AO15" s="106" t="str">
        <f t="shared" si="8"/>
        <v>HT1_sister_alex.png</v>
      </c>
      <c r="AP15" s="106" t="str">
        <f t="shared" si="9"/>
        <v>HT3_brother_taylor.png</v>
      </c>
      <c r="AQ15" s="106" t="str">
        <f t="shared" si="10"/>
        <v>HT3_sister_taylor.png</v>
      </c>
      <c r="AR15" s="106" t="s">
        <v>356</v>
      </c>
      <c r="AS15" s="106" t="s">
        <v>358</v>
      </c>
      <c r="AT15" s="106" t="s">
        <v>355</v>
      </c>
      <c r="AU15" s="106" t="s">
        <v>357</v>
      </c>
    </row>
    <row r="16" spans="1:47" x14ac:dyDescent="0.25">
      <c r="A16" s="107">
        <v>1</v>
      </c>
      <c r="B16" s="107" t="s">
        <v>64</v>
      </c>
      <c r="C16" s="107">
        <v>1</v>
      </c>
      <c r="D16" s="46" t="s">
        <v>10</v>
      </c>
      <c r="E16" s="46" t="str">
        <f t="shared" si="0"/>
        <v>both_list1_critical8</v>
      </c>
      <c r="F16" s="109" t="s">
        <v>338</v>
      </c>
      <c r="G16" s="46" t="s">
        <v>195</v>
      </c>
      <c r="H16" s="46">
        <f>VLOOKUP($C16&amp;$G16,'Character Sets'!$A$3:$H$21,3,FALSE)</f>
        <v>1</v>
      </c>
      <c r="I16" s="46" t="str">
        <f>VLOOKUP($C16&amp;$G16,'Character Sets'!$A$3:$H$21,4,FALSE)</f>
        <v>HT1</v>
      </c>
      <c r="J16" s="46" t="str">
        <f>LOWER(VLOOKUP($C16&amp;$G16,'Character Sets'!$A$3:$H$21,6,FALSE))</f>
        <v>alex</v>
      </c>
      <c r="K16" s="114" t="str">
        <f t="shared" si="1"/>
        <v>HT1_he_alex_nametag.png</v>
      </c>
      <c r="L16" s="46" t="s">
        <v>197</v>
      </c>
      <c r="M16" s="46">
        <f>VLOOKUP($C16&amp;$L16,'Character Sets'!$A$3:$H$21,3,FALSE)</f>
        <v>3</v>
      </c>
      <c r="N16" s="46" t="str">
        <f>VLOOKUP($C16&amp;$L16,'Character Sets'!$A$3:$H$21,4,FALSE)</f>
        <v>HT3</v>
      </c>
      <c r="O16" s="46" t="str">
        <f>LOWER(VLOOKUP($C16&amp;$L16,'Character Sets'!$A$3:$H$21,6,FALSE))</f>
        <v>taylor</v>
      </c>
      <c r="P16" s="114" t="str">
        <f t="shared" si="2"/>
        <v>HT3_they_taylor_nametag.png</v>
      </c>
      <c r="Q16" s="114" t="s">
        <v>40</v>
      </c>
      <c r="R16" s="107" cm="1">
        <f t="array" ref="R16">_xlfn.IFS($AF16="left", 275, $AF16="right", 525)</f>
        <v>525</v>
      </c>
      <c r="S16" s="107" cm="1">
        <f t="array" ref="S16">_xlfn.IFS($AG16="left", 275, $AG16="right", 525)</f>
        <v>275</v>
      </c>
      <c r="T16" s="107" cm="1">
        <f t="array" ref="T16">_xlfn.IFS($AF16="left", 175, $AF16="right", 725)</f>
        <v>725</v>
      </c>
      <c r="U16" s="107" cm="1">
        <f t="array" ref="U16">_xlfn.IFS($AI16="top", 150, $AI16="bottom", 250)</f>
        <v>250</v>
      </c>
      <c r="V16" s="107" cm="1">
        <f t="array" ref="V16">_xlfn.IFS($AI16="top", 100, $AI16="bottom", 300)</f>
        <v>300</v>
      </c>
      <c r="W16" s="107" cm="1">
        <f t="array" ref="W16">_xlfn.IFS($AI16="top", 50, $AI16="bottom", 350)</f>
        <v>350</v>
      </c>
      <c r="X16" s="111" t="str">
        <f t="shared" si="3"/>
        <v>HT1_sister_alex.png</v>
      </c>
      <c r="Y16" s="106" t="str" cm="1">
        <f t="array" ref="Y16">_xlfn.IFS($AR16="target_sister",$AO16,$AR16="target_brother", $AN16,$AR16="distractor_sister",$AQ16,$AR16="distractor_brother",$AP16)</f>
        <v>HT3_brother_taylor.png</v>
      </c>
      <c r="Z16" s="106" t="str" cm="1">
        <f t="array" ref="Z16">_xlfn.IFS($AS16="target_sister",$AO16,$AS16="target_brother", $AN16,$AS16="distractor_sister",$AQ16,$AS16="distractor_brother",$AP16)</f>
        <v>HT1_brother_alex.png</v>
      </c>
      <c r="AA16" s="106" t="str" cm="1">
        <f t="array" ref="AA16">_xlfn.IFS($AT16="target_sister",$AO16,$AT16="target_brother", $AN16,$AT16="distractor_sister",$AQ16,$AT16="distractor_brother",$AP16)</f>
        <v>HT3_sister_taylor.png</v>
      </c>
      <c r="AB16" s="106" t="str" cm="1">
        <f t="array" ref="AB16">_xlfn.IFS($AU16="target_sister",$AO16,$AU16="target_brother", $AN16,$AU16="distractor_sister",$AQ16,$AU16="distractor_brother",$AP16)</f>
        <v>HT1_sister_alex.png</v>
      </c>
      <c r="AC16" s="111" t="str">
        <f>_xlfn.CONCAT(VLOOKUP($C16&amp;$G16,'Character Sets'!$A$3:$H$21,6,FALSE)," gave the ",LEFT($Q16,FIND(".",$Q16)-1)," to ",$AK16," ",$AL16,".")</f>
        <v>Alex gave the grapes to his sister.</v>
      </c>
      <c r="AD16" s="107">
        <v>8</v>
      </c>
      <c r="AE16" s="106" t="str" cm="1">
        <f t="array" ref="AE16">_xlfn.IFS($B16="both", "_nametag", $B16="nametag", "_nametag", $B16="intro", "", $B16="neither", "")</f>
        <v>_nametag</v>
      </c>
      <c r="AF16" s="46" t="s">
        <v>6</v>
      </c>
      <c r="AG16" s="46" t="s">
        <v>5</v>
      </c>
      <c r="AH16" s="108" t="str">
        <f t="shared" si="6"/>
        <v>grapes</v>
      </c>
      <c r="AI16" s="46" t="s">
        <v>8</v>
      </c>
      <c r="AJ16" s="110" t="str">
        <f t="shared" si="4"/>
        <v>bottom right</v>
      </c>
      <c r="AK16" s="110" t="str" cm="1">
        <f t="array" ref="AK16">_xlfn.IFS($G16="he", "his", $G16="she", "her", $G16="they", "their")</f>
        <v>his</v>
      </c>
      <c r="AL16" s="110" t="s">
        <v>136</v>
      </c>
      <c r="AM16" s="111" t="str">
        <f t="shared" si="5"/>
        <v>he_sister</v>
      </c>
      <c r="AN16" s="106" t="str">
        <f t="shared" si="7"/>
        <v>HT1_brother_alex.png</v>
      </c>
      <c r="AO16" s="106" t="str">
        <f t="shared" si="8"/>
        <v>HT1_sister_alex.png</v>
      </c>
      <c r="AP16" s="106" t="str">
        <f t="shared" si="9"/>
        <v>HT3_brother_taylor.png</v>
      </c>
      <c r="AQ16" s="106" t="str">
        <f t="shared" si="10"/>
        <v>HT3_sister_taylor.png</v>
      </c>
      <c r="AR16" s="106" t="s">
        <v>357</v>
      </c>
      <c r="AS16" s="106" t="s">
        <v>355</v>
      </c>
      <c r="AT16" s="106" t="s">
        <v>358</v>
      </c>
      <c r="AU16" s="106" t="s">
        <v>356</v>
      </c>
    </row>
    <row r="17" spans="1:47" x14ac:dyDescent="0.25">
      <c r="A17" s="107">
        <v>1</v>
      </c>
      <c r="B17" s="107" t="s">
        <v>64</v>
      </c>
      <c r="C17" s="107">
        <v>1</v>
      </c>
      <c r="D17" s="46" t="s">
        <v>10</v>
      </c>
      <c r="E17" s="46" t="str">
        <f t="shared" si="0"/>
        <v>both_list1_critical9</v>
      </c>
      <c r="F17" s="109" t="s">
        <v>338</v>
      </c>
      <c r="G17" s="46" t="s">
        <v>195</v>
      </c>
      <c r="H17" s="46">
        <f>VLOOKUP($C17&amp;$G17,'Character Sets'!$A$3:$H$21,3,FALSE)</f>
        <v>1</v>
      </c>
      <c r="I17" s="46" t="str">
        <f>VLOOKUP($C17&amp;$G17,'Character Sets'!$A$3:$H$21,4,FALSE)</f>
        <v>HT1</v>
      </c>
      <c r="J17" s="46" t="str">
        <f>LOWER(VLOOKUP($C17&amp;$G17,'Character Sets'!$A$3:$H$21,6,FALSE))</f>
        <v>alex</v>
      </c>
      <c r="K17" s="114" t="str">
        <f t="shared" si="1"/>
        <v>HT1_he_alex_nametag.png</v>
      </c>
      <c r="L17" s="46" t="s">
        <v>197</v>
      </c>
      <c r="M17" s="46">
        <f>VLOOKUP($C17&amp;$L17,'Character Sets'!$A$3:$H$21,3,FALSE)</f>
        <v>3</v>
      </c>
      <c r="N17" s="46" t="str">
        <f>VLOOKUP($C17&amp;$L17,'Character Sets'!$A$3:$H$21,4,FALSE)</f>
        <v>HT3</v>
      </c>
      <c r="O17" s="46" t="str">
        <f>LOWER(VLOOKUP($C17&amp;$L17,'Character Sets'!$A$3:$H$21,6,FALSE))</f>
        <v>taylor</v>
      </c>
      <c r="P17" s="114" t="str">
        <f t="shared" si="2"/>
        <v>HT3_they_taylor_nametag.png</v>
      </c>
      <c r="Q17" s="114" t="s">
        <v>101</v>
      </c>
      <c r="R17" s="107" cm="1">
        <f t="array" ref="R17">_xlfn.IFS($AF17="left", 275, $AF17="right", 525)</f>
        <v>275</v>
      </c>
      <c r="S17" s="107" cm="1">
        <f t="array" ref="S17">_xlfn.IFS($AG17="left", 275, $AG17="right", 525)</f>
        <v>525</v>
      </c>
      <c r="T17" s="107" cm="1">
        <f t="array" ref="T17">_xlfn.IFS($AF17="left", 175, $AF17="right", 725)</f>
        <v>175</v>
      </c>
      <c r="U17" s="107" cm="1">
        <f t="array" ref="U17">_xlfn.IFS($AI17="top", 150, $AI17="bottom", 250)</f>
        <v>150</v>
      </c>
      <c r="V17" s="107" cm="1">
        <f t="array" ref="V17">_xlfn.IFS($AI17="top", 100, $AI17="bottom", 300)</f>
        <v>100</v>
      </c>
      <c r="W17" s="107" cm="1">
        <f t="array" ref="W17">_xlfn.IFS($AI17="top", 50, $AI17="bottom", 350)</f>
        <v>50</v>
      </c>
      <c r="X17" s="111" t="str">
        <f t="shared" si="3"/>
        <v>HT1_sister_alex.png</v>
      </c>
      <c r="Y17" s="106" t="str" cm="1">
        <f t="array" ref="Y17">_xlfn.IFS($AR17="target_sister",$AO17,$AR17="target_brother", $AN17,$AR17="distractor_sister",$AQ17,$AR17="distractor_brother",$AP17)</f>
        <v>HT1_sister_alex.png</v>
      </c>
      <c r="Z17" s="106" t="str" cm="1">
        <f t="array" ref="Z17">_xlfn.IFS($AS17="target_sister",$AO17,$AS17="target_brother", $AN17,$AS17="distractor_sister",$AQ17,$AS17="distractor_brother",$AP17)</f>
        <v>HT3_sister_taylor.png</v>
      </c>
      <c r="AA17" s="106" t="str" cm="1">
        <f t="array" ref="AA17">_xlfn.IFS($AT17="target_sister",$AO17,$AT17="target_brother", $AN17,$AT17="distractor_sister",$AQ17,$AT17="distractor_brother",$AP17)</f>
        <v>HT1_brother_alex.png</v>
      </c>
      <c r="AB17" s="106" t="str" cm="1">
        <f t="array" ref="AB17">_xlfn.IFS($AU17="target_sister",$AO17,$AU17="target_brother", $AN17,$AU17="distractor_sister",$AQ17,$AU17="distractor_brother",$AP17)</f>
        <v>HT3_brother_taylor.png</v>
      </c>
      <c r="AC17" s="111" t="str">
        <f>_xlfn.CONCAT(VLOOKUP($C17&amp;$G17,'Character Sets'!$A$3:$H$21,6,FALSE)," gave the ",LEFT($Q17,FIND(".",$Q17)-1)," to ",$AK17," ",$AL17,".")</f>
        <v>Alex gave the pear to his sister.</v>
      </c>
      <c r="AD17" s="107">
        <v>9</v>
      </c>
      <c r="AE17" s="106" t="str" cm="1">
        <f t="array" ref="AE17">_xlfn.IFS($B17="both", "_nametag", $B17="nametag", "_nametag", $B17="intro", "", $B17="neither", "")</f>
        <v>_nametag</v>
      </c>
      <c r="AF17" s="46" t="s">
        <v>5</v>
      </c>
      <c r="AG17" s="46" t="s">
        <v>6</v>
      </c>
      <c r="AH17" s="108" t="str">
        <f t="shared" si="6"/>
        <v>pear</v>
      </c>
      <c r="AI17" s="46" t="s">
        <v>7</v>
      </c>
      <c r="AJ17" s="110" t="str">
        <f t="shared" si="4"/>
        <v>top left</v>
      </c>
      <c r="AK17" s="110" t="str" cm="1">
        <f t="array" ref="AK17">_xlfn.IFS($G17="he", "his", $G17="she", "her", $G17="they", "their")</f>
        <v>his</v>
      </c>
      <c r="AL17" s="110" t="s">
        <v>136</v>
      </c>
      <c r="AM17" s="111" t="str">
        <f t="shared" si="5"/>
        <v>he_sister</v>
      </c>
      <c r="AN17" s="106" t="str">
        <f t="shared" si="7"/>
        <v>HT1_brother_alex.png</v>
      </c>
      <c r="AO17" s="106" t="str">
        <f t="shared" si="8"/>
        <v>HT1_sister_alex.png</v>
      </c>
      <c r="AP17" s="106" t="str">
        <f t="shared" si="9"/>
        <v>HT3_brother_taylor.png</v>
      </c>
      <c r="AQ17" s="106" t="str">
        <f t="shared" si="10"/>
        <v>HT3_sister_taylor.png</v>
      </c>
      <c r="AR17" s="106" t="s">
        <v>356</v>
      </c>
      <c r="AS17" s="106" t="s">
        <v>358</v>
      </c>
      <c r="AT17" s="106" t="s">
        <v>355</v>
      </c>
      <c r="AU17" s="106" t="s">
        <v>357</v>
      </c>
    </row>
    <row r="18" spans="1:47" x14ac:dyDescent="0.25">
      <c r="A18" s="107">
        <v>1</v>
      </c>
      <c r="B18" s="107" t="s">
        <v>64</v>
      </c>
      <c r="C18" s="107">
        <v>1</v>
      </c>
      <c r="D18" s="46" t="s">
        <v>10</v>
      </c>
      <c r="E18" s="46" t="str">
        <f t="shared" si="0"/>
        <v>both_list1_critical10</v>
      </c>
      <c r="F18" s="109" t="s">
        <v>338</v>
      </c>
      <c r="G18" s="46" t="s">
        <v>195</v>
      </c>
      <c r="H18" s="46">
        <f>VLOOKUP($C18&amp;$G18,'Character Sets'!$A$3:$H$21,3,FALSE)</f>
        <v>1</v>
      </c>
      <c r="I18" s="46" t="str">
        <f>VLOOKUP($C18&amp;$G18,'Character Sets'!$A$3:$H$21,4,FALSE)</f>
        <v>HT1</v>
      </c>
      <c r="J18" s="46" t="str">
        <f>LOWER(VLOOKUP($C18&amp;$G18,'Character Sets'!$A$3:$H$21,6,FALSE))</f>
        <v>alex</v>
      </c>
      <c r="K18" s="114" t="str">
        <f t="shared" si="1"/>
        <v>HT1_he_alex_nametag.png</v>
      </c>
      <c r="L18" s="46" t="s">
        <v>197</v>
      </c>
      <c r="M18" s="46">
        <f>VLOOKUP($C18&amp;$L18,'Character Sets'!$A$3:$H$21,3,FALSE)</f>
        <v>3</v>
      </c>
      <c r="N18" s="46" t="str">
        <f>VLOOKUP($C18&amp;$L18,'Character Sets'!$A$3:$H$21,4,FALSE)</f>
        <v>HT3</v>
      </c>
      <c r="O18" s="46" t="str">
        <f>LOWER(VLOOKUP($C18&amp;$L18,'Character Sets'!$A$3:$H$21,6,FALSE))</f>
        <v>taylor</v>
      </c>
      <c r="P18" s="114" t="str">
        <f t="shared" si="2"/>
        <v>HT3_they_taylor_nametag.png</v>
      </c>
      <c r="Q18" s="114" t="s">
        <v>21</v>
      </c>
      <c r="R18" s="107" cm="1">
        <f t="array" ref="R18">_xlfn.IFS($AF18="left", 275, $AF18="right", 525)</f>
        <v>525</v>
      </c>
      <c r="S18" s="107" cm="1">
        <f t="array" ref="S18">_xlfn.IFS($AG18="left", 275, $AG18="right", 525)</f>
        <v>275</v>
      </c>
      <c r="T18" s="107" cm="1">
        <f t="array" ref="T18">_xlfn.IFS($AF18="left", 175, $AF18="right", 725)</f>
        <v>725</v>
      </c>
      <c r="U18" s="107" cm="1">
        <f t="array" ref="U18">_xlfn.IFS($AI18="top", 150, $AI18="bottom", 250)</f>
        <v>150</v>
      </c>
      <c r="V18" s="107" cm="1">
        <f t="array" ref="V18">_xlfn.IFS($AI18="top", 100, $AI18="bottom", 300)</f>
        <v>100</v>
      </c>
      <c r="W18" s="107" cm="1">
        <f t="array" ref="W18">_xlfn.IFS($AI18="top", 50, $AI18="bottom", 350)</f>
        <v>50</v>
      </c>
      <c r="X18" s="111" t="str">
        <f t="shared" si="3"/>
        <v>HT1_brother_alex.png</v>
      </c>
      <c r="Y18" s="106" t="str" cm="1">
        <f t="array" ref="Y18">_xlfn.IFS($AR18="target_sister",$AO18,$AR18="target_brother", $AN18,$AR18="distractor_sister",$AQ18,$AR18="distractor_brother",$AP18)</f>
        <v>HT3_brother_taylor.png</v>
      </c>
      <c r="Z18" s="106" t="str" cm="1">
        <f t="array" ref="Z18">_xlfn.IFS($AS18="target_sister",$AO18,$AS18="target_brother", $AN18,$AS18="distractor_sister",$AQ18,$AS18="distractor_brother",$AP18)</f>
        <v>HT1_brother_alex.png</v>
      </c>
      <c r="AA18" s="106" t="str" cm="1">
        <f t="array" ref="AA18">_xlfn.IFS($AT18="target_sister",$AO18,$AT18="target_brother", $AN18,$AT18="distractor_sister",$AQ18,$AT18="distractor_brother",$AP18)</f>
        <v>HT3_sister_taylor.png</v>
      </c>
      <c r="AB18" s="106" t="str" cm="1">
        <f t="array" ref="AB18">_xlfn.IFS($AU18="target_sister",$AO18,$AU18="target_brother", $AN18,$AU18="distractor_sister",$AQ18,$AU18="distractor_brother",$AP18)</f>
        <v>HT1_sister_alex.png</v>
      </c>
      <c r="AC18" s="111" t="str">
        <f>_xlfn.CONCAT(VLOOKUP($C18&amp;$G18,'Character Sets'!$A$3:$H$21,6,FALSE)," gave the ",LEFT($Q18,FIND(".",$Q18)-1)," to ",$AK18," ",$AL18,".")</f>
        <v>Alex gave the juice to his brother.</v>
      </c>
      <c r="AD18" s="107">
        <v>10</v>
      </c>
      <c r="AE18" s="106" t="str" cm="1">
        <f t="array" ref="AE18">_xlfn.IFS($B18="both", "_nametag", $B18="nametag", "_nametag", $B18="intro", "", $B18="neither", "")</f>
        <v>_nametag</v>
      </c>
      <c r="AF18" s="46" t="s">
        <v>6</v>
      </c>
      <c r="AG18" s="46" t="s">
        <v>5</v>
      </c>
      <c r="AH18" s="108" t="str">
        <f t="shared" si="6"/>
        <v>juice</v>
      </c>
      <c r="AI18" s="46" t="s">
        <v>7</v>
      </c>
      <c r="AJ18" s="110" t="str">
        <f t="shared" si="4"/>
        <v>top right</v>
      </c>
      <c r="AK18" s="110" t="str" cm="1">
        <f t="array" ref="AK18">_xlfn.IFS($G18="he", "his", $G18="she", "her", $G18="they", "their")</f>
        <v>his</v>
      </c>
      <c r="AL18" s="110" t="s">
        <v>135</v>
      </c>
      <c r="AM18" s="111" t="str">
        <f t="shared" si="5"/>
        <v>he_brother</v>
      </c>
      <c r="AN18" s="106" t="str">
        <f t="shared" si="7"/>
        <v>HT1_brother_alex.png</v>
      </c>
      <c r="AO18" s="106" t="str">
        <f t="shared" si="8"/>
        <v>HT1_sister_alex.png</v>
      </c>
      <c r="AP18" s="106" t="str">
        <f t="shared" si="9"/>
        <v>HT3_brother_taylor.png</v>
      </c>
      <c r="AQ18" s="106" t="str">
        <f t="shared" si="10"/>
        <v>HT3_sister_taylor.png</v>
      </c>
      <c r="AR18" s="106" t="s">
        <v>357</v>
      </c>
      <c r="AS18" s="106" t="s">
        <v>355</v>
      </c>
      <c r="AT18" s="106" t="s">
        <v>358</v>
      </c>
      <c r="AU18" s="106" t="s">
        <v>356</v>
      </c>
    </row>
    <row r="19" spans="1:47" x14ac:dyDescent="0.25">
      <c r="A19" s="107">
        <v>1</v>
      </c>
      <c r="B19" s="107" t="s">
        <v>64</v>
      </c>
      <c r="C19" s="107">
        <v>1</v>
      </c>
      <c r="D19" s="46" t="s">
        <v>10</v>
      </c>
      <c r="E19" s="46" t="str">
        <f t="shared" si="0"/>
        <v>both_list1_critical11</v>
      </c>
      <c r="F19" s="46" t="s">
        <v>337</v>
      </c>
      <c r="G19" s="46" t="s">
        <v>196</v>
      </c>
      <c r="H19" s="46">
        <f>VLOOKUP($C19&amp;$G19,'Character Sets'!$A$3:$H$21,3,FALSE)</f>
        <v>2</v>
      </c>
      <c r="I19" s="46" t="str">
        <f>VLOOKUP($C19&amp;$G19,'Character Sets'!$A$3:$H$21,4,FALSE)</f>
        <v>ST1</v>
      </c>
      <c r="J19" s="46" t="str">
        <f>LOWER(VLOOKUP($C19&amp;$G19,'Character Sets'!$A$3:$H$21,6,FALSE))</f>
        <v>sam</v>
      </c>
      <c r="K19" s="114" t="str">
        <f t="shared" si="1"/>
        <v>ST1_she_sam_nametag.png</v>
      </c>
      <c r="L19" s="46" t="s">
        <v>195</v>
      </c>
      <c r="M19" s="46">
        <f>VLOOKUP($C19&amp;$L19,'Character Sets'!$A$3:$H$21,3,FALSE)</f>
        <v>1</v>
      </c>
      <c r="N19" s="46" t="str">
        <f>VLOOKUP($C19&amp;$L19,'Character Sets'!$A$3:$H$21,4,FALSE)</f>
        <v>HT1</v>
      </c>
      <c r="O19" s="46" t="str">
        <f>LOWER(VLOOKUP($C19&amp;$L19,'Character Sets'!$A$3:$H$21,6,FALSE))</f>
        <v>alex</v>
      </c>
      <c r="P19" s="114" t="str">
        <f t="shared" si="2"/>
        <v>HT1_he_alex_nametag.png</v>
      </c>
      <c r="Q19" s="114" t="s">
        <v>22</v>
      </c>
      <c r="R19" s="107" cm="1">
        <f t="array" ref="R19">_xlfn.IFS($AF19="left", 275, $AF19="right", 525)</f>
        <v>275</v>
      </c>
      <c r="S19" s="107" cm="1">
        <f t="array" ref="S19">_xlfn.IFS($AG19="left", 275, $AG19="right", 525)</f>
        <v>525</v>
      </c>
      <c r="T19" s="107" cm="1">
        <f t="array" ref="T19">_xlfn.IFS($AF19="left", 175, $AF19="right", 725)</f>
        <v>175</v>
      </c>
      <c r="U19" s="107" cm="1">
        <f t="array" ref="U19">_xlfn.IFS($AI19="top", 150, $AI19="bottom", 250)</f>
        <v>250</v>
      </c>
      <c r="V19" s="107" cm="1">
        <f t="array" ref="V19">_xlfn.IFS($AI19="top", 100, $AI19="bottom", 300)</f>
        <v>300</v>
      </c>
      <c r="W19" s="107" cm="1">
        <f t="array" ref="W19">_xlfn.IFS($AI19="top", 50, $AI19="bottom", 350)</f>
        <v>350</v>
      </c>
      <c r="X19" s="111" t="str">
        <f t="shared" si="3"/>
        <v>ST1_sister_sam.png</v>
      </c>
      <c r="Y19" s="106" t="str" cm="1">
        <f t="array" ref="Y19">_xlfn.IFS($AR19="target_sister",$AO19,$AR19="target_brother", $AN19,$AR19="distractor_sister",$AQ19,$AR19="distractor_brother",$AP19)</f>
        <v>ST1_brother_sam.png</v>
      </c>
      <c r="Z19" s="106" t="str" cm="1">
        <f t="array" ref="Z19">_xlfn.IFS($AS19="target_sister",$AO19,$AS19="target_brother", $AN19,$AS19="distractor_sister",$AQ19,$AS19="distractor_brother",$AP19)</f>
        <v>HT1_brother_alex.png</v>
      </c>
      <c r="AA19" s="106" t="str" cm="1">
        <f t="array" ref="AA19">_xlfn.IFS($AT19="target_sister",$AO19,$AT19="target_brother", $AN19,$AT19="distractor_sister",$AQ19,$AT19="distractor_brother",$AP19)</f>
        <v>ST1_sister_sam.png</v>
      </c>
      <c r="AB19" s="106" t="str" cm="1">
        <f t="array" ref="AB19">_xlfn.IFS($AU19="target_sister",$AO19,$AU19="target_brother", $AN19,$AU19="distractor_sister",$AQ19,$AU19="distractor_brother",$AP19)</f>
        <v>HT1_sister_alex.png</v>
      </c>
      <c r="AC19" s="111" t="str">
        <f>_xlfn.CONCAT(VLOOKUP($C19&amp;$G19,'Character Sets'!$A$3:$H$21,6,FALSE)," gave the ",LEFT($Q19,FIND(".",$Q19)-1)," to ",$AK19," ",$AL19,".")</f>
        <v>Sam gave the spoon to her sister.</v>
      </c>
      <c r="AD19" s="107">
        <v>11</v>
      </c>
      <c r="AE19" s="106" t="str" cm="1">
        <f t="array" ref="AE19">_xlfn.IFS($B19="both", "_nametag", $B19="nametag", "_nametag", $B19="intro", "", $B19="neither", "")</f>
        <v>_nametag</v>
      </c>
      <c r="AF19" s="46" t="s">
        <v>5</v>
      </c>
      <c r="AG19" s="46" t="s">
        <v>6</v>
      </c>
      <c r="AH19" s="108" t="str">
        <f t="shared" si="6"/>
        <v>spoon</v>
      </c>
      <c r="AI19" s="46" t="s">
        <v>8</v>
      </c>
      <c r="AJ19" s="110" t="str">
        <f t="shared" si="4"/>
        <v>bottom left</v>
      </c>
      <c r="AK19" s="110" t="str" cm="1">
        <f t="array" ref="AK19">_xlfn.IFS($G19="he", "his", $G19="she", "her", $G19="they", "their")</f>
        <v>her</v>
      </c>
      <c r="AL19" s="110" t="s">
        <v>136</v>
      </c>
      <c r="AM19" s="111" t="str">
        <f t="shared" si="5"/>
        <v>she_sister</v>
      </c>
      <c r="AN19" s="106" t="str">
        <f t="shared" si="7"/>
        <v>ST1_brother_sam.png</v>
      </c>
      <c r="AO19" s="106" t="str">
        <f t="shared" si="8"/>
        <v>ST1_sister_sam.png</v>
      </c>
      <c r="AP19" s="106" t="str">
        <f t="shared" si="9"/>
        <v>HT1_brother_alex.png</v>
      </c>
      <c r="AQ19" s="106" t="str">
        <f t="shared" si="10"/>
        <v>HT1_sister_alex.png</v>
      </c>
      <c r="AR19" s="106" t="s">
        <v>355</v>
      </c>
      <c r="AS19" s="106" t="s">
        <v>357</v>
      </c>
      <c r="AT19" s="106" t="s">
        <v>356</v>
      </c>
      <c r="AU19" s="106" t="s">
        <v>358</v>
      </c>
    </row>
    <row r="20" spans="1:47" x14ac:dyDescent="0.25">
      <c r="A20" s="107">
        <v>1</v>
      </c>
      <c r="B20" s="107" t="s">
        <v>64</v>
      </c>
      <c r="C20" s="107">
        <v>1</v>
      </c>
      <c r="D20" s="46" t="s">
        <v>10</v>
      </c>
      <c r="E20" s="46" t="str">
        <f t="shared" si="0"/>
        <v>both_list1_critical12</v>
      </c>
      <c r="F20" s="46" t="s">
        <v>337</v>
      </c>
      <c r="G20" s="46" t="s">
        <v>196</v>
      </c>
      <c r="H20" s="46">
        <f>VLOOKUP($C20&amp;$G20,'Character Sets'!$A$3:$H$21,3,FALSE)</f>
        <v>2</v>
      </c>
      <c r="I20" s="46" t="str">
        <f>VLOOKUP($C20&amp;$G20,'Character Sets'!$A$3:$H$21,4,FALSE)</f>
        <v>ST1</v>
      </c>
      <c r="J20" s="46" t="str">
        <f>LOWER(VLOOKUP($C20&amp;$G20,'Character Sets'!$A$3:$H$21,6,FALSE))</f>
        <v>sam</v>
      </c>
      <c r="K20" s="114" t="str">
        <f t="shared" si="1"/>
        <v>ST1_she_sam_nametag.png</v>
      </c>
      <c r="L20" s="46" t="s">
        <v>195</v>
      </c>
      <c r="M20" s="46">
        <f>VLOOKUP($C20&amp;$L20,'Character Sets'!$A$3:$H$21,3,FALSE)</f>
        <v>1</v>
      </c>
      <c r="N20" s="46" t="str">
        <f>VLOOKUP($C20&amp;$L20,'Character Sets'!$A$3:$H$21,4,FALSE)</f>
        <v>HT1</v>
      </c>
      <c r="O20" s="46" t="str">
        <f>LOWER(VLOOKUP($C20&amp;$L20,'Character Sets'!$A$3:$H$21,6,FALSE))</f>
        <v>alex</v>
      </c>
      <c r="P20" s="114" t="str">
        <f t="shared" si="2"/>
        <v>HT1_he_alex_nametag.png</v>
      </c>
      <c r="Q20" s="114" t="s">
        <v>23</v>
      </c>
      <c r="R20" s="107" cm="1">
        <f t="array" ref="R20">_xlfn.IFS($AF20="left", 275, $AF20="right", 525)</f>
        <v>525</v>
      </c>
      <c r="S20" s="107" cm="1">
        <f t="array" ref="S20">_xlfn.IFS($AG20="left", 275, $AG20="right", 525)</f>
        <v>275</v>
      </c>
      <c r="T20" s="107" cm="1">
        <f t="array" ref="T20">_xlfn.IFS($AF20="left", 175, $AF20="right", 725)</f>
        <v>725</v>
      </c>
      <c r="U20" s="107" cm="1">
        <f t="array" ref="U20">_xlfn.IFS($AI20="top", 150, $AI20="bottom", 250)</f>
        <v>250</v>
      </c>
      <c r="V20" s="107" cm="1">
        <f t="array" ref="V20">_xlfn.IFS($AI20="top", 100, $AI20="bottom", 300)</f>
        <v>300</v>
      </c>
      <c r="W20" s="107" cm="1">
        <f t="array" ref="W20">_xlfn.IFS($AI20="top", 50, $AI20="bottom", 350)</f>
        <v>350</v>
      </c>
      <c r="X20" s="111" t="str">
        <f t="shared" si="3"/>
        <v>ST1_brother_sam.png</v>
      </c>
      <c r="Y20" s="106" t="str" cm="1">
        <f t="array" ref="Y20">_xlfn.IFS($AR20="target_sister",$AO20,$AR20="target_brother", $AN20,$AR20="distractor_sister",$AQ20,$AR20="distractor_brother",$AP20)</f>
        <v>HT1_sister_alex.png</v>
      </c>
      <c r="Z20" s="106" t="str" cm="1">
        <f t="array" ref="Z20">_xlfn.IFS($AS20="target_sister",$AO20,$AS20="target_brother", $AN20,$AS20="distractor_sister",$AQ20,$AS20="distractor_brother",$AP20)</f>
        <v>ST1_sister_sam.png</v>
      </c>
      <c r="AA20" s="106" t="str" cm="1">
        <f t="array" ref="AA20">_xlfn.IFS($AT20="target_sister",$AO20,$AT20="target_brother", $AN20,$AT20="distractor_sister",$AQ20,$AT20="distractor_brother",$AP20)</f>
        <v>HT1_brother_alex.png</v>
      </c>
      <c r="AB20" s="106" t="str" cm="1">
        <f t="array" ref="AB20">_xlfn.IFS($AU20="target_sister",$AO20,$AU20="target_brother", $AN20,$AU20="distractor_sister",$AQ20,$AU20="distractor_brother",$AP20)</f>
        <v>ST1_brother_sam.png</v>
      </c>
      <c r="AC20" s="111" t="str">
        <f>_xlfn.CONCAT(VLOOKUP($C20&amp;$G20,'Character Sets'!$A$3:$H$21,6,FALSE)," gave the ",LEFT($Q20,FIND(".",$Q20)-1)," to ",$AK20," ",$AL20,".")</f>
        <v>Sam gave the broccoli to her brother.</v>
      </c>
      <c r="AD20" s="107">
        <v>12</v>
      </c>
      <c r="AE20" s="106" t="str" cm="1">
        <f t="array" ref="AE20">_xlfn.IFS($B20="both", "_nametag", $B20="nametag", "_nametag", $B20="intro", "", $B20="neither", "")</f>
        <v>_nametag</v>
      </c>
      <c r="AF20" s="46" t="s">
        <v>6</v>
      </c>
      <c r="AG20" s="46" t="s">
        <v>5</v>
      </c>
      <c r="AH20" s="108" t="str">
        <f t="shared" si="6"/>
        <v>broccoli</v>
      </c>
      <c r="AI20" s="46" t="s">
        <v>8</v>
      </c>
      <c r="AJ20" s="110" t="str">
        <f t="shared" si="4"/>
        <v>bottom right</v>
      </c>
      <c r="AK20" s="110" t="str" cm="1">
        <f t="array" ref="AK20">_xlfn.IFS($G20="he", "his", $G20="she", "her", $G20="they", "their")</f>
        <v>her</v>
      </c>
      <c r="AL20" s="110" t="s">
        <v>135</v>
      </c>
      <c r="AM20" s="111" t="str">
        <f t="shared" si="5"/>
        <v>she_brother</v>
      </c>
      <c r="AN20" s="106" t="str">
        <f t="shared" si="7"/>
        <v>ST1_brother_sam.png</v>
      </c>
      <c r="AO20" s="106" t="str">
        <f t="shared" si="8"/>
        <v>ST1_sister_sam.png</v>
      </c>
      <c r="AP20" s="106" t="str">
        <f t="shared" si="9"/>
        <v>HT1_brother_alex.png</v>
      </c>
      <c r="AQ20" s="106" t="str">
        <f t="shared" si="10"/>
        <v>HT1_sister_alex.png</v>
      </c>
      <c r="AR20" s="106" t="s">
        <v>358</v>
      </c>
      <c r="AS20" s="106" t="s">
        <v>356</v>
      </c>
      <c r="AT20" s="106" t="s">
        <v>357</v>
      </c>
      <c r="AU20" s="106" t="s">
        <v>355</v>
      </c>
    </row>
    <row r="21" spans="1:47" x14ac:dyDescent="0.25">
      <c r="A21" s="107">
        <v>1</v>
      </c>
      <c r="B21" s="107" t="s">
        <v>64</v>
      </c>
      <c r="C21" s="107">
        <v>1</v>
      </c>
      <c r="D21" s="46" t="s">
        <v>10</v>
      </c>
      <c r="E21" s="46" t="str">
        <f t="shared" si="0"/>
        <v>both_list1_critical13</v>
      </c>
      <c r="F21" s="46" t="s">
        <v>337</v>
      </c>
      <c r="G21" s="46" t="s">
        <v>196</v>
      </c>
      <c r="H21" s="46">
        <f>VLOOKUP($C21&amp;$G21,'Character Sets'!$A$3:$H$21,3,FALSE)</f>
        <v>2</v>
      </c>
      <c r="I21" s="46" t="str">
        <f>VLOOKUP($C21&amp;$G21,'Character Sets'!$A$3:$H$21,4,FALSE)</f>
        <v>ST1</v>
      </c>
      <c r="J21" s="46" t="str">
        <f>LOWER(VLOOKUP($C21&amp;$G21,'Character Sets'!$A$3:$H$21,6,FALSE))</f>
        <v>sam</v>
      </c>
      <c r="K21" s="114" t="str">
        <f t="shared" si="1"/>
        <v>ST1_she_sam_nametag.png</v>
      </c>
      <c r="L21" s="46" t="s">
        <v>195</v>
      </c>
      <c r="M21" s="46">
        <f>VLOOKUP($C21&amp;$L21,'Character Sets'!$A$3:$H$21,3,FALSE)</f>
        <v>1</v>
      </c>
      <c r="N21" s="46" t="str">
        <f>VLOOKUP($C21&amp;$L21,'Character Sets'!$A$3:$H$21,4,FALSE)</f>
        <v>HT1</v>
      </c>
      <c r="O21" s="46" t="str">
        <f>LOWER(VLOOKUP($C21&amp;$L21,'Character Sets'!$A$3:$H$21,6,FALSE))</f>
        <v>alex</v>
      </c>
      <c r="P21" s="114" t="str">
        <f t="shared" si="2"/>
        <v>HT1_he_alex_nametag.png</v>
      </c>
      <c r="Q21" s="114" t="s">
        <v>24</v>
      </c>
      <c r="R21" s="107" cm="1">
        <f t="array" ref="R21">_xlfn.IFS($AF21="left", 275, $AF21="right", 525)</f>
        <v>275</v>
      </c>
      <c r="S21" s="107" cm="1">
        <f t="array" ref="S21">_xlfn.IFS($AG21="left", 275, $AG21="right", 525)</f>
        <v>525</v>
      </c>
      <c r="T21" s="107" cm="1">
        <f t="array" ref="T21">_xlfn.IFS($AF21="left", 175, $AF21="right", 725)</f>
        <v>175</v>
      </c>
      <c r="U21" s="107" cm="1">
        <f t="array" ref="U21">_xlfn.IFS($AI21="top", 150, $AI21="bottom", 250)</f>
        <v>150</v>
      </c>
      <c r="V21" s="107" cm="1">
        <f t="array" ref="V21">_xlfn.IFS($AI21="top", 100, $AI21="bottom", 300)</f>
        <v>100</v>
      </c>
      <c r="W21" s="107" cm="1">
        <f t="array" ref="W21">_xlfn.IFS($AI21="top", 50, $AI21="bottom", 350)</f>
        <v>50</v>
      </c>
      <c r="X21" s="111" t="str">
        <f t="shared" si="3"/>
        <v>ST1_brother_sam.png</v>
      </c>
      <c r="Y21" s="106" t="str" cm="1">
        <f t="array" ref="Y21">_xlfn.IFS($AR21="target_sister",$AO21,$AR21="target_brother", $AN21,$AR21="distractor_sister",$AQ21,$AR21="distractor_brother",$AP21)</f>
        <v>ST1_brother_sam.png</v>
      </c>
      <c r="Z21" s="106" t="str" cm="1">
        <f t="array" ref="Z21">_xlfn.IFS($AS21="target_sister",$AO21,$AS21="target_brother", $AN21,$AS21="distractor_sister",$AQ21,$AS21="distractor_brother",$AP21)</f>
        <v>HT1_brother_alex.png</v>
      </c>
      <c r="AA21" s="106" t="str" cm="1">
        <f t="array" ref="AA21">_xlfn.IFS($AT21="target_sister",$AO21,$AT21="target_brother", $AN21,$AT21="distractor_sister",$AQ21,$AT21="distractor_brother",$AP21)</f>
        <v>ST1_sister_sam.png</v>
      </c>
      <c r="AB21" s="106" t="str" cm="1">
        <f t="array" ref="AB21">_xlfn.IFS($AU21="target_sister",$AO21,$AU21="target_brother", $AN21,$AU21="distractor_sister",$AQ21,$AU21="distractor_brother",$AP21)</f>
        <v>HT1_sister_alex.png</v>
      </c>
      <c r="AC21" s="111" t="str">
        <f>_xlfn.CONCAT(VLOOKUP($C21&amp;$G21,'Character Sets'!$A$3:$H$21,6,FALSE)," gave the ",LEFT($Q21,FIND(".",$Q21)-1)," to ",$AK21," ",$AL21,".")</f>
        <v>Sam gave the egg to her brother.</v>
      </c>
      <c r="AD21" s="107">
        <v>13</v>
      </c>
      <c r="AE21" s="106" t="str" cm="1">
        <f t="array" ref="AE21">_xlfn.IFS($B21="both", "_nametag", $B21="nametag", "_nametag", $B21="intro", "", $B21="neither", "")</f>
        <v>_nametag</v>
      </c>
      <c r="AF21" s="46" t="s">
        <v>5</v>
      </c>
      <c r="AG21" s="46" t="s">
        <v>6</v>
      </c>
      <c r="AH21" s="108" t="str">
        <f t="shared" si="6"/>
        <v>egg</v>
      </c>
      <c r="AI21" s="46" t="s">
        <v>7</v>
      </c>
      <c r="AJ21" s="110" t="str">
        <f t="shared" si="4"/>
        <v>top left</v>
      </c>
      <c r="AK21" s="110" t="str" cm="1">
        <f t="array" ref="AK21">_xlfn.IFS($G21="he", "his", $G21="she", "her", $G21="they", "their")</f>
        <v>her</v>
      </c>
      <c r="AL21" s="110" t="s">
        <v>135</v>
      </c>
      <c r="AM21" s="111" t="str">
        <f t="shared" si="5"/>
        <v>she_brother</v>
      </c>
      <c r="AN21" s="106" t="str">
        <f t="shared" si="7"/>
        <v>ST1_brother_sam.png</v>
      </c>
      <c r="AO21" s="106" t="str">
        <f t="shared" si="8"/>
        <v>ST1_sister_sam.png</v>
      </c>
      <c r="AP21" s="106" t="str">
        <f t="shared" si="9"/>
        <v>HT1_brother_alex.png</v>
      </c>
      <c r="AQ21" s="106" t="str">
        <f t="shared" si="10"/>
        <v>HT1_sister_alex.png</v>
      </c>
      <c r="AR21" s="106" t="s">
        <v>355</v>
      </c>
      <c r="AS21" s="106" t="s">
        <v>357</v>
      </c>
      <c r="AT21" s="106" t="s">
        <v>356</v>
      </c>
      <c r="AU21" s="106" t="s">
        <v>358</v>
      </c>
    </row>
    <row r="22" spans="1:47" x14ac:dyDescent="0.25">
      <c r="A22" s="107">
        <v>1</v>
      </c>
      <c r="B22" s="107" t="s">
        <v>64</v>
      </c>
      <c r="C22" s="107">
        <v>1</v>
      </c>
      <c r="D22" s="46" t="s">
        <v>10</v>
      </c>
      <c r="E22" s="46" t="str">
        <f t="shared" si="0"/>
        <v>both_list1_critical14</v>
      </c>
      <c r="F22" s="46" t="s">
        <v>337</v>
      </c>
      <c r="G22" s="46" t="s">
        <v>196</v>
      </c>
      <c r="H22" s="46">
        <f>VLOOKUP($C22&amp;$G22,'Character Sets'!$A$3:$H$21,3,FALSE)</f>
        <v>2</v>
      </c>
      <c r="I22" s="46" t="str">
        <f>VLOOKUP($C22&amp;$G22,'Character Sets'!$A$3:$H$21,4,FALSE)</f>
        <v>ST1</v>
      </c>
      <c r="J22" s="46" t="str">
        <f>LOWER(VLOOKUP($C22&amp;$G22,'Character Sets'!$A$3:$H$21,6,FALSE))</f>
        <v>sam</v>
      </c>
      <c r="K22" s="114" t="str">
        <f t="shared" si="1"/>
        <v>ST1_she_sam_nametag.png</v>
      </c>
      <c r="L22" s="46" t="s">
        <v>195</v>
      </c>
      <c r="M22" s="46">
        <f>VLOOKUP($C22&amp;$L22,'Character Sets'!$A$3:$H$21,3,FALSE)</f>
        <v>1</v>
      </c>
      <c r="N22" s="46" t="str">
        <f>VLOOKUP($C22&amp;$L22,'Character Sets'!$A$3:$H$21,4,FALSE)</f>
        <v>HT1</v>
      </c>
      <c r="O22" s="46" t="str">
        <f>LOWER(VLOOKUP($C22&amp;$L22,'Character Sets'!$A$3:$H$21,6,FALSE))</f>
        <v>alex</v>
      </c>
      <c r="P22" s="114" t="str">
        <f t="shared" si="2"/>
        <v>HT1_he_alex_nametag.png</v>
      </c>
      <c r="Q22" s="114" t="s">
        <v>35</v>
      </c>
      <c r="R22" s="107" cm="1">
        <f t="array" ref="R22">_xlfn.IFS($AF22="left", 275, $AF22="right", 525)</f>
        <v>525</v>
      </c>
      <c r="S22" s="107" cm="1">
        <f t="array" ref="S22">_xlfn.IFS($AG22="left", 275, $AG22="right", 525)</f>
        <v>275</v>
      </c>
      <c r="T22" s="107" cm="1">
        <f t="array" ref="T22">_xlfn.IFS($AF22="left", 175, $AF22="right", 725)</f>
        <v>725</v>
      </c>
      <c r="U22" s="107" cm="1">
        <f t="array" ref="U22">_xlfn.IFS($AI22="top", 150, $AI22="bottom", 250)</f>
        <v>150</v>
      </c>
      <c r="V22" s="107" cm="1">
        <f t="array" ref="V22">_xlfn.IFS($AI22="top", 100, $AI22="bottom", 300)</f>
        <v>100</v>
      </c>
      <c r="W22" s="107" cm="1">
        <f t="array" ref="W22">_xlfn.IFS($AI22="top", 50, $AI22="bottom", 350)</f>
        <v>50</v>
      </c>
      <c r="X22" s="111" t="str">
        <f t="shared" si="3"/>
        <v>ST1_sister_sam.png</v>
      </c>
      <c r="Y22" s="106" t="str" cm="1">
        <f t="array" ref="Y22">_xlfn.IFS($AR22="target_sister",$AO22,$AR22="target_brother", $AN22,$AR22="distractor_sister",$AQ22,$AR22="distractor_brother",$AP22)</f>
        <v>HT1_sister_alex.png</v>
      </c>
      <c r="Z22" s="106" t="str" cm="1">
        <f t="array" ref="Z22">_xlfn.IFS($AS22="target_sister",$AO22,$AS22="target_brother", $AN22,$AS22="distractor_sister",$AQ22,$AS22="distractor_brother",$AP22)</f>
        <v>ST1_sister_sam.png</v>
      </c>
      <c r="AA22" s="106" t="str" cm="1">
        <f t="array" ref="AA22">_xlfn.IFS($AT22="target_sister",$AO22,$AT22="target_brother", $AN22,$AT22="distractor_sister",$AQ22,$AT22="distractor_brother",$AP22)</f>
        <v>HT1_brother_alex.png</v>
      </c>
      <c r="AB22" s="106" t="str" cm="1">
        <f t="array" ref="AB22">_xlfn.IFS($AU22="target_sister",$AO22,$AU22="target_brother", $AN22,$AU22="distractor_sister",$AQ22,$AU22="distractor_brother",$AP22)</f>
        <v>ST1_brother_sam.png</v>
      </c>
      <c r="AC22" s="111" t="str">
        <f>_xlfn.CONCAT(VLOOKUP($C22&amp;$G22,'Character Sets'!$A$3:$H$21,6,FALSE)," gave the ",LEFT($Q22,FIND(".",$Q22)-1)," to ",$AK22," ",$AL22,".")</f>
        <v>Sam gave the strawberry to her sister.</v>
      </c>
      <c r="AD22" s="107">
        <v>14</v>
      </c>
      <c r="AE22" s="106" t="str" cm="1">
        <f t="array" ref="AE22">_xlfn.IFS($B22="both", "_nametag", $B22="nametag", "_nametag", $B22="intro", "", $B22="neither", "")</f>
        <v>_nametag</v>
      </c>
      <c r="AF22" s="46" t="s">
        <v>6</v>
      </c>
      <c r="AG22" s="46" t="s">
        <v>5</v>
      </c>
      <c r="AH22" s="108" t="str">
        <f t="shared" si="6"/>
        <v>strawberry</v>
      </c>
      <c r="AI22" s="46" t="s">
        <v>7</v>
      </c>
      <c r="AJ22" s="110" t="str">
        <f t="shared" si="4"/>
        <v>top right</v>
      </c>
      <c r="AK22" s="110" t="str" cm="1">
        <f t="array" ref="AK22">_xlfn.IFS($G22="he", "his", $G22="she", "her", $G22="they", "their")</f>
        <v>her</v>
      </c>
      <c r="AL22" s="110" t="s">
        <v>136</v>
      </c>
      <c r="AM22" s="111" t="str">
        <f t="shared" si="5"/>
        <v>she_sister</v>
      </c>
      <c r="AN22" s="106" t="str">
        <f t="shared" si="7"/>
        <v>ST1_brother_sam.png</v>
      </c>
      <c r="AO22" s="106" t="str">
        <f t="shared" si="8"/>
        <v>ST1_sister_sam.png</v>
      </c>
      <c r="AP22" s="106" t="str">
        <f t="shared" si="9"/>
        <v>HT1_brother_alex.png</v>
      </c>
      <c r="AQ22" s="106" t="str">
        <f t="shared" si="10"/>
        <v>HT1_sister_alex.png</v>
      </c>
      <c r="AR22" s="106" t="s">
        <v>358</v>
      </c>
      <c r="AS22" s="106" t="s">
        <v>356</v>
      </c>
      <c r="AT22" s="106" t="s">
        <v>357</v>
      </c>
      <c r="AU22" s="106" t="s">
        <v>355</v>
      </c>
    </row>
    <row r="23" spans="1:47" x14ac:dyDescent="0.25">
      <c r="A23" s="107">
        <v>1</v>
      </c>
      <c r="B23" s="107" t="s">
        <v>64</v>
      </c>
      <c r="C23" s="107">
        <v>1</v>
      </c>
      <c r="D23" s="46" t="s">
        <v>10</v>
      </c>
      <c r="E23" s="46" t="str">
        <f t="shared" si="0"/>
        <v>both_list1_critical15</v>
      </c>
      <c r="F23" s="46" t="s">
        <v>337</v>
      </c>
      <c r="G23" s="46" t="s">
        <v>196</v>
      </c>
      <c r="H23" s="46">
        <f>VLOOKUP($C23&amp;$G23,'Character Sets'!$A$3:$H$21,3,FALSE)</f>
        <v>2</v>
      </c>
      <c r="I23" s="46" t="str">
        <f>VLOOKUP($C23&amp;$G23,'Character Sets'!$A$3:$H$21,4,FALSE)</f>
        <v>ST1</v>
      </c>
      <c r="J23" s="46" t="str">
        <f>LOWER(VLOOKUP($C23&amp;$G23,'Character Sets'!$A$3:$H$21,6,FALSE))</f>
        <v>sam</v>
      </c>
      <c r="K23" s="114" t="str">
        <f t="shared" si="1"/>
        <v>ST1_she_sam_nametag.png</v>
      </c>
      <c r="L23" s="46" t="s">
        <v>195</v>
      </c>
      <c r="M23" s="46">
        <f>VLOOKUP($C23&amp;$L23,'Character Sets'!$A$3:$H$21,3,FALSE)</f>
        <v>1</v>
      </c>
      <c r="N23" s="46" t="str">
        <f>VLOOKUP($C23&amp;$L23,'Character Sets'!$A$3:$H$21,4,FALSE)</f>
        <v>HT1</v>
      </c>
      <c r="O23" s="46" t="str">
        <f>LOWER(VLOOKUP($C23&amp;$L23,'Character Sets'!$A$3:$H$21,6,FALSE))</f>
        <v>alex</v>
      </c>
      <c r="P23" s="114" t="str">
        <f t="shared" si="2"/>
        <v>HT1_he_alex_nametag.png</v>
      </c>
      <c r="Q23" s="114" t="s">
        <v>25</v>
      </c>
      <c r="R23" s="107" cm="1">
        <f t="array" ref="R23">_xlfn.IFS($AF23="left", 275, $AF23="right", 525)</f>
        <v>275</v>
      </c>
      <c r="S23" s="107" cm="1">
        <f t="array" ref="S23">_xlfn.IFS($AG23="left", 275, $AG23="right", 525)</f>
        <v>525</v>
      </c>
      <c r="T23" s="107" cm="1">
        <f t="array" ref="T23">_xlfn.IFS($AF23="left", 175, $AF23="right", 725)</f>
        <v>175</v>
      </c>
      <c r="U23" s="107" cm="1">
        <f t="array" ref="U23">_xlfn.IFS($AI23="top", 150, $AI23="bottom", 250)</f>
        <v>250</v>
      </c>
      <c r="V23" s="107" cm="1">
        <f t="array" ref="V23">_xlfn.IFS($AI23="top", 100, $AI23="bottom", 300)</f>
        <v>300</v>
      </c>
      <c r="W23" s="107" cm="1">
        <f t="array" ref="W23">_xlfn.IFS($AI23="top", 50, $AI23="bottom", 350)</f>
        <v>350</v>
      </c>
      <c r="X23" s="111" t="str">
        <f t="shared" si="3"/>
        <v>ST1_brother_sam.png</v>
      </c>
      <c r="Y23" s="106" t="str" cm="1">
        <f t="array" ref="Y23">_xlfn.IFS($AR23="target_sister",$AO23,$AR23="target_brother", $AN23,$AR23="distractor_sister",$AQ23,$AR23="distractor_brother",$AP23)</f>
        <v>ST1_sister_sam.png</v>
      </c>
      <c r="Z23" s="106" t="str" cm="1">
        <f t="array" ref="Z23">_xlfn.IFS($AS23="target_sister",$AO23,$AS23="target_brother", $AN23,$AS23="distractor_sister",$AQ23,$AS23="distractor_brother",$AP23)</f>
        <v>HT1_brother_alex.png</v>
      </c>
      <c r="AA23" s="106" t="str" cm="1">
        <f t="array" ref="AA23">_xlfn.IFS($AT23="target_sister",$AO23,$AT23="target_brother", $AN23,$AT23="distractor_sister",$AQ23,$AT23="distractor_brother",$AP23)</f>
        <v>ST1_brother_sam.png</v>
      </c>
      <c r="AB23" s="106" t="str" cm="1">
        <f t="array" ref="AB23">_xlfn.IFS($AU23="target_sister",$AO23,$AU23="target_brother", $AN23,$AU23="distractor_sister",$AQ23,$AU23="distractor_brother",$AP23)</f>
        <v>HT1_sister_alex.png</v>
      </c>
      <c r="AC23" s="111" t="str">
        <f>_xlfn.CONCAT(VLOOKUP($C23&amp;$G23,'Character Sets'!$A$3:$H$21,6,FALSE)," gave the ",LEFT($Q23,FIND(".",$Q23)-1)," to ",$AK23," ",$AL23,".")</f>
        <v>Sam gave the pineapple to her brother.</v>
      </c>
      <c r="AD23" s="107">
        <v>15</v>
      </c>
      <c r="AE23" s="106" t="str" cm="1">
        <f t="array" ref="AE23">_xlfn.IFS($B23="both", "_nametag", $B23="nametag", "_nametag", $B23="intro", "", $B23="neither", "")</f>
        <v>_nametag</v>
      </c>
      <c r="AF23" s="46" t="s">
        <v>5</v>
      </c>
      <c r="AG23" s="46" t="s">
        <v>6</v>
      </c>
      <c r="AH23" s="108" t="str">
        <f t="shared" si="6"/>
        <v>pineapple</v>
      </c>
      <c r="AI23" s="46" t="s">
        <v>8</v>
      </c>
      <c r="AJ23" s="110" t="str">
        <f t="shared" si="4"/>
        <v>bottom left</v>
      </c>
      <c r="AK23" s="110" t="str" cm="1">
        <f t="array" ref="AK23">_xlfn.IFS($G23="he", "his", $G23="she", "her", $G23="they", "their")</f>
        <v>her</v>
      </c>
      <c r="AL23" s="110" t="s">
        <v>135</v>
      </c>
      <c r="AM23" s="111" t="str">
        <f t="shared" si="5"/>
        <v>she_brother</v>
      </c>
      <c r="AN23" s="106" t="str">
        <f t="shared" si="7"/>
        <v>ST1_brother_sam.png</v>
      </c>
      <c r="AO23" s="106" t="str">
        <f t="shared" si="8"/>
        <v>ST1_sister_sam.png</v>
      </c>
      <c r="AP23" s="106" t="str">
        <f t="shared" si="9"/>
        <v>HT1_brother_alex.png</v>
      </c>
      <c r="AQ23" s="106" t="str">
        <f t="shared" si="10"/>
        <v>HT1_sister_alex.png</v>
      </c>
      <c r="AR23" s="106" t="s">
        <v>356</v>
      </c>
      <c r="AS23" s="106" t="s">
        <v>357</v>
      </c>
      <c r="AT23" s="106" t="s">
        <v>355</v>
      </c>
      <c r="AU23" s="106" t="s">
        <v>358</v>
      </c>
    </row>
    <row r="24" spans="1:47" x14ac:dyDescent="0.25">
      <c r="A24" s="107">
        <v>1</v>
      </c>
      <c r="B24" s="107" t="s">
        <v>64</v>
      </c>
      <c r="C24" s="107">
        <v>1</v>
      </c>
      <c r="D24" s="46" t="s">
        <v>10</v>
      </c>
      <c r="E24" s="46" t="str">
        <f t="shared" si="0"/>
        <v>both_list1_critical16</v>
      </c>
      <c r="F24" s="109" t="s">
        <v>338</v>
      </c>
      <c r="G24" s="46" t="s">
        <v>196</v>
      </c>
      <c r="H24" s="46">
        <f>VLOOKUP($C24&amp;$G24,'Character Sets'!$A$3:$H$21,3,FALSE)</f>
        <v>2</v>
      </c>
      <c r="I24" s="46" t="str">
        <f>VLOOKUP($C24&amp;$G24,'Character Sets'!$A$3:$H$21,4,FALSE)</f>
        <v>ST1</v>
      </c>
      <c r="J24" s="46" t="str">
        <f>LOWER(VLOOKUP($C24&amp;$G24,'Character Sets'!$A$3:$H$21,6,FALSE))</f>
        <v>sam</v>
      </c>
      <c r="K24" s="114" t="str">
        <f t="shared" si="1"/>
        <v>ST1_she_sam_nametag.png</v>
      </c>
      <c r="L24" s="46" t="s">
        <v>197</v>
      </c>
      <c r="M24" s="46">
        <f>VLOOKUP($C24&amp;$L24,'Character Sets'!$A$3:$H$21,3,FALSE)</f>
        <v>3</v>
      </c>
      <c r="N24" s="46" t="str">
        <f>VLOOKUP($C24&amp;$L24,'Character Sets'!$A$3:$H$21,4,FALSE)</f>
        <v>HT3</v>
      </c>
      <c r="O24" s="46" t="str">
        <f>LOWER(VLOOKUP($C24&amp;$L24,'Character Sets'!$A$3:$H$21,6,FALSE))</f>
        <v>taylor</v>
      </c>
      <c r="P24" s="114" t="str">
        <f t="shared" si="2"/>
        <v>HT3_they_taylor_nametag.png</v>
      </c>
      <c r="Q24" s="114" t="s">
        <v>26</v>
      </c>
      <c r="R24" s="107" cm="1">
        <f t="array" ref="R24">_xlfn.IFS($AF24="left", 275, $AF24="right", 525)</f>
        <v>525</v>
      </c>
      <c r="S24" s="107" cm="1">
        <f t="array" ref="S24">_xlfn.IFS($AG24="left", 275, $AG24="right", 525)</f>
        <v>275</v>
      </c>
      <c r="T24" s="107" cm="1">
        <f t="array" ref="T24">_xlfn.IFS($AF24="left", 175, $AF24="right", 725)</f>
        <v>725</v>
      </c>
      <c r="U24" s="107" cm="1">
        <f t="array" ref="U24">_xlfn.IFS($AI24="top", 150, $AI24="bottom", 250)</f>
        <v>250</v>
      </c>
      <c r="V24" s="107" cm="1">
        <f t="array" ref="V24">_xlfn.IFS($AI24="top", 100, $AI24="bottom", 300)</f>
        <v>300</v>
      </c>
      <c r="W24" s="107" cm="1">
        <f t="array" ref="W24">_xlfn.IFS($AI24="top", 50, $AI24="bottom", 350)</f>
        <v>350</v>
      </c>
      <c r="X24" s="111" t="str">
        <f t="shared" si="3"/>
        <v>ST1_sister_sam.png</v>
      </c>
      <c r="Y24" s="106" t="str" cm="1">
        <f t="array" ref="Y24">_xlfn.IFS($AR24="target_sister",$AO24,$AR24="target_brother", $AN24,$AR24="distractor_sister",$AQ24,$AR24="distractor_brother",$AP24)</f>
        <v>HT3_brother_taylor.png</v>
      </c>
      <c r="Z24" s="106" t="str" cm="1">
        <f t="array" ref="Z24">_xlfn.IFS($AS24="target_sister",$AO24,$AS24="target_brother", $AN24,$AS24="distractor_sister",$AQ24,$AS24="distractor_brother",$AP24)</f>
        <v>ST1_brother_sam.png</v>
      </c>
      <c r="AA24" s="106" t="str" cm="1">
        <f t="array" ref="AA24">_xlfn.IFS($AT24="target_sister",$AO24,$AT24="target_brother", $AN24,$AT24="distractor_sister",$AQ24,$AT24="distractor_brother",$AP24)</f>
        <v>HT3_sister_taylor.png</v>
      </c>
      <c r="AB24" s="106" t="str" cm="1">
        <f t="array" ref="AB24">_xlfn.IFS($AU24="target_sister",$AO24,$AU24="target_brother", $AN24,$AU24="distractor_sister",$AQ24,$AU24="distractor_brother",$AP24)</f>
        <v>ST1_sister_sam.png</v>
      </c>
      <c r="AC24" s="111" t="str">
        <f>_xlfn.CONCAT(VLOOKUP($C24&amp;$G24,'Character Sets'!$A$3:$H$21,6,FALSE)," gave the ",LEFT($Q24,FIND(".",$Q24)-1)," to ",$AK24," ",$AL24,".")</f>
        <v>Sam gave the banana to her sister.</v>
      </c>
      <c r="AD24" s="107">
        <v>16</v>
      </c>
      <c r="AE24" s="106" t="str" cm="1">
        <f t="array" ref="AE24">_xlfn.IFS($B24="both", "_nametag", $B24="nametag", "_nametag", $B24="intro", "", $B24="neither", "")</f>
        <v>_nametag</v>
      </c>
      <c r="AF24" s="46" t="s">
        <v>6</v>
      </c>
      <c r="AG24" s="46" t="s">
        <v>5</v>
      </c>
      <c r="AH24" s="108" t="str">
        <f t="shared" si="6"/>
        <v>banana</v>
      </c>
      <c r="AI24" s="46" t="s">
        <v>8</v>
      </c>
      <c r="AJ24" s="110" t="str">
        <f t="shared" si="4"/>
        <v>bottom right</v>
      </c>
      <c r="AK24" s="110" t="str" cm="1">
        <f t="array" ref="AK24">_xlfn.IFS($G24="he", "his", $G24="she", "her", $G24="they", "their")</f>
        <v>her</v>
      </c>
      <c r="AL24" s="110" t="s">
        <v>136</v>
      </c>
      <c r="AM24" s="111" t="str">
        <f t="shared" si="5"/>
        <v>she_sister</v>
      </c>
      <c r="AN24" s="106" t="str">
        <f t="shared" si="7"/>
        <v>ST1_brother_sam.png</v>
      </c>
      <c r="AO24" s="106" t="str">
        <f t="shared" si="8"/>
        <v>ST1_sister_sam.png</v>
      </c>
      <c r="AP24" s="106" t="str">
        <f t="shared" si="9"/>
        <v>HT3_brother_taylor.png</v>
      </c>
      <c r="AQ24" s="106" t="str">
        <f t="shared" si="10"/>
        <v>HT3_sister_taylor.png</v>
      </c>
      <c r="AR24" s="106" t="s">
        <v>357</v>
      </c>
      <c r="AS24" s="106" t="s">
        <v>355</v>
      </c>
      <c r="AT24" s="106" t="s">
        <v>358</v>
      </c>
      <c r="AU24" s="106" t="s">
        <v>356</v>
      </c>
    </row>
    <row r="25" spans="1:47" x14ac:dyDescent="0.25">
      <c r="A25" s="107">
        <v>1</v>
      </c>
      <c r="B25" s="107" t="s">
        <v>64</v>
      </c>
      <c r="C25" s="107">
        <v>1</v>
      </c>
      <c r="D25" s="46" t="s">
        <v>10</v>
      </c>
      <c r="E25" s="46" t="str">
        <f t="shared" si="0"/>
        <v>both_list1_critical17</v>
      </c>
      <c r="F25" s="109" t="s">
        <v>338</v>
      </c>
      <c r="G25" s="46" t="s">
        <v>196</v>
      </c>
      <c r="H25" s="46">
        <f>VLOOKUP($C25&amp;$G25,'Character Sets'!$A$3:$H$21,3,FALSE)</f>
        <v>2</v>
      </c>
      <c r="I25" s="46" t="str">
        <f>VLOOKUP($C25&amp;$G25,'Character Sets'!$A$3:$H$21,4,FALSE)</f>
        <v>ST1</v>
      </c>
      <c r="J25" s="46" t="str">
        <f>LOWER(VLOOKUP($C25&amp;$G25,'Character Sets'!$A$3:$H$21,6,FALSE))</f>
        <v>sam</v>
      </c>
      <c r="K25" s="114" t="str">
        <f t="shared" si="1"/>
        <v>ST1_she_sam_nametag.png</v>
      </c>
      <c r="L25" s="46" t="s">
        <v>197</v>
      </c>
      <c r="M25" s="46">
        <f>VLOOKUP($C25&amp;$L25,'Character Sets'!$A$3:$H$21,3,FALSE)</f>
        <v>3</v>
      </c>
      <c r="N25" s="46" t="str">
        <f>VLOOKUP($C25&amp;$L25,'Character Sets'!$A$3:$H$21,4,FALSE)</f>
        <v>HT3</v>
      </c>
      <c r="O25" s="46" t="str">
        <f>LOWER(VLOOKUP($C25&amp;$L25,'Character Sets'!$A$3:$H$21,6,FALSE))</f>
        <v>taylor</v>
      </c>
      <c r="P25" s="114" t="str">
        <f t="shared" si="2"/>
        <v>HT3_they_taylor_nametag.png</v>
      </c>
      <c r="Q25" s="114" t="s">
        <v>175</v>
      </c>
      <c r="R25" s="107" cm="1">
        <f t="array" ref="R25">_xlfn.IFS($AF25="left", 275, $AF25="right", 525)</f>
        <v>275</v>
      </c>
      <c r="S25" s="107" cm="1">
        <f t="array" ref="S25">_xlfn.IFS($AG25="left", 275, $AG25="right", 525)</f>
        <v>525</v>
      </c>
      <c r="T25" s="107" cm="1">
        <f t="array" ref="T25">_xlfn.IFS($AF25="left", 175, $AF25="right", 725)</f>
        <v>175</v>
      </c>
      <c r="U25" s="107" cm="1">
        <f t="array" ref="U25">_xlfn.IFS($AI25="top", 150, $AI25="bottom", 250)</f>
        <v>150</v>
      </c>
      <c r="V25" s="107" cm="1">
        <f t="array" ref="V25">_xlfn.IFS($AI25="top", 100, $AI25="bottom", 300)</f>
        <v>100</v>
      </c>
      <c r="W25" s="107" cm="1">
        <f t="array" ref="W25">_xlfn.IFS($AI25="top", 50, $AI25="bottom", 350)</f>
        <v>50</v>
      </c>
      <c r="X25" s="111" t="str">
        <f t="shared" si="3"/>
        <v>ST1_sister_sam.png</v>
      </c>
      <c r="Y25" s="106" t="str" cm="1">
        <f t="array" ref="Y25">_xlfn.IFS($AR25="target_sister",$AO25,$AR25="target_brother", $AN25,$AR25="distractor_sister",$AQ25,$AR25="distractor_brother",$AP25)</f>
        <v>ST1_sister_sam.png</v>
      </c>
      <c r="Z25" s="106" t="str" cm="1">
        <f t="array" ref="Z25">_xlfn.IFS($AS25="target_sister",$AO25,$AS25="target_brother", $AN25,$AS25="distractor_sister",$AQ25,$AS25="distractor_brother",$AP25)</f>
        <v>HT3_sister_taylor.png</v>
      </c>
      <c r="AA25" s="106" t="str" cm="1">
        <f t="array" ref="AA25">_xlfn.IFS($AT25="target_sister",$AO25,$AT25="target_brother", $AN25,$AT25="distractor_sister",$AQ25,$AT25="distractor_brother",$AP25)</f>
        <v>ST1_brother_sam.png</v>
      </c>
      <c r="AB25" s="106" t="str" cm="1">
        <f t="array" ref="AB25">_xlfn.IFS($AU25="target_sister",$AO25,$AU25="target_brother", $AN25,$AU25="distractor_sister",$AQ25,$AU25="distractor_brother",$AP25)</f>
        <v>HT3_brother_taylor.png</v>
      </c>
      <c r="AC25" s="111" t="str">
        <f>_xlfn.CONCAT(VLOOKUP($C25&amp;$G25,'Character Sets'!$A$3:$H$21,6,FALSE)," gave the ",LEFT($Q25,FIND(".",$Q25)-1)," to ",$AK25," ",$AL25,".")</f>
        <v>Sam gave the bacon to her sister.</v>
      </c>
      <c r="AD25" s="107">
        <v>17</v>
      </c>
      <c r="AE25" s="106" t="str" cm="1">
        <f t="array" ref="AE25">_xlfn.IFS($B25="both", "_nametag", $B25="nametag", "_nametag", $B25="intro", "", $B25="neither", "")</f>
        <v>_nametag</v>
      </c>
      <c r="AF25" s="46" t="s">
        <v>5</v>
      </c>
      <c r="AG25" s="46" t="s">
        <v>6</v>
      </c>
      <c r="AH25" s="108" t="str">
        <f t="shared" si="6"/>
        <v>bacon</v>
      </c>
      <c r="AI25" s="46" t="s">
        <v>7</v>
      </c>
      <c r="AJ25" s="110" t="str">
        <f t="shared" si="4"/>
        <v>top left</v>
      </c>
      <c r="AK25" s="110" t="str" cm="1">
        <f t="array" ref="AK25">_xlfn.IFS($G25="he", "his", $G25="she", "her", $G25="they", "their")</f>
        <v>her</v>
      </c>
      <c r="AL25" s="110" t="s">
        <v>136</v>
      </c>
      <c r="AM25" s="111" t="str">
        <f t="shared" si="5"/>
        <v>she_sister</v>
      </c>
      <c r="AN25" s="106" t="str">
        <f t="shared" si="7"/>
        <v>ST1_brother_sam.png</v>
      </c>
      <c r="AO25" s="106" t="str">
        <f t="shared" si="8"/>
        <v>ST1_sister_sam.png</v>
      </c>
      <c r="AP25" s="106" t="str">
        <f t="shared" si="9"/>
        <v>HT3_brother_taylor.png</v>
      </c>
      <c r="AQ25" s="106" t="str">
        <f t="shared" si="10"/>
        <v>HT3_sister_taylor.png</v>
      </c>
      <c r="AR25" s="106" t="s">
        <v>356</v>
      </c>
      <c r="AS25" s="106" t="s">
        <v>358</v>
      </c>
      <c r="AT25" s="106" t="s">
        <v>355</v>
      </c>
      <c r="AU25" s="106" t="s">
        <v>357</v>
      </c>
    </row>
    <row r="26" spans="1:47" x14ac:dyDescent="0.25">
      <c r="A26" s="107">
        <v>1</v>
      </c>
      <c r="B26" s="107" t="s">
        <v>64</v>
      </c>
      <c r="C26" s="107">
        <v>1</v>
      </c>
      <c r="D26" s="46" t="s">
        <v>10</v>
      </c>
      <c r="E26" s="46" t="str">
        <f t="shared" si="0"/>
        <v>both_list1_critical18</v>
      </c>
      <c r="F26" s="109" t="s">
        <v>338</v>
      </c>
      <c r="G26" s="46" t="s">
        <v>196</v>
      </c>
      <c r="H26" s="46">
        <f>VLOOKUP($C26&amp;$G26,'Character Sets'!$A$3:$H$21,3,FALSE)</f>
        <v>2</v>
      </c>
      <c r="I26" s="46" t="str">
        <f>VLOOKUP($C26&amp;$G26,'Character Sets'!$A$3:$H$21,4,FALSE)</f>
        <v>ST1</v>
      </c>
      <c r="J26" s="46" t="str">
        <f>LOWER(VLOOKUP($C26&amp;$G26,'Character Sets'!$A$3:$H$21,6,FALSE))</f>
        <v>sam</v>
      </c>
      <c r="K26" s="114" t="str">
        <f t="shared" si="1"/>
        <v>ST1_she_sam_nametag.png</v>
      </c>
      <c r="L26" s="46" t="s">
        <v>197</v>
      </c>
      <c r="M26" s="46">
        <f>VLOOKUP($C26&amp;$L26,'Character Sets'!$A$3:$H$21,3,FALSE)</f>
        <v>3</v>
      </c>
      <c r="N26" s="46" t="str">
        <f>VLOOKUP($C26&amp;$L26,'Character Sets'!$A$3:$H$21,4,FALSE)</f>
        <v>HT3</v>
      </c>
      <c r="O26" s="46" t="str">
        <f>LOWER(VLOOKUP($C26&amp;$L26,'Character Sets'!$A$3:$H$21,6,FALSE))</f>
        <v>taylor</v>
      </c>
      <c r="P26" s="114" t="str">
        <f t="shared" si="2"/>
        <v>HT3_they_taylor_nametag.png</v>
      </c>
      <c r="Q26" s="127" t="s">
        <v>171</v>
      </c>
      <c r="R26" s="107" cm="1">
        <f t="array" ref="R26">_xlfn.IFS($AF26="left", 275, $AF26="right", 525)</f>
        <v>525</v>
      </c>
      <c r="S26" s="107" cm="1">
        <f t="array" ref="S26">_xlfn.IFS($AG26="left", 275, $AG26="right", 525)</f>
        <v>275</v>
      </c>
      <c r="T26" s="107" cm="1">
        <f t="array" ref="T26">_xlfn.IFS($AF26="left", 175, $AF26="right", 725)</f>
        <v>725</v>
      </c>
      <c r="U26" s="107" cm="1">
        <f t="array" ref="U26">_xlfn.IFS($AI26="top", 150, $AI26="bottom", 250)</f>
        <v>150</v>
      </c>
      <c r="V26" s="107" cm="1">
        <f t="array" ref="V26">_xlfn.IFS($AI26="top", 100, $AI26="bottom", 300)</f>
        <v>100</v>
      </c>
      <c r="W26" s="107" cm="1">
        <f t="array" ref="W26">_xlfn.IFS($AI26="top", 50, $AI26="bottom", 350)</f>
        <v>50</v>
      </c>
      <c r="X26" s="111" t="str">
        <f t="shared" si="3"/>
        <v>ST1_brother_sam.png</v>
      </c>
      <c r="Y26" s="106" t="str" cm="1">
        <f t="array" ref="Y26">_xlfn.IFS($AR26="target_sister",$AO26,$AR26="target_brother", $AN26,$AR26="distractor_sister",$AQ26,$AR26="distractor_brother",$AP26)</f>
        <v>HT3_brother_taylor.png</v>
      </c>
      <c r="Z26" s="106" t="str" cm="1">
        <f t="array" ref="Z26">_xlfn.IFS($AS26="target_sister",$AO26,$AS26="target_brother", $AN26,$AS26="distractor_sister",$AQ26,$AS26="distractor_brother",$AP26)</f>
        <v>ST1_brother_sam.png</v>
      </c>
      <c r="AA26" s="106" t="str" cm="1">
        <f t="array" ref="AA26">_xlfn.IFS($AT26="target_sister",$AO26,$AT26="target_brother", $AN26,$AT26="distractor_sister",$AQ26,$AT26="distractor_brother",$AP26)</f>
        <v>HT3_sister_taylor.png</v>
      </c>
      <c r="AB26" s="106" t="str" cm="1">
        <f t="array" ref="AB26">_xlfn.IFS($AU26="target_sister",$AO26,$AU26="target_brother", $AN26,$AU26="distractor_sister",$AQ26,$AU26="distractor_brother",$AP26)</f>
        <v>ST1_sister_sam.png</v>
      </c>
      <c r="AC26" s="111" t="str">
        <f>_xlfn.CONCAT(VLOOKUP($C26&amp;$G26,'Character Sets'!$A$3:$H$21,6,FALSE)," gave the ",LEFT($Q26,FIND(".",$Q26)-1)," to ",$AK26," ",$AL26,".")</f>
        <v>Sam gave the icecream to her brother.</v>
      </c>
      <c r="AD26" s="107">
        <v>18</v>
      </c>
      <c r="AE26" s="106" t="str" cm="1">
        <f t="array" ref="AE26">_xlfn.IFS($B26="both", "_nametag", $B26="nametag", "_nametag", $B26="intro", "", $B26="neither", "")</f>
        <v>_nametag</v>
      </c>
      <c r="AF26" s="46" t="s">
        <v>6</v>
      </c>
      <c r="AG26" s="46" t="s">
        <v>5</v>
      </c>
      <c r="AH26" s="108" t="str">
        <f t="shared" si="6"/>
        <v>icecream</v>
      </c>
      <c r="AI26" s="46" t="s">
        <v>7</v>
      </c>
      <c r="AJ26" s="110" t="str">
        <f t="shared" si="4"/>
        <v>top right</v>
      </c>
      <c r="AK26" s="110" t="str" cm="1">
        <f t="array" ref="AK26">_xlfn.IFS($G26="he", "his", $G26="she", "her", $G26="they", "their")</f>
        <v>her</v>
      </c>
      <c r="AL26" s="110" t="s">
        <v>135</v>
      </c>
      <c r="AM26" s="111" t="str">
        <f t="shared" si="5"/>
        <v>she_brother</v>
      </c>
      <c r="AN26" s="106" t="str">
        <f t="shared" si="7"/>
        <v>ST1_brother_sam.png</v>
      </c>
      <c r="AO26" s="106" t="str">
        <f t="shared" si="8"/>
        <v>ST1_sister_sam.png</v>
      </c>
      <c r="AP26" s="106" t="str">
        <f t="shared" si="9"/>
        <v>HT3_brother_taylor.png</v>
      </c>
      <c r="AQ26" s="106" t="str">
        <f t="shared" si="10"/>
        <v>HT3_sister_taylor.png</v>
      </c>
      <c r="AR26" s="106" t="s">
        <v>357</v>
      </c>
      <c r="AS26" s="106" t="s">
        <v>355</v>
      </c>
      <c r="AT26" s="106" t="s">
        <v>358</v>
      </c>
      <c r="AU26" s="106" t="s">
        <v>356</v>
      </c>
    </row>
    <row r="27" spans="1:47" x14ac:dyDescent="0.25">
      <c r="A27" s="107">
        <v>1</v>
      </c>
      <c r="B27" s="107" t="s">
        <v>64</v>
      </c>
      <c r="C27" s="107">
        <v>1</v>
      </c>
      <c r="D27" s="46" t="s">
        <v>10</v>
      </c>
      <c r="E27" s="46" t="str">
        <f t="shared" si="0"/>
        <v>both_list1_critical19</v>
      </c>
      <c r="F27" s="109" t="s">
        <v>338</v>
      </c>
      <c r="G27" s="46" t="s">
        <v>196</v>
      </c>
      <c r="H27" s="46">
        <f>VLOOKUP($C27&amp;$G27,'Character Sets'!$A$3:$H$21,3,FALSE)</f>
        <v>2</v>
      </c>
      <c r="I27" s="46" t="str">
        <f>VLOOKUP($C27&amp;$G27,'Character Sets'!$A$3:$H$21,4,FALSE)</f>
        <v>ST1</v>
      </c>
      <c r="J27" s="46" t="str">
        <f>LOWER(VLOOKUP($C27&amp;$G27,'Character Sets'!$A$3:$H$21,6,FALSE))</f>
        <v>sam</v>
      </c>
      <c r="K27" s="114" t="str">
        <f t="shared" si="1"/>
        <v>ST1_she_sam_nametag.png</v>
      </c>
      <c r="L27" s="46" t="s">
        <v>197</v>
      </c>
      <c r="M27" s="46">
        <f>VLOOKUP($C27&amp;$L27,'Character Sets'!$A$3:$H$21,3,FALSE)</f>
        <v>3</v>
      </c>
      <c r="N27" s="46" t="str">
        <f>VLOOKUP($C27&amp;$L27,'Character Sets'!$A$3:$H$21,4,FALSE)</f>
        <v>HT3</v>
      </c>
      <c r="O27" s="46" t="str">
        <f>LOWER(VLOOKUP($C27&amp;$L27,'Character Sets'!$A$3:$H$21,6,FALSE))</f>
        <v>taylor</v>
      </c>
      <c r="P27" s="114" t="str">
        <f t="shared" si="2"/>
        <v>HT3_they_taylor_nametag.png</v>
      </c>
      <c r="Q27" s="114" t="s">
        <v>27</v>
      </c>
      <c r="R27" s="107" cm="1">
        <f t="array" ref="R27">_xlfn.IFS($AF27="left", 275, $AF27="right", 525)</f>
        <v>275</v>
      </c>
      <c r="S27" s="107" cm="1">
        <f t="array" ref="S27">_xlfn.IFS($AG27="left", 275, $AG27="right", 525)</f>
        <v>525</v>
      </c>
      <c r="T27" s="107" cm="1">
        <f t="array" ref="T27">_xlfn.IFS($AF27="left", 175, $AF27="right", 725)</f>
        <v>175</v>
      </c>
      <c r="U27" s="107" cm="1">
        <f t="array" ref="U27">_xlfn.IFS($AI27="top", 150, $AI27="bottom", 250)</f>
        <v>250</v>
      </c>
      <c r="V27" s="107" cm="1">
        <f t="array" ref="V27">_xlfn.IFS($AI27="top", 100, $AI27="bottom", 300)</f>
        <v>300</v>
      </c>
      <c r="W27" s="107" cm="1">
        <f t="array" ref="W27">_xlfn.IFS($AI27="top", 50, $AI27="bottom", 350)</f>
        <v>350</v>
      </c>
      <c r="X27" s="111" t="str">
        <f t="shared" si="3"/>
        <v>ST1_sister_sam.png</v>
      </c>
      <c r="Y27" s="106" t="str" cm="1">
        <f t="array" ref="Y27">_xlfn.IFS($AR27="target_sister",$AO27,$AR27="target_brother", $AN27,$AR27="distractor_sister",$AQ27,$AR27="distractor_brother",$AP27)</f>
        <v>ST1_brother_sam.png</v>
      </c>
      <c r="Z27" s="106" t="str" cm="1">
        <f t="array" ref="Z27">_xlfn.IFS($AS27="target_sister",$AO27,$AS27="target_brother", $AN27,$AS27="distractor_sister",$AQ27,$AS27="distractor_brother",$AP27)</f>
        <v>HT3_sister_taylor.png</v>
      </c>
      <c r="AA27" s="106" t="str" cm="1">
        <f t="array" ref="AA27">_xlfn.IFS($AT27="target_sister",$AO27,$AT27="target_brother", $AN27,$AT27="distractor_sister",$AQ27,$AT27="distractor_brother",$AP27)</f>
        <v>ST1_sister_sam.png</v>
      </c>
      <c r="AB27" s="106" t="str" cm="1">
        <f t="array" ref="AB27">_xlfn.IFS($AU27="target_sister",$AO27,$AU27="target_brother", $AN27,$AU27="distractor_sister",$AQ27,$AU27="distractor_brother",$AP27)</f>
        <v>HT3_brother_taylor.png</v>
      </c>
      <c r="AC27" s="111" t="str">
        <f>_xlfn.CONCAT(VLOOKUP($C27&amp;$G27,'Character Sets'!$A$3:$H$21,6,FALSE)," gave the ",LEFT($Q27,FIND(".",$Q27)-1)," to ",$AK27," ",$AL27,".")</f>
        <v>Sam gave the carrot to her sister.</v>
      </c>
      <c r="AD27" s="107">
        <v>19</v>
      </c>
      <c r="AE27" s="106" t="str" cm="1">
        <f t="array" ref="AE27">_xlfn.IFS($B27="both", "_nametag", $B27="nametag", "_nametag", $B27="intro", "", $B27="neither", "")</f>
        <v>_nametag</v>
      </c>
      <c r="AF27" s="46" t="s">
        <v>5</v>
      </c>
      <c r="AG27" s="46" t="s">
        <v>6</v>
      </c>
      <c r="AH27" s="108" t="str">
        <f t="shared" si="6"/>
        <v>carrot</v>
      </c>
      <c r="AI27" s="46" t="s">
        <v>8</v>
      </c>
      <c r="AJ27" s="110" t="str">
        <f t="shared" si="4"/>
        <v>bottom left</v>
      </c>
      <c r="AK27" s="110" t="str" cm="1">
        <f t="array" ref="AK27">_xlfn.IFS($G27="he", "his", $G27="she", "her", $G27="they", "their")</f>
        <v>her</v>
      </c>
      <c r="AL27" s="110" t="s">
        <v>136</v>
      </c>
      <c r="AM27" s="111" t="str">
        <f t="shared" si="5"/>
        <v>she_sister</v>
      </c>
      <c r="AN27" s="106" t="str">
        <f t="shared" si="7"/>
        <v>ST1_brother_sam.png</v>
      </c>
      <c r="AO27" s="106" t="str">
        <f t="shared" si="8"/>
        <v>ST1_sister_sam.png</v>
      </c>
      <c r="AP27" s="106" t="str">
        <f t="shared" si="9"/>
        <v>HT3_brother_taylor.png</v>
      </c>
      <c r="AQ27" s="106" t="str">
        <f t="shared" si="10"/>
        <v>HT3_sister_taylor.png</v>
      </c>
      <c r="AR27" s="106" t="s">
        <v>355</v>
      </c>
      <c r="AS27" s="106" t="s">
        <v>358</v>
      </c>
      <c r="AT27" s="106" t="s">
        <v>356</v>
      </c>
      <c r="AU27" s="106" t="s">
        <v>357</v>
      </c>
    </row>
    <row r="28" spans="1:47" x14ac:dyDescent="0.25">
      <c r="A28" s="107">
        <v>1</v>
      </c>
      <c r="B28" s="107" t="s">
        <v>64</v>
      </c>
      <c r="C28" s="107">
        <v>1</v>
      </c>
      <c r="D28" s="46" t="s">
        <v>10</v>
      </c>
      <c r="E28" s="46" t="str">
        <f t="shared" si="0"/>
        <v>both_list1_critical20</v>
      </c>
      <c r="F28" s="109" t="s">
        <v>338</v>
      </c>
      <c r="G28" s="46" t="s">
        <v>196</v>
      </c>
      <c r="H28" s="46">
        <f>VLOOKUP($C28&amp;$G28,'Character Sets'!$A$3:$H$21,3,FALSE)</f>
        <v>2</v>
      </c>
      <c r="I28" s="46" t="str">
        <f>VLOOKUP($C28&amp;$G28,'Character Sets'!$A$3:$H$21,4,FALSE)</f>
        <v>ST1</v>
      </c>
      <c r="J28" s="46" t="str">
        <f>LOWER(VLOOKUP($C28&amp;$G28,'Character Sets'!$A$3:$H$21,6,FALSE))</f>
        <v>sam</v>
      </c>
      <c r="K28" s="114" t="str">
        <f t="shared" si="1"/>
        <v>ST1_she_sam_nametag.png</v>
      </c>
      <c r="L28" s="46" t="s">
        <v>197</v>
      </c>
      <c r="M28" s="46">
        <f>VLOOKUP($C28&amp;$L28,'Character Sets'!$A$3:$H$21,3,FALSE)</f>
        <v>3</v>
      </c>
      <c r="N28" s="46" t="str">
        <f>VLOOKUP($C28&amp;$L28,'Character Sets'!$A$3:$H$21,4,FALSE)</f>
        <v>HT3</v>
      </c>
      <c r="O28" s="46" t="str">
        <f>LOWER(VLOOKUP($C28&amp;$L28,'Character Sets'!$A$3:$H$21,6,FALSE))</f>
        <v>taylor</v>
      </c>
      <c r="P28" s="114" t="str">
        <f t="shared" si="2"/>
        <v>HT3_they_taylor_nametag.png</v>
      </c>
      <c r="Q28" s="114" t="s">
        <v>28</v>
      </c>
      <c r="R28" s="107" cm="1">
        <f t="array" ref="R28">_xlfn.IFS($AF28="left", 275, $AF28="right", 525)</f>
        <v>525</v>
      </c>
      <c r="S28" s="107" cm="1">
        <f t="array" ref="S28">_xlfn.IFS($AG28="left", 275, $AG28="right", 525)</f>
        <v>275</v>
      </c>
      <c r="T28" s="107" cm="1">
        <f t="array" ref="T28">_xlfn.IFS($AF28="left", 175, $AF28="right", 725)</f>
        <v>725</v>
      </c>
      <c r="U28" s="107" cm="1">
        <f t="array" ref="U28">_xlfn.IFS($AI28="top", 150, $AI28="bottom", 250)</f>
        <v>250</v>
      </c>
      <c r="V28" s="107" cm="1">
        <f t="array" ref="V28">_xlfn.IFS($AI28="top", 100, $AI28="bottom", 300)</f>
        <v>300</v>
      </c>
      <c r="W28" s="107" cm="1">
        <f t="array" ref="W28">_xlfn.IFS($AI28="top", 50, $AI28="bottom", 350)</f>
        <v>350</v>
      </c>
      <c r="X28" s="111" t="str">
        <f t="shared" si="3"/>
        <v>ST1_brother_sam.png</v>
      </c>
      <c r="Y28" s="106" t="str" cm="1">
        <f t="array" ref="Y28">_xlfn.IFS($AR28="target_sister",$AO28,$AR28="target_brother", $AN28,$AR28="distractor_sister",$AQ28,$AR28="distractor_brother",$AP28)</f>
        <v>HT3_brother_taylor.png</v>
      </c>
      <c r="Z28" s="106" t="str" cm="1">
        <f t="array" ref="Z28">_xlfn.IFS($AS28="target_sister",$AO28,$AS28="target_brother", $AN28,$AS28="distractor_sister",$AQ28,$AS28="distractor_brother",$AP28)</f>
        <v>ST1_sister_sam.png</v>
      </c>
      <c r="AA28" s="106" t="str" cm="1">
        <f t="array" ref="AA28">_xlfn.IFS($AT28="target_sister",$AO28,$AT28="target_brother", $AN28,$AT28="distractor_sister",$AQ28,$AT28="distractor_brother",$AP28)</f>
        <v>HT3_sister_taylor.png</v>
      </c>
      <c r="AB28" s="106" t="str" cm="1">
        <f t="array" ref="AB28">_xlfn.IFS($AU28="target_sister",$AO28,$AU28="target_brother", $AN28,$AU28="distractor_sister",$AQ28,$AU28="distractor_brother",$AP28)</f>
        <v>ST1_brother_sam.png</v>
      </c>
      <c r="AC28" s="111" t="str">
        <f>_xlfn.CONCAT(VLOOKUP($C28&amp;$G28,'Character Sets'!$A$3:$H$21,6,FALSE)," gave the ",LEFT($Q28,FIND(".",$Q28)-1)," to ",$AK28," ",$AL28,".")</f>
        <v>Sam gave the lemon to her brother.</v>
      </c>
      <c r="AD28" s="107">
        <v>20</v>
      </c>
      <c r="AE28" s="106" t="str" cm="1">
        <f t="array" ref="AE28">_xlfn.IFS($B28="both", "_nametag", $B28="nametag", "_nametag", $B28="intro", "", $B28="neither", "")</f>
        <v>_nametag</v>
      </c>
      <c r="AF28" s="46" t="s">
        <v>6</v>
      </c>
      <c r="AG28" s="46" t="s">
        <v>5</v>
      </c>
      <c r="AH28" s="108" t="str">
        <f t="shared" si="6"/>
        <v>lemon</v>
      </c>
      <c r="AI28" s="46" t="s">
        <v>8</v>
      </c>
      <c r="AJ28" s="110" t="str">
        <f t="shared" si="4"/>
        <v>bottom right</v>
      </c>
      <c r="AK28" s="110" t="str" cm="1">
        <f t="array" ref="AK28">_xlfn.IFS($G28="he", "his", $G28="she", "her", $G28="they", "their")</f>
        <v>her</v>
      </c>
      <c r="AL28" s="110" t="s">
        <v>135</v>
      </c>
      <c r="AM28" s="111" t="str">
        <f t="shared" si="5"/>
        <v>she_brother</v>
      </c>
      <c r="AN28" s="106" t="str">
        <f t="shared" si="7"/>
        <v>ST1_brother_sam.png</v>
      </c>
      <c r="AO28" s="106" t="str">
        <f t="shared" si="8"/>
        <v>ST1_sister_sam.png</v>
      </c>
      <c r="AP28" s="106" t="str">
        <f t="shared" si="9"/>
        <v>HT3_brother_taylor.png</v>
      </c>
      <c r="AQ28" s="106" t="str">
        <f t="shared" si="10"/>
        <v>HT3_sister_taylor.png</v>
      </c>
      <c r="AR28" s="106" t="s">
        <v>357</v>
      </c>
      <c r="AS28" s="106" t="s">
        <v>356</v>
      </c>
      <c r="AT28" s="106" t="s">
        <v>358</v>
      </c>
      <c r="AU28" s="106" t="s">
        <v>355</v>
      </c>
    </row>
    <row r="29" spans="1:47" x14ac:dyDescent="0.25">
      <c r="A29" s="107">
        <v>1</v>
      </c>
      <c r="B29" s="107" t="s">
        <v>64</v>
      </c>
      <c r="C29" s="107">
        <v>1</v>
      </c>
      <c r="D29" s="46" t="s">
        <v>10</v>
      </c>
      <c r="E29" s="46" t="str">
        <f t="shared" si="0"/>
        <v>both_list1_critical21</v>
      </c>
      <c r="F29" s="109" t="s">
        <v>339</v>
      </c>
      <c r="G29" s="46" t="s">
        <v>197</v>
      </c>
      <c r="H29" s="46">
        <f>VLOOKUP($C29&amp;$G29,'Character Sets'!$A$3:$H$21,3,FALSE)</f>
        <v>3</v>
      </c>
      <c r="I29" s="46" t="str">
        <f>VLOOKUP($C29&amp;$G29,'Character Sets'!$A$3:$H$21,4,FALSE)</f>
        <v>HT3</v>
      </c>
      <c r="J29" s="46" t="str">
        <f>LOWER(VLOOKUP($C29&amp;$G29,'Character Sets'!$A$3:$H$21,6,FALSE))</f>
        <v>taylor</v>
      </c>
      <c r="K29" s="114" t="str">
        <f t="shared" si="1"/>
        <v>HT3_they_taylor_nametag.png</v>
      </c>
      <c r="L29" s="46" t="s">
        <v>196</v>
      </c>
      <c r="M29" s="46">
        <f>VLOOKUP($C29&amp;$L29,'Character Sets'!$A$3:$H$21,3,FALSE)</f>
        <v>2</v>
      </c>
      <c r="N29" s="46" t="str">
        <f>VLOOKUP($C29&amp;$L29,'Character Sets'!$A$3:$H$21,4,FALSE)</f>
        <v>ST1</v>
      </c>
      <c r="O29" s="46" t="str">
        <f>LOWER(VLOOKUP($C29&amp;$L29,'Character Sets'!$A$3:$H$21,6,FALSE))</f>
        <v>sam</v>
      </c>
      <c r="P29" s="114" t="str">
        <f t="shared" si="2"/>
        <v>ST1_she_sam_nametag.png</v>
      </c>
      <c r="Q29" s="114" t="s">
        <v>170</v>
      </c>
      <c r="R29" s="107" cm="1">
        <f t="array" ref="R29">_xlfn.IFS($AF29="left", 275, $AF29="right", 525)</f>
        <v>275</v>
      </c>
      <c r="S29" s="107" cm="1">
        <f t="array" ref="S29">_xlfn.IFS($AG29="left", 275, $AG29="right", 525)</f>
        <v>525</v>
      </c>
      <c r="T29" s="107" cm="1">
        <f t="array" ref="T29">_xlfn.IFS($AF29="left", 175, $AF29="right", 725)</f>
        <v>175</v>
      </c>
      <c r="U29" s="107" cm="1">
        <f t="array" ref="U29">_xlfn.IFS($AI29="top", 150, $AI29="bottom", 250)</f>
        <v>150</v>
      </c>
      <c r="V29" s="107" cm="1">
        <f t="array" ref="V29">_xlfn.IFS($AI29="top", 100, $AI29="bottom", 300)</f>
        <v>100</v>
      </c>
      <c r="W29" s="107" cm="1">
        <f t="array" ref="W29">_xlfn.IFS($AI29="top", 50, $AI29="bottom", 350)</f>
        <v>50</v>
      </c>
      <c r="X29" s="111" t="str">
        <f t="shared" si="3"/>
        <v>HT3_brother_taylor.png</v>
      </c>
      <c r="Y29" s="106" t="str" cm="1">
        <f t="array" ref="Y29">_xlfn.IFS($AR29="target_sister",$AO29,$AR29="target_brother", $AN29,$AR29="distractor_sister",$AQ29,$AR29="distractor_brother",$AP29)</f>
        <v>HT3_brother_taylor.png</v>
      </c>
      <c r="Z29" s="106" t="str" cm="1">
        <f t="array" ref="Z29">_xlfn.IFS($AS29="target_sister",$AO29,$AS29="target_brother", $AN29,$AS29="distractor_sister",$AQ29,$AS29="distractor_brother",$AP29)</f>
        <v>ST1_sister_sam.png</v>
      </c>
      <c r="AA29" s="106" t="str" cm="1">
        <f t="array" ref="AA29">_xlfn.IFS($AT29="target_sister",$AO29,$AT29="target_brother", $AN29,$AT29="distractor_sister",$AQ29,$AT29="distractor_brother",$AP29)</f>
        <v>HT3_sister_taylor.png</v>
      </c>
      <c r="AB29" s="106" t="str" cm="1">
        <f t="array" ref="AB29">_xlfn.IFS($AU29="target_sister",$AO29,$AU29="target_brother", $AN29,$AU29="distractor_sister",$AQ29,$AU29="distractor_brother",$AP29)</f>
        <v>ST1_brother_sam.png</v>
      </c>
      <c r="AC29" s="111" t="str">
        <f>_xlfn.CONCAT(VLOOKUP($C29&amp;$G29,'Character Sets'!$A$3:$H$21,6,FALSE)," gave the ",LEFT($Q29,FIND(".",$Q29)-1)," to ",$AK29," ",$AL29,".")</f>
        <v>Taylor gave the pizza to their brother.</v>
      </c>
      <c r="AD29" s="107">
        <v>21</v>
      </c>
      <c r="AE29" s="106" t="str" cm="1">
        <f t="array" ref="AE29">_xlfn.IFS($B29="both", "_nametag", $B29="nametag", "_nametag", $B29="intro", "", $B29="neither", "")</f>
        <v>_nametag</v>
      </c>
      <c r="AF29" s="46" t="s">
        <v>5</v>
      </c>
      <c r="AG29" s="46" t="s">
        <v>6</v>
      </c>
      <c r="AH29" s="108" t="str">
        <f t="shared" si="6"/>
        <v>pizza</v>
      </c>
      <c r="AI29" s="46" t="s">
        <v>7</v>
      </c>
      <c r="AJ29" s="110" t="str">
        <f t="shared" si="4"/>
        <v>top left</v>
      </c>
      <c r="AK29" s="110" t="str" cm="1">
        <f t="array" ref="AK29">_xlfn.IFS($G29="he", "his", $G29="she", "her", $G29="they", "their")</f>
        <v>their</v>
      </c>
      <c r="AL29" s="110" t="s">
        <v>135</v>
      </c>
      <c r="AM29" s="111" t="str">
        <f t="shared" si="5"/>
        <v>they_brother</v>
      </c>
      <c r="AN29" s="106" t="str">
        <f t="shared" si="7"/>
        <v>HT3_brother_taylor.png</v>
      </c>
      <c r="AO29" s="106" t="str">
        <f t="shared" si="8"/>
        <v>HT3_sister_taylor.png</v>
      </c>
      <c r="AP29" s="106" t="str">
        <f t="shared" si="9"/>
        <v>ST1_brother_sam.png</v>
      </c>
      <c r="AQ29" s="106" t="str">
        <f t="shared" si="10"/>
        <v>ST1_sister_sam.png</v>
      </c>
      <c r="AR29" s="106" t="s">
        <v>355</v>
      </c>
      <c r="AS29" s="106" t="s">
        <v>358</v>
      </c>
      <c r="AT29" s="106" t="s">
        <v>356</v>
      </c>
      <c r="AU29" s="106" t="s">
        <v>357</v>
      </c>
    </row>
    <row r="30" spans="1:47" x14ac:dyDescent="0.25">
      <c r="A30" s="107">
        <v>1</v>
      </c>
      <c r="B30" s="107" t="s">
        <v>64</v>
      </c>
      <c r="C30" s="107">
        <v>1</v>
      </c>
      <c r="D30" s="46" t="s">
        <v>10</v>
      </c>
      <c r="E30" s="46" t="str">
        <f t="shared" si="0"/>
        <v>both_list1_critical22</v>
      </c>
      <c r="F30" s="109" t="s">
        <v>339</v>
      </c>
      <c r="G30" s="46" t="s">
        <v>197</v>
      </c>
      <c r="H30" s="46">
        <f>VLOOKUP($C30&amp;$G30,'Character Sets'!$A$3:$H$21,3,FALSE)</f>
        <v>3</v>
      </c>
      <c r="I30" s="46" t="str">
        <f>VLOOKUP($C30&amp;$G30,'Character Sets'!$A$3:$H$21,4,FALSE)</f>
        <v>HT3</v>
      </c>
      <c r="J30" s="46" t="str">
        <f>LOWER(VLOOKUP($C30&amp;$G30,'Character Sets'!$A$3:$H$21,6,FALSE))</f>
        <v>taylor</v>
      </c>
      <c r="K30" s="114" t="str">
        <f t="shared" si="1"/>
        <v>HT3_they_taylor_nametag.png</v>
      </c>
      <c r="L30" s="46" t="s">
        <v>196</v>
      </c>
      <c r="M30" s="46">
        <f>VLOOKUP($C30&amp;$L30,'Character Sets'!$A$3:$H$21,3,FALSE)</f>
        <v>2</v>
      </c>
      <c r="N30" s="46" t="str">
        <f>VLOOKUP($C30&amp;$L30,'Character Sets'!$A$3:$H$21,4,FALSE)</f>
        <v>ST1</v>
      </c>
      <c r="O30" s="46" t="str">
        <f>LOWER(VLOOKUP($C30&amp;$L30,'Character Sets'!$A$3:$H$21,6,FALSE))</f>
        <v>sam</v>
      </c>
      <c r="P30" s="114" t="str">
        <f t="shared" si="2"/>
        <v>ST1_she_sam_nametag.png</v>
      </c>
      <c r="Q30" s="114" t="s">
        <v>176</v>
      </c>
      <c r="R30" s="107" cm="1">
        <f t="array" ref="R30">_xlfn.IFS($AF30="left", 275, $AF30="right", 525)</f>
        <v>525</v>
      </c>
      <c r="S30" s="107" cm="1">
        <f t="array" ref="S30">_xlfn.IFS($AG30="left", 275, $AG30="right", 525)</f>
        <v>275</v>
      </c>
      <c r="T30" s="107" cm="1">
        <f t="array" ref="T30">_xlfn.IFS($AF30="left", 175, $AF30="right", 725)</f>
        <v>725</v>
      </c>
      <c r="U30" s="107" cm="1">
        <f t="array" ref="U30">_xlfn.IFS($AI30="top", 150, $AI30="bottom", 250)</f>
        <v>150</v>
      </c>
      <c r="V30" s="107" cm="1">
        <f t="array" ref="V30">_xlfn.IFS($AI30="top", 100, $AI30="bottom", 300)</f>
        <v>100</v>
      </c>
      <c r="W30" s="107" cm="1">
        <f t="array" ref="W30">_xlfn.IFS($AI30="top", 50, $AI30="bottom", 350)</f>
        <v>50</v>
      </c>
      <c r="X30" s="111" t="str">
        <f t="shared" si="3"/>
        <v>HT3_sister_taylor.png</v>
      </c>
      <c r="Y30" s="106" t="str" cm="1">
        <f t="array" ref="Y30">_xlfn.IFS($AR30="target_sister",$AO30,$AR30="target_brother", $AN30,$AR30="distractor_sister",$AQ30,$AR30="distractor_brother",$AP30)</f>
        <v>ST1_brother_sam.png</v>
      </c>
      <c r="Z30" s="106" t="str" cm="1">
        <f t="array" ref="Z30">_xlfn.IFS($AS30="target_sister",$AO30,$AS30="target_brother", $AN30,$AS30="distractor_sister",$AQ30,$AS30="distractor_brother",$AP30)</f>
        <v>HT3_sister_taylor.png</v>
      </c>
      <c r="AA30" s="106" t="str" cm="1">
        <f t="array" ref="AA30">_xlfn.IFS($AT30="target_sister",$AO30,$AT30="target_brother", $AN30,$AT30="distractor_sister",$AQ30,$AT30="distractor_brother",$AP30)</f>
        <v>ST1_sister_sam.png</v>
      </c>
      <c r="AB30" s="106" t="str" cm="1">
        <f t="array" ref="AB30">_xlfn.IFS($AU30="target_sister",$AO30,$AU30="target_brother", $AN30,$AU30="distractor_sister",$AQ30,$AU30="distractor_brother",$AP30)</f>
        <v>HT3_brother_taylor.png</v>
      </c>
      <c r="AC30" s="111" t="str">
        <f>_xlfn.CONCAT(VLOOKUP($C30&amp;$G30,'Character Sets'!$A$3:$H$21,6,FALSE)," gave the ",LEFT($Q30,FIND(".",$Q30)-1)," to ",$AK30," ",$AL30,".")</f>
        <v>Taylor gave the plate to their sister.</v>
      </c>
      <c r="AD30" s="107">
        <v>22</v>
      </c>
      <c r="AE30" s="106" t="str" cm="1">
        <f t="array" ref="AE30">_xlfn.IFS($B30="both", "_nametag", $B30="nametag", "_nametag", $B30="intro", "", $B30="neither", "")</f>
        <v>_nametag</v>
      </c>
      <c r="AF30" s="46" t="s">
        <v>6</v>
      </c>
      <c r="AG30" s="46" t="s">
        <v>5</v>
      </c>
      <c r="AH30" s="108" t="str">
        <f t="shared" si="6"/>
        <v>plate</v>
      </c>
      <c r="AI30" s="46" t="s">
        <v>7</v>
      </c>
      <c r="AJ30" s="110" t="str">
        <f t="shared" si="4"/>
        <v>top right</v>
      </c>
      <c r="AK30" s="110" t="str" cm="1">
        <f t="array" ref="AK30">_xlfn.IFS($G30="he", "his", $G30="she", "her", $G30="they", "their")</f>
        <v>their</v>
      </c>
      <c r="AL30" s="110" t="s">
        <v>136</v>
      </c>
      <c r="AM30" s="111" t="str">
        <f t="shared" si="5"/>
        <v>they_sister</v>
      </c>
      <c r="AN30" s="106" t="str">
        <f t="shared" si="7"/>
        <v>HT3_brother_taylor.png</v>
      </c>
      <c r="AO30" s="106" t="str">
        <f t="shared" si="8"/>
        <v>HT3_sister_taylor.png</v>
      </c>
      <c r="AP30" s="106" t="str">
        <f t="shared" si="9"/>
        <v>ST1_brother_sam.png</v>
      </c>
      <c r="AQ30" s="106" t="str">
        <f t="shared" si="10"/>
        <v>ST1_sister_sam.png</v>
      </c>
      <c r="AR30" s="106" t="s">
        <v>357</v>
      </c>
      <c r="AS30" s="106" t="s">
        <v>356</v>
      </c>
      <c r="AT30" s="106" t="s">
        <v>358</v>
      </c>
      <c r="AU30" s="106" t="s">
        <v>355</v>
      </c>
    </row>
    <row r="31" spans="1:47" x14ac:dyDescent="0.25">
      <c r="A31" s="107">
        <v>1</v>
      </c>
      <c r="B31" s="107" t="s">
        <v>64</v>
      </c>
      <c r="C31" s="107">
        <v>1</v>
      </c>
      <c r="D31" s="46" t="s">
        <v>10</v>
      </c>
      <c r="E31" s="46" t="str">
        <f t="shared" si="0"/>
        <v>both_list1_critical23</v>
      </c>
      <c r="F31" s="109" t="s">
        <v>339</v>
      </c>
      <c r="G31" s="46" t="s">
        <v>197</v>
      </c>
      <c r="H31" s="46">
        <f>VLOOKUP($C31&amp;$G31,'Character Sets'!$A$3:$H$21,3,FALSE)</f>
        <v>3</v>
      </c>
      <c r="I31" s="46" t="str">
        <f>VLOOKUP($C31&amp;$G31,'Character Sets'!$A$3:$H$21,4,FALSE)</f>
        <v>HT3</v>
      </c>
      <c r="J31" s="46" t="str">
        <f>LOWER(VLOOKUP($C31&amp;$G31,'Character Sets'!$A$3:$H$21,6,FALSE))</f>
        <v>taylor</v>
      </c>
      <c r="K31" s="114" t="str">
        <f t="shared" si="1"/>
        <v>HT3_they_taylor_nametag.png</v>
      </c>
      <c r="L31" s="46" t="s">
        <v>196</v>
      </c>
      <c r="M31" s="46">
        <f>VLOOKUP($C31&amp;$L31,'Character Sets'!$A$3:$H$21,3,FALSE)</f>
        <v>2</v>
      </c>
      <c r="N31" s="46" t="str">
        <f>VLOOKUP($C31&amp;$L31,'Character Sets'!$A$3:$H$21,4,FALSE)</f>
        <v>ST1</v>
      </c>
      <c r="O31" s="46" t="str">
        <f>LOWER(VLOOKUP($C31&amp;$L31,'Character Sets'!$A$3:$H$21,6,FALSE))</f>
        <v>sam</v>
      </c>
      <c r="P31" s="114" t="str">
        <f t="shared" si="2"/>
        <v>ST1_she_sam_nametag.png</v>
      </c>
      <c r="Q31" s="117" t="s">
        <v>37</v>
      </c>
      <c r="R31" s="107" cm="1">
        <f t="array" ref="R31">_xlfn.IFS($AF31="left", 275, $AF31="right", 525)</f>
        <v>275</v>
      </c>
      <c r="S31" s="107" cm="1">
        <f t="array" ref="S31">_xlfn.IFS($AG31="left", 275, $AG31="right", 525)</f>
        <v>525</v>
      </c>
      <c r="T31" s="107" cm="1">
        <f t="array" ref="T31">_xlfn.IFS($AF31="left", 175, $AF31="right", 725)</f>
        <v>175</v>
      </c>
      <c r="U31" s="107" cm="1">
        <f t="array" ref="U31">_xlfn.IFS($AI31="top", 150, $AI31="bottom", 250)</f>
        <v>250</v>
      </c>
      <c r="V31" s="107" cm="1">
        <f t="array" ref="V31">_xlfn.IFS($AI31="top", 100, $AI31="bottom", 300)</f>
        <v>300</v>
      </c>
      <c r="W31" s="107" cm="1">
        <f t="array" ref="W31">_xlfn.IFS($AI31="top", 50, $AI31="bottom", 350)</f>
        <v>350</v>
      </c>
      <c r="X31" s="111" t="str">
        <f t="shared" si="3"/>
        <v>HT3_sister_taylor.png</v>
      </c>
      <c r="Y31" s="106" t="str" cm="1">
        <f t="array" ref="Y31">_xlfn.IFS($AR31="target_sister",$AO31,$AR31="target_brother", $AN31,$AR31="distractor_sister",$AQ31,$AR31="distractor_brother",$AP31)</f>
        <v>HT3_brother_taylor.png</v>
      </c>
      <c r="Z31" s="106" t="str" cm="1">
        <f t="array" ref="Z31">_xlfn.IFS($AS31="target_sister",$AO31,$AS31="target_brother", $AN31,$AS31="distractor_sister",$AQ31,$AS31="distractor_brother",$AP31)</f>
        <v>ST1_sister_sam.png</v>
      </c>
      <c r="AA31" s="106" t="str" cm="1">
        <f t="array" ref="AA31">_xlfn.IFS($AT31="target_sister",$AO31,$AT31="target_brother", $AN31,$AT31="distractor_sister",$AQ31,$AT31="distractor_brother",$AP31)</f>
        <v>HT3_sister_taylor.png</v>
      </c>
      <c r="AB31" s="106" t="str" cm="1">
        <f t="array" ref="AB31">_xlfn.IFS($AU31="target_sister",$AO31,$AU31="target_brother", $AN31,$AU31="distractor_sister",$AQ31,$AU31="distractor_brother",$AP31)</f>
        <v>ST1_brother_sam.png</v>
      </c>
      <c r="AC31" s="111" t="str">
        <f>_xlfn.CONCAT(VLOOKUP($C31&amp;$G31,'Character Sets'!$A$3:$H$21,6,FALSE)," gave the ",LEFT($Q31,FIND(".",$Q31)-1)," to ",$AK31," ",$AL31,".")</f>
        <v>Taylor gave the orange to their sister.</v>
      </c>
      <c r="AD31" s="107">
        <v>23</v>
      </c>
      <c r="AE31" s="106" t="str" cm="1">
        <f t="array" ref="AE31">_xlfn.IFS($B31="both", "_nametag", $B31="nametag", "_nametag", $B31="intro", "", $B31="neither", "")</f>
        <v>_nametag</v>
      </c>
      <c r="AF31" s="46" t="s">
        <v>5</v>
      </c>
      <c r="AG31" s="46" t="s">
        <v>6</v>
      </c>
      <c r="AH31" s="108" t="str">
        <f t="shared" si="6"/>
        <v>orange</v>
      </c>
      <c r="AI31" s="46" t="s">
        <v>8</v>
      </c>
      <c r="AJ31" s="110" t="str">
        <f t="shared" si="4"/>
        <v>bottom left</v>
      </c>
      <c r="AK31" s="110" t="str" cm="1">
        <f t="array" ref="AK31">_xlfn.IFS($G31="he", "his", $G31="she", "her", $G31="they", "their")</f>
        <v>their</v>
      </c>
      <c r="AL31" s="110" t="s">
        <v>136</v>
      </c>
      <c r="AM31" s="111" t="str">
        <f t="shared" si="5"/>
        <v>they_sister</v>
      </c>
      <c r="AN31" s="106" t="str">
        <f t="shared" si="7"/>
        <v>HT3_brother_taylor.png</v>
      </c>
      <c r="AO31" s="106" t="str">
        <f t="shared" si="8"/>
        <v>HT3_sister_taylor.png</v>
      </c>
      <c r="AP31" s="106" t="str">
        <f t="shared" si="9"/>
        <v>ST1_brother_sam.png</v>
      </c>
      <c r="AQ31" s="106" t="str">
        <f t="shared" si="10"/>
        <v>ST1_sister_sam.png</v>
      </c>
      <c r="AR31" s="106" t="s">
        <v>355</v>
      </c>
      <c r="AS31" s="106" t="s">
        <v>358</v>
      </c>
      <c r="AT31" s="106" t="s">
        <v>356</v>
      </c>
      <c r="AU31" s="106" t="s">
        <v>357</v>
      </c>
    </row>
    <row r="32" spans="1:47" x14ac:dyDescent="0.25">
      <c r="A32" s="107">
        <v>1</v>
      </c>
      <c r="B32" s="107" t="s">
        <v>64</v>
      </c>
      <c r="C32" s="107">
        <v>1</v>
      </c>
      <c r="D32" s="46" t="s">
        <v>10</v>
      </c>
      <c r="E32" s="46" t="str">
        <f t="shared" si="0"/>
        <v>both_list1_critical24</v>
      </c>
      <c r="F32" s="109" t="s">
        <v>339</v>
      </c>
      <c r="G32" s="46" t="s">
        <v>197</v>
      </c>
      <c r="H32" s="46">
        <f>VLOOKUP($C32&amp;$G32,'Character Sets'!$A$3:$H$21,3,FALSE)</f>
        <v>3</v>
      </c>
      <c r="I32" s="46" t="str">
        <f>VLOOKUP($C32&amp;$G32,'Character Sets'!$A$3:$H$21,4,FALSE)</f>
        <v>HT3</v>
      </c>
      <c r="J32" s="46" t="str">
        <f>LOWER(VLOOKUP($C32&amp;$G32,'Character Sets'!$A$3:$H$21,6,FALSE))</f>
        <v>taylor</v>
      </c>
      <c r="K32" s="114" t="str">
        <f t="shared" si="1"/>
        <v>HT3_they_taylor_nametag.png</v>
      </c>
      <c r="L32" s="46" t="s">
        <v>196</v>
      </c>
      <c r="M32" s="46">
        <f>VLOOKUP($C32&amp;$L32,'Character Sets'!$A$3:$H$21,3,FALSE)</f>
        <v>2</v>
      </c>
      <c r="N32" s="46" t="str">
        <f>VLOOKUP($C32&amp;$L32,'Character Sets'!$A$3:$H$21,4,FALSE)</f>
        <v>ST1</v>
      </c>
      <c r="O32" s="46" t="str">
        <f>LOWER(VLOOKUP($C32&amp;$L32,'Character Sets'!$A$3:$H$21,6,FALSE))</f>
        <v>sam</v>
      </c>
      <c r="P32" s="114" t="str">
        <f t="shared" si="2"/>
        <v>ST1_she_sam_nametag.png</v>
      </c>
      <c r="Q32" s="114" t="s">
        <v>29</v>
      </c>
      <c r="R32" s="107" cm="1">
        <f t="array" ref="R32">_xlfn.IFS($AF32="left", 275, $AF32="right", 525)</f>
        <v>525</v>
      </c>
      <c r="S32" s="107" cm="1">
        <f t="array" ref="S32">_xlfn.IFS($AG32="left", 275, $AG32="right", 525)</f>
        <v>275</v>
      </c>
      <c r="T32" s="107" cm="1">
        <f t="array" ref="T32">_xlfn.IFS($AF32="left", 175, $AF32="right", 725)</f>
        <v>725</v>
      </c>
      <c r="U32" s="107" cm="1">
        <f t="array" ref="U32">_xlfn.IFS($AI32="top", 150, $AI32="bottom", 250)</f>
        <v>250</v>
      </c>
      <c r="V32" s="107" cm="1">
        <f t="array" ref="V32">_xlfn.IFS($AI32="top", 100, $AI32="bottom", 300)</f>
        <v>300</v>
      </c>
      <c r="W32" s="107" cm="1">
        <f t="array" ref="W32">_xlfn.IFS($AI32="top", 50, $AI32="bottom", 350)</f>
        <v>350</v>
      </c>
      <c r="X32" s="111" t="str">
        <f t="shared" si="3"/>
        <v>HT3_brother_taylor.png</v>
      </c>
      <c r="Y32" s="106" t="str" cm="1">
        <f t="array" ref="Y32">_xlfn.IFS($AR32="target_sister",$AO32,$AR32="target_brother", $AN32,$AR32="distractor_sister",$AQ32,$AR32="distractor_brother",$AP32)</f>
        <v>ST1_brother_sam.png</v>
      </c>
      <c r="Z32" s="106" t="str" cm="1">
        <f t="array" ref="Z32">_xlfn.IFS($AS32="target_sister",$AO32,$AS32="target_brother", $AN32,$AS32="distractor_sister",$AQ32,$AS32="distractor_brother",$AP32)</f>
        <v>HT3_sister_taylor.png</v>
      </c>
      <c r="AA32" s="106" t="str" cm="1">
        <f t="array" ref="AA32">_xlfn.IFS($AT32="target_sister",$AO32,$AT32="target_brother", $AN32,$AT32="distractor_sister",$AQ32,$AT32="distractor_brother",$AP32)</f>
        <v>ST1_sister_sam.png</v>
      </c>
      <c r="AB32" s="106" t="str" cm="1">
        <f t="array" ref="AB32">_xlfn.IFS($AU32="target_sister",$AO32,$AU32="target_brother", $AN32,$AU32="distractor_sister",$AQ32,$AU32="distractor_brother",$AP32)</f>
        <v>HT3_brother_taylor.png</v>
      </c>
      <c r="AC32" s="111" t="str">
        <f>_xlfn.CONCAT(VLOOKUP($C32&amp;$G32,'Character Sets'!$A$3:$H$21,6,FALSE)," gave the ",LEFT($Q32,FIND(".",$Q32)-1)," to ",$AK32," ",$AL32,".")</f>
        <v>Taylor gave the potato to their brother.</v>
      </c>
      <c r="AD32" s="107">
        <v>24</v>
      </c>
      <c r="AE32" s="106" t="str" cm="1">
        <f t="array" ref="AE32">_xlfn.IFS($B32="both", "_nametag", $B32="nametag", "_nametag", $B32="intro", "", $B32="neither", "")</f>
        <v>_nametag</v>
      </c>
      <c r="AF32" s="46" t="s">
        <v>6</v>
      </c>
      <c r="AG32" s="46" t="s">
        <v>5</v>
      </c>
      <c r="AH32" s="108" t="str">
        <f t="shared" si="6"/>
        <v>potato</v>
      </c>
      <c r="AI32" s="46" t="s">
        <v>8</v>
      </c>
      <c r="AJ32" s="110" t="str">
        <f t="shared" si="4"/>
        <v>bottom right</v>
      </c>
      <c r="AK32" s="110" t="str" cm="1">
        <f t="array" ref="AK32">_xlfn.IFS($G32="he", "his", $G32="she", "her", $G32="they", "their")</f>
        <v>their</v>
      </c>
      <c r="AL32" s="110" t="s">
        <v>135</v>
      </c>
      <c r="AM32" s="111" t="str">
        <f t="shared" si="5"/>
        <v>they_brother</v>
      </c>
      <c r="AN32" s="106" t="str">
        <f t="shared" si="7"/>
        <v>HT3_brother_taylor.png</v>
      </c>
      <c r="AO32" s="106" t="str">
        <f t="shared" si="8"/>
        <v>HT3_sister_taylor.png</v>
      </c>
      <c r="AP32" s="106" t="str">
        <f t="shared" si="9"/>
        <v>ST1_brother_sam.png</v>
      </c>
      <c r="AQ32" s="106" t="str">
        <f t="shared" si="10"/>
        <v>ST1_sister_sam.png</v>
      </c>
      <c r="AR32" s="106" t="s">
        <v>357</v>
      </c>
      <c r="AS32" s="106" t="s">
        <v>356</v>
      </c>
      <c r="AT32" s="106" t="s">
        <v>358</v>
      </c>
      <c r="AU32" s="106" t="s">
        <v>355</v>
      </c>
    </row>
    <row r="33" spans="1:47" x14ac:dyDescent="0.25">
      <c r="A33" s="107">
        <v>1</v>
      </c>
      <c r="B33" s="107" t="s">
        <v>64</v>
      </c>
      <c r="C33" s="107">
        <v>1</v>
      </c>
      <c r="D33" s="46" t="s">
        <v>10</v>
      </c>
      <c r="E33" s="46" t="str">
        <f t="shared" si="0"/>
        <v>both_list1_critical25</v>
      </c>
      <c r="F33" s="109" t="s">
        <v>339</v>
      </c>
      <c r="G33" s="46" t="s">
        <v>197</v>
      </c>
      <c r="H33" s="46">
        <f>VLOOKUP($C33&amp;$G33,'Character Sets'!$A$3:$H$21,3,FALSE)</f>
        <v>3</v>
      </c>
      <c r="I33" s="46" t="str">
        <f>VLOOKUP($C33&amp;$G33,'Character Sets'!$A$3:$H$21,4,FALSE)</f>
        <v>HT3</v>
      </c>
      <c r="J33" s="46" t="str">
        <f>LOWER(VLOOKUP($C33&amp;$G33,'Character Sets'!$A$3:$H$21,6,FALSE))</f>
        <v>taylor</v>
      </c>
      <c r="K33" s="114" t="str">
        <f t="shared" si="1"/>
        <v>HT3_they_taylor_nametag.png</v>
      </c>
      <c r="L33" s="46" t="s">
        <v>196</v>
      </c>
      <c r="M33" s="46">
        <f>VLOOKUP($C33&amp;$L33,'Character Sets'!$A$3:$H$21,3,FALSE)</f>
        <v>2</v>
      </c>
      <c r="N33" s="46" t="str">
        <f>VLOOKUP($C33&amp;$L33,'Character Sets'!$A$3:$H$21,4,FALSE)</f>
        <v>ST1</v>
      </c>
      <c r="O33" s="46" t="str">
        <f>LOWER(VLOOKUP($C33&amp;$L33,'Character Sets'!$A$3:$H$21,6,FALSE))</f>
        <v>sam</v>
      </c>
      <c r="P33" s="114" t="str">
        <f t="shared" si="2"/>
        <v>ST1_she_sam_nametag.png</v>
      </c>
      <c r="Q33" s="114" t="s">
        <v>30</v>
      </c>
      <c r="R33" s="107" cm="1">
        <f t="array" ref="R33">_xlfn.IFS($AF33="left", 275, $AF33="right", 525)</f>
        <v>275</v>
      </c>
      <c r="S33" s="107" cm="1">
        <f t="array" ref="S33">_xlfn.IFS($AG33="left", 275, $AG33="right", 525)</f>
        <v>525</v>
      </c>
      <c r="T33" s="107" cm="1">
        <f t="array" ref="T33">_xlfn.IFS($AF33="left", 175, $AF33="right", 725)</f>
        <v>175</v>
      </c>
      <c r="U33" s="107" cm="1">
        <f t="array" ref="U33">_xlfn.IFS($AI33="top", 150, $AI33="bottom", 250)</f>
        <v>150</v>
      </c>
      <c r="V33" s="107" cm="1">
        <f t="array" ref="V33">_xlfn.IFS($AI33="top", 100, $AI33="bottom", 300)</f>
        <v>100</v>
      </c>
      <c r="W33" s="107" cm="1">
        <f t="array" ref="W33">_xlfn.IFS($AI33="top", 50, $AI33="bottom", 350)</f>
        <v>50</v>
      </c>
      <c r="X33" s="111" t="str">
        <f t="shared" si="3"/>
        <v>HT3_sister_taylor.png</v>
      </c>
      <c r="Y33" s="106" t="str" cm="1">
        <f t="array" ref="Y33">_xlfn.IFS($AR33="target_sister",$AO33,$AR33="target_brother", $AN33,$AR33="distractor_sister",$AQ33,$AR33="distractor_brother",$AP33)</f>
        <v>HT3_sister_taylor.png</v>
      </c>
      <c r="Z33" s="106" t="str" cm="1">
        <f t="array" ref="Z33">_xlfn.IFS($AS33="target_sister",$AO33,$AS33="target_brother", $AN33,$AS33="distractor_sister",$AQ33,$AS33="distractor_brother",$AP33)</f>
        <v>ST1_sister_sam.png</v>
      </c>
      <c r="AA33" s="106" t="str" cm="1">
        <f t="array" ref="AA33">_xlfn.IFS($AT33="target_sister",$AO33,$AT33="target_brother", $AN33,$AT33="distractor_sister",$AQ33,$AT33="distractor_brother",$AP33)</f>
        <v>HT3_brother_taylor.png</v>
      </c>
      <c r="AB33" s="106" t="str" cm="1">
        <f t="array" ref="AB33">_xlfn.IFS($AU33="target_sister",$AO33,$AU33="target_brother", $AN33,$AU33="distractor_sister",$AQ33,$AU33="distractor_brother",$AP33)</f>
        <v>ST1_brother_sam.png</v>
      </c>
      <c r="AC33" s="111" t="str">
        <f>_xlfn.CONCAT(VLOOKUP($C33&amp;$G33,'Character Sets'!$A$3:$H$21,6,FALSE)," gave the ",LEFT($Q33,FIND(".",$Q33)-1)," to ",$AK33," ",$AL33,".")</f>
        <v>Taylor gave the apple to their sister.</v>
      </c>
      <c r="AD33" s="107">
        <v>25</v>
      </c>
      <c r="AE33" s="106" t="str" cm="1">
        <f t="array" ref="AE33">_xlfn.IFS($B33="both", "_nametag", $B33="nametag", "_nametag", $B33="intro", "", $B33="neither", "")</f>
        <v>_nametag</v>
      </c>
      <c r="AF33" s="46" t="s">
        <v>5</v>
      </c>
      <c r="AG33" s="46" t="s">
        <v>6</v>
      </c>
      <c r="AH33" s="108" t="str">
        <f t="shared" si="6"/>
        <v>apple</v>
      </c>
      <c r="AI33" s="46" t="s">
        <v>7</v>
      </c>
      <c r="AJ33" s="110" t="str">
        <f t="shared" si="4"/>
        <v>top left</v>
      </c>
      <c r="AK33" s="110" t="str" cm="1">
        <f t="array" ref="AK33">_xlfn.IFS($G33="he", "his", $G33="she", "her", $G33="they", "their")</f>
        <v>their</v>
      </c>
      <c r="AL33" s="110" t="s">
        <v>136</v>
      </c>
      <c r="AM33" s="111" t="str">
        <f t="shared" si="5"/>
        <v>they_sister</v>
      </c>
      <c r="AN33" s="106" t="str">
        <f t="shared" si="7"/>
        <v>HT3_brother_taylor.png</v>
      </c>
      <c r="AO33" s="106" t="str">
        <f t="shared" si="8"/>
        <v>HT3_sister_taylor.png</v>
      </c>
      <c r="AP33" s="106" t="str">
        <f t="shared" si="9"/>
        <v>ST1_brother_sam.png</v>
      </c>
      <c r="AQ33" s="106" t="str">
        <f t="shared" si="10"/>
        <v>ST1_sister_sam.png</v>
      </c>
      <c r="AR33" s="106" t="s">
        <v>356</v>
      </c>
      <c r="AS33" s="106" t="s">
        <v>358</v>
      </c>
      <c r="AT33" s="106" t="s">
        <v>355</v>
      </c>
      <c r="AU33" s="106" t="s">
        <v>357</v>
      </c>
    </row>
    <row r="34" spans="1:47" x14ac:dyDescent="0.25">
      <c r="A34" s="107">
        <v>1</v>
      </c>
      <c r="B34" s="107" t="s">
        <v>64</v>
      </c>
      <c r="C34" s="107">
        <v>1</v>
      </c>
      <c r="D34" s="46" t="s">
        <v>10</v>
      </c>
      <c r="E34" s="46" t="str">
        <f t="shared" si="0"/>
        <v>both_list1_critical26</v>
      </c>
      <c r="F34" s="109" t="s">
        <v>339</v>
      </c>
      <c r="G34" s="46" t="s">
        <v>197</v>
      </c>
      <c r="H34" s="46">
        <f>VLOOKUP($C34&amp;$G34,'Character Sets'!$A$3:$H$21,3,FALSE)</f>
        <v>3</v>
      </c>
      <c r="I34" s="46" t="str">
        <f>VLOOKUP($C34&amp;$G34,'Character Sets'!$A$3:$H$21,4,FALSE)</f>
        <v>HT3</v>
      </c>
      <c r="J34" s="46" t="str">
        <f>LOWER(VLOOKUP($C34&amp;$G34,'Character Sets'!$A$3:$H$21,6,FALSE))</f>
        <v>taylor</v>
      </c>
      <c r="K34" s="114" t="str">
        <f t="shared" si="1"/>
        <v>HT3_they_taylor_nametag.png</v>
      </c>
      <c r="L34" s="46" t="s">
        <v>195</v>
      </c>
      <c r="M34" s="46">
        <f>VLOOKUP($C34&amp;$L34,'Character Sets'!$A$3:$H$21,3,FALSE)</f>
        <v>1</v>
      </c>
      <c r="N34" s="46" t="str">
        <f>VLOOKUP($C34&amp;$L34,'Character Sets'!$A$3:$H$21,4,FALSE)</f>
        <v>HT1</v>
      </c>
      <c r="O34" s="46" t="str">
        <f>LOWER(VLOOKUP($C34&amp;$L34,'Character Sets'!$A$3:$H$21,6,FALSE))</f>
        <v>alex</v>
      </c>
      <c r="P34" s="114" t="str">
        <f t="shared" si="2"/>
        <v>HT1_he_alex_nametag.png</v>
      </c>
      <c r="Q34" s="114" t="s">
        <v>31</v>
      </c>
      <c r="R34" s="107" cm="1">
        <f t="array" ref="R34">_xlfn.IFS($AF34="left", 275, $AF34="right", 525)</f>
        <v>525</v>
      </c>
      <c r="S34" s="107" cm="1">
        <f t="array" ref="S34">_xlfn.IFS($AG34="left", 275, $AG34="right", 525)</f>
        <v>275</v>
      </c>
      <c r="T34" s="107" cm="1">
        <f t="array" ref="T34">_xlfn.IFS($AF34="left", 175, $AF34="right", 725)</f>
        <v>725</v>
      </c>
      <c r="U34" s="107" cm="1">
        <f t="array" ref="U34">_xlfn.IFS($AI34="top", 150, $AI34="bottom", 250)</f>
        <v>150</v>
      </c>
      <c r="V34" s="107" cm="1">
        <f t="array" ref="V34">_xlfn.IFS($AI34="top", 100, $AI34="bottom", 300)</f>
        <v>100</v>
      </c>
      <c r="W34" s="107" cm="1">
        <f t="array" ref="W34">_xlfn.IFS($AI34="top", 50, $AI34="bottom", 350)</f>
        <v>50</v>
      </c>
      <c r="X34" s="111" t="str">
        <f t="shared" si="3"/>
        <v>HT3_brother_taylor.png</v>
      </c>
      <c r="Y34" s="106" t="str" cm="1">
        <f t="array" ref="Y34">_xlfn.IFS($AR34="target_sister",$AO34,$AR34="target_brother", $AN34,$AR34="distractor_sister",$AQ34,$AR34="distractor_brother",$AP34)</f>
        <v>HT1_sister_alex.png</v>
      </c>
      <c r="Z34" s="106" t="str" cm="1">
        <f t="array" ref="Z34">_xlfn.IFS($AS34="target_sister",$AO34,$AS34="target_brother", $AN34,$AS34="distractor_sister",$AQ34,$AS34="distractor_brother",$AP34)</f>
        <v>HT3_brother_taylor.png</v>
      </c>
      <c r="AA34" s="106" t="str" cm="1">
        <f t="array" ref="AA34">_xlfn.IFS($AT34="target_sister",$AO34,$AT34="target_brother", $AN34,$AT34="distractor_sister",$AQ34,$AT34="distractor_brother",$AP34)</f>
        <v>HT1_brother_alex.png</v>
      </c>
      <c r="AB34" s="106" t="str" cm="1">
        <f t="array" ref="AB34">_xlfn.IFS($AU34="target_sister",$AO34,$AU34="target_brother", $AN34,$AU34="distractor_sister",$AQ34,$AU34="distractor_brother",$AP34)</f>
        <v>HT3_sister_taylor.png</v>
      </c>
      <c r="AC34" s="111" t="str">
        <f>_xlfn.CONCAT(VLOOKUP($C34&amp;$G34,'Character Sets'!$A$3:$H$21,6,FALSE)," gave the ",LEFT($Q34,FIND(".",$Q34)-1)," to ",$AK34," ",$AL34,".")</f>
        <v>Taylor gave the onion to their brother.</v>
      </c>
      <c r="AD34" s="107">
        <v>26</v>
      </c>
      <c r="AE34" s="106" t="str" cm="1">
        <f t="array" ref="AE34">_xlfn.IFS($B34="both", "_nametag", $B34="nametag", "_nametag", $B34="intro", "", $B34="neither", "")</f>
        <v>_nametag</v>
      </c>
      <c r="AF34" s="46" t="s">
        <v>6</v>
      </c>
      <c r="AG34" s="46" t="s">
        <v>5</v>
      </c>
      <c r="AH34" s="108" t="str">
        <f t="shared" si="6"/>
        <v>onion</v>
      </c>
      <c r="AI34" s="46" t="s">
        <v>7</v>
      </c>
      <c r="AJ34" s="110" t="str">
        <f t="shared" si="4"/>
        <v>top right</v>
      </c>
      <c r="AK34" s="110" t="str" cm="1">
        <f t="array" ref="AK34">_xlfn.IFS($G34="he", "his", $G34="she", "her", $G34="they", "their")</f>
        <v>their</v>
      </c>
      <c r="AL34" s="110" t="s">
        <v>135</v>
      </c>
      <c r="AM34" s="111" t="str">
        <f t="shared" si="5"/>
        <v>they_brother</v>
      </c>
      <c r="AN34" s="106" t="str">
        <f t="shared" si="7"/>
        <v>HT3_brother_taylor.png</v>
      </c>
      <c r="AO34" s="106" t="str">
        <f t="shared" si="8"/>
        <v>HT3_sister_taylor.png</v>
      </c>
      <c r="AP34" s="106" t="str">
        <f t="shared" si="9"/>
        <v>HT1_brother_alex.png</v>
      </c>
      <c r="AQ34" s="106" t="str">
        <f t="shared" si="10"/>
        <v>HT1_sister_alex.png</v>
      </c>
      <c r="AR34" s="106" t="s">
        <v>358</v>
      </c>
      <c r="AS34" s="106" t="s">
        <v>355</v>
      </c>
      <c r="AT34" s="106" t="s">
        <v>357</v>
      </c>
      <c r="AU34" s="106" t="s">
        <v>356</v>
      </c>
    </row>
    <row r="35" spans="1:47" x14ac:dyDescent="0.25">
      <c r="A35" s="107">
        <v>1</v>
      </c>
      <c r="B35" s="107" t="s">
        <v>64</v>
      </c>
      <c r="C35" s="107">
        <v>1</v>
      </c>
      <c r="D35" s="46" t="s">
        <v>10</v>
      </c>
      <c r="E35" s="46" t="str">
        <f t="shared" si="0"/>
        <v>both_list1_critical27</v>
      </c>
      <c r="F35" s="109" t="s">
        <v>339</v>
      </c>
      <c r="G35" s="46" t="s">
        <v>197</v>
      </c>
      <c r="H35" s="46">
        <f>VLOOKUP($C35&amp;$G35,'Character Sets'!$A$3:$H$21,3,FALSE)</f>
        <v>3</v>
      </c>
      <c r="I35" s="46" t="str">
        <f>VLOOKUP($C35&amp;$G35,'Character Sets'!$A$3:$H$21,4,FALSE)</f>
        <v>HT3</v>
      </c>
      <c r="J35" s="46" t="str">
        <f>LOWER(VLOOKUP($C35&amp;$G35,'Character Sets'!$A$3:$H$21,6,FALSE))</f>
        <v>taylor</v>
      </c>
      <c r="K35" s="114" t="str">
        <f t="shared" si="1"/>
        <v>HT3_they_taylor_nametag.png</v>
      </c>
      <c r="L35" s="46" t="s">
        <v>195</v>
      </c>
      <c r="M35" s="46">
        <f>VLOOKUP($C35&amp;$L35,'Character Sets'!$A$3:$H$21,3,FALSE)</f>
        <v>1</v>
      </c>
      <c r="N35" s="46" t="str">
        <f>VLOOKUP($C35&amp;$L35,'Character Sets'!$A$3:$H$21,4,FALSE)</f>
        <v>HT1</v>
      </c>
      <c r="O35" s="46" t="str">
        <f>LOWER(VLOOKUP($C35&amp;$L35,'Character Sets'!$A$3:$H$21,6,FALSE))</f>
        <v>alex</v>
      </c>
      <c r="P35" s="114" t="str">
        <f t="shared" si="2"/>
        <v>HT1_he_alex_nametag.png</v>
      </c>
      <c r="Q35" s="114" t="s">
        <v>34</v>
      </c>
      <c r="R35" s="107" cm="1">
        <f t="array" ref="R35">_xlfn.IFS($AF35="left", 275, $AF35="right", 525)</f>
        <v>275</v>
      </c>
      <c r="S35" s="107" cm="1">
        <f t="array" ref="S35">_xlfn.IFS($AG35="left", 275, $AG35="right", 525)</f>
        <v>525</v>
      </c>
      <c r="T35" s="107" cm="1">
        <f t="array" ref="T35">_xlfn.IFS($AF35="left", 175, $AF35="right", 725)</f>
        <v>175</v>
      </c>
      <c r="U35" s="107" cm="1">
        <f t="array" ref="U35">_xlfn.IFS($AI35="top", 150, $AI35="bottom", 250)</f>
        <v>250</v>
      </c>
      <c r="V35" s="107" cm="1">
        <f t="array" ref="V35">_xlfn.IFS($AI35="top", 100, $AI35="bottom", 300)</f>
        <v>300</v>
      </c>
      <c r="W35" s="107" cm="1">
        <f t="array" ref="W35">_xlfn.IFS($AI35="top", 50, $AI35="bottom", 350)</f>
        <v>350</v>
      </c>
      <c r="X35" s="111" t="str">
        <f t="shared" si="3"/>
        <v>HT3_brother_taylor.png</v>
      </c>
      <c r="Y35" s="106" t="str" cm="1">
        <f t="array" ref="Y35">_xlfn.IFS($AR35="target_sister",$AO35,$AR35="target_brother", $AN35,$AR35="distractor_sister",$AQ35,$AR35="distractor_brother",$AP35)</f>
        <v>HT3_sister_taylor.png</v>
      </c>
      <c r="Z35" s="106" t="str" cm="1">
        <f t="array" ref="Z35">_xlfn.IFS($AS35="target_sister",$AO35,$AS35="target_brother", $AN35,$AS35="distractor_sister",$AQ35,$AS35="distractor_brother",$AP35)</f>
        <v>HT1_brother_alex.png</v>
      </c>
      <c r="AA35" s="106" t="str" cm="1">
        <f t="array" ref="AA35">_xlfn.IFS($AT35="target_sister",$AO35,$AT35="target_brother", $AN35,$AT35="distractor_sister",$AQ35,$AT35="distractor_brother",$AP35)</f>
        <v>HT3_brother_taylor.png</v>
      </c>
      <c r="AB35" s="106" t="str" cm="1">
        <f t="array" ref="AB35">_xlfn.IFS($AU35="target_sister",$AO35,$AU35="target_brother", $AN35,$AU35="distractor_sister",$AQ35,$AU35="distractor_brother",$AP35)</f>
        <v>HT1_sister_alex.png</v>
      </c>
      <c r="AC35" s="111" t="str">
        <f>_xlfn.CONCAT(VLOOKUP($C35&amp;$G35,'Character Sets'!$A$3:$H$21,6,FALSE)," gave the ",LEFT($Q35,FIND(".",$Q35)-1)," to ",$AK35," ",$AL35,".")</f>
        <v>Taylor gave the watermelon to their brother.</v>
      </c>
      <c r="AD35" s="107">
        <v>27</v>
      </c>
      <c r="AE35" s="106" t="str" cm="1">
        <f t="array" ref="AE35">_xlfn.IFS($B35="both", "_nametag", $B35="nametag", "_nametag", $B35="intro", "", $B35="neither", "")</f>
        <v>_nametag</v>
      </c>
      <c r="AF35" s="46" t="s">
        <v>5</v>
      </c>
      <c r="AG35" s="46" t="s">
        <v>6</v>
      </c>
      <c r="AH35" s="108" t="str">
        <f t="shared" si="6"/>
        <v>watermelon</v>
      </c>
      <c r="AI35" s="46" t="s">
        <v>8</v>
      </c>
      <c r="AJ35" s="110" t="str">
        <f t="shared" si="4"/>
        <v>bottom left</v>
      </c>
      <c r="AK35" s="110" t="str" cm="1">
        <f t="array" ref="AK35">_xlfn.IFS($G35="he", "his", $G35="she", "her", $G35="they", "their")</f>
        <v>their</v>
      </c>
      <c r="AL35" s="110" t="s">
        <v>135</v>
      </c>
      <c r="AM35" s="111" t="str">
        <f t="shared" si="5"/>
        <v>they_brother</v>
      </c>
      <c r="AN35" s="106" t="str">
        <f t="shared" si="7"/>
        <v>HT3_brother_taylor.png</v>
      </c>
      <c r="AO35" s="106" t="str">
        <f t="shared" si="8"/>
        <v>HT3_sister_taylor.png</v>
      </c>
      <c r="AP35" s="106" t="str">
        <f t="shared" si="9"/>
        <v>HT1_brother_alex.png</v>
      </c>
      <c r="AQ35" s="106" t="str">
        <f t="shared" si="10"/>
        <v>HT1_sister_alex.png</v>
      </c>
      <c r="AR35" s="106" t="s">
        <v>356</v>
      </c>
      <c r="AS35" s="106" t="s">
        <v>357</v>
      </c>
      <c r="AT35" s="106" t="s">
        <v>355</v>
      </c>
      <c r="AU35" s="106" t="s">
        <v>358</v>
      </c>
    </row>
    <row r="36" spans="1:47" x14ac:dyDescent="0.25">
      <c r="A36" s="107">
        <v>1</v>
      </c>
      <c r="B36" s="107" t="s">
        <v>64</v>
      </c>
      <c r="C36" s="107">
        <v>1</v>
      </c>
      <c r="D36" s="46" t="s">
        <v>10</v>
      </c>
      <c r="E36" s="46" t="str">
        <f t="shared" si="0"/>
        <v>both_list1_critical28</v>
      </c>
      <c r="F36" s="109" t="s">
        <v>339</v>
      </c>
      <c r="G36" s="46" t="s">
        <v>197</v>
      </c>
      <c r="H36" s="46">
        <f>VLOOKUP($C36&amp;$G36,'Character Sets'!$A$3:$H$21,3,FALSE)</f>
        <v>3</v>
      </c>
      <c r="I36" s="46" t="str">
        <f>VLOOKUP($C36&amp;$G36,'Character Sets'!$A$3:$H$21,4,FALSE)</f>
        <v>HT3</v>
      </c>
      <c r="J36" s="46" t="str">
        <f>LOWER(VLOOKUP($C36&amp;$G36,'Character Sets'!$A$3:$H$21,6,FALSE))</f>
        <v>taylor</v>
      </c>
      <c r="K36" s="114" t="str">
        <f t="shared" si="1"/>
        <v>HT3_they_taylor_nametag.png</v>
      </c>
      <c r="L36" s="46" t="s">
        <v>195</v>
      </c>
      <c r="M36" s="46">
        <f>VLOOKUP($C36&amp;$L36,'Character Sets'!$A$3:$H$21,3,FALSE)</f>
        <v>1</v>
      </c>
      <c r="N36" s="46" t="str">
        <f>VLOOKUP($C36&amp;$L36,'Character Sets'!$A$3:$H$21,4,FALSE)</f>
        <v>HT1</v>
      </c>
      <c r="O36" s="46" t="str">
        <f>LOWER(VLOOKUP($C36&amp;$L36,'Character Sets'!$A$3:$H$21,6,FALSE))</f>
        <v>alex</v>
      </c>
      <c r="P36" s="114" t="str">
        <f t="shared" si="2"/>
        <v>HT1_he_alex_nametag.png</v>
      </c>
      <c r="Q36" s="114" t="s">
        <v>32</v>
      </c>
      <c r="R36" s="107" cm="1">
        <f t="array" ref="R36">_xlfn.IFS($AF36="left", 275, $AF36="right", 525)</f>
        <v>525</v>
      </c>
      <c r="S36" s="107" cm="1">
        <f t="array" ref="S36">_xlfn.IFS($AG36="left", 275, $AG36="right", 525)</f>
        <v>275</v>
      </c>
      <c r="T36" s="107" cm="1">
        <f t="array" ref="T36">_xlfn.IFS($AF36="left", 175, $AF36="right", 725)</f>
        <v>725</v>
      </c>
      <c r="U36" s="107" cm="1">
        <f t="array" ref="U36">_xlfn.IFS($AI36="top", 150, $AI36="bottom", 250)</f>
        <v>250</v>
      </c>
      <c r="V36" s="107" cm="1">
        <f t="array" ref="V36">_xlfn.IFS($AI36="top", 100, $AI36="bottom", 300)</f>
        <v>300</v>
      </c>
      <c r="W36" s="107" cm="1">
        <f t="array" ref="W36">_xlfn.IFS($AI36="top", 50, $AI36="bottom", 350)</f>
        <v>350</v>
      </c>
      <c r="X36" s="111" t="str">
        <f t="shared" si="3"/>
        <v>HT3_sister_taylor.png</v>
      </c>
      <c r="Y36" s="106" t="str" cm="1">
        <f t="array" ref="Y36">_xlfn.IFS($AR36="target_sister",$AO36,$AR36="target_brother", $AN36,$AR36="distractor_sister",$AQ36,$AR36="distractor_brother",$AP36)</f>
        <v>HT1_sister_alex.png</v>
      </c>
      <c r="Z36" s="106" t="str" cm="1">
        <f t="array" ref="Z36">_xlfn.IFS($AS36="target_sister",$AO36,$AS36="target_brother", $AN36,$AS36="distractor_sister",$AQ36,$AS36="distractor_brother",$AP36)</f>
        <v>HT3_brother_taylor.png</v>
      </c>
      <c r="AA36" s="106" t="str" cm="1">
        <f t="array" ref="AA36">_xlfn.IFS($AT36="target_sister",$AO36,$AT36="target_brother", $AN36,$AT36="distractor_sister",$AQ36,$AT36="distractor_brother",$AP36)</f>
        <v>HT1_brother_alex.png</v>
      </c>
      <c r="AB36" s="106" t="str" cm="1">
        <f t="array" ref="AB36">_xlfn.IFS($AU36="target_sister",$AO36,$AU36="target_brother", $AN36,$AU36="distractor_sister",$AQ36,$AU36="distractor_brother",$AP36)</f>
        <v>HT3_sister_taylor.png</v>
      </c>
      <c r="AC36" s="111" t="str">
        <f>_xlfn.CONCAT(VLOOKUP($C36&amp;$G36,'Character Sets'!$A$3:$H$21,6,FALSE)," gave the ",LEFT($Q36,FIND(".",$Q36)-1)," to ",$AK36," ",$AL36,".")</f>
        <v>Taylor gave the knife to their sister.</v>
      </c>
      <c r="AD36" s="107">
        <v>28</v>
      </c>
      <c r="AE36" s="106" t="str" cm="1">
        <f t="array" ref="AE36">_xlfn.IFS($B36="both", "_nametag", $B36="nametag", "_nametag", $B36="intro", "", $B36="neither", "")</f>
        <v>_nametag</v>
      </c>
      <c r="AF36" s="46" t="s">
        <v>6</v>
      </c>
      <c r="AG36" s="46" t="s">
        <v>5</v>
      </c>
      <c r="AH36" s="108" t="str">
        <f t="shared" si="6"/>
        <v>knife</v>
      </c>
      <c r="AI36" s="46" t="s">
        <v>8</v>
      </c>
      <c r="AJ36" s="110" t="str">
        <f t="shared" si="4"/>
        <v>bottom right</v>
      </c>
      <c r="AK36" s="110" t="str" cm="1">
        <f t="array" ref="AK36">_xlfn.IFS($G36="he", "his", $G36="she", "her", $G36="they", "their")</f>
        <v>their</v>
      </c>
      <c r="AL36" s="110" t="s">
        <v>136</v>
      </c>
      <c r="AM36" s="111" t="str">
        <f t="shared" si="5"/>
        <v>they_sister</v>
      </c>
      <c r="AN36" s="106" t="str">
        <f t="shared" si="7"/>
        <v>HT3_brother_taylor.png</v>
      </c>
      <c r="AO36" s="106" t="str">
        <f t="shared" si="8"/>
        <v>HT3_sister_taylor.png</v>
      </c>
      <c r="AP36" s="106" t="str">
        <f t="shared" si="9"/>
        <v>HT1_brother_alex.png</v>
      </c>
      <c r="AQ36" s="106" t="str">
        <f t="shared" si="10"/>
        <v>HT1_sister_alex.png</v>
      </c>
      <c r="AR36" s="106" t="s">
        <v>358</v>
      </c>
      <c r="AS36" s="106" t="s">
        <v>355</v>
      </c>
      <c r="AT36" s="106" t="s">
        <v>357</v>
      </c>
      <c r="AU36" s="106" t="s">
        <v>356</v>
      </c>
    </row>
    <row r="37" spans="1:47" x14ac:dyDescent="0.25">
      <c r="A37" s="107">
        <v>1</v>
      </c>
      <c r="B37" s="107" t="s">
        <v>64</v>
      </c>
      <c r="C37" s="107">
        <v>1</v>
      </c>
      <c r="D37" s="46" t="s">
        <v>10</v>
      </c>
      <c r="E37" s="46" t="str">
        <f t="shared" si="0"/>
        <v>both_list1_critical29</v>
      </c>
      <c r="F37" s="109" t="s">
        <v>339</v>
      </c>
      <c r="G37" s="46" t="s">
        <v>197</v>
      </c>
      <c r="H37" s="46">
        <f>VLOOKUP($C37&amp;$G37,'Character Sets'!$A$3:$H$21,3,FALSE)</f>
        <v>3</v>
      </c>
      <c r="I37" s="46" t="str">
        <f>VLOOKUP($C37&amp;$G37,'Character Sets'!$A$3:$H$21,4,FALSE)</f>
        <v>HT3</v>
      </c>
      <c r="J37" s="46" t="str">
        <f>LOWER(VLOOKUP($C37&amp;$G37,'Character Sets'!$A$3:$H$21,6,FALSE))</f>
        <v>taylor</v>
      </c>
      <c r="K37" s="114" t="str">
        <f t="shared" si="1"/>
        <v>HT3_they_taylor_nametag.png</v>
      </c>
      <c r="L37" s="46" t="s">
        <v>195</v>
      </c>
      <c r="M37" s="46">
        <f>VLOOKUP($C37&amp;$L37,'Character Sets'!$A$3:$H$21,3,FALSE)</f>
        <v>1</v>
      </c>
      <c r="N37" s="46" t="str">
        <f>VLOOKUP($C37&amp;$L37,'Character Sets'!$A$3:$H$21,4,FALSE)</f>
        <v>HT1</v>
      </c>
      <c r="O37" s="46" t="str">
        <f>LOWER(VLOOKUP($C37&amp;$L37,'Character Sets'!$A$3:$H$21,6,FALSE))</f>
        <v>alex</v>
      </c>
      <c r="P37" s="114" t="str">
        <f t="shared" si="2"/>
        <v>HT1_he_alex_nametag.png</v>
      </c>
      <c r="Q37" s="114" t="s">
        <v>85</v>
      </c>
      <c r="R37" s="107" cm="1">
        <f t="array" ref="R37">_xlfn.IFS($AF37="left", 275, $AF37="right", 525)</f>
        <v>275</v>
      </c>
      <c r="S37" s="107" cm="1">
        <f t="array" ref="S37">_xlfn.IFS($AG37="left", 275, $AG37="right", 525)</f>
        <v>525</v>
      </c>
      <c r="T37" s="107" cm="1">
        <f t="array" ref="T37">_xlfn.IFS($AF37="left", 175, $AF37="right", 725)</f>
        <v>175</v>
      </c>
      <c r="U37" s="107" cm="1">
        <f t="array" ref="U37">_xlfn.IFS($AI37="top", 150, $AI37="bottom", 250)</f>
        <v>150</v>
      </c>
      <c r="V37" s="107" cm="1">
        <f t="array" ref="V37">_xlfn.IFS($AI37="top", 100, $AI37="bottom", 300)</f>
        <v>100</v>
      </c>
      <c r="W37" s="107" cm="1">
        <f t="array" ref="W37">_xlfn.IFS($AI37="top", 50, $AI37="bottom", 350)</f>
        <v>50</v>
      </c>
      <c r="X37" s="111" t="str">
        <f t="shared" si="3"/>
        <v>HT3_brother_taylor.png</v>
      </c>
      <c r="Y37" s="106" t="str" cm="1">
        <f t="array" ref="Y37">_xlfn.IFS($AR37="target_sister",$AO37,$AR37="target_brother", $AN37,$AR37="distractor_sister",$AQ37,$AR37="distractor_brother",$AP37)</f>
        <v>HT3_brother_taylor.png</v>
      </c>
      <c r="Z37" s="106" t="str" cm="1">
        <f t="array" ref="Z37">_xlfn.IFS($AS37="target_sister",$AO37,$AS37="target_brother", $AN37,$AS37="distractor_sister",$AQ37,$AS37="distractor_brother",$AP37)</f>
        <v>HT1_brother_alex.png</v>
      </c>
      <c r="AA37" s="106" t="str" cm="1">
        <f t="array" ref="AA37">_xlfn.IFS($AT37="target_sister",$AO37,$AT37="target_brother", $AN37,$AT37="distractor_sister",$AQ37,$AT37="distractor_brother",$AP37)</f>
        <v>HT3_sister_taylor.png</v>
      </c>
      <c r="AB37" s="106" t="str" cm="1">
        <f t="array" ref="AB37">_xlfn.IFS($AU37="target_sister",$AO37,$AU37="target_brother", $AN37,$AU37="distractor_sister",$AQ37,$AU37="distractor_brother",$AP37)</f>
        <v>HT1_sister_alex.png</v>
      </c>
      <c r="AC37" s="111" t="str">
        <f>_xlfn.CONCAT(VLOOKUP($C37&amp;$G37,'Character Sets'!$A$3:$H$21,6,FALSE)," gave the ",LEFT($Q37,FIND(".",$Q37)-1)," to ",$AK37," ",$AL37,".")</f>
        <v>Taylor gave the cookie to their brother.</v>
      </c>
      <c r="AD37" s="107">
        <v>29</v>
      </c>
      <c r="AE37" s="106" t="str" cm="1">
        <f t="array" ref="AE37">_xlfn.IFS($B37="both", "_nametag", $B37="nametag", "_nametag", $B37="intro", "", $B37="neither", "")</f>
        <v>_nametag</v>
      </c>
      <c r="AF37" s="46" t="s">
        <v>5</v>
      </c>
      <c r="AG37" s="46" t="s">
        <v>6</v>
      </c>
      <c r="AH37" s="108" t="str">
        <f t="shared" si="6"/>
        <v>cookie</v>
      </c>
      <c r="AI37" s="46" t="s">
        <v>7</v>
      </c>
      <c r="AJ37" s="110" t="str">
        <f t="shared" si="4"/>
        <v>top left</v>
      </c>
      <c r="AK37" s="110" t="str" cm="1">
        <f t="array" ref="AK37">_xlfn.IFS($G37="he", "his", $G37="she", "her", $G37="they", "their")</f>
        <v>their</v>
      </c>
      <c r="AL37" s="110" t="s">
        <v>135</v>
      </c>
      <c r="AM37" s="111" t="str">
        <f t="shared" si="5"/>
        <v>they_brother</v>
      </c>
      <c r="AN37" s="106" t="str">
        <f t="shared" si="7"/>
        <v>HT3_brother_taylor.png</v>
      </c>
      <c r="AO37" s="106" t="str">
        <f t="shared" si="8"/>
        <v>HT3_sister_taylor.png</v>
      </c>
      <c r="AP37" s="106" t="str">
        <f t="shared" si="9"/>
        <v>HT1_brother_alex.png</v>
      </c>
      <c r="AQ37" s="106" t="str">
        <f t="shared" si="10"/>
        <v>HT1_sister_alex.png</v>
      </c>
      <c r="AR37" s="106" t="s">
        <v>355</v>
      </c>
      <c r="AS37" s="106" t="s">
        <v>357</v>
      </c>
      <c r="AT37" s="106" t="s">
        <v>356</v>
      </c>
      <c r="AU37" s="106" t="s">
        <v>358</v>
      </c>
    </row>
    <row r="38" spans="1:47" x14ac:dyDescent="0.25">
      <c r="A38" s="107">
        <v>1</v>
      </c>
      <c r="B38" s="107" t="s">
        <v>64</v>
      </c>
      <c r="C38" s="107">
        <v>1</v>
      </c>
      <c r="D38" s="46" t="s">
        <v>10</v>
      </c>
      <c r="E38" s="46" t="str">
        <f t="shared" si="0"/>
        <v>both_list1_critical30</v>
      </c>
      <c r="F38" s="109" t="s">
        <v>339</v>
      </c>
      <c r="G38" s="46" t="s">
        <v>197</v>
      </c>
      <c r="H38" s="46">
        <f>VLOOKUP($C38&amp;$G38,'Character Sets'!$A$3:$H$21,3,FALSE)</f>
        <v>3</v>
      </c>
      <c r="I38" s="46" t="str">
        <f>VLOOKUP($C38&amp;$G38,'Character Sets'!$A$3:$H$21,4,FALSE)</f>
        <v>HT3</v>
      </c>
      <c r="J38" s="46" t="str">
        <f>LOWER(VLOOKUP($C38&amp;$G38,'Character Sets'!$A$3:$H$21,6,FALSE))</f>
        <v>taylor</v>
      </c>
      <c r="K38" s="114" t="str">
        <f t="shared" si="1"/>
        <v>HT3_they_taylor_nametag.png</v>
      </c>
      <c r="L38" s="46" t="s">
        <v>195</v>
      </c>
      <c r="M38" s="46">
        <f>VLOOKUP($C38&amp;$L38,'Character Sets'!$A$3:$H$21,3,FALSE)</f>
        <v>1</v>
      </c>
      <c r="N38" s="46" t="str">
        <f>VLOOKUP($C38&amp;$L38,'Character Sets'!$A$3:$H$21,4,FALSE)</f>
        <v>HT1</v>
      </c>
      <c r="O38" s="46" t="str">
        <f>LOWER(VLOOKUP($C38&amp;$L38,'Character Sets'!$A$3:$H$21,6,FALSE))</f>
        <v>alex</v>
      </c>
      <c r="P38" s="114" t="str">
        <f t="shared" si="2"/>
        <v>HT1_he_alex_nametag.png</v>
      </c>
      <c r="Q38" s="114" t="s">
        <v>33</v>
      </c>
      <c r="R38" s="107" cm="1">
        <f t="array" ref="R38">_xlfn.IFS($AF38="left", 275, $AF38="right", 525)</f>
        <v>525</v>
      </c>
      <c r="S38" s="107" cm="1">
        <f t="array" ref="S38">_xlfn.IFS($AG38="left", 275, $AG38="right", 525)</f>
        <v>275</v>
      </c>
      <c r="T38" s="107" cm="1">
        <f t="array" ref="T38">_xlfn.IFS($AF38="left", 175, $AF38="right", 725)</f>
        <v>725</v>
      </c>
      <c r="U38" s="107" cm="1">
        <f t="array" ref="U38">_xlfn.IFS($AI38="top", 150, $AI38="bottom", 250)</f>
        <v>250</v>
      </c>
      <c r="V38" s="107" cm="1">
        <f t="array" ref="V38">_xlfn.IFS($AI38="top", 100, $AI38="bottom", 300)</f>
        <v>300</v>
      </c>
      <c r="W38" s="107" cm="1">
        <f t="array" ref="W38">_xlfn.IFS($AI38="top", 50, $AI38="bottom", 350)</f>
        <v>350</v>
      </c>
      <c r="X38" s="111" t="str">
        <f t="shared" si="3"/>
        <v>HT3_sister_taylor.png</v>
      </c>
      <c r="Y38" s="106" t="str" cm="1">
        <f t="array" ref="Y38">_xlfn.IFS($AR38="target_sister",$AO38,$AR38="target_brother", $AN38,$AR38="distractor_sister",$AQ38,$AR38="distractor_brother",$AP38)</f>
        <v>HT1_sister_alex.png</v>
      </c>
      <c r="Z38" s="106" t="str" cm="1">
        <f t="array" ref="Z38">_xlfn.IFS($AS38="target_sister",$AO38,$AS38="target_brother", $AN38,$AS38="distractor_sister",$AQ38,$AS38="distractor_brother",$AP38)</f>
        <v>HT3_brother_taylor.png</v>
      </c>
      <c r="AA38" s="106" t="str" cm="1">
        <f t="array" ref="AA38">_xlfn.IFS($AT38="target_sister",$AO38,$AT38="target_brother", $AN38,$AT38="distractor_sister",$AQ38,$AT38="distractor_brother",$AP38)</f>
        <v>HT1_brother_alex.png</v>
      </c>
      <c r="AB38" s="106" t="str" cm="1">
        <f t="array" ref="AB38">_xlfn.IFS($AU38="target_sister",$AO38,$AU38="target_brother", $AN38,$AU38="distractor_sister",$AQ38,$AU38="distractor_brother",$AP38)</f>
        <v>HT3_sister_taylor.png</v>
      </c>
      <c r="AC38" s="111" t="str">
        <f>_xlfn.CONCAT(VLOOKUP($C38&amp;$G38,'Character Sets'!$A$3:$H$21,6,FALSE)," gave the ",LEFT($Q38,FIND(".",$Q38)-1)," to ",$AK38," ",$AL38,".")</f>
        <v>Taylor gave the tomato to their sister.</v>
      </c>
      <c r="AD38" s="107">
        <v>30</v>
      </c>
      <c r="AE38" s="106" t="str" cm="1">
        <f t="array" ref="AE38">_xlfn.IFS($B38="both", "_nametag", $B38="nametag", "_nametag", $B38="intro", "", $B38="neither", "")</f>
        <v>_nametag</v>
      </c>
      <c r="AF38" s="46" t="s">
        <v>6</v>
      </c>
      <c r="AG38" s="46" t="s">
        <v>5</v>
      </c>
      <c r="AH38" s="108" t="str">
        <f t="shared" si="6"/>
        <v>tomato</v>
      </c>
      <c r="AI38" s="108" t="s">
        <v>8</v>
      </c>
      <c r="AJ38" s="110" t="str">
        <f t="shared" si="4"/>
        <v>bottom right</v>
      </c>
      <c r="AK38" s="110" t="str" cm="1">
        <f t="array" ref="AK38">_xlfn.IFS($G38="he", "his", $G38="she", "her", $G38="they", "their")</f>
        <v>their</v>
      </c>
      <c r="AL38" s="110" t="s">
        <v>136</v>
      </c>
      <c r="AM38" s="111" t="str">
        <f t="shared" si="5"/>
        <v>they_sister</v>
      </c>
      <c r="AN38" s="106" t="str">
        <f t="shared" si="7"/>
        <v>HT3_brother_taylor.png</v>
      </c>
      <c r="AO38" s="106" t="str">
        <f t="shared" si="8"/>
        <v>HT3_sister_taylor.png</v>
      </c>
      <c r="AP38" s="106" t="str">
        <f t="shared" si="9"/>
        <v>HT1_brother_alex.png</v>
      </c>
      <c r="AQ38" s="106" t="str">
        <f t="shared" si="10"/>
        <v>HT1_sister_alex.png</v>
      </c>
      <c r="AR38" s="106" t="s">
        <v>358</v>
      </c>
      <c r="AS38" s="106" t="s">
        <v>355</v>
      </c>
      <c r="AT38" s="106" t="s">
        <v>357</v>
      </c>
      <c r="AU38" s="106" t="s">
        <v>356</v>
      </c>
    </row>
    <row r="39" spans="1:47" x14ac:dyDescent="0.25">
      <c r="A39" s="107">
        <v>2</v>
      </c>
      <c r="B39" s="107" t="s">
        <v>64</v>
      </c>
      <c r="C39" s="107">
        <v>2</v>
      </c>
      <c r="D39" s="46" t="s">
        <v>65</v>
      </c>
      <c r="E39" s="46" t="str">
        <f t="shared" si="0"/>
        <v>both_list2_example1</v>
      </c>
      <c r="F39" s="109" t="s">
        <v>337</v>
      </c>
      <c r="G39" s="46" t="s">
        <v>195</v>
      </c>
      <c r="H39" s="46">
        <f>VLOOKUP($C39&amp;$G39,'Character Sets'!$A$3:$H$21,3,FALSE)</f>
        <v>4</v>
      </c>
      <c r="I39" s="46" t="str">
        <f>VLOOKUP($C39&amp;$G39,'Character Sets'!$A$3:$H$21,4,FALSE)</f>
        <v>HT1</v>
      </c>
      <c r="J39" s="46" t="str">
        <f>LOWER(VLOOKUP($C39&amp;$G39,'Character Sets'!$A$3:$H$21,6,FALSE))</f>
        <v>jordan</v>
      </c>
      <c r="K39" s="114" t="str">
        <f t="shared" si="1"/>
        <v>HT1_he_jordan_nametag.png</v>
      </c>
      <c r="L39" s="46" t="s">
        <v>196</v>
      </c>
      <c r="M39" s="46">
        <f>VLOOKUP($C39&amp;$L39,'Character Sets'!$A$3:$H$21,3,FALSE)</f>
        <v>5</v>
      </c>
      <c r="N39" s="46" t="str">
        <f>VLOOKUP($C39&amp;$L39,'Character Sets'!$A$3:$H$21,4,FALSE)</f>
        <v>ST2</v>
      </c>
      <c r="O39" s="46" t="str">
        <f>LOWER(VLOOKUP($C39&amp;$L39,'Character Sets'!$A$3:$H$21,6,FALSE))</f>
        <v>casey</v>
      </c>
      <c r="P39" s="114" t="str">
        <f t="shared" si="2"/>
        <v>ST2_she_casey_nametag.png</v>
      </c>
      <c r="Q39" s="114" t="s">
        <v>38</v>
      </c>
      <c r="R39" s="107" cm="1">
        <f t="array" ref="R39">_xlfn.IFS($AF39="left", 275, $AF39="right", 525)</f>
        <v>275</v>
      </c>
      <c r="S39" s="107" cm="1">
        <f t="array" ref="S39">_xlfn.IFS($AG39="left", 275, $AG39="right", 525)</f>
        <v>525</v>
      </c>
      <c r="T39" s="107" cm="1">
        <f t="array" ref="T39">_xlfn.IFS($AF39="left", 175, $AF39="right", 725)</f>
        <v>175</v>
      </c>
      <c r="U39" s="107" cm="1">
        <f t="array" ref="U39">_xlfn.IFS($AI39="top", 150, $AI39="bottom", 250)</f>
        <v>250</v>
      </c>
      <c r="V39" s="107" cm="1">
        <f t="array" ref="V39">_xlfn.IFS($AI39="top", 100, $AI39="bottom", 300)</f>
        <v>300</v>
      </c>
      <c r="W39" s="107" cm="1">
        <f t="array" ref="W39">_xlfn.IFS($AI39="top", 50, $AI39="bottom", 350)</f>
        <v>350</v>
      </c>
      <c r="X39" s="111" t="str">
        <f t="shared" si="3"/>
        <v>HT1_brother_jordan.png</v>
      </c>
      <c r="Y39" s="106" t="str" cm="1">
        <f t="array" ref="Y39">_xlfn.IFS($AR39="target_sister",$AO39,$AR39="target_brother", $AN39,$AR39="distractor_sister",$AQ39,$AR39="distractor_brother",$AP39)</f>
        <v>HT1_sister_jordan.png</v>
      </c>
      <c r="Z39" s="106" t="str" cm="1">
        <f t="array" ref="Z39">_xlfn.IFS($AS39="target_sister",$AO39,$AS39="target_brother", $AN39,$AS39="distractor_sister",$AQ39,$AS39="distractor_brother",$AP39)</f>
        <v>ST2_brother_casey.png</v>
      </c>
      <c r="AA39" s="106" t="str" cm="1">
        <f t="array" ref="AA39">_xlfn.IFS($AT39="target_sister",$AO39,$AT39="target_brother", $AN39,$AT39="distractor_sister",$AQ39,$AT39="distractor_brother",$AP39)</f>
        <v>HT1_brother_jordan.png</v>
      </c>
      <c r="AB39" s="106" t="str" cm="1">
        <f t="array" ref="AB39">_xlfn.IFS($AU39="target_sister",$AO39,$AU39="target_brother", $AN39,$AU39="distractor_sister",$AQ39,$AU39="distractor_brother",$AP39)</f>
        <v>ST2_sister_casey.png</v>
      </c>
      <c r="AC39" s="111" t="str">
        <f>_xlfn.CONCAT(VLOOKUP($C39&amp;$G39,'Character Sets'!$A$3:$H$21,6,FALSE)," gave the ",LEFT($Q39,FIND(".",$Q39)-1)," to ",$AK39," ",$AL39,".")</f>
        <v>Jordan gave the fork to his brother.</v>
      </c>
      <c r="AD39" s="107">
        <v>1</v>
      </c>
      <c r="AE39" s="106" t="str" cm="1">
        <f t="array" ref="AE39">_xlfn.IFS($B39="both", "_nametag", $B39="nametag", "_nametag", $B39="intro", "", $B39="neither", "")</f>
        <v>_nametag</v>
      </c>
      <c r="AF39" s="108" t="s">
        <v>5</v>
      </c>
      <c r="AG39" s="108" t="s">
        <v>6</v>
      </c>
      <c r="AH39" s="108" t="str">
        <f t="shared" si="6"/>
        <v>fork</v>
      </c>
      <c r="AI39" s="108" t="s">
        <v>8</v>
      </c>
      <c r="AJ39" s="110" t="str">
        <f t="shared" si="4"/>
        <v>bottom left</v>
      </c>
      <c r="AK39" s="110" t="str" cm="1">
        <f t="array" ref="AK39">_xlfn.IFS($G39="he", "his", $G39="she", "her", $G39="they", "their")</f>
        <v>his</v>
      </c>
      <c r="AL39" s="110" t="s">
        <v>135</v>
      </c>
      <c r="AM39" s="111" t="str">
        <f t="shared" si="5"/>
        <v>he_brother</v>
      </c>
      <c r="AN39" s="106" t="str">
        <f t="shared" si="7"/>
        <v>HT1_brother_jordan.png</v>
      </c>
      <c r="AO39" s="106" t="str">
        <f t="shared" si="8"/>
        <v>HT1_sister_jordan.png</v>
      </c>
      <c r="AP39" s="106" t="str">
        <f t="shared" si="9"/>
        <v>ST2_brother_casey.png</v>
      </c>
      <c r="AQ39" s="106" t="str">
        <f t="shared" si="10"/>
        <v>ST2_sister_casey.png</v>
      </c>
      <c r="AR39" s="106" t="s">
        <v>356</v>
      </c>
      <c r="AS39" s="106" t="s">
        <v>357</v>
      </c>
      <c r="AT39" s="106" t="s">
        <v>355</v>
      </c>
      <c r="AU39" s="106" t="s">
        <v>358</v>
      </c>
    </row>
    <row r="40" spans="1:47" x14ac:dyDescent="0.25">
      <c r="A40" s="107">
        <v>2</v>
      </c>
      <c r="B40" s="107" t="s">
        <v>64</v>
      </c>
      <c r="C40" s="107">
        <v>2</v>
      </c>
      <c r="D40" s="46" t="s">
        <v>65</v>
      </c>
      <c r="E40" s="46" t="str">
        <f t="shared" si="0"/>
        <v>both_list2_example2</v>
      </c>
      <c r="F40" s="109" t="s">
        <v>338</v>
      </c>
      <c r="G40" s="46" t="s">
        <v>196</v>
      </c>
      <c r="H40" s="46">
        <f>VLOOKUP($C40&amp;$G40,'Character Sets'!$A$3:$H$21,3,FALSE)</f>
        <v>5</v>
      </c>
      <c r="I40" s="46" t="str">
        <f>VLOOKUP($C40&amp;$G40,'Character Sets'!$A$3:$H$21,4,FALSE)</f>
        <v>ST2</v>
      </c>
      <c r="J40" s="46" t="str">
        <f>LOWER(VLOOKUP($C40&amp;$G40,'Character Sets'!$A$3:$H$21,6,FALSE))</f>
        <v>casey</v>
      </c>
      <c r="K40" s="114" t="str">
        <f t="shared" si="1"/>
        <v>ST2_she_casey_nametag.png</v>
      </c>
      <c r="L40" s="46" t="s">
        <v>197</v>
      </c>
      <c r="M40" s="46">
        <f>VLOOKUP($C40&amp;$L40,'Character Sets'!$A$3:$H$21,3,FALSE)</f>
        <v>6</v>
      </c>
      <c r="N40" s="46" t="str">
        <f>VLOOKUP($C40&amp;$L40,'Character Sets'!$A$3:$H$21,4,FALSE)</f>
        <v>ST3</v>
      </c>
      <c r="O40" s="46" t="str">
        <f>LOWER(VLOOKUP($C40&amp;$L40,'Character Sets'!$A$3:$H$21,6,FALSE))</f>
        <v>jaime</v>
      </c>
      <c r="P40" s="114" t="str">
        <f t="shared" si="2"/>
        <v>ST3_they_jaime_nametag.png</v>
      </c>
      <c r="Q40" s="114" t="s">
        <v>99</v>
      </c>
      <c r="R40" s="107" cm="1">
        <f t="array" ref="R40">_xlfn.IFS($AF40="left", 275, $AF40="right", 525)</f>
        <v>525</v>
      </c>
      <c r="S40" s="107" cm="1">
        <f t="array" ref="S40">_xlfn.IFS($AG40="left", 275, $AG40="right", 525)</f>
        <v>275</v>
      </c>
      <c r="T40" s="107" cm="1">
        <f t="array" ref="T40">_xlfn.IFS($AF40="left", 175, $AF40="right", 725)</f>
        <v>725</v>
      </c>
      <c r="U40" s="107" cm="1">
        <f t="array" ref="U40">_xlfn.IFS($AI40="top", 150, $AI40="bottom", 250)</f>
        <v>250</v>
      </c>
      <c r="V40" s="107" cm="1">
        <f t="array" ref="V40">_xlfn.IFS($AI40="top", 100, $AI40="bottom", 300)</f>
        <v>300</v>
      </c>
      <c r="W40" s="107" cm="1">
        <f t="array" ref="W40">_xlfn.IFS($AI40="top", 50, $AI40="bottom", 350)</f>
        <v>350</v>
      </c>
      <c r="X40" s="111" t="str">
        <f t="shared" si="3"/>
        <v>ST2_sister_casey.png</v>
      </c>
      <c r="Y40" s="106" t="str" cm="1">
        <f t="array" ref="Y40">_xlfn.IFS($AR40="target_sister",$AO40,$AR40="target_brother", $AN40,$AR40="distractor_sister",$AQ40,$AR40="distractor_brother",$AP40)</f>
        <v>ST3_brother_jaime.png</v>
      </c>
      <c r="Z40" s="106" t="str" cm="1">
        <f t="array" ref="Z40">_xlfn.IFS($AS40="target_sister",$AO40,$AS40="target_brother", $AN40,$AS40="distractor_sister",$AQ40,$AS40="distractor_brother",$AP40)</f>
        <v>ST2_brother_casey.png</v>
      </c>
      <c r="AA40" s="106" t="str" cm="1">
        <f t="array" ref="AA40">_xlfn.IFS($AT40="target_sister",$AO40,$AT40="target_brother", $AN40,$AT40="distractor_sister",$AQ40,$AT40="distractor_brother",$AP40)</f>
        <v>ST3_sister_jaime.png</v>
      </c>
      <c r="AB40" s="106" t="str" cm="1">
        <f t="array" ref="AB40">_xlfn.IFS($AU40="target_sister",$AO40,$AU40="target_brother", $AN40,$AU40="distractor_sister",$AQ40,$AU40="distractor_brother",$AP40)</f>
        <v>ST2_sister_casey.png</v>
      </c>
      <c r="AC40" s="111" t="str">
        <f>_xlfn.CONCAT(VLOOKUP($C40&amp;$G40,'Character Sets'!$A$3:$H$21,6,FALSE)," gave the ",LEFT($Q40,FIND(".",$Q40)-1)," to ",$AK40," ",$AL40,".")</f>
        <v>Casey gave the pepper to her sister.</v>
      </c>
      <c r="AD40" s="107">
        <v>2</v>
      </c>
      <c r="AE40" s="106" t="str" cm="1">
        <f t="array" ref="AE40">_xlfn.IFS($B40="both", "_nametag", $B40="nametag", "_nametag", $B40="intro", "", $B40="neither", "")</f>
        <v>_nametag</v>
      </c>
      <c r="AF40" s="108" t="s">
        <v>6</v>
      </c>
      <c r="AG40" s="108" t="s">
        <v>5</v>
      </c>
      <c r="AH40" s="108" t="str">
        <f t="shared" si="6"/>
        <v>pepper</v>
      </c>
      <c r="AI40" s="108" t="s">
        <v>8</v>
      </c>
      <c r="AJ40" s="110" t="str">
        <f t="shared" si="4"/>
        <v>bottom right</v>
      </c>
      <c r="AK40" s="110" t="str" cm="1">
        <f t="array" ref="AK40">_xlfn.IFS($G40="he", "his", $G40="she", "her", $G40="they", "their")</f>
        <v>her</v>
      </c>
      <c r="AL40" s="110" t="s">
        <v>136</v>
      </c>
      <c r="AM40" s="111" t="str">
        <f t="shared" si="5"/>
        <v>she_sister</v>
      </c>
      <c r="AN40" s="106" t="str">
        <f t="shared" si="7"/>
        <v>ST2_brother_casey.png</v>
      </c>
      <c r="AO40" s="106" t="str">
        <f t="shared" si="8"/>
        <v>ST2_sister_casey.png</v>
      </c>
      <c r="AP40" s="106" t="str">
        <f t="shared" si="9"/>
        <v>ST3_brother_jaime.png</v>
      </c>
      <c r="AQ40" s="106" t="str">
        <f t="shared" si="10"/>
        <v>ST3_sister_jaime.png</v>
      </c>
      <c r="AR40" s="106" t="s">
        <v>357</v>
      </c>
      <c r="AS40" s="106" t="s">
        <v>355</v>
      </c>
      <c r="AT40" s="106" t="s">
        <v>358</v>
      </c>
      <c r="AU40" s="106" t="s">
        <v>356</v>
      </c>
    </row>
    <row r="41" spans="1:47" x14ac:dyDescent="0.25">
      <c r="A41" s="107">
        <v>2</v>
      </c>
      <c r="B41" s="107" t="s">
        <v>64</v>
      </c>
      <c r="C41" s="107">
        <v>2</v>
      </c>
      <c r="D41" s="46" t="s">
        <v>65</v>
      </c>
      <c r="E41" s="46" t="str">
        <f t="shared" si="0"/>
        <v>both_list2_example3</v>
      </c>
      <c r="F41" s="109" t="s">
        <v>339</v>
      </c>
      <c r="G41" s="46" t="s">
        <v>197</v>
      </c>
      <c r="H41" s="46">
        <f>VLOOKUP($C41&amp;$G41,'Character Sets'!$A$3:$H$21,3,FALSE)</f>
        <v>6</v>
      </c>
      <c r="I41" s="46" t="str">
        <f>VLOOKUP($C41&amp;$G41,'Character Sets'!$A$3:$H$21,4,FALSE)</f>
        <v>ST3</v>
      </c>
      <c r="J41" s="46" t="str">
        <f>LOWER(VLOOKUP($C41&amp;$G41,'Character Sets'!$A$3:$H$21,6,FALSE))</f>
        <v>jaime</v>
      </c>
      <c r="K41" s="114" t="str">
        <f t="shared" si="1"/>
        <v>ST3_they_jaime_nametag.png</v>
      </c>
      <c r="L41" s="46" t="s">
        <v>195</v>
      </c>
      <c r="M41" s="46">
        <f>VLOOKUP($C41&amp;$L41,'Character Sets'!$A$3:$H$21,3,FALSE)</f>
        <v>4</v>
      </c>
      <c r="N41" s="46" t="str">
        <f>VLOOKUP($C41&amp;$L41,'Character Sets'!$A$3:$H$21,4,FALSE)</f>
        <v>HT1</v>
      </c>
      <c r="O41" s="46" t="str">
        <f>LOWER(VLOOKUP($C41&amp;$L41,'Character Sets'!$A$3:$H$21,6,FALSE))</f>
        <v>jordan</v>
      </c>
      <c r="P41" s="114" t="str">
        <f t="shared" si="2"/>
        <v>HT1_he_jordan_nametag.png</v>
      </c>
      <c r="Q41" s="114" t="s">
        <v>36</v>
      </c>
      <c r="R41" s="107" cm="1">
        <f t="array" ref="R41">_xlfn.IFS($AF41="left", 275, $AF41="right", 525)</f>
        <v>525</v>
      </c>
      <c r="S41" s="107" cm="1">
        <f t="array" ref="S41">_xlfn.IFS($AG41="left", 275, $AG41="right", 525)</f>
        <v>275</v>
      </c>
      <c r="T41" s="107" cm="1">
        <f t="array" ref="T41">_xlfn.IFS($AF41="left", 175, $AF41="right", 725)</f>
        <v>725</v>
      </c>
      <c r="U41" s="107" cm="1">
        <f t="array" ref="U41">_xlfn.IFS($AI41="top", 150, $AI41="bottom", 250)</f>
        <v>150</v>
      </c>
      <c r="V41" s="107" cm="1">
        <f t="array" ref="V41">_xlfn.IFS($AI41="top", 100, $AI41="bottom", 300)</f>
        <v>100</v>
      </c>
      <c r="W41" s="107" cm="1">
        <f t="array" ref="W41">_xlfn.IFS($AI41="top", 50, $AI41="bottom", 350)</f>
        <v>50</v>
      </c>
      <c r="X41" s="111" t="str">
        <f t="shared" si="3"/>
        <v>ST3_brother_jaime.png</v>
      </c>
      <c r="Y41" s="106" t="str" cm="1">
        <f t="array" ref="Y41">_xlfn.IFS($AR41="target_sister",$AO41,$AR41="target_brother", $AN41,$AR41="distractor_sister",$AQ41,$AR41="distractor_brother",$AP41)</f>
        <v>HT1_brother_jordan.png</v>
      </c>
      <c r="Z41" s="106" t="str" cm="1">
        <f t="array" ref="Z41">_xlfn.IFS($AS41="target_sister",$AO41,$AS41="target_brother", $AN41,$AS41="distractor_sister",$AQ41,$AS41="distractor_brother",$AP41)</f>
        <v>ST3_brother_jaime.png</v>
      </c>
      <c r="AA41" s="106" t="str" cm="1">
        <f t="array" ref="AA41">_xlfn.IFS($AT41="target_sister",$AO41,$AT41="target_brother", $AN41,$AT41="distractor_sister",$AQ41,$AT41="distractor_brother",$AP41)</f>
        <v>HT1_sister_jordan.png</v>
      </c>
      <c r="AB41" s="106" t="str" cm="1">
        <f t="array" ref="AB41">_xlfn.IFS($AU41="target_sister",$AO41,$AU41="target_brother", $AN41,$AU41="distractor_sister",$AQ41,$AU41="distractor_brother",$AP41)</f>
        <v>ST3_sister_jaime.png</v>
      </c>
      <c r="AC41" s="111" t="str">
        <f>_xlfn.CONCAT(VLOOKUP($C41&amp;$G41,'Character Sets'!$A$3:$H$21,6,FALSE)," gave the ",LEFT($Q41,FIND(".",$Q41)-1)," to ",$AK41," ",$AL41,".")</f>
        <v>Jaime gave the peach to their brother.</v>
      </c>
      <c r="AD41" s="107">
        <v>3</v>
      </c>
      <c r="AE41" s="106" t="str" cm="1">
        <f t="array" ref="AE41">_xlfn.IFS($B41="both", "_nametag", $B41="nametag", "_nametag", $B41="intro", "", $B41="neither", "")</f>
        <v>_nametag</v>
      </c>
      <c r="AF41" s="108" t="s">
        <v>6</v>
      </c>
      <c r="AG41" s="108" t="s">
        <v>5</v>
      </c>
      <c r="AH41" s="108" t="str">
        <f t="shared" si="6"/>
        <v>peach</v>
      </c>
      <c r="AI41" s="108" t="s">
        <v>7</v>
      </c>
      <c r="AJ41" s="110" t="str">
        <f t="shared" si="4"/>
        <v>top right</v>
      </c>
      <c r="AK41" s="110" t="str" cm="1">
        <f t="array" ref="AK41">_xlfn.IFS($G41="he", "his", $G41="she", "her", $G41="they", "their")</f>
        <v>their</v>
      </c>
      <c r="AL41" s="110" t="s">
        <v>135</v>
      </c>
      <c r="AM41" s="111" t="str">
        <f t="shared" si="5"/>
        <v>they_brother</v>
      </c>
      <c r="AN41" s="106" t="str">
        <f t="shared" si="7"/>
        <v>ST3_brother_jaime.png</v>
      </c>
      <c r="AO41" s="106" t="str">
        <f t="shared" si="8"/>
        <v>ST3_sister_jaime.png</v>
      </c>
      <c r="AP41" s="106" t="str">
        <f t="shared" si="9"/>
        <v>HT1_brother_jordan.png</v>
      </c>
      <c r="AQ41" s="106" t="str">
        <f t="shared" si="10"/>
        <v>HT1_sister_jordan.png</v>
      </c>
      <c r="AR41" s="106" t="s">
        <v>357</v>
      </c>
      <c r="AS41" s="106" t="s">
        <v>355</v>
      </c>
      <c r="AT41" s="106" t="s">
        <v>358</v>
      </c>
      <c r="AU41" s="106" t="s">
        <v>356</v>
      </c>
    </row>
    <row r="42" spans="1:47" x14ac:dyDescent="0.25">
      <c r="A42" s="107">
        <v>2</v>
      </c>
      <c r="B42" s="107" t="s">
        <v>64</v>
      </c>
      <c r="C42" s="107">
        <v>2</v>
      </c>
      <c r="D42" s="46" t="s">
        <v>66</v>
      </c>
      <c r="E42" s="46" t="str">
        <f t="shared" si="0"/>
        <v>both_list2_practice1</v>
      </c>
      <c r="F42" s="109" t="s">
        <v>338</v>
      </c>
      <c r="G42" s="46" t="s">
        <v>195</v>
      </c>
      <c r="H42" s="46">
        <f>VLOOKUP($C42&amp;$G42,'Character Sets'!$A$3:$H$21,3,FALSE)</f>
        <v>4</v>
      </c>
      <c r="I42" s="46" t="str">
        <f>VLOOKUP($C42&amp;$G42,'Character Sets'!$A$3:$H$21,4,FALSE)</f>
        <v>HT1</v>
      </c>
      <c r="J42" s="46" t="str">
        <f>LOWER(VLOOKUP($C42&amp;$G42,'Character Sets'!$A$3:$H$21,6,FALSE))</f>
        <v>jordan</v>
      </c>
      <c r="K42" s="114" t="str">
        <f t="shared" si="1"/>
        <v>HT1_he_jordan_nametag.png</v>
      </c>
      <c r="L42" s="46" t="s">
        <v>197</v>
      </c>
      <c r="M42" s="46">
        <f>VLOOKUP($C42&amp;$L42,'Character Sets'!$A$3:$H$21,3,FALSE)</f>
        <v>6</v>
      </c>
      <c r="N42" s="46" t="str">
        <f>VLOOKUP($C42&amp;$L42,'Character Sets'!$A$3:$H$21,4,FALSE)</f>
        <v>ST3</v>
      </c>
      <c r="O42" s="46" t="str">
        <f>LOWER(VLOOKUP($C42&amp;$L42,'Character Sets'!$A$3:$H$21,6,FALSE))</f>
        <v>jaime</v>
      </c>
      <c r="P42" s="114" t="str">
        <f t="shared" si="2"/>
        <v>ST3_they_jaime_nametag.png</v>
      </c>
      <c r="Q42" s="114" t="s">
        <v>39</v>
      </c>
      <c r="R42" s="107" cm="1">
        <f t="array" ref="R42">_xlfn.IFS($AF42="left", 275, $AF42="right", 525)</f>
        <v>525</v>
      </c>
      <c r="S42" s="107" cm="1">
        <f t="array" ref="S42">_xlfn.IFS($AG42="left", 275, $AG42="right", 525)</f>
        <v>275</v>
      </c>
      <c r="T42" s="107" cm="1">
        <f t="array" ref="T42">_xlfn.IFS($AF42="left", 175, $AF42="right", 725)</f>
        <v>725</v>
      </c>
      <c r="U42" s="107" cm="1">
        <f t="array" ref="U42">_xlfn.IFS($AI42="top", 150, $AI42="bottom", 250)</f>
        <v>150</v>
      </c>
      <c r="V42" s="107" cm="1">
        <f t="array" ref="V42">_xlfn.IFS($AI42="top", 100, $AI42="bottom", 300)</f>
        <v>100</v>
      </c>
      <c r="W42" s="107" cm="1">
        <f t="array" ref="W42">_xlfn.IFS($AI42="top", 50, $AI42="bottom", 350)</f>
        <v>50</v>
      </c>
      <c r="X42" s="111" t="str">
        <f t="shared" si="3"/>
        <v>HT1_sister_jordan.png</v>
      </c>
      <c r="Y42" s="106" t="str" cm="1">
        <f t="array" ref="Y42">_xlfn.IFS($AR42="target_sister",$AO42,$AR42="target_brother", $AN42,$AR42="distractor_sister",$AQ42,$AR42="distractor_brother",$AP42)</f>
        <v>ST3_sister_jaime.png</v>
      </c>
      <c r="Z42" s="106" t="str" cm="1">
        <f t="array" ref="Z42">_xlfn.IFS($AS42="target_sister",$AO42,$AS42="target_brother", $AN42,$AS42="distractor_sister",$AQ42,$AS42="distractor_brother",$AP42)</f>
        <v>HT1_sister_jordan.png</v>
      </c>
      <c r="AA42" s="106" t="str" cm="1">
        <f t="array" ref="AA42">_xlfn.IFS($AT42="target_sister",$AO42,$AT42="target_brother", $AN42,$AT42="distractor_sister",$AQ42,$AT42="distractor_brother",$AP42)</f>
        <v>ST3_brother_jaime.png</v>
      </c>
      <c r="AB42" s="106" t="str" cm="1">
        <f t="array" ref="AB42">_xlfn.IFS($AU42="target_sister",$AO42,$AU42="target_brother", $AN42,$AU42="distractor_sister",$AQ42,$AU42="distractor_brother",$AP42)</f>
        <v>HT1_brother_jordan.png</v>
      </c>
      <c r="AC42" s="111" t="str">
        <f>_xlfn.CONCAT(VLOOKUP($C42&amp;$G42,'Character Sets'!$A$3:$H$21,6,FALSE)," gave the ",LEFT($Q42,FIND(".",$Q42)-1)," to ",$AK42," ",$AL42,".")</f>
        <v>Jordan gave the sandwich to his sister.</v>
      </c>
      <c r="AD42" s="107">
        <v>1</v>
      </c>
      <c r="AE42" s="106" t="str" cm="1">
        <f t="array" ref="AE42">_xlfn.IFS($B42="both", "_nametag", $B42="nametag", "_nametag", $B42="intro", "", $B42="neither", "")</f>
        <v>_nametag</v>
      </c>
      <c r="AF42" s="108" t="s">
        <v>6</v>
      </c>
      <c r="AG42" s="108" t="s">
        <v>5</v>
      </c>
      <c r="AH42" s="108" t="str">
        <f t="shared" si="6"/>
        <v>sandwich</v>
      </c>
      <c r="AI42" s="108" t="s">
        <v>7</v>
      </c>
      <c r="AJ42" s="110" t="str">
        <f t="shared" si="4"/>
        <v>top right</v>
      </c>
      <c r="AK42" s="110" t="str" cm="1">
        <f t="array" ref="AK42">_xlfn.IFS($G42="he", "his", $G42="she", "her", $G42="they", "their")</f>
        <v>his</v>
      </c>
      <c r="AL42" s="110" t="s">
        <v>136</v>
      </c>
      <c r="AM42" s="111" t="str">
        <f t="shared" si="5"/>
        <v>he_sister</v>
      </c>
      <c r="AN42" s="106" t="str">
        <f t="shared" si="7"/>
        <v>HT1_brother_jordan.png</v>
      </c>
      <c r="AO42" s="106" t="str">
        <f t="shared" si="8"/>
        <v>HT1_sister_jordan.png</v>
      </c>
      <c r="AP42" s="106" t="str">
        <f t="shared" si="9"/>
        <v>ST3_brother_jaime.png</v>
      </c>
      <c r="AQ42" s="106" t="str">
        <f t="shared" si="10"/>
        <v>ST3_sister_jaime.png</v>
      </c>
      <c r="AR42" s="106" t="s">
        <v>358</v>
      </c>
      <c r="AS42" s="106" t="s">
        <v>356</v>
      </c>
      <c r="AT42" s="106" t="s">
        <v>357</v>
      </c>
      <c r="AU42" s="106" t="s">
        <v>355</v>
      </c>
    </row>
    <row r="43" spans="1:47" x14ac:dyDescent="0.25">
      <c r="A43" s="107">
        <v>2</v>
      </c>
      <c r="B43" s="107" t="s">
        <v>64</v>
      </c>
      <c r="C43" s="107">
        <v>2</v>
      </c>
      <c r="D43" s="46" t="s">
        <v>66</v>
      </c>
      <c r="E43" s="46" t="str">
        <f t="shared" si="0"/>
        <v>both_list2_practice2</v>
      </c>
      <c r="F43" s="109" t="s">
        <v>337</v>
      </c>
      <c r="G43" s="46" t="s">
        <v>196</v>
      </c>
      <c r="H43" s="46">
        <f>VLOOKUP($C43&amp;$G43,'Character Sets'!$A$3:$H$21,3,FALSE)</f>
        <v>5</v>
      </c>
      <c r="I43" s="46" t="str">
        <f>VLOOKUP($C43&amp;$G43,'Character Sets'!$A$3:$H$21,4,FALSE)</f>
        <v>ST2</v>
      </c>
      <c r="J43" s="46" t="str">
        <f>LOWER(VLOOKUP($C43&amp;$G43,'Character Sets'!$A$3:$H$21,6,FALSE))</f>
        <v>casey</v>
      </c>
      <c r="K43" s="114" t="str">
        <f t="shared" si="1"/>
        <v>ST2_she_casey_nametag.png</v>
      </c>
      <c r="L43" s="46" t="s">
        <v>195</v>
      </c>
      <c r="M43" s="46">
        <f>VLOOKUP($C43&amp;$L43,'Character Sets'!$A$3:$H$21,3,FALSE)</f>
        <v>4</v>
      </c>
      <c r="N43" s="46" t="str">
        <f>VLOOKUP($C43&amp;$L43,'Character Sets'!$A$3:$H$21,4,FALSE)</f>
        <v>HT1</v>
      </c>
      <c r="O43" s="46" t="str">
        <f>LOWER(VLOOKUP($C43&amp;$L43,'Character Sets'!$A$3:$H$21,6,FALSE))</f>
        <v>jordan</v>
      </c>
      <c r="P43" s="114" t="str">
        <f t="shared" si="2"/>
        <v>HT1_he_jordan_nametag.png</v>
      </c>
      <c r="Q43" s="114" t="s">
        <v>107</v>
      </c>
      <c r="R43" s="107" cm="1">
        <f t="array" ref="R43">_xlfn.IFS($AF43="left", 275, $AF43="right", 525)</f>
        <v>275</v>
      </c>
      <c r="S43" s="107" cm="1">
        <f t="array" ref="S43">_xlfn.IFS($AG43="left", 275, $AG43="right", 525)</f>
        <v>525</v>
      </c>
      <c r="T43" s="107" cm="1">
        <f t="array" ref="T43">_xlfn.IFS($AF43="left", 175, $AF43="right", 725)</f>
        <v>175</v>
      </c>
      <c r="U43" s="107" cm="1">
        <f t="array" ref="U43">_xlfn.IFS($AI43="top", 150, $AI43="bottom", 250)</f>
        <v>150</v>
      </c>
      <c r="V43" s="107" cm="1">
        <f t="array" ref="V43">_xlfn.IFS($AI43="top", 100, $AI43="bottom", 300)</f>
        <v>100</v>
      </c>
      <c r="W43" s="107" cm="1">
        <f t="array" ref="W43">_xlfn.IFS($AI43="top", 50, $AI43="bottom", 350)</f>
        <v>50</v>
      </c>
      <c r="X43" s="111" t="str">
        <f t="shared" si="3"/>
        <v>ST2_brother_casey.png</v>
      </c>
      <c r="Y43" s="106" t="str" cm="1">
        <f t="array" ref="Y43">_xlfn.IFS($AR43="target_sister",$AO43,$AR43="target_brother", $AN43,$AR43="distractor_sister",$AQ43,$AR43="distractor_brother",$AP43)</f>
        <v>ST2_brother_casey.png</v>
      </c>
      <c r="Z43" s="106" t="str" cm="1">
        <f t="array" ref="Z43">_xlfn.IFS($AS43="target_sister",$AO43,$AS43="target_brother", $AN43,$AS43="distractor_sister",$AQ43,$AS43="distractor_brother",$AP43)</f>
        <v>HT1_brother_jordan.png</v>
      </c>
      <c r="AA43" s="106" t="str" cm="1">
        <f t="array" ref="AA43">_xlfn.IFS($AT43="target_sister",$AO43,$AT43="target_brother", $AN43,$AT43="distractor_sister",$AQ43,$AT43="distractor_brother",$AP43)</f>
        <v>ST2_sister_casey.png</v>
      </c>
      <c r="AB43" s="106" t="str" cm="1">
        <f t="array" ref="AB43">_xlfn.IFS($AU43="target_sister",$AO43,$AU43="target_brother", $AN43,$AU43="distractor_sister",$AQ43,$AU43="distractor_brother",$AP43)</f>
        <v>HT1_sister_jordan.png</v>
      </c>
      <c r="AC43" s="111" t="str">
        <f>_xlfn.CONCAT(VLOOKUP($C43&amp;$G43,'Character Sets'!$A$3:$H$21,6,FALSE)," gave the ",LEFT($Q43,FIND(".",$Q43)-1)," to ",$AK43," ",$AL43,".")</f>
        <v>Casey gave the popcorn to her brother.</v>
      </c>
      <c r="AD43" s="107">
        <v>2</v>
      </c>
      <c r="AE43" s="106" t="str" cm="1">
        <f t="array" ref="AE43">_xlfn.IFS($B43="both", "_nametag", $B43="nametag", "_nametag", $B43="intro", "", $B43="neither", "")</f>
        <v>_nametag</v>
      </c>
      <c r="AF43" s="108" t="s">
        <v>5</v>
      </c>
      <c r="AG43" s="108" t="s">
        <v>6</v>
      </c>
      <c r="AH43" s="108" t="str">
        <f t="shared" si="6"/>
        <v>popcorn</v>
      </c>
      <c r="AI43" s="108" t="s">
        <v>7</v>
      </c>
      <c r="AJ43" s="110" t="str">
        <f t="shared" si="4"/>
        <v>top left</v>
      </c>
      <c r="AK43" s="110" t="str" cm="1">
        <f t="array" ref="AK43">_xlfn.IFS($G43="he", "his", $G43="she", "her", $G43="they", "their")</f>
        <v>her</v>
      </c>
      <c r="AL43" s="110" t="s">
        <v>135</v>
      </c>
      <c r="AM43" s="111" t="str">
        <f t="shared" si="5"/>
        <v>she_brother</v>
      </c>
      <c r="AN43" s="106" t="str">
        <f t="shared" si="7"/>
        <v>ST2_brother_casey.png</v>
      </c>
      <c r="AO43" s="106" t="str">
        <f t="shared" si="8"/>
        <v>ST2_sister_casey.png</v>
      </c>
      <c r="AP43" s="106" t="str">
        <f t="shared" si="9"/>
        <v>HT1_brother_jordan.png</v>
      </c>
      <c r="AQ43" s="106" t="str">
        <f t="shared" si="10"/>
        <v>HT1_sister_jordan.png</v>
      </c>
      <c r="AR43" s="106" t="s">
        <v>355</v>
      </c>
      <c r="AS43" s="106" t="s">
        <v>357</v>
      </c>
      <c r="AT43" s="106" t="s">
        <v>356</v>
      </c>
      <c r="AU43" s="106" t="s">
        <v>358</v>
      </c>
    </row>
    <row r="44" spans="1:47" x14ac:dyDescent="0.25">
      <c r="A44" s="107">
        <v>2</v>
      </c>
      <c r="B44" s="107" t="s">
        <v>64</v>
      </c>
      <c r="C44" s="107">
        <v>2</v>
      </c>
      <c r="D44" s="46" t="s">
        <v>66</v>
      </c>
      <c r="E44" s="46" t="str">
        <f t="shared" si="0"/>
        <v>both_list2_practice3</v>
      </c>
      <c r="F44" s="109" t="s">
        <v>339</v>
      </c>
      <c r="G44" s="46" t="s">
        <v>197</v>
      </c>
      <c r="H44" s="46">
        <f>VLOOKUP($C44&amp;$G44,'Character Sets'!$A$3:$H$21,3,FALSE)</f>
        <v>6</v>
      </c>
      <c r="I44" s="46" t="str">
        <f>VLOOKUP($C44&amp;$G44,'Character Sets'!$A$3:$H$21,4,FALSE)</f>
        <v>ST3</v>
      </c>
      <c r="J44" s="46" t="str">
        <f>LOWER(VLOOKUP($C44&amp;$G44,'Character Sets'!$A$3:$H$21,6,FALSE))</f>
        <v>jaime</v>
      </c>
      <c r="K44" s="114" t="str">
        <f t="shared" si="1"/>
        <v>ST3_they_jaime_nametag.png</v>
      </c>
      <c r="L44" s="46" t="s">
        <v>196</v>
      </c>
      <c r="M44" s="46">
        <f>VLOOKUP($C44&amp;$L44,'Character Sets'!$A$3:$H$21,3,FALSE)</f>
        <v>5</v>
      </c>
      <c r="N44" s="46" t="str">
        <f>VLOOKUP($C44&amp;$L44,'Character Sets'!$A$3:$H$21,4,FALSE)</f>
        <v>ST2</v>
      </c>
      <c r="O44" s="46" t="str">
        <f>LOWER(VLOOKUP($C44&amp;$L44,'Character Sets'!$A$3:$H$21,6,FALSE))</f>
        <v>casey</v>
      </c>
      <c r="P44" s="114" t="str">
        <f t="shared" si="2"/>
        <v>ST2_she_casey_nametag.png</v>
      </c>
      <c r="Q44" s="114" t="s">
        <v>41</v>
      </c>
      <c r="R44" s="107" cm="1">
        <f t="array" ref="R44">_xlfn.IFS($AF44="left", 275, $AF44="right", 525)</f>
        <v>275</v>
      </c>
      <c r="S44" s="107" cm="1">
        <f t="array" ref="S44">_xlfn.IFS($AG44="left", 275, $AG44="right", 525)</f>
        <v>525</v>
      </c>
      <c r="T44" s="107" cm="1">
        <f t="array" ref="T44">_xlfn.IFS($AF44="left", 175, $AF44="right", 725)</f>
        <v>175</v>
      </c>
      <c r="U44" s="107" cm="1">
        <f t="array" ref="U44">_xlfn.IFS($AI44="top", 150, $AI44="bottom", 250)</f>
        <v>250</v>
      </c>
      <c r="V44" s="107" cm="1">
        <f t="array" ref="V44">_xlfn.IFS($AI44="top", 100, $AI44="bottom", 300)</f>
        <v>300</v>
      </c>
      <c r="W44" s="107" cm="1">
        <f t="array" ref="W44">_xlfn.IFS($AI44="top", 50, $AI44="bottom", 350)</f>
        <v>350</v>
      </c>
      <c r="X44" s="111" t="str">
        <f t="shared" si="3"/>
        <v>ST3_sister_jaime.png</v>
      </c>
      <c r="Y44" s="106" t="str" cm="1">
        <f t="array" ref="Y44">_xlfn.IFS($AR44="target_sister",$AO44,$AR44="target_brother", $AN44,$AR44="distractor_sister",$AQ44,$AR44="distractor_brother",$AP44)</f>
        <v>ST3_brother_jaime.png</v>
      </c>
      <c r="Z44" s="106" t="str" cm="1">
        <f t="array" ref="Z44">_xlfn.IFS($AS44="target_sister",$AO44,$AS44="target_brother", $AN44,$AS44="distractor_sister",$AQ44,$AS44="distractor_brother",$AP44)</f>
        <v>ST2_sister_casey.png</v>
      </c>
      <c r="AA44" s="106" t="str" cm="1">
        <f t="array" ref="AA44">_xlfn.IFS($AT44="target_sister",$AO44,$AT44="target_brother", $AN44,$AT44="distractor_sister",$AQ44,$AT44="distractor_brother",$AP44)</f>
        <v>ST3_sister_jaime.png</v>
      </c>
      <c r="AB44" s="106" t="str" cm="1">
        <f t="array" ref="AB44">_xlfn.IFS($AU44="target_sister",$AO44,$AU44="target_brother", $AN44,$AU44="distractor_sister",$AQ44,$AU44="distractor_brother",$AP44)</f>
        <v>ST2_brother_casey.png</v>
      </c>
      <c r="AC44" s="111" t="str">
        <f>_xlfn.CONCAT(VLOOKUP($C44&amp;$G44,'Character Sets'!$A$3:$H$21,6,FALSE)," gave the ",LEFT($Q44,FIND(".",$Q44)-1)," to ",$AK44," ",$AL44,".")</f>
        <v>Jaime gave the hotdog to their sister.</v>
      </c>
      <c r="AD44" s="107">
        <v>3</v>
      </c>
      <c r="AE44" s="106" t="str" cm="1">
        <f t="array" ref="AE44">_xlfn.IFS($B44="both", "_nametag", $B44="nametag", "_nametag", $B44="intro", "", $B44="neither", "")</f>
        <v>_nametag</v>
      </c>
      <c r="AF44" s="108" t="s">
        <v>5</v>
      </c>
      <c r="AG44" s="108" t="s">
        <v>6</v>
      </c>
      <c r="AH44" s="108" t="str">
        <f t="shared" si="6"/>
        <v>hotdog</v>
      </c>
      <c r="AI44" s="108" t="s">
        <v>8</v>
      </c>
      <c r="AJ44" s="110" t="str">
        <f t="shared" si="4"/>
        <v>bottom left</v>
      </c>
      <c r="AK44" s="110" t="str" cm="1">
        <f t="array" ref="AK44">_xlfn.IFS($G44="he", "his", $G44="she", "her", $G44="they", "their")</f>
        <v>their</v>
      </c>
      <c r="AL44" s="110" t="s">
        <v>136</v>
      </c>
      <c r="AM44" s="111" t="str">
        <f t="shared" si="5"/>
        <v>they_sister</v>
      </c>
      <c r="AN44" s="106" t="str">
        <f t="shared" si="7"/>
        <v>ST3_brother_jaime.png</v>
      </c>
      <c r="AO44" s="106" t="str">
        <f t="shared" si="8"/>
        <v>ST3_sister_jaime.png</v>
      </c>
      <c r="AP44" s="106" t="str">
        <f t="shared" si="9"/>
        <v>ST2_brother_casey.png</v>
      </c>
      <c r="AQ44" s="106" t="str">
        <f t="shared" si="10"/>
        <v>ST2_sister_casey.png</v>
      </c>
      <c r="AR44" s="106" t="s">
        <v>355</v>
      </c>
      <c r="AS44" s="106" t="s">
        <v>358</v>
      </c>
      <c r="AT44" s="106" t="s">
        <v>356</v>
      </c>
      <c r="AU44" s="106" t="s">
        <v>357</v>
      </c>
    </row>
    <row r="45" spans="1:47" x14ac:dyDescent="0.25">
      <c r="A45" s="107">
        <v>2</v>
      </c>
      <c r="B45" s="107" t="s">
        <v>64</v>
      </c>
      <c r="C45" s="107">
        <v>2</v>
      </c>
      <c r="D45" s="46" t="s">
        <v>10</v>
      </c>
      <c r="E45" s="46" t="str">
        <f t="shared" si="0"/>
        <v>both_list2_critical1</v>
      </c>
      <c r="F45" s="109" t="s">
        <v>337</v>
      </c>
      <c r="G45" s="46" t="s">
        <v>195</v>
      </c>
      <c r="H45" s="46">
        <f>VLOOKUP($C45&amp;$G45,'Character Sets'!$A$3:$H$21,3,FALSE)</f>
        <v>4</v>
      </c>
      <c r="I45" s="46" t="str">
        <f>VLOOKUP($C45&amp;$G45,'Character Sets'!$A$3:$H$21,4,FALSE)</f>
        <v>HT1</v>
      </c>
      <c r="J45" s="46" t="str">
        <f>LOWER(VLOOKUP($C45&amp;$G45,'Character Sets'!$A$3:$H$21,6,FALSE))</f>
        <v>jordan</v>
      </c>
      <c r="K45" s="114" t="str">
        <f t="shared" si="1"/>
        <v>HT1_he_jordan_nametag.png</v>
      </c>
      <c r="L45" s="46" t="s">
        <v>196</v>
      </c>
      <c r="M45" s="46">
        <f>VLOOKUP($C45&amp;$L45,'Character Sets'!$A$3:$H$21,3,FALSE)</f>
        <v>5</v>
      </c>
      <c r="N45" s="46" t="str">
        <f>VLOOKUP($C45&amp;$L45,'Character Sets'!$A$3:$H$21,4,FALSE)</f>
        <v>ST2</v>
      </c>
      <c r="O45" s="46" t="str">
        <f>LOWER(VLOOKUP($C45&amp;$L45,'Character Sets'!$A$3:$H$21,6,FALSE))</f>
        <v>casey</v>
      </c>
      <c r="P45" s="114" t="str">
        <f t="shared" si="2"/>
        <v>ST2_she_casey_nametag.png</v>
      </c>
      <c r="Q45" s="114" t="s">
        <v>16</v>
      </c>
      <c r="R45" s="107" cm="1">
        <f t="array" ref="R45">_xlfn.IFS($AF45="left", 275, $AF45="right", 525)</f>
        <v>275</v>
      </c>
      <c r="S45" s="107" cm="1">
        <f t="array" ref="S45">_xlfn.IFS($AG45="left", 275, $AG45="right", 525)</f>
        <v>525</v>
      </c>
      <c r="T45" s="107" cm="1">
        <f t="array" ref="T45">_xlfn.IFS($AF45="left", 175, $AF45="right", 725)</f>
        <v>175</v>
      </c>
      <c r="U45" s="107" cm="1">
        <f t="array" ref="U45">_xlfn.IFS($AI45="top", 150, $AI45="bottom", 250)</f>
        <v>150</v>
      </c>
      <c r="V45" s="107" cm="1">
        <f t="array" ref="V45">_xlfn.IFS($AI45="top", 100, $AI45="bottom", 300)</f>
        <v>100</v>
      </c>
      <c r="W45" s="107" cm="1">
        <f t="array" ref="W45">_xlfn.IFS($AI45="top", 50, $AI45="bottom", 350)</f>
        <v>50</v>
      </c>
      <c r="X45" s="111" t="str">
        <f t="shared" si="3"/>
        <v>HT1_brother_jordan.png</v>
      </c>
      <c r="Y45" s="106" t="str" cm="1">
        <f t="array" ref="Y45">_xlfn.IFS($AR45="target_sister",$AO45,$AR45="target_brother", $AN45,$AR45="distractor_sister",$AQ45,$AR45="distractor_brother",$AP45)</f>
        <v>HT1_brother_jordan.png</v>
      </c>
      <c r="Z45" s="106" t="str" cm="1">
        <f t="array" ref="Z45">_xlfn.IFS($AS45="target_sister",$AO45,$AS45="target_brother", $AN45,$AS45="distractor_sister",$AQ45,$AS45="distractor_brother",$AP45)</f>
        <v>ST2_brother_casey.png</v>
      </c>
      <c r="AA45" s="106" t="str" cm="1">
        <f t="array" ref="AA45">_xlfn.IFS($AT45="target_sister",$AO45,$AT45="target_brother", $AN45,$AT45="distractor_sister",$AQ45,$AT45="distractor_brother",$AP45)</f>
        <v>HT1_sister_jordan.png</v>
      </c>
      <c r="AB45" s="106" t="str" cm="1">
        <f t="array" ref="AB45">_xlfn.IFS($AU45="target_sister",$AO45,$AU45="target_brother", $AN45,$AU45="distractor_sister",$AQ45,$AU45="distractor_brother",$AP45)</f>
        <v>ST2_sister_casey.png</v>
      </c>
      <c r="AC45" s="111" t="str">
        <f>_xlfn.CONCAT(VLOOKUP($C45&amp;$G45,'Character Sets'!$A$3:$H$21,6,FALSE)," gave the ",LEFT($Q45,FIND(".",$Q45)-1)," to ",$AK45," ",$AL45,".")</f>
        <v>Jordan gave the chocolate to his brother.</v>
      </c>
      <c r="AD45" s="107">
        <v>1</v>
      </c>
      <c r="AE45" s="106" t="str" cm="1">
        <f t="array" ref="AE45">_xlfn.IFS($B45="both", "_nametag", $B45="nametag", "_nametag", $B45="intro", "", $B45="neither", "")</f>
        <v>_nametag</v>
      </c>
      <c r="AF45" s="46" t="s">
        <v>5</v>
      </c>
      <c r="AG45" s="46" t="s">
        <v>6</v>
      </c>
      <c r="AH45" s="108" t="str">
        <f t="shared" si="6"/>
        <v>chocolate</v>
      </c>
      <c r="AI45" s="46" t="s">
        <v>7</v>
      </c>
      <c r="AJ45" s="110" t="str">
        <f t="shared" si="4"/>
        <v>top left</v>
      </c>
      <c r="AK45" s="110" t="str" cm="1">
        <f t="array" ref="AK45">_xlfn.IFS($G45="he", "his", $G45="she", "her", $G45="they", "their")</f>
        <v>his</v>
      </c>
      <c r="AL45" s="110" t="s">
        <v>135</v>
      </c>
      <c r="AM45" s="111" t="str">
        <f t="shared" si="5"/>
        <v>he_brother</v>
      </c>
      <c r="AN45" s="106" t="str">
        <f t="shared" si="7"/>
        <v>HT1_brother_jordan.png</v>
      </c>
      <c r="AO45" s="106" t="str">
        <f t="shared" si="8"/>
        <v>HT1_sister_jordan.png</v>
      </c>
      <c r="AP45" s="106" t="str">
        <f t="shared" si="9"/>
        <v>ST2_brother_casey.png</v>
      </c>
      <c r="AQ45" s="106" t="str">
        <f t="shared" si="10"/>
        <v>ST2_sister_casey.png</v>
      </c>
      <c r="AR45" s="106" t="s">
        <v>355</v>
      </c>
      <c r="AS45" s="106" t="s">
        <v>357</v>
      </c>
      <c r="AT45" s="106" t="s">
        <v>356</v>
      </c>
      <c r="AU45" s="106" t="s">
        <v>358</v>
      </c>
    </row>
    <row r="46" spans="1:47" x14ac:dyDescent="0.25">
      <c r="A46" s="107">
        <v>2</v>
      </c>
      <c r="B46" s="107" t="s">
        <v>64</v>
      </c>
      <c r="C46" s="107">
        <v>2</v>
      </c>
      <c r="D46" s="46" t="s">
        <v>10</v>
      </c>
      <c r="E46" s="46" t="str">
        <f t="shared" si="0"/>
        <v>both_list2_critical2</v>
      </c>
      <c r="F46" s="46" t="s">
        <v>337</v>
      </c>
      <c r="G46" s="46" t="s">
        <v>195</v>
      </c>
      <c r="H46" s="46">
        <f>VLOOKUP($C46&amp;$G46,'Character Sets'!$A$3:$H$21,3,FALSE)</f>
        <v>4</v>
      </c>
      <c r="I46" s="46" t="str">
        <f>VLOOKUP($C46&amp;$G46,'Character Sets'!$A$3:$H$21,4,FALSE)</f>
        <v>HT1</v>
      </c>
      <c r="J46" s="46" t="str">
        <f>LOWER(VLOOKUP($C46&amp;$G46,'Character Sets'!$A$3:$H$21,6,FALSE))</f>
        <v>jordan</v>
      </c>
      <c r="K46" s="114" t="str">
        <f t="shared" si="1"/>
        <v>HT1_he_jordan_nametag.png</v>
      </c>
      <c r="L46" s="46" t="s">
        <v>196</v>
      </c>
      <c r="M46" s="46">
        <f>VLOOKUP($C46&amp;$L46,'Character Sets'!$A$3:$H$21,3,FALSE)</f>
        <v>5</v>
      </c>
      <c r="N46" s="46" t="str">
        <f>VLOOKUP($C46&amp;$L46,'Character Sets'!$A$3:$H$21,4,FALSE)</f>
        <v>ST2</v>
      </c>
      <c r="O46" s="46" t="str">
        <f>LOWER(VLOOKUP($C46&amp;$L46,'Character Sets'!$A$3:$H$21,6,FALSE))</f>
        <v>casey</v>
      </c>
      <c r="P46" s="114" t="str">
        <f t="shared" si="2"/>
        <v>ST2_she_casey_nametag.png</v>
      </c>
      <c r="Q46" s="114" t="s">
        <v>17</v>
      </c>
      <c r="R46" s="107" cm="1">
        <f t="array" ref="R46">_xlfn.IFS($AF46="left", 275, $AF46="right", 525)</f>
        <v>525</v>
      </c>
      <c r="S46" s="107" cm="1">
        <f t="array" ref="S46">_xlfn.IFS($AG46="left", 275, $AG46="right", 525)</f>
        <v>275</v>
      </c>
      <c r="T46" s="107" cm="1">
        <f t="array" ref="T46">_xlfn.IFS($AF46="left", 175, $AF46="right", 725)</f>
        <v>725</v>
      </c>
      <c r="U46" s="107" cm="1">
        <f t="array" ref="U46">_xlfn.IFS($AI46="top", 150, $AI46="bottom", 250)</f>
        <v>150</v>
      </c>
      <c r="V46" s="107" cm="1">
        <f t="array" ref="V46">_xlfn.IFS($AI46="top", 100, $AI46="bottom", 300)</f>
        <v>100</v>
      </c>
      <c r="W46" s="107" cm="1">
        <f t="array" ref="W46">_xlfn.IFS($AI46="top", 50, $AI46="bottom", 350)</f>
        <v>50</v>
      </c>
      <c r="X46" s="111" t="str">
        <f t="shared" si="3"/>
        <v>HT1_sister_jordan.png</v>
      </c>
      <c r="Y46" s="106" t="str" cm="1">
        <f t="array" ref="Y46">_xlfn.IFS($AR46="target_sister",$AO46,$AR46="target_brother", $AN46,$AR46="distractor_sister",$AQ46,$AR46="distractor_brother",$AP46)</f>
        <v>ST2_sister_casey.png</v>
      </c>
      <c r="Z46" s="106" t="str" cm="1">
        <f t="array" ref="Z46">_xlfn.IFS($AS46="target_sister",$AO46,$AS46="target_brother", $AN46,$AS46="distractor_sister",$AQ46,$AS46="distractor_brother",$AP46)</f>
        <v>HT1_sister_jordan.png</v>
      </c>
      <c r="AA46" s="106" t="str" cm="1">
        <f t="array" ref="AA46">_xlfn.IFS($AT46="target_sister",$AO46,$AT46="target_brother", $AN46,$AT46="distractor_sister",$AQ46,$AT46="distractor_brother",$AP46)</f>
        <v>ST2_brother_casey.png</v>
      </c>
      <c r="AB46" s="106" t="str" cm="1">
        <f t="array" ref="AB46">_xlfn.IFS($AU46="target_sister",$AO46,$AU46="target_brother", $AN46,$AU46="distractor_sister",$AQ46,$AU46="distractor_brother",$AP46)</f>
        <v>HT1_brother_jordan.png</v>
      </c>
      <c r="AC46" s="111" t="str">
        <f>_xlfn.CONCAT(VLOOKUP($C46&amp;$G46,'Character Sets'!$A$3:$H$21,6,FALSE)," gave the ",LEFT($Q46,FIND(".",$Q46)-1)," to ",$AK46," ",$AL46,".")</f>
        <v>Jordan gave the cherries to his sister.</v>
      </c>
      <c r="AD46" s="107">
        <v>2</v>
      </c>
      <c r="AE46" s="106" t="str" cm="1">
        <f t="array" ref="AE46">_xlfn.IFS($B46="both", "_nametag", $B46="nametag", "_nametag", $B46="intro", "", $B46="neither", "")</f>
        <v>_nametag</v>
      </c>
      <c r="AF46" s="46" t="s">
        <v>6</v>
      </c>
      <c r="AG46" s="46" t="s">
        <v>5</v>
      </c>
      <c r="AH46" s="108" t="str">
        <f t="shared" si="6"/>
        <v>cherries</v>
      </c>
      <c r="AI46" s="46" t="s">
        <v>7</v>
      </c>
      <c r="AJ46" s="110" t="str">
        <f t="shared" si="4"/>
        <v>top right</v>
      </c>
      <c r="AK46" s="110" t="str" cm="1">
        <f t="array" ref="AK46">_xlfn.IFS($G46="he", "his", $G46="she", "her", $G46="they", "their")</f>
        <v>his</v>
      </c>
      <c r="AL46" s="110" t="s">
        <v>136</v>
      </c>
      <c r="AM46" s="111" t="str">
        <f t="shared" si="5"/>
        <v>he_sister</v>
      </c>
      <c r="AN46" s="106" t="str">
        <f t="shared" si="7"/>
        <v>HT1_brother_jordan.png</v>
      </c>
      <c r="AO46" s="106" t="str">
        <f t="shared" si="8"/>
        <v>HT1_sister_jordan.png</v>
      </c>
      <c r="AP46" s="106" t="str">
        <f t="shared" si="9"/>
        <v>ST2_brother_casey.png</v>
      </c>
      <c r="AQ46" s="106" t="str">
        <f t="shared" si="10"/>
        <v>ST2_sister_casey.png</v>
      </c>
      <c r="AR46" s="106" t="s">
        <v>358</v>
      </c>
      <c r="AS46" s="106" t="s">
        <v>356</v>
      </c>
      <c r="AT46" s="106" t="s">
        <v>357</v>
      </c>
      <c r="AU46" s="106" t="s">
        <v>355</v>
      </c>
    </row>
    <row r="47" spans="1:47" x14ac:dyDescent="0.25">
      <c r="A47" s="107">
        <v>2</v>
      </c>
      <c r="B47" s="107" t="s">
        <v>64</v>
      </c>
      <c r="C47" s="107">
        <v>2</v>
      </c>
      <c r="D47" s="46" t="s">
        <v>10</v>
      </c>
      <c r="E47" s="46" t="str">
        <f t="shared" si="0"/>
        <v>both_list2_critical3</v>
      </c>
      <c r="F47" s="46" t="s">
        <v>337</v>
      </c>
      <c r="G47" s="46" t="s">
        <v>195</v>
      </c>
      <c r="H47" s="46">
        <f>VLOOKUP($C47&amp;$G47,'Character Sets'!$A$3:$H$21,3,FALSE)</f>
        <v>4</v>
      </c>
      <c r="I47" s="46" t="str">
        <f>VLOOKUP($C47&amp;$G47,'Character Sets'!$A$3:$H$21,4,FALSE)</f>
        <v>HT1</v>
      </c>
      <c r="J47" s="46" t="str">
        <f>LOWER(VLOOKUP($C47&amp;$G47,'Character Sets'!$A$3:$H$21,6,FALSE))</f>
        <v>jordan</v>
      </c>
      <c r="K47" s="114" t="str">
        <f t="shared" si="1"/>
        <v>HT1_he_jordan_nametag.png</v>
      </c>
      <c r="L47" s="46" t="s">
        <v>196</v>
      </c>
      <c r="M47" s="46">
        <f>VLOOKUP($C47&amp;$L47,'Character Sets'!$A$3:$H$21,3,FALSE)</f>
        <v>5</v>
      </c>
      <c r="N47" s="46" t="str">
        <f>VLOOKUP($C47&amp;$L47,'Character Sets'!$A$3:$H$21,4,FALSE)</f>
        <v>ST2</v>
      </c>
      <c r="O47" s="46" t="str">
        <f>LOWER(VLOOKUP($C47&amp;$L47,'Character Sets'!$A$3:$H$21,6,FALSE))</f>
        <v>casey</v>
      </c>
      <c r="P47" s="114" t="str">
        <f t="shared" si="2"/>
        <v>ST2_she_casey_nametag.png</v>
      </c>
      <c r="Q47" s="114" t="s">
        <v>18</v>
      </c>
      <c r="R47" s="107" cm="1">
        <f t="array" ref="R47">_xlfn.IFS($AF47="left", 275, $AF47="right", 525)</f>
        <v>275</v>
      </c>
      <c r="S47" s="107" cm="1">
        <f t="array" ref="S47">_xlfn.IFS($AG47="left", 275, $AG47="right", 525)</f>
        <v>525</v>
      </c>
      <c r="T47" s="107" cm="1">
        <f t="array" ref="T47">_xlfn.IFS($AF47="left", 175, $AF47="right", 725)</f>
        <v>175</v>
      </c>
      <c r="U47" s="107" cm="1">
        <f t="array" ref="U47">_xlfn.IFS($AI47="top", 150, $AI47="bottom", 250)</f>
        <v>250</v>
      </c>
      <c r="V47" s="107" cm="1">
        <f t="array" ref="V47">_xlfn.IFS($AI47="top", 100, $AI47="bottom", 300)</f>
        <v>300</v>
      </c>
      <c r="W47" s="107" cm="1">
        <f t="array" ref="W47">_xlfn.IFS($AI47="top", 50, $AI47="bottom", 350)</f>
        <v>350</v>
      </c>
      <c r="X47" s="111" t="str">
        <f t="shared" si="3"/>
        <v>HT1_sister_jordan.png</v>
      </c>
      <c r="Y47" s="106" t="str" cm="1">
        <f t="array" ref="Y47">_xlfn.IFS($AR47="target_sister",$AO47,$AR47="target_brother", $AN47,$AR47="distractor_sister",$AQ47,$AR47="distractor_brother",$AP47)</f>
        <v>HT1_brother_jordan.png</v>
      </c>
      <c r="Z47" s="106" t="str" cm="1">
        <f t="array" ref="Z47">_xlfn.IFS($AS47="target_sister",$AO47,$AS47="target_brother", $AN47,$AS47="distractor_sister",$AQ47,$AS47="distractor_brother",$AP47)</f>
        <v>ST2_brother_casey.png</v>
      </c>
      <c r="AA47" s="106" t="str" cm="1">
        <f t="array" ref="AA47">_xlfn.IFS($AT47="target_sister",$AO47,$AT47="target_brother", $AN47,$AT47="distractor_sister",$AQ47,$AT47="distractor_brother",$AP47)</f>
        <v>HT1_sister_jordan.png</v>
      </c>
      <c r="AB47" s="106" t="str" cm="1">
        <f t="array" ref="AB47">_xlfn.IFS($AU47="target_sister",$AO47,$AU47="target_brother", $AN47,$AU47="distractor_sister",$AQ47,$AU47="distractor_brother",$AP47)</f>
        <v>ST2_sister_casey.png</v>
      </c>
      <c r="AC47" s="111" t="str">
        <f>_xlfn.CONCAT(VLOOKUP($C47&amp;$G47,'Character Sets'!$A$3:$H$21,6,FALSE)," gave the ",LEFT($Q47,FIND(".",$Q47)-1)," to ",$AK47," ",$AL47,".")</f>
        <v>Jordan gave the avocado to his sister.</v>
      </c>
      <c r="AD47" s="107">
        <v>3</v>
      </c>
      <c r="AE47" s="106" t="str" cm="1">
        <f t="array" ref="AE47">_xlfn.IFS($B47="both", "_nametag", $B47="nametag", "_nametag", $B47="intro", "", $B47="neither", "")</f>
        <v>_nametag</v>
      </c>
      <c r="AF47" s="46" t="s">
        <v>5</v>
      </c>
      <c r="AG47" s="46" t="s">
        <v>6</v>
      </c>
      <c r="AH47" s="108" t="str">
        <f t="shared" si="6"/>
        <v>avocado</v>
      </c>
      <c r="AI47" s="46" t="s">
        <v>8</v>
      </c>
      <c r="AJ47" s="110" t="str">
        <f t="shared" si="4"/>
        <v>bottom left</v>
      </c>
      <c r="AK47" s="110" t="str" cm="1">
        <f t="array" ref="AK47">_xlfn.IFS($G47="he", "his", $G47="she", "her", $G47="they", "their")</f>
        <v>his</v>
      </c>
      <c r="AL47" s="110" t="s">
        <v>136</v>
      </c>
      <c r="AM47" s="111" t="str">
        <f t="shared" si="5"/>
        <v>he_sister</v>
      </c>
      <c r="AN47" s="106" t="str">
        <f t="shared" si="7"/>
        <v>HT1_brother_jordan.png</v>
      </c>
      <c r="AO47" s="106" t="str">
        <f t="shared" si="8"/>
        <v>HT1_sister_jordan.png</v>
      </c>
      <c r="AP47" s="106" t="str">
        <f t="shared" si="9"/>
        <v>ST2_brother_casey.png</v>
      </c>
      <c r="AQ47" s="106" t="str">
        <f t="shared" si="10"/>
        <v>ST2_sister_casey.png</v>
      </c>
      <c r="AR47" s="106" t="s">
        <v>355</v>
      </c>
      <c r="AS47" s="106" t="s">
        <v>357</v>
      </c>
      <c r="AT47" s="106" t="s">
        <v>356</v>
      </c>
      <c r="AU47" s="106" t="s">
        <v>358</v>
      </c>
    </row>
    <row r="48" spans="1:47" x14ac:dyDescent="0.25">
      <c r="A48" s="107">
        <v>2</v>
      </c>
      <c r="B48" s="107" t="s">
        <v>64</v>
      </c>
      <c r="C48" s="107">
        <v>2</v>
      </c>
      <c r="D48" s="46" t="s">
        <v>10</v>
      </c>
      <c r="E48" s="46" t="str">
        <f t="shared" si="0"/>
        <v>both_list2_critical4</v>
      </c>
      <c r="F48" s="46" t="s">
        <v>337</v>
      </c>
      <c r="G48" s="46" t="s">
        <v>195</v>
      </c>
      <c r="H48" s="46">
        <f>VLOOKUP($C48&amp;$G48,'Character Sets'!$A$3:$H$21,3,FALSE)</f>
        <v>4</v>
      </c>
      <c r="I48" s="46" t="str">
        <f>VLOOKUP($C48&amp;$G48,'Character Sets'!$A$3:$H$21,4,FALSE)</f>
        <v>HT1</v>
      </c>
      <c r="J48" s="46" t="str">
        <f>LOWER(VLOOKUP($C48&amp;$G48,'Character Sets'!$A$3:$H$21,6,FALSE))</f>
        <v>jordan</v>
      </c>
      <c r="K48" s="114" t="str">
        <f t="shared" si="1"/>
        <v>HT1_he_jordan_nametag.png</v>
      </c>
      <c r="L48" s="46" t="s">
        <v>196</v>
      </c>
      <c r="M48" s="46">
        <f>VLOOKUP($C48&amp;$L48,'Character Sets'!$A$3:$H$21,3,FALSE)</f>
        <v>5</v>
      </c>
      <c r="N48" s="46" t="str">
        <f>VLOOKUP($C48&amp;$L48,'Character Sets'!$A$3:$H$21,4,FALSE)</f>
        <v>ST2</v>
      </c>
      <c r="O48" s="46" t="str">
        <f>LOWER(VLOOKUP($C48&amp;$L48,'Character Sets'!$A$3:$H$21,6,FALSE))</f>
        <v>casey</v>
      </c>
      <c r="P48" s="114" t="str">
        <f t="shared" si="2"/>
        <v>ST2_she_casey_nametag.png</v>
      </c>
      <c r="Q48" s="114" t="s">
        <v>105</v>
      </c>
      <c r="R48" s="107" cm="1">
        <f t="array" ref="R48">_xlfn.IFS($AF48="left", 275, $AF48="right", 525)</f>
        <v>525</v>
      </c>
      <c r="S48" s="107" cm="1">
        <f t="array" ref="S48">_xlfn.IFS($AG48="left", 275, $AG48="right", 525)</f>
        <v>275</v>
      </c>
      <c r="T48" s="107" cm="1">
        <f t="array" ref="T48">_xlfn.IFS($AF48="left", 175, $AF48="right", 725)</f>
        <v>725</v>
      </c>
      <c r="U48" s="107" cm="1">
        <f t="array" ref="U48">_xlfn.IFS($AI48="top", 150, $AI48="bottom", 250)</f>
        <v>250</v>
      </c>
      <c r="V48" s="107" cm="1">
        <f t="array" ref="V48">_xlfn.IFS($AI48="top", 100, $AI48="bottom", 300)</f>
        <v>300</v>
      </c>
      <c r="W48" s="107" cm="1">
        <f t="array" ref="W48">_xlfn.IFS($AI48="top", 50, $AI48="bottom", 350)</f>
        <v>350</v>
      </c>
      <c r="X48" s="111" t="str">
        <f t="shared" si="3"/>
        <v>HT1_brother_jordan.png</v>
      </c>
      <c r="Y48" s="106" t="str" cm="1">
        <f t="array" ref="Y48">_xlfn.IFS($AR48="target_sister",$AO48,$AR48="target_brother", $AN48,$AR48="distractor_sister",$AQ48,$AR48="distractor_brother",$AP48)</f>
        <v>ST2_brother_casey.png</v>
      </c>
      <c r="Z48" s="106" t="str" cm="1">
        <f t="array" ref="Z48">_xlfn.IFS($AS48="target_sister",$AO48,$AS48="target_brother", $AN48,$AS48="distractor_sister",$AQ48,$AS48="distractor_brother",$AP48)</f>
        <v>HT1_sister_jordan.png</v>
      </c>
      <c r="AA48" s="106" t="str" cm="1">
        <f t="array" ref="AA48">_xlfn.IFS($AT48="target_sister",$AO48,$AT48="target_brother", $AN48,$AT48="distractor_sister",$AQ48,$AT48="distractor_brother",$AP48)</f>
        <v>ST2_sister_casey.png</v>
      </c>
      <c r="AB48" s="106" t="str" cm="1">
        <f t="array" ref="AB48">_xlfn.IFS($AU48="target_sister",$AO48,$AU48="target_brother", $AN48,$AU48="distractor_sister",$AQ48,$AU48="distractor_brother",$AP48)</f>
        <v>HT1_brother_jordan.png</v>
      </c>
      <c r="AC48" s="111" t="str">
        <f>_xlfn.CONCAT(VLOOKUP($C48&amp;$G48,'Character Sets'!$A$3:$H$21,6,FALSE)," gave the ",LEFT($Q48,FIND(".",$Q48)-1)," to ",$AK48," ",$AL48,".")</f>
        <v>Jordan gave the pumpkin to his brother.</v>
      </c>
      <c r="AD48" s="107">
        <v>4</v>
      </c>
      <c r="AE48" s="106" t="str" cm="1">
        <f t="array" ref="AE48">_xlfn.IFS($B48="both", "_nametag", $B48="nametag", "_nametag", $B48="intro", "", $B48="neither", "")</f>
        <v>_nametag</v>
      </c>
      <c r="AF48" s="46" t="s">
        <v>6</v>
      </c>
      <c r="AG48" s="46" t="s">
        <v>5</v>
      </c>
      <c r="AH48" s="108" t="str">
        <f t="shared" si="6"/>
        <v>pumpkin</v>
      </c>
      <c r="AI48" s="46" t="s">
        <v>8</v>
      </c>
      <c r="AJ48" s="110" t="str">
        <f t="shared" si="4"/>
        <v>bottom right</v>
      </c>
      <c r="AK48" s="110" t="str" cm="1">
        <f t="array" ref="AK48">_xlfn.IFS($G48="he", "his", $G48="she", "her", $G48="they", "their")</f>
        <v>his</v>
      </c>
      <c r="AL48" s="110" t="s">
        <v>135</v>
      </c>
      <c r="AM48" s="111" t="str">
        <f t="shared" si="5"/>
        <v>he_brother</v>
      </c>
      <c r="AN48" s="106" t="str">
        <f t="shared" si="7"/>
        <v>HT1_brother_jordan.png</v>
      </c>
      <c r="AO48" s="106" t="str">
        <f t="shared" si="8"/>
        <v>HT1_sister_jordan.png</v>
      </c>
      <c r="AP48" s="106" t="str">
        <f t="shared" si="9"/>
        <v>ST2_brother_casey.png</v>
      </c>
      <c r="AQ48" s="106" t="str">
        <f t="shared" si="10"/>
        <v>ST2_sister_casey.png</v>
      </c>
      <c r="AR48" s="106" t="s">
        <v>357</v>
      </c>
      <c r="AS48" s="106" t="s">
        <v>356</v>
      </c>
      <c r="AT48" s="106" t="s">
        <v>358</v>
      </c>
      <c r="AU48" s="106" t="s">
        <v>355</v>
      </c>
    </row>
    <row r="49" spans="1:47" x14ac:dyDescent="0.25">
      <c r="A49" s="107">
        <v>2</v>
      </c>
      <c r="B49" s="107" t="s">
        <v>64</v>
      </c>
      <c r="C49" s="107">
        <v>2</v>
      </c>
      <c r="D49" s="46" t="s">
        <v>10</v>
      </c>
      <c r="E49" s="46" t="str">
        <f t="shared" si="0"/>
        <v>both_list2_critical5</v>
      </c>
      <c r="F49" s="46" t="s">
        <v>337</v>
      </c>
      <c r="G49" s="46" t="s">
        <v>195</v>
      </c>
      <c r="H49" s="46">
        <f>VLOOKUP($C49&amp;$G49,'Character Sets'!$A$3:$H$21,3,FALSE)</f>
        <v>4</v>
      </c>
      <c r="I49" s="46" t="str">
        <f>VLOOKUP($C49&amp;$G49,'Character Sets'!$A$3:$H$21,4,FALSE)</f>
        <v>HT1</v>
      </c>
      <c r="J49" s="46" t="str">
        <f>LOWER(VLOOKUP($C49&amp;$G49,'Character Sets'!$A$3:$H$21,6,FALSE))</f>
        <v>jordan</v>
      </c>
      <c r="K49" s="114" t="str">
        <f t="shared" si="1"/>
        <v>HT1_he_jordan_nametag.png</v>
      </c>
      <c r="L49" s="46" t="s">
        <v>196</v>
      </c>
      <c r="M49" s="46">
        <f>VLOOKUP($C49&amp;$L49,'Character Sets'!$A$3:$H$21,3,FALSE)</f>
        <v>5</v>
      </c>
      <c r="N49" s="46" t="str">
        <f>VLOOKUP($C49&amp;$L49,'Character Sets'!$A$3:$H$21,4,FALSE)</f>
        <v>ST2</v>
      </c>
      <c r="O49" s="46" t="str">
        <f>LOWER(VLOOKUP($C49&amp;$L49,'Character Sets'!$A$3:$H$21,6,FALSE))</f>
        <v>casey</v>
      </c>
      <c r="P49" s="114" t="str">
        <f t="shared" si="2"/>
        <v>ST2_she_casey_nametag.png</v>
      </c>
      <c r="Q49" s="114" t="s">
        <v>19</v>
      </c>
      <c r="R49" s="107" cm="1">
        <f t="array" ref="R49">_xlfn.IFS($AF49="left", 275, $AF49="right", 525)</f>
        <v>275</v>
      </c>
      <c r="S49" s="107" cm="1">
        <f t="array" ref="S49">_xlfn.IFS($AG49="left", 275, $AG49="right", 525)</f>
        <v>525</v>
      </c>
      <c r="T49" s="107" cm="1">
        <f t="array" ref="T49">_xlfn.IFS($AF49="left", 175, $AF49="right", 725)</f>
        <v>175</v>
      </c>
      <c r="U49" s="107" cm="1">
        <f t="array" ref="U49">_xlfn.IFS($AI49="top", 150, $AI49="bottom", 250)</f>
        <v>150</v>
      </c>
      <c r="V49" s="107" cm="1">
        <f t="array" ref="V49">_xlfn.IFS($AI49="top", 100, $AI49="bottom", 300)</f>
        <v>100</v>
      </c>
      <c r="W49" s="107" cm="1">
        <f t="array" ref="W49">_xlfn.IFS($AI49="top", 50, $AI49="bottom", 350)</f>
        <v>50</v>
      </c>
      <c r="X49" s="111" t="str">
        <f t="shared" si="3"/>
        <v>HT1_sister_jordan.png</v>
      </c>
      <c r="Y49" s="106" t="str" cm="1">
        <f t="array" ref="Y49">_xlfn.IFS($AR49="target_sister",$AO49,$AR49="target_brother", $AN49,$AR49="distractor_sister",$AQ49,$AR49="distractor_brother",$AP49)</f>
        <v>HT1_sister_jordan.png</v>
      </c>
      <c r="Z49" s="106" t="str" cm="1">
        <f t="array" ref="Z49">_xlfn.IFS($AS49="target_sister",$AO49,$AS49="target_brother", $AN49,$AS49="distractor_sister",$AQ49,$AS49="distractor_brother",$AP49)</f>
        <v>ST2_sister_casey.png</v>
      </c>
      <c r="AA49" s="106" t="str" cm="1">
        <f t="array" ref="AA49">_xlfn.IFS($AT49="target_sister",$AO49,$AT49="target_brother", $AN49,$AT49="distractor_sister",$AQ49,$AT49="distractor_brother",$AP49)</f>
        <v>HT1_brother_jordan.png</v>
      </c>
      <c r="AB49" s="106" t="str" cm="1">
        <f t="array" ref="AB49">_xlfn.IFS($AU49="target_sister",$AO49,$AU49="target_brother", $AN49,$AU49="distractor_sister",$AQ49,$AU49="distractor_brother",$AP49)</f>
        <v>ST2_brother_casey.png</v>
      </c>
      <c r="AC49" s="111" t="str">
        <f>_xlfn.CONCAT(VLOOKUP($C49&amp;$G49,'Character Sets'!$A$3:$H$21,6,FALSE)," gave the ",LEFT($Q49,FIND(".",$Q49)-1)," to ",$AK49," ",$AL49,".")</f>
        <v>Jordan gave the bread to his sister.</v>
      </c>
      <c r="AD49" s="107">
        <v>5</v>
      </c>
      <c r="AE49" s="106" t="str" cm="1">
        <f t="array" ref="AE49">_xlfn.IFS($B49="both", "_nametag", $B49="nametag", "_nametag", $B49="intro", "", $B49="neither", "")</f>
        <v>_nametag</v>
      </c>
      <c r="AF49" s="46" t="s">
        <v>5</v>
      </c>
      <c r="AG49" s="46" t="s">
        <v>6</v>
      </c>
      <c r="AH49" s="108" t="str">
        <f t="shared" si="6"/>
        <v>bread</v>
      </c>
      <c r="AI49" s="46" t="s">
        <v>7</v>
      </c>
      <c r="AJ49" s="110" t="str">
        <f t="shared" si="4"/>
        <v>top left</v>
      </c>
      <c r="AK49" s="110" t="str" cm="1">
        <f t="array" ref="AK49">_xlfn.IFS($G49="he", "his", $G49="she", "her", $G49="they", "their")</f>
        <v>his</v>
      </c>
      <c r="AL49" s="110" t="s">
        <v>136</v>
      </c>
      <c r="AM49" s="111" t="str">
        <f t="shared" si="5"/>
        <v>he_sister</v>
      </c>
      <c r="AN49" s="106" t="str">
        <f t="shared" si="7"/>
        <v>HT1_brother_jordan.png</v>
      </c>
      <c r="AO49" s="106" t="str">
        <f t="shared" si="8"/>
        <v>HT1_sister_jordan.png</v>
      </c>
      <c r="AP49" s="106" t="str">
        <f t="shared" si="9"/>
        <v>ST2_brother_casey.png</v>
      </c>
      <c r="AQ49" s="106" t="str">
        <f t="shared" si="10"/>
        <v>ST2_sister_casey.png</v>
      </c>
      <c r="AR49" s="106" t="s">
        <v>356</v>
      </c>
      <c r="AS49" s="106" t="s">
        <v>358</v>
      </c>
      <c r="AT49" s="106" t="s">
        <v>355</v>
      </c>
      <c r="AU49" s="106" t="s">
        <v>357</v>
      </c>
    </row>
    <row r="50" spans="1:47" x14ac:dyDescent="0.25">
      <c r="A50" s="107">
        <v>2</v>
      </c>
      <c r="B50" s="107" t="s">
        <v>64</v>
      </c>
      <c r="C50" s="107">
        <v>2</v>
      </c>
      <c r="D50" s="46" t="s">
        <v>10</v>
      </c>
      <c r="E50" s="46" t="str">
        <f t="shared" si="0"/>
        <v>both_list2_critical6</v>
      </c>
      <c r="F50" s="109" t="s">
        <v>338</v>
      </c>
      <c r="G50" s="46" t="s">
        <v>195</v>
      </c>
      <c r="H50" s="46">
        <f>VLOOKUP($C50&amp;$G50,'Character Sets'!$A$3:$H$21,3,FALSE)</f>
        <v>4</v>
      </c>
      <c r="I50" s="46" t="str">
        <f>VLOOKUP($C50&amp;$G50,'Character Sets'!$A$3:$H$21,4,FALSE)</f>
        <v>HT1</v>
      </c>
      <c r="J50" s="46" t="str">
        <f>LOWER(VLOOKUP($C50&amp;$G50,'Character Sets'!$A$3:$H$21,6,FALSE))</f>
        <v>jordan</v>
      </c>
      <c r="K50" s="114" t="str">
        <f t="shared" si="1"/>
        <v>HT1_he_jordan_nametag.png</v>
      </c>
      <c r="L50" s="46" t="s">
        <v>197</v>
      </c>
      <c r="M50" s="46">
        <f>VLOOKUP($C50&amp;$L50,'Character Sets'!$A$3:$H$21,3,FALSE)</f>
        <v>6</v>
      </c>
      <c r="N50" s="46" t="str">
        <f>VLOOKUP($C50&amp;$L50,'Character Sets'!$A$3:$H$21,4,FALSE)</f>
        <v>ST3</v>
      </c>
      <c r="O50" s="46" t="str">
        <f>LOWER(VLOOKUP($C50&amp;$L50,'Character Sets'!$A$3:$H$21,6,FALSE))</f>
        <v>jaime</v>
      </c>
      <c r="P50" s="114" t="str">
        <f t="shared" si="2"/>
        <v>ST3_they_jaime_nametag.png</v>
      </c>
      <c r="Q50" s="114" t="s">
        <v>20</v>
      </c>
      <c r="R50" s="107" cm="1">
        <f t="array" ref="R50">_xlfn.IFS($AF50="left", 275, $AF50="right", 525)</f>
        <v>525</v>
      </c>
      <c r="S50" s="107" cm="1">
        <f t="array" ref="S50">_xlfn.IFS($AG50="left", 275, $AG50="right", 525)</f>
        <v>275</v>
      </c>
      <c r="T50" s="107" cm="1">
        <f t="array" ref="T50">_xlfn.IFS($AF50="left", 175, $AF50="right", 725)</f>
        <v>725</v>
      </c>
      <c r="U50" s="107" cm="1">
        <f t="array" ref="U50">_xlfn.IFS($AI50="top", 150, $AI50="bottom", 250)</f>
        <v>150</v>
      </c>
      <c r="V50" s="107" cm="1">
        <f t="array" ref="V50">_xlfn.IFS($AI50="top", 100, $AI50="bottom", 300)</f>
        <v>100</v>
      </c>
      <c r="W50" s="107" cm="1">
        <f t="array" ref="W50">_xlfn.IFS($AI50="top", 50, $AI50="bottom", 350)</f>
        <v>50</v>
      </c>
      <c r="X50" s="111" t="str">
        <f t="shared" si="3"/>
        <v>HT1_brother_jordan.png</v>
      </c>
      <c r="Y50" s="106" t="str" cm="1">
        <f t="array" ref="Y50">_xlfn.IFS($AR50="target_sister",$AO50,$AR50="target_brother", $AN50,$AR50="distractor_sister",$AQ50,$AR50="distractor_brother",$AP50)</f>
        <v>ST3_brother_jaime.png</v>
      </c>
      <c r="Z50" s="106" t="str" cm="1">
        <f t="array" ref="Z50">_xlfn.IFS($AS50="target_sister",$AO50,$AS50="target_brother", $AN50,$AS50="distractor_sister",$AQ50,$AS50="distractor_brother",$AP50)</f>
        <v>HT1_brother_jordan.png</v>
      </c>
      <c r="AA50" s="106" t="str" cm="1">
        <f t="array" ref="AA50">_xlfn.IFS($AT50="target_sister",$AO50,$AT50="target_brother", $AN50,$AT50="distractor_sister",$AQ50,$AT50="distractor_brother",$AP50)</f>
        <v>ST3_sister_jaime.png</v>
      </c>
      <c r="AB50" s="106" t="str" cm="1">
        <f t="array" ref="AB50">_xlfn.IFS($AU50="target_sister",$AO50,$AU50="target_brother", $AN50,$AU50="distractor_sister",$AQ50,$AU50="distractor_brother",$AP50)</f>
        <v>HT1_sister_jordan.png</v>
      </c>
      <c r="AC50" s="111" t="str">
        <f>_xlfn.CONCAT(VLOOKUP($C50&amp;$G50,'Character Sets'!$A$3:$H$21,6,FALSE)," gave the ",LEFT($Q50,FIND(".",$Q50)-1)," to ",$AK50," ",$AL50,".")</f>
        <v>Jordan gave the corn to his brother.</v>
      </c>
      <c r="AD50" s="107">
        <v>6</v>
      </c>
      <c r="AE50" s="106" t="str" cm="1">
        <f t="array" ref="AE50">_xlfn.IFS($B50="both", "_nametag", $B50="nametag", "_nametag", $B50="intro", "", $B50="neither", "")</f>
        <v>_nametag</v>
      </c>
      <c r="AF50" s="46" t="s">
        <v>6</v>
      </c>
      <c r="AG50" s="46" t="s">
        <v>5</v>
      </c>
      <c r="AH50" s="108" t="str">
        <f t="shared" si="6"/>
        <v>corn</v>
      </c>
      <c r="AI50" s="46" t="s">
        <v>7</v>
      </c>
      <c r="AJ50" s="110" t="str">
        <f t="shared" si="4"/>
        <v>top right</v>
      </c>
      <c r="AK50" s="110" t="str" cm="1">
        <f t="array" ref="AK50">_xlfn.IFS($G50="he", "his", $G50="she", "her", $G50="they", "their")</f>
        <v>his</v>
      </c>
      <c r="AL50" s="110" t="s">
        <v>135</v>
      </c>
      <c r="AM50" s="111" t="str">
        <f t="shared" si="5"/>
        <v>he_brother</v>
      </c>
      <c r="AN50" s="106" t="str">
        <f t="shared" si="7"/>
        <v>HT1_brother_jordan.png</v>
      </c>
      <c r="AO50" s="106" t="str">
        <f t="shared" si="8"/>
        <v>HT1_sister_jordan.png</v>
      </c>
      <c r="AP50" s="106" t="str">
        <f t="shared" si="9"/>
        <v>ST3_brother_jaime.png</v>
      </c>
      <c r="AQ50" s="106" t="str">
        <f t="shared" si="10"/>
        <v>ST3_sister_jaime.png</v>
      </c>
      <c r="AR50" s="106" t="s">
        <v>357</v>
      </c>
      <c r="AS50" s="106" t="s">
        <v>355</v>
      </c>
      <c r="AT50" s="106" t="s">
        <v>358</v>
      </c>
      <c r="AU50" s="106" t="s">
        <v>356</v>
      </c>
    </row>
    <row r="51" spans="1:47" x14ac:dyDescent="0.25">
      <c r="A51" s="107">
        <v>2</v>
      </c>
      <c r="B51" s="107" t="s">
        <v>64</v>
      </c>
      <c r="C51" s="107">
        <v>2</v>
      </c>
      <c r="D51" s="46" t="s">
        <v>10</v>
      </c>
      <c r="E51" s="46" t="str">
        <f t="shared" si="0"/>
        <v>both_list2_critical7</v>
      </c>
      <c r="F51" s="109" t="s">
        <v>338</v>
      </c>
      <c r="G51" s="46" t="s">
        <v>195</v>
      </c>
      <c r="H51" s="46">
        <f>VLOOKUP($C51&amp;$G51,'Character Sets'!$A$3:$H$21,3,FALSE)</f>
        <v>4</v>
      </c>
      <c r="I51" s="46" t="str">
        <f>VLOOKUP($C51&amp;$G51,'Character Sets'!$A$3:$H$21,4,FALSE)</f>
        <v>HT1</v>
      </c>
      <c r="J51" s="46" t="str">
        <f>LOWER(VLOOKUP($C51&amp;$G51,'Character Sets'!$A$3:$H$21,6,FALSE))</f>
        <v>jordan</v>
      </c>
      <c r="K51" s="114" t="str">
        <f t="shared" si="1"/>
        <v>HT1_he_jordan_nametag.png</v>
      </c>
      <c r="L51" s="46" t="s">
        <v>197</v>
      </c>
      <c r="M51" s="46">
        <f>VLOOKUP($C51&amp;$L51,'Character Sets'!$A$3:$H$21,3,FALSE)</f>
        <v>6</v>
      </c>
      <c r="N51" s="46" t="str">
        <f>VLOOKUP($C51&amp;$L51,'Character Sets'!$A$3:$H$21,4,FALSE)</f>
        <v>ST3</v>
      </c>
      <c r="O51" s="46" t="str">
        <f>LOWER(VLOOKUP($C51&amp;$L51,'Character Sets'!$A$3:$H$21,6,FALSE))</f>
        <v>jaime</v>
      </c>
      <c r="P51" s="114" t="str">
        <f t="shared" si="2"/>
        <v>ST3_they_jaime_nametag.png</v>
      </c>
      <c r="Q51" s="114" t="s">
        <v>103</v>
      </c>
      <c r="R51" s="107" cm="1">
        <f t="array" ref="R51">_xlfn.IFS($AF51="left", 275, $AF51="right", 525)</f>
        <v>275</v>
      </c>
      <c r="S51" s="107" cm="1">
        <f t="array" ref="S51">_xlfn.IFS($AG51="left", 275, $AG51="right", 525)</f>
        <v>525</v>
      </c>
      <c r="T51" s="107" cm="1">
        <f t="array" ref="T51">_xlfn.IFS($AF51="left", 175, $AF51="right", 725)</f>
        <v>175</v>
      </c>
      <c r="U51" s="107" cm="1">
        <f t="array" ref="U51">_xlfn.IFS($AI51="top", 150, $AI51="bottom", 250)</f>
        <v>250</v>
      </c>
      <c r="V51" s="107" cm="1">
        <f t="array" ref="V51">_xlfn.IFS($AI51="top", 100, $AI51="bottom", 300)</f>
        <v>300</v>
      </c>
      <c r="W51" s="107" cm="1">
        <f t="array" ref="W51">_xlfn.IFS($AI51="top", 50, $AI51="bottom", 350)</f>
        <v>350</v>
      </c>
      <c r="X51" s="111" t="str">
        <f t="shared" si="3"/>
        <v>HT1_brother_jordan.png</v>
      </c>
      <c r="Y51" s="106" t="str" cm="1">
        <f t="array" ref="Y51">_xlfn.IFS($AR51="target_sister",$AO51,$AR51="target_brother", $AN51,$AR51="distractor_sister",$AQ51,$AR51="distractor_brother",$AP51)</f>
        <v>HT1_sister_jordan.png</v>
      </c>
      <c r="Z51" s="106" t="str" cm="1">
        <f t="array" ref="Z51">_xlfn.IFS($AS51="target_sister",$AO51,$AS51="target_brother", $AN51,$AS51="distractor_sister",$AQ51,$AS51="distractor_brother",$AP51)</f>
        <v>ST3_sister_jaime.png</v>
      </c>
      <c r="AA51" s="106" t="str" cm="1">
        <f t="array" ref="AA51">_xlfn.IFS($AT51="target_sister",$AO51,$AT51="target_brother", $AN51,$AT51="distractor_sister",$AQ51,$AT51="distractor_brother",$AP51)</f>
        <v>HT1_brother_jordan.png</v>
      </c>
      <c r="AB51" s="106" t="str" cm="1">
        <f t="array" ref="AB51">_xlfn.IFS($AU51="target_sister",$AO51,$AU51="target_brother", $AN51,$AU51="distractor_sister",$AQ51,$AU51="distractor_brother",$AP51)</f>
        <v>ST3_brother_jaime.png</v>
      </c>
      <c r="AC51" s="111" t="str">
        <f>_xlfn.CONCAT(VLOOKUP($C51&amp;$G51,'Character Sets'!$A$3:$H$21,6,FALSE)," gave the ",LEFT($Q51,FIND(".",$Q51)-1)," to ",$AK51," ",$AL51,".")</f>
        <v>Jordan gave the kiwi to his brother.</v>
      </c>
      <c r="AD51" s="107">
        <v>7</v>
      </c>
      <c r="AE51" s="106" t="str" cm="1">
        <f t="array" ref="AE51">_xlfn.IFS($B51="both", "_nametag", $B51="nametag", "_nametag", $B51="intro", "", $B51="neither", "")</f>
        <v>_nametag</v>
      </c>
      <c r="AF51" s="46" t="s">
        <v>5</v>
      </c>
      <c r="AG51" s="46" t="s">
        <v>6</v>
      </c>
      <c r="AH51" s="108" t="str">
        <f t="shared" si="6"/>
        <v>kiwi</v>
      </c>
      <c r="AI51" s="46" t="s">
        <v>8</v>
      </c>
      <c r="AJ51" s="110" t="str">
        <f t="shared" si="4"/>
        <v>bottom left</v>
      </c>
      <c r="AK51" s="110" t="str" cm="1">
        <f t="array" ref="AK51">_xlfn.IFS($G51="he", "his", $G51="she", "her", $G51="they", "their")</f>
        <v>his</v>
      </c>
      <c r="AL51" s="110" t="s">
        <v>135</v>
      </c>
      <c r="AM51" s="111" t="str">
        <f t="shared" si="5"/>
        <v>he_brother</v>
      </c>
      <c r="AN51" s="106" t="str">
        <f t="shared" si="7"/>
        <v>HT1_brother_jordan.png</v>
      </c>
      <c r="AO51" s="106" t="str">
        <f t="shared" si="8"/>
        <v>HT1_sister_jordan.png</v>
      </c>
      <c r="AP51" s="106" t="str">
        <f t="shared" si="9"/>
        <v>ST3_brother_jaime.png</v>
      </c>
      <c r="AQ51" s="106" t="str">
        <f t="shared" si="10"/>
        <v>ST3_sister_jaime.png</v>
      </c>
      <c r="AR51" s="106" t="s">
        <v>356</v>
      </c>
      <c r="AS51" s="106" t="s">
        <v>358</v>
      </c>
      <c r="AT51" s="106" t="s">
        <v>355</v>
      </c>
      <c r="AU51" s="106" t="s">
        <v>357</v>
      </c>
    </row>
    <row r="52" spans="1:47" x14ac:dyDescent="0.25">
      <c r="A52" s="107">
        <v>2</v>
      </c>
      <c r="B52" s="107" t="s">
        <v>64</v>
      </c>
      <c r="C52" s="107">
        <v>2</v>
      </c>
      <c r="D52" s="46" t="s">
        <v>10</v>
      </c>
      <c r="E52" s="46" t="str">
        <f t="shared" si="0"/>
        <v>both_list2_critical8</v>
      </c>
      <c r="F52" s="109" t="s">
        <v>338</v>
      </c>
      <c r="G52" s="46" t="s">
        <v>195</v>
      </c>
      <c r="H52" s="46">
        <f>VLOOKUP($C52&amp;$G52,'Character Sets'!$A$3:$H$21,3,FALSE)</f>
        <v>4</v>
      </c>
      <c r="I52" s="46" t="str">
        <f>VLOOKUP($C52&amp;$G52,'Character Sets'!$A$3:$H$21,4,FALSE)</f>
        <v>HT1</v>
      </c>
      <c r="J52" s="46" t="str">
        <f>LOWER(VLOOKUP($C52&amp;$G52,'Character Sets'!$A$3:$H$21,6,FALSE))</f>
        <v>jordan</v>
      </c>
      <c r="K52" s="114" t="str">
        <f t="shared" si="1"/>
        <v>HT1_he_jordan_nametag.png</v>
      </c>
      <c r="L52" s="46" t="s">
        <v>197</v>
      </c>
      <c r="M52" s="46">
        <f>VLOOKUP($C52&amp;$L52,'Character Sets'!$A$3:$H$21,3,FALSE)</f>
        <v>6</v>
      </c>
      <c r="N52" s="46" t="str">
        <f>VLOOKUP($C52&amp;$L52,'Character Sets'!$A$3:$H$21,4,FALSE)</f>
        <v>ST3</v>
      </c>
      <c r="O52" s="46" t="str">
        <f>LOWER(VLOOKUP($C52&amp;$L52,'Character Sets'!$A$3:$H$21,6,FALSE))</f>
        <v>jaime</v>
      </c>
      <c r="P52" s="114" t="str">
        <f t="shared" si="2"/>
        <v>ST3_they_jaime_nametag.png</v>
      </c>
      <c r="Q52" s="114" t="s">
        <v>40</v>
      </c>
      <c r="R52" s="107" cm="1">
        <f t="array" ref="R52">_xlfn.IFS($AF52="left", 275, $AF52="right", 525)</f>
        <v>525</v>
      </c>
      <c r="S52" s="107" cm="1">
        <f t="array" ref="S52">_xlfn.IFS($AG52="left", 275, $AG52="right", 525)</f>
        <v>275</v>
      </c>
      <c r="T52" s="107" cm="1">
        <f t="array" ref="T52">_xlfn.IFS($AF52="left", 175, $AF52="right", 725)</f>
        <v>725</v>
      </c>
      <c r="U52" s="107" cm="1">
        <f t="array" ref="U52">_xlfn.IFS($AI52="top", 150, $AI52="bottom", 250)</f>
        <v>250</v>
      </c>
      <c r="V52" s="107" cm="1">
        <f t="array" ref="V52">_xlfn.IFS($AI52="top", 100, $AI52="bottom", 300)</f>
        <v>300</v>
      </c>
      <c r="W52" s="107" cm="1">
        <f t="array" ref="W52">_xlfn.IFS($AI52="top", 50, $AI52="bottom", 350)</f>
        <v>350</v>
      </c>
      <c r="X52" s="111" t="str">
        <f t="shared" si="3"/>
        <v>HT1_sister_jordan.png</v>
      </c>
      <c r="Y52" s="106" t="str" cm="1">
        <f t="array" ref="Y52">_xlfn.IFS($AR52="target_sister",$AO52,$AR52="target_brother", $AN52,$AR52="distractor_sister",$AQ52,$AR52="distractor_brother",$AP52)</f>
        <v>ST3_brother_jaime.png</v>
      </c>
      <c r="Z52" s="106" t="str" cm="1">
        <f t="array" ref="Z52">_xlfn.IFS($AS52="target_sister",$AO52,$AS52="target_brother", $AN52,$AS52="distractor_sister",$AQ52,$AS52="distractor_brother",$AP52)</f>
        <v>HT1_brother_jordan.png</v>
      </c>
      <c r="AA52" s="106" t="str" cm="1">
        <f t="array" ref="AA52">_xlfn.IFS($AT52="target_sister",$AO52,$AT52="target_brother", $AN52,$AT52="distractor_sister",$AQ52,$AT52="distractor_brother",$AP52)</f>
        <v>ST3_sister_jaime.png</v>
      </c>
      <c r="AB52" s="106" t="str" cm="1">
        <f t="array" ref="AB52">_xlfn.IFS($AU52="target_sister",$AO52,$AU52="target_brother", $AN52,$AU52="distractor_sister",$AQ52,$AU52="distractor_brother",$AP52)</f>
        <v>HT1_sister_jordan.png</v>
      </c>
      <c r="AC52" s="111" t="str">
        <f>_xlfn.CONCAT(VLOOKUP($C52&amp;$G52,'Character Sets'!$A$3:$H$21,6,FALSE)," gave the ",LEFT($Q52,FIND(".",$Q52)-1)," to ",$AK52," ",$AL52,".")</f>
        <v>Jordan gave the grapes to his sister.</v>
      </c>
      <c r="AD52" s="107">
        <v>8</v>
      </c>
      <c r="AE52" s="106" t="str" cm="1">
        <f t="array" ref="AE52">_xlfn.IFS($B52="both", "_nametag", $B52="nametag", "_nametag", $B52="intro", "", $B52="neither", "")</f>
        <v>_nametag</v>
      </c>
      <c r="AF52" s="46" t="s">
        <v>6</v>
      </c>
      <c r="AG52" s="46" t="s">
        <v>5</v>
      </c>
      <c r="AH52" s="108" t="str">
        <f t="shared" si="6"/>
        <v>grapes</v>
      </c>
      <c r="AI52" s="46" t="s">
        <v>8</v>
      </c>
      <c r="AJ52" s="110" t="str">
        <f t="shared" si="4"/>
        <v>bottom right</v>
      </c>
      <c r="AK52" s="110" t="str" cm="1">
        <f t="array" ref="AK52">_xlfn.IFS($G52="he", "his", $G52="she", "her", $G52="they", "their")</f>
        <v>his</v>
      </c>
      <c r="AL52" s="110" t="s">
        <v>136</v>
      </c>
      <c r="AM52" s="111" t="str">
        <f t="shared" si="5"/>
        <v>he_sister</v>
      </c>
      <c r="AN52" s="106" t="str">
        <f t="shared" si="7"/>
        <v>HT1_brother_jordan.png</v>
      </c>
      <c r="AO52" s="106" t="str">
        <f t="shared" si="8"/>
        <v>HT1_sister_jordan.png</v>
      </c>
      <c r="AP52" s="106" t="str">
        <f t="shared" si="9"/>
        <v>ST3_brother_jaime.png</v>
      </c>
      <c r="AQ52" s="106" t="str">
        <f t="shared" si="10"/>
        <v>ST3_sister_jaime.png</v>
      </c>
      <c r="AR52" s="106" t="s">
        <v>357</v>
      </c>
      <c r="AS52" s="106" t="s">
        <v>355</v>
      </c>
      <c r="AT52" s="106" t="s">
        <v>358</v>
      </c>
      <c r="AU52" s="106" t="s">
        <v>356</v>
      </c>
    </row>
    <row r="53" spans="1:47" x14ac:dyDescent="0.25">
      <c r="A53" s="107">
        <v>2</v>
      </c>
      <c r="B53" s="107" t="s">
        <v>64</v>
      </c>
      <c r="C53" s="107">
        <v>2</v>
      </c>
      <c r="D53" s="46" t="s">
        <v>10</v>
      </c>
      <c r="E53" s="46" t="str">
        <f t="shared" si="0"/>
        <v>both_list2_critical9</v>
      </c>
      <c r="F53" s="109" t="s">
        <v>338</v>
      </c>
      <c r="G53" s="46" t="s">
        <v>195</v>
      </c>
      <c r="H53" s="46">
        <f>VLOOKUP($C53&amp;$G53,'Character Sets'!$A$3:$H$21,3,FALSE)</f>
        <v>4</v>
      </c>
      <c r="I53" s="46" t="str">
        <f>VLOOKUP($C53&amp;$G53,'Character Sets'!$A$3:$H$21,4,FALSE)</f>
        <v>HT1</v>
      </c>
      <c r="J53" s="46" t="str">
        <f>LOWER(VLOOKUP($C53&amp;$G53,'Character Sets'!$A$3:$H$21,6,FALSE))</f>
        <v>jordan</v>
      </c>
      <c r="K53" s="114" t="str">
        <f t="shared" si="1"/>
        <v>HT1_he_jordan_nametag.png</v>
      </c>
      <c r="L53" s="46" t="s">
        <v>197</v>
      </c>
      <c r="M53" s="46">
        <f>VLOOKUP($C53&amp;$L53,'Character Sets'!$A$3:$H$21,3,FALSE)</f>
        <v>6</v>
      </c>
      <c r="N53" s="46" t="str">
        <f>VLOOKUP($C53&amp;$L53,'Character Sets'!$A$3:$H$21,4,FALSE)</f>
        <v>ST3</v>
      </c>
      <c r="O53" s="46" t="str">
        <f>LOWER(VLOOKUP($C53&amp;$L53,'Character Sets'!$A$3:$H$21,6,FALSE))</f>
        <v>jaime</v>
      </c>
      <c r="P53" s="114" t="str">
        <f t="shared" si="2"/>
        <v>ST3_they_jaime_nametag.png</v>
      </c>
      <c r="Q53" s="114" t="s">
        <v>101</v>
      </c>
      <c r="R53" s="107" cm="1">
        <f t="array" ref="R53">_xlfn.IFS($AF53="left", 275, $AF53="right", 525)</f>
        <v>275</v>
      </c>
      <c r="S53" s="107" cm="1">
        <f t="array" ref="S53">_xlfn.IFS($AG53="left", 275, $AG53="right", 525)</f>
        <v>525</v>
      </c>
      <c r="T53" s="107" cm="1">
        <f t="array" ref="T53">_xlfn.IFS($AF53="left", 175, $AF53="right", 725)</f>
        <v>175</v>
      </c>
      <c r="U53" s="107" cm="1">
        <f t="array" ref="U53">_xlfn.IFS($AI53="top", 150, $AI53="bottom", 250)</f>
        <v>150</v>
      </c>
      <c r="V53" s="107" cm="1">
        <f t="array" ref="V53">_xlfn.IFS($AI53="top", 100, $AI53="bottom", 300)</f>
        <v>100</v>
      </c>
      <c r="W53" s="107" cm="1">
        <f t="array" ref="W53">_xlfn.IFS($AI53="top", 50, $AI53="bottom", 350)</f>
        <v>50</v>
      </c>
      <c r="X53" s="111" t="str">
        <f t="shared" si="3"/>
        <v>HT1_sister_jordan.png</v>
      </c>
      <c r="Y53" s="106" t="str" cm="1">
        <f t="array" ref="Y53">_xlfn.IFS($AR53="target_sister",$AO53,$AR53="target_brother", $AN53,$AR53="distractor_sister",$AQ53,$AR53="distractor_brother",$AP53)</f>
        <v>HT1_sister_jordan.png</v>
      </c>
      <c r="Z53" s="106" t="str" cm="1">
        <f t="array" ref="Z53">_xlfn.IFS($AS53="target_sister",$AO53,$AS53="target_brother", $AN53,$AS53="distractor_sister",$AQ53,$AS53="distractor_brother",$AP53)</f>
        <v>ST3_sister_jaime.png</v>
      </c>
      <c r="AA53" s="106" t="str" cm="1">
        <f t="array" ref="AA53">_xlfn.IFS($AT53="target_sister",$AO53,$AT53="target_brother", $AN53,$AT53="distractor_sister",$AQ53,$AT53="distractor_brother",$AP53)</f>
        <v>HT1_brother_jordan.png</v>
      </c>
      <c r="AB53" s="106" t="str" cm="1">
        <f t="array" ref="AB53">_xlfn.IFS($AU53="target_sister",$AO53,$AU53="target_brother", $AN53,$AU53="distractor_sister",$AQ53,$AU53="distractor_brother",$AP53)</f>
        <v>ST3_brother_jaime.png</v>
      </c>
      <c r="AC53" s="111" t="str">
        <f>_xlfn.CONCAT(VLOOKUP($C53&amp;$G53,'Character Sets'!$A$3:$H$21,6,FALSE)," gave the ",LEFT($Q53,FIND(".",$Q53)-1)," to ",$AK53," ",$AL53,".")</f>
        <v>Jordan gave the pear to his sister.</v>
      </c>
      <c r="AD53" s="107">
        <v>9</v>
      </c>
      <c r="AE53" s="106" t="str" cm="1">
        <f t="array" ref="AE53">_xlfn.IFS($B53="both", "_nametag", $B53="nametag", "_nametag", $B53="intro", "", $B53="neither", "")</f>
        <v>_nametag</v>
      </c>
      <c r="AF53" s="46" t="s">
        <v>5</v>
      </c>
      <c r="AG53" s="46" t="s">
        <v>6</v>
      </c>
      <c r="AH53" s="108" t="str">
        <f t="shared" si="6"/>
        <v>pear</v>
      </c>
      <c r="AI53" s="46" t="s">
        <v>7</v>
      </c>
      <c r="AJ53" s="110" t="str">
        <f t="shared" si="4"/>
        <v>top left</v>
      </c>
      <c r="AK53" s="110" t="str" cm="1">
        <f t="array" ref="AK53">_xlfn.IFS($G53="he", "his", $G53="she", "her", $G53="they", "their")</f>
        <v>his</v>
      </c>
      <c r="AL53" s="110" t="s">
        <v>136</v>
      </c>
      <c r="AM53" s="111" t="str">
        <f t="shared" si="5"/>
        <v>he_sister</v>
      </c>
      <c r="AN53" s="106" t="str">
        <f t="shared" si="7"/>
        <v>HT1_brother_jordan.png</v>
      </c>
      <c r="AO53" s="106" t="str">
        <f t="shared" si="8"/>
        <v>HT1_sister_jordan.png</v>
      </c>
      <c r="AP53" s="106" t="str">
        <f t="shared" si="9"/>
        <v>ST3_brother_jaime.png</v>
      </c>
      <c r="AQ53" s="106" t="str">
        <f t="shared" si="10"/>
        <v>ST3_sister_jaime.png</v>
      </c>
      <c r="AR53" s="106" t="s">
        <v>356</v>
      </c>
      <c r="AS53" s="106" t="s">
        <v>358</v>
      </c>
      <c r="AT53" s="106" t="s">
        <v>355</v>
      </c>
      <c r="AU53" s="106" t="s">
        <v>357</v>
      </c>
    </row>
    <row r="54" spans="1:47" x14ac:dyDescent="0.25">
      <c r="A54" s="107">
        <v>2</v>
      </c>
      <c r="B54" s="107" t="s">
        <v>64</v>
      </c>
      <c r="C54" s="107">
        <v>2</v>
      </c>
      <c r="D54" s="46" t="s">
        <v>10</v>
      </c>
      <c r="E54" s="46" t="str">
        <f t="shared" si="0"/>
        <v>both_list2_critical10</v>
      </c>
      <c r="F54" s="109" t="s">
        <v>338</v>
      </c>
      <c r="G54" s="46" t="s">
        <v>195</v>
      </c>
      <c r="H54" s="46">
        <f>VLOOKUP($C54&amp;$G54,'Character Sets'!$A$3:$H$21,3,FALSE)</f>
        <v>4</v>
      </c>
      <c r="I54" s="46" t="str">
        <f>VLOOKUP($C54&amp;$G54,'Character Sets'!$A$3:$H$21,4,FALSE)</f>
        <v>HT1</v>
      </c>
      <c r="J54" s="46" t="str">
        <f>LOWER(VLOOKUP($C54&amp;$G54,'Character Sets'!$A$3:$H$21,6,FALSE))</f>
        <v>jordan</v>
      </c>
      <c r="K54" s="114" t="str">
        <f t="shared" si="1"/>
        <v>HT1_he_jordan_nametag.png</v>
      </c>
      <c r="L54" s="46" t="s">
        <v>197</v>
      </c>
      <c r="M54" s="46">
        <f>VLOOKUP($C54&amp;$L54,'Character Sets'!$A$3:$H$21,3,FALSE)</f>
        <v>6</v>
      </c>
      <c r="N54" s="46" t="str">
        <f>VLOOKUP($C54&amp;$L54,'Character Sets'!$A$3:$H$21,4,FALSE)</f>
        <v>ST3</v>
      </c>
      <c r="O54" s="46" t="str">
        <f>LOWER(VLOOKUP($C54&amp;$L54,'Character Sets'!$A$3:$H$21,6,FALSE))</f>
        <v>jaime</v>
      </c>
      <c r="P54" s="114" t="str">
        <f t="shared" si="2"/>
        <v>ST3_they_jaime_nametag.png</v>
      </c>
      <c r="Q54" s="114" t="s">
        <v>21</v>
      </c>
      <c r="R54" s="107" cm="1">
        <f t="array" ref="R54">_xlfn.IFS($AF54="left", 275, $AF54="right", 525)</f>
        <v>525</v>
      </c>
      <c r="S54" s="107" cm="1">
        <f t="array" ref="S54">_xlfn.IFS($AG54="left", 275, $AG54="right", 525)</f>
        <v>275</v>
      </c>
      <c r="T54" s="107" cm="1">
        <f t="array" ref="T54">_xlfn.IFS($AF54="left", 175, $AF54="right", 725)</f>
        <v>725</v>
      </c>
      <c r="U54" s="107" cm="1">
        <f t="array" ref="U54">_xlfn.IFS($AI54="top", 150, $AI54="bottom", 250)</f>
        <v>150</v>
      </c>
      <c r="V54" s="107" cm="1">
        <f t="array" ref="V54">_xlfn.IFS($AI54="top", 100, $AI54="bottom", 300)</f>
        <v>100</v>
      </c>
      <c r="W54" s="107" cm="1">
        <f t="array" ref="W54">_xlfn.IFS($AI54="top", 50, $AI54="bottom", 350)</f>
        <v>50</v>
      </c>
      <c r="X54" s="111" t="str">
        <f t="shared" si="3"/>
        <v>HT1_brother_jordan.png</v>
      </c>
      <c r="Y54" s="106" t="str" cm="1">
        <f t="array" ref="Y54">_xlfn.IFS($AR54="target_sister",$AO54,$AR54="target_brother", $AN54,$AR54="distractor_sister",$AQ54,$AR54="distractor_brother",$AP54)</f>
        <v>ST3_brother_jaime.png</v>
      </c>
      <c r="Z54" s="106" t="str" cm="1">
        <f t="array" ref="Z54">_xlfn.IFS($AS54="target_sister",$AO54,$AS54="target_brother", $AN54,$AS54="distractor_sister",$AQ54,$AS54="distractor_brother",$AP54)</f>
        <v>HT1_brother_jordan.png</v>
      </c>
      <c r="AA54" s="106" t="str" cm="1">
        <f t="array" ref="AA54">_xlfn.IFS($AT54="target_sister",$AO54,$AT54="target_brother", $AN54,$AT54="distractor_sister",$AQ54,$AT54="distractor_brother",$AP54)</f>
        <v>ST3_sister_jaime.png</v>
      </c>
      <c r="AB54" s="106" t="str" cm="1">
        <f t="array" ref="AB54">_xlfn.IFS($AU54="target_sister",$AO54,$AU54="target_brother", $AN54,$AU54="distractor_sister",$AQ54,$AU54="distractor_brother",$AP54)</f>
        <v>HT1_sister_jordan.png</v>
      </c>
      <c r="AC54" s="111" t="str">
        <f>_xlfn.CONCAT(VLOOKUP($C54&amp;$G54,'Character Sets'!$A$3:$H$21,6,FALSE)," gave the ",LEFT($Q54,FIND(".",$Q54)-1)," to ",$AK54," ",$AL54,".")</f>
        <v>Jordan gave the juice to his brother.</v>
      </c>
      <c r="AD54" s="107">
        <v>10</v>
      </c>
      <c r="AE54" s="106" t="str" cm="1">
        <f t="array" ref="AE54">_xlfn.IFS($B54="both", "_nametag", $B54="nametag", "_nametag", $B54="intro", "", $B54="neither", "")</f>
        <v>_nametag</v>
      </c>
      <c r="AF54" s="46" t="s">
        <v>6</v>
      </c>
      <c r="AG54" s="46" t="s">
        <v>5</v>
      </c>
      <c r="AH54" s="108" t="str">
        <f t="shared" si="6"/>
        <v>juice</v>
      </c>
      <c r="AI54" s="46" t="s">
        <v>7</v>
      </c>
      <c r="AJ54" s="110" t="str">
        <f t="shared" si="4"/>
        <v>top right</v>
      </c>
      <c r="AK54" s="110" t="str" cm="1">
        <f t="array" ref="AK54">_xlfn.IFS($G54="he", "his", $G54="she", "her", $G54="they", "their")</f>
        <v>his</v>
      </c>
      <c r="AL54" s="110" t="s">
        <v>135</v>
      </c>
      <c r="AM54" s="111" t="str">
        <f t="shared" si="5"/>
        <v>he_brother</v>
      </c>
      <c r="AN54" s="106" t="str">
        <f t="shared" si="7"/>
        <v>HT1_brother_jordan.png</v>
      </c>
      <c r="AO54" s="106" t="str">
        <f t="shared" si="8"/>
        <v>HT1_sister_jordan.png</v>
      </c>
      <c r="AP54" s="106" t="str">
        <f t="shared" si="9"/>
        <v>ST3_brother_jaime.png</v>
      </c>
      <c r="AQ54" s="106" t="str">
        <f t="shared" si="10"/>
        <v>ST3_sister_jaime.png</v>
      </c>
      <c r="AR54" s="106" t="s">
        <v>357</v>
      </c>
      <c r="AS54" s="106" t="s">
        <v>355</v>
      </c>
      <c r="AT54" s="106" t="s">
        <v>358</v>
      </c>
      <c r="AU54" s="106" t="s">
        <v>356</v>
      </c>
    </row>
    <row r="55" spans="1:47" x14ac:dyDescent="0.25">
      <c r="A55" s="107">
        <v>2</v>
      </c>
      <c r="B55" s="107" t="s">
        <v>64</v>
      </c>
      <c r="C55" s="107">
        <v>2</v>
      </c>
      <c r="D55" s="46" t="s">
        <v>10</v>
      </c>
      <c r="E55" s="46" t="str">
        <f t="shared" si="0"/>
        <v>both_list2_critical11</v>
      </c>
      <c r="F55" s="46" t="s">
        <v>337</v>
      </c>
      <c r="G55" s="46" t="s">
        <v>196</v>
      </c>
      <c r="H55" s="46">
        <f>VLOOKUP($C55&amp;$G55,'Character Sets'!$A$3:$H$21,3,FALSE)</f>
        <v>5</v>
      </c>
      <c r="I55" s="46" t="str">
        <f>VLOOKUP($C55&amp;$G55,'Character Sets'!$A$3:$H$21,4,FALSE)</f>
        <v>ST2</v>
      </c>
      <c r="J55" s="46" t="str">
        <f>LOWER(VLOOKUP($C55&amp;$G55,'Character Sets'!$A$3:$H$21,6,FALSE))</f>
        <v>casey</v>
      </c>
      <c r="K55" s="114" t="str">
        <f t="shared" si="1"/>
        <v>ST2_she_casey_nametag.png</v>
      </c>
      <c r="L55" s="46" t="s">
        <v>195</v>
      </c>
      <c r="M55" s="46">
        <f>VLOOKUP($C55&amp;$L55,'Character Sets'!$A$3:$H$21,3,FALSE)</f>
        <v>4</v>
      </c>
      <c r="N55" s="46" t="str">
        <f>VLOOKUP($C55&amp;$L55,'Character Sets'!$A$3:$H$21,4,FALSE)</f>
        <v>HT1</v>
      </c>
      <c r="O55" s="46" t="str">
        <f>LOWER(VLOOKUP($C55&amp;$L55,'Character Sets'!$A$3:$H$21,6,FALSE))</f>
        <v>jordan</v>
      </c>
      <c r="P55" s="114" t="str">
        <f t="shared" si="2"/>
        <v>HT1_he_jordan_nametag.png</v>
      </c>
      <c r="Q55" s="114" t="s">
        <v>22</v>
      </c>
      <c r="R55" s="107" cm="1">
        <f t="array" ref="R55">_xlfn.IFS($AF55="left", 275, $AF55="right", 525)</f>
        <v>275</v>
      </c>
      <c r="S55" s="107" cm="1">
        <f t="array" ref="S55">_xlfn.IFS($AG55="left", 275, $AG55="right", 525)</f>
        <v>525</v>
      </c>
      <c r="T55" s="107" cm="1">
        <f t="array" ref="T55">_xlfn.IFS($AF55="left", 175, $AF55="right", 725)</f>
        <v>175</v>
      </c>
      <c r="U55" s="107" cm="1">
        <f t="array" ref="U55">_xlfn.IFS($AI55="top", 150, $AI55="bottom", 250)</f>
        <v>250</v>
      </c>
      <c r="V55" s="107" cm="1">
        <f t="array" ref="V55">_xlfn.IFS($AI55="top", 100, $AI55="bottom", 300)</f>
        <v>300</v>
      </c>
      <c r="W55" s="107" cm="1">
        <f t="array" ref="W55">_xlfn.IFS($AI55="top", 50, $AI55="bottom", 350)</f>
        <v>350</v>
      </c>
      <c r="X55" s="111" t="str">
        <f t="shared" si="3"/>
        <v>ST2_sister_casey.png</v>
      </c>
      <c r="Y55" s="106" t="str" cm="1">
        <f t="array" ref="Y55">_xlfn.IFS($AR55="target_sister",$AO55,$AR55="target_brother", $AN55,$AR55="distractor_sister",$AQ55,$AR55="distractor_brother",$AP55)</f>
        <v>ST2_brother_casey.png</v>
      </c>
      <c r="Z55" s="106" t="str" cm="1">
        <f t="array" ref="Z55">_xlfn.IFS($AS55="target_sister",$AO55,$AS55="target_brother", $AN55,$AS55="distractor_sister",$AQ55,$AS55="distractor_brother",$AP55)</f>
        <v>HT1_brother_jordan.png</v>
      </c>
      <c r="AA55" s="106" t="str" cm="1">
        <f t="array" ref="AA55">_xlfn.IFS($AT55="target_sister",$AO55,$AT55="target_brother", $AN55,$AT55="distractor_sister",$AQ55,$AT55="distractor_brother",$AP55)</f>
        <v>ST2_sister_casey.png</v>
      </c>
      <c r="AB55" s="106" t="str" cm="1">
        <f t="array" ref="AB55">_xlfn.IFS($AU55="target_sister",$AO55,$AU55="target_brother", $AN55,$AU55="distractor_sister",$AQ55,$AU55="distractor_brother",$AP55)</f>
        <v>HT1_sister_jordan.png</v>
      </c>
      <c r="AC55" s="111" t="str">
        <f>_xlfn.CONCAT(VLOOKUP($C55&amp;$G55,'Character Sets'!$A$3:$H$21,6,FALSE)," gave the ",LEFT($Q55,FIND(".",$Q55)-1)," to ",$AK55," ",$AL55,".")</f>
        <v>Casey gave the spoon to her sister.</v>
      </c>
      <c r="AD55" s="107">
        <v>11</v>
      </c>
      <c r="AE55" s="106" t="str" cm="1">
        <f t="array" ref="AE55">_xlfn.IFS($B55="both", "_nametag", $B55="nametag", "_nametag", $B55="intro", "", $B55="neither", "")</f>
        <v>_nametag</v>
      </c>
      <c r="AF55" s="46" t="s">
        <v>5</v>
      </c>
      <c r="AG55" s="46" t="s">
        <v>6</v>
      </c>
      <c r="AH55" s="108" t="str">
        <f t="shared" si="6"/>
        <v>spoon</v>
      </c>
      <c r="AI55" s="46" t="s">
        <v>8</v>
      </c>
      <c r="AJ55" s="110" t="str">
        <f t="shared" si="4"/>
        <v>bottom left</v>
      </c>
      <c r="AK55" s="110" t="str" cm="1">
        <f t="array" ref="AK55">_xlfn.IFS($G55="he", "his", $G55="she", "her", $G55="they", "their")</f>
        <v>her</v>
      </c>
      <c r="AL55" s="110" t="s">
        <v>136</v>
      </c>
      <c r="AM55" s="111" t="str">
        <f t="shared" si="5"/>
        <v>she_sister</v>
      </c>
      <c r="AN55" s="106" t="str">
        <f t="shared" si="7"/>
        <v>ST2_brother_casey.png</v>
      </c>
      <c r="AO55" s="106" t="str">
        <f t="shared" si="8"/>
        <v>ST2_sister_casey.png</v>
      </c>
      <c r="AP55" s="106" t="str">
        <f t="shared" si="9"/>
        <v>HT1_brother_jordan.png</v>
      </c>
      <c r="AQ55" s="106" t="str">
        <f t="shared" si="10"/>
        <v>HT1_sister_jordan.png</v>
      </c>
      <c r="AR55" s="106" t="s">
        <v>355</v>
      </c>
      <c r="AS55" s="106" t="s">
        <v>357</v>
      </c>
      <c r="AT55" s="106" t="s">
        <v>356</v>
      </c>
      <c r="AU55" s="106" t="s">
        <v>358</v>
      </c>
    </row>
    <row r="56" spans="1:47" x14ac:dyDescent="0.25">
      <c r="A56" s="107">
        <v>2</v>
      </c>
      <c r="B56" s="107" t="s">
        <v>64</v>
      </c>
      <c r="C56" s="107">
        <v>2</v>
      </c>
      <c r="D56" s="46" t="s">
        <v>10</v>
      </c>
      <c r="E56" s="46" t="str">
        <f t="shared" si="0"/>
        <v>both_list2_critical12</v>
      </c>
      <c r="F56" s="46" t="s">
        <v>337</v>
      </c>
      <c r="G56" s="46" t="s">
        <v>196</v>
      </c>
      <c r="H56" s="46">
        <f>VLOOKUP($C56&amp;$G56,'Character Sets'!$A$3:$H$21,3,FALSE)</f>
        <v>5</v>
      </c>
      <c r="I56" s="46" t="str">
        <f>VLOOKUP($C56&amp;$G56,'Character Sets'!$A$3:$H$21,4,FALSE)</f>
        <v>ST2</v>
      </c>
      <c r="J56" s="46" t="str">
        <f>LOWER(VLOOKUP($C56&amp;$G56,'Character Sets'!$A$3:$H$21,6,FALSE))</f>
        <v>casey</v>
      </c>
      <c r="K56" s="114" t="str">
        <f t="shared" si="1"/>
        <v>ST2_she_casey_nametag.png</v>
      </c>
      <c r="L56" s="46" t="s">
        <v>195</v>
      </c>
      <c r="M56" s="46">
        <f>VLOOKUP($C56&amp;$L56,'Character Sets'!$A$3:$H$21,3,FALSE)</f>
        <v>4</v>
      </c>
      <c r="N56" s="46" t="str">
        <f>VLOOKUP($C56&amp;$L56,'Character Sets'!$A$3:$H$21,4,FALSE)</f>
        <v>HT1</v>
      </c>
      <c r="O56" s="46" t="str">
        <f>LOWER(VLOOKUP($C56&amp;$L56,'Character Sets'!$A$3:$H$21,6,FALSE))</f>
        <v>jordan</v>
      </c>
      <c r="P56" s="114" t="str">
        <f t="shared" si="2"/>
        <v>HT1_he_jordan_nametag.png</v>
      </c>
      <c r="Q56" s="114" t="s">
        <v>23</v>
      </c>
      <c r="R56" s="107" cm="1">
        <f t="array" ref="R56">_xlfn.IFS($AF56="left", 275, $AF56="right", 525)</f>
        <v>525</v>
      </c>
      <c r="S56" s="107" cm="1">
        <f t="array" ref="S56">_xlfn.IFS($AG56="left", 275, $AG56="right", 525)</f>
        <v>275</v>
      </c>
      <c r="T56" s="107" cm="1">
        <f t="array" ref="T56">_xlfn.IFS($AF56="left", 175, $AF56="right", 725)</f>
        <v>725</v>
      </c>
      <c r="U56" s="107" cm="1">
        <f t="array" ref="U56">_xlfn.IFS($AI56="top", 150, $AI56="bottom", 250)</f>
        <v>250</v>
      </c>
      <c r="V56" s="107" cm="1">
        <f t="array" ref="V56">_xlfn.IFS($AI56="top", 100, $AI56="bottom", 300)</f>
        <v>300</v>
      </c>
      <c r="W56" s="107" cm="1">
        <f t="array" ref="W56">_xlfn.IFS($AI56="top", 50, $AI56="bottom", 350)</f>
        <v>350</v>
      </c>
      <c r="X56" s="111" t="str">
        <f t="shared" si="3"/>
        <v>ST2_brother_casey.png</v>
      </c>
      <c r="Y56" s="106" t="str" cm="1">
        <f t="array" ref="Y56">_xlfn.IFS($AR56="target_sister",$AO56,$AR56="target_brother", $AN56,$AR56="distractor_sister",$AQ56,$AR56="distractor_brother",$AP56)</f>
        <v>HT1_sister_jordan.png</v>
      </c>
      <c r="Z56" s="106" t="str" cm="1">
        <f t="array" ref="Z56">_xlfn.IFS($AS56="target_sister",$AO56,$AS56="target_brother", $AN56,$AS56="distractor_sister",$AQ56,$AS56="distractor_brother",$AP56)</f>
        <v>ST2_sister_casey.png</v>
      </c>
      <c r="AA56" s="106" t="str" cm="1">
        <f t="array" ref="AA56">_xlfn.IFS($AT56="target_sister",$AO56,$AT56="target_brother", $AN56,$AT56="distractor_sister",$AQ56,$AT56="distractor_brother",$AP56)</f>
        <v>HT1_brother_jordan.png</v>
      </c>
      <c r="AB56" s="106" t="str" cm="1">
        <f t="array" ref="AB56">_xlfn.IFS($AU56="target_sister",$AO56,$AU56="target_brother", $AN56,$AU56="distractor_sister",$AQ56,$AU56="distractor_brother",$AP56)</f>
        <v>ST2_brother_casey.png</v>
      </c>
      <c r="AC56" s="111" t="str">
        <f>_xlfn.CONCAT(VLOOKUP($C56&amp;$G56,'Character Sets'!$A$3:$H$21,6,FALSE)," gave the ",LEFT($Q56,FIND(".",$Q56)-1)," to ",$AK56," ",$AL56,".")</f>
        <v>Casey gave the broccoli to her brother.</v>
      </c>
      <c r="AD56" s="107">
        <v>12</v>
      </c>
      <c r="AE56" s="106" t="str" cm="1">
        <f t="array" ref="AE56">_xlfn.IFS($B56="both", "_nametag", $B56="nametag", "_nametag", $B56="intro", "", $B56="neither", "")</f>
        <v>_nametag</v>
      </c>
      <c r="AF56" s="46" t="s">
        <v>6</v>
      </c>
      <c r="AG56" s="46" t="s">
        <v>5</v>
      </c>
      <c r="AH56" s="108" t="str">
        <f t="shared" si="6"/>
        <v>broccoli</v>
      </c>
      <c r="AI56" s="46" t="s">
        <v>8</v>
      </c>
      <c r="AJ56" s="110" t="str">
        <f t="shared" si="4"/>
        <v>bottom right</v>
      </c>
      <c r="AK56" s="110" t="str" cm="1">
        <f t="array" ref="AK56">_xlfn.IFS($G56="he", "his", $G56="she", "her", $G56="they", "their")</f>
        <v>her</v>
      </c>
      <c r="AL56" s="110" t="s">
        <v>135</v>
      </c>
      <c r="AM56" s="111" t="str">
        <f t="shared" si="5"/>
        <v>she_brother</v>
      </c>
      <c r="AN56" s="106" t="str">
        <f t="shared" si="7"/>
        <v>ST2_brother_casey.png</v>
      </c>
      <c r="AO56" s="106" t="str">
        <f t="shared" si="8"/>
        <v>ST2_sister_casey.png</v>
      </c>
      <c r="AP56" s="106" t="str">
        <f t="shared" si="9"/>
        <v>HT1_brother_jordan.png</v>
      </c>
      <c r="AQ56" s="106" t="str">
        <f t="shared" si="10"/>
        <v>HT1_sister_jordan.png</v>
      </c>
      <c r="AR56" s="106" t="s">
        <v>358</v>
      </c>
      <c r="AS56" s="106" t="s">
        <v>356</v>
      </c>
      <c r="AT56" s="106" t="s">
        <v>357</v>
      </c>
      <c r="AU56" s="106" t="s">
        <v>355</v>
      </c>
    </row>
    <row r="57" spans="1:47" x14ac:dyDescent="0.25">
      <c r="A57" s="107">
        <v>2</v>
      </c>
      <c r="B57" s="107" t="s">
        <v>64</v>
      </c>
      <c r="C57" s="107">
        <v>2</v>
      </c>
      <c r="D57" s="46" t="s">
        <v>10</v>
      </c>
      <c r="E57" s="46" t="str">
        <f t="shared" si="0"/>
        <v>both_list2_critical13</v>
      </c>
      <c r="F57" s="46" t="s">
        <v>337</v>
      </c>
      <c r="G57" s="46" t="s">
        <v>196</v>
      </c>
      <c r="H57" s="46">
        <f>VLOOKUP($C57&amp;$G57,'Character Sets'!$A$3:$H$21,3,FALSE)</f>
        <v>5</v>
      </c>
      <c r="I57" s="46" t="str">
        <f>VLOOKUP($C57&amp;$G57,'Character Sets'!$A$3:$H$21,4,FALSE)</f>
        <v>ST2</v>
      </c>
      <c r="J57" s="46" t="str">
        <f>LOWER(VLOOKUP($C57&amp;$G57,'Character Sets'!$A$3:$H$21,6,FALSE))</f>
        <v>casey</v>
      </c>
      <c r="K57" s="114" t="str">
        <f t="shared" si="1"/>
        <v>ST2_she_casey_nametag.png</v>
      </c>
      <c r="L57" s="46" t="s">
        <v>195</v>
      </c>
      <c r="M57" s="46">
        <f>VLOOKUP($C57&amp;$L57,'Character Sets'!$A$3:$H$21,3,FALSE)</f>
        <v>4</v>
      </c>
      <c r="N57" s="46" t="str">
        <f>VLOOKUP($C57&amp;$L57,'Character Sets'!$A$3:$H$21,4,FALSE)</f>
        <v>HT1</v>
      </c>
      <c r="O57" s="46" t="str">
        <f>LOWER(VLOOKUP($C57&amp;$L57,'Character Sets'!$A$3:$H$21,6,FALSE))</f>
        <v>jordan</v>
      </c>
      <c r="P57" s="114" t="str">
        <f t="shared" si="2"/>
        <v>HT1_he_jordan_nametag.png</v>
      </c>
      <c r="Q57" s="114" t="s">
        <v>24</v>
      </c>
      <c r="R57" s="107" cm="1">
        <f t="array" ref="R57">_xlfn.IFS($AF57="left", 275, $AF57="right", 525)</f>
        <v>275</v>
      </c>
      <c r="S57" s="107" cm="1">
        <f t="array" ref="S57">_xlfn.IFS($AG57="left", 275, $AG57="right", 525)</f>
        <v>525</v>
      </c>
      <c r="T57" s="107" cm="1">
        <f t="array" ref="T57">_xlfn.IFS($AF57="left", 175, $AF57="right", 725)</f>
        <v>175</v>
      </c>
      <c r="U57" s="107" cm="1">
        <f t="array" ref="U57">_xlfn.IFS($AI57="top", 150, $AI57="bottom", 250)</f>
        <v>150</v>
      </c>
      <c r="V57" s="107" cm="1">
        <f t="array" ref="V57">_xlfn.IFS($AI57="top", 100, $AI57="bottom", 300)</f>
        <v>100</v>
      </c>
      <c r="W57" s="107" cm="1">
        <f t="array" ref="W57">_xlfn.IFS($AI57="top", 50, $AI57="bottom", 350)</f>
        <v>50</v>
      </c>
      <c r="X57" s="111" t="str">
        <f t="shared" si="3"/>
        <v>ST2_brother_casey.png</v>
      </c>
      <c r="Y57" s="106" t="str" cm="1">
        <f t="array" ref="Y57">_xlfn.IFS($AR57="target_sister",$AO57,$AR57="target_brother", $AN57,$AR57="distractor_sister",$AQ57,$AR57="distractor_brother",$AP57)</f>
        <v>ST2_brother_casey.png</v>
      </c>
      <c r="Z57" s="106" t="str" cm="1">
        <f t="array" ref="Z57">_xlfn.IFS($AS57="target_sister",$AO57,$AS57="target_brother", $AN57,$AS57="distractor_sister",$AQ57,$AS57="distractor_brother",$AP57)</f>
        <v>HT1_brother_jordan.png</v>
      </c>
      <c r="AA57" s="106" t="str" cm="1">
        <f t="array" ref="AA57">_xlfn.IFS($AT57="target_sister",$AO57,$AT57="target_brother", $AN57,$AT57="distractor_sister",$AQ57,$AT57="distractor_brother",$AP57)</f>
        <v>ST2_sister_casey.png</v>
      </c>
      <c r="AB57" s="106" t="str" cm="1">
        <f t="array" ref="AB57">_xlfn.IFS($AU57="target_sister",$AO57,$AU57="target_brother", $AN57,$AU57="distractor_sister",$AQ57,$AU57="distractor_brother",$AP57)</f>
        <v>HT1_sister_jordan.png</v>
      </c>
      <c r="AC57" s="111" t="str">
        <f>_xlfn.CONCAT(VLOOKUP($C57&amp;$G57,'Character Sets'!$A$3:$H$21,6,FALSE)," gave the ",LEFT($Q57,FIND(".",$Q57)-1)," to ",$AK57," ",$AL57,".")</f>
        <v>Casey gave the egg to her brother.</v>
      </c>
      <c r="AD57" s="107">
        <v>13</v>
      </c>
      <c r="AE57" s="106" t="str" cm="1">
        <f t="array" ref="AE57">_xlfn.IFS($B57="both", "_nametag", $B57="nametag", "_nametag", $B57="intro", "", $B57="neither", "")</f>
        <v>_nametag</v>
      </c>
      <c r="AF57" s="46" t="s">
        <v>5</v>
      </c>
      <c r="AG57" s="46" t="s">
        <v>6</v>
      </c>
      <c r="AH57" s="108" t="str">
        <f t="shared" si="6"/>
        <v>egg</v>
      </c>
      <c r="AI57" s="46" t="s">
        <v>7</v>
      </c>
      <c r="AJ57" s="110" t="str">
        <f t="shared" si="4"/>
        <v>top left</v>
      </c>
      <c r="AK57" s="110" t="str" cm="1">
        <f t="array" ref="AK57">_xlfn.IFS($G57="he", "his", $G57="she", "her", $G57="they", "their")</f>
        <v>her</v>
      </c>
      <c r="AL57" s="110" t="s">
        <v>135</v>
      </c>
      <c r="AM57" s="111" t="str">
        <f t="shared" si="5"/>
        <v>she_brother</v>
      </c>
      <c r="AN57" s="106" t="str">
        <f t="shared" si="7"/>
        <v>ST2_brother_casey.png</v>
      </c>
      <c r="AO57" s="106" t="str">
        <f t="shared" si="8"/>
        <v>ST2_sister_casey.png</v>
      </c>
      <c r="AP57" s="106" t="str">
        <f t="shared" si="9"/>
        <v>HT1_brother_jordan.png</v>
      </c>
      <c r="AQ57" s="106" t="str">
        <f t="shared" si="10"/>
        <v>HT1_sister_jordan.png</v>
      </c>
      <c r="AR57" s="106" t="s">
        <v>355</v>
      </c>
      <c r="AS57" s="106" t="s">
        <v>357</v>
      </c>
      <c r="AT57" s="106" t="s">
        <v>356</v>
      </c>
      <c r="AU57" s="106" t="s">
        <v>358</v>
      </c>
    </row>
    <row r="58" spans="1:47" x14ac:dyDescent="0.25">
      <c r="A58" s="107">
        <v>2</v>
      </c>
      <c r="B58" s="107" t="s">
        <v>64</v>
      </c>
      <c r="C58" s="107">
        <v>2</v>
      </c>
      <c r="D58" s="46" t="s">
        <v>10</v>
      </c>
      <c r="E58" s="46" t="str">
        <f t="shared" si="0"/>
        <v>both_list2_critical14</v>
      </c>
      <c r="F58" s="46" t="s">
        <v>337</v>
      </c>
      <c r="G58" s="46" t="s">
        <v>196</v>
      </c>
      <c r="H58" s="46">
        <f>VLOOKUP($C58&amp;$G58,'Character Sets'!$A$3:$H$21,3,FALSE)</f>
        <v>5</v>
      </c>
      <c r="I58" s="46" t="str">
        <f>VLOOKUP($C58&amp;$G58,'Character Sets'!$A$3:$H$21,4,FALSE)</f>
        <v>ST2</v>
      </c>
      <c r="J58" s="46" t="str">
        <f>LOWER(VLOOKUP($C58&amp;$G58,'Character Sets'!$A$3:$H$21,6,FALSE))</f>
        <v>casey</v>
      </c>
      <c r="K58" s="114" t="str">
        <f t="shared" si="1"/>
        <v>ST2_she_casey_nametag.png</v>
      </c>
      <c r="L58" s="46" t="s">
        <v>195</v>
      </c>
      <c r="M58" s="46">
        <f>VLOOKUP($C58&amp;$L58,'Character Sets'!$A$3:$H$21,3,FALSE)</f>
        <v>4</v>
      </c>
      <c r="N58" s="46" t="str">
        <f>VLOOKUP($C58&amp;$L58,'Character Sets'!$A$3:$H$21,4,FALSE)</f>
        <v>HT1</v>
      </c>
      <c r="O58" s="46" t="str">
        <f>LOWER(VLOOKUP($C58&amp;$L58,'Character Sets'!$A$3:$H$21,6,FALSE))</f>
        <v>jordan</v>
      </c>
      <c r="P58" s="114" t="str">
        <f t="shared" si="2"/>
        <v>HT1_he_jordan_nametag.png</v>
      </c>
      <c r="Q58" s="114" t="s">
        <v>35</v>
      </c>
      <c r="R58" s="107" cm="1">
        <f t="array" ref="R58">_xlfn.IFS($AF58="left", 275, $AF58="right", 525)</f>
        <v>525</v>
      </c>
      <c r="S58" s="107" cm="1">
        <f t="array" ref="S58">_xlfn.IFS($AG58="left", 275, $AG58="right", 525)</f>
        <v>275</v>
      </c>
      <c r="T58" s="107" cm="1">
        <f t="array" ref="T58">_xlfn.IFS($AF58="left", 175, $AF58="right", 725)</f>
        <v>725</v>
      </c>
      <c r="U58" s="107" cm="1">
        <f t="array" ref="U58">_xlfn.IFS($AI58="top", 150, $AI58="bottom", 250)</f>
        <v>150</v>
      </c>
      <c r="V58" s="107" cm="1">
        <f t="array" ref="V58">_xlfn.IFS($AI58="top", 100, $AI58="bottom", 300)</f>
        <v>100</v>
      </c>
      <c r="W58" s="107" cm="1">
        <f t="array" ref="W58">_xlfn.IFS($AI58="top", 50, $AI58="bottom", 350)</f>
        <v>50</v>
      </c>
      <c r="X58" s="111" t="str">
        <f t="shared" si="3"/>
        <v>ST2_sister_casey.png</v>
      </c>
      <c r="Y58" s="106" t="str" cm="1">
        <f t="array" ref="Y58">_xlfn.IFS($AR58="target_sister",$AO58,$AR58="target_brother", $AN58,$AR58="distractor_sister",$AQ58,$AR58="distractor_brother",$AP58)</f>
        <v>HT1_sister_jordan.png</v>
      </c>
      <c r="Z58" s="106" t="str" cm="1">
        <f t="array" ref="Z58">_xlfn.IFS($AS58="target_sister",$AO58,$AS58="target_brother", $AN58,$AS58="distractor_sister",$AQ58,$AS58="distractor_brother",$AP58)</f>
        <v>ST2_sister_casey.png</v>
      </c>
      <c r="AA58" s="106" t="str" cm="1">
        <f t="array" ref="AA58">_xlfn.IFS($AT58="target_sister",$AO58,$AT58="target_brother", $AN58,$AT58="distractor_sister",$AQ58,$AT58="distractor_brother",$AP58)</f>
        <v>HT1_brother_jordan.png</v>
      </c>
      <c r="AB58" s="106" t="str" cm="1">
        <f t="array" ref="AB58">_xlfn.IFS($AU58="target_sister",$AO58,$AU58="target_brother", $AN58,$AU58="distractor_sister",$AQ58,$AU58="distractor_brother",$AP58)</f>
        <v>ST2_brother_casey.png</v>
      </c>
      <c r="AC58" s="111" t="str">
        <f>_xlfn.CONCAT(VLOOKUP($C58&amp;$G58,'Character Sets'!$A$3:$H$21,6,FALSE)," gave the ",LEFT($Q58,FIND(".",$Q58)-1)," to ",$AK58," ",$AL58,".")</f>
        <v>Casey gave the strawberry to her sister.</v>
      </c>
      <c r="AD58" s="107">
        <v>14</v>
      </c>
      <c r="AE58" s="106" t="str" cm="1">
        <f t="array" ref="AE58">_xlfn.IFS($B58="both", "_nametag", $B58="nametag", "_nametag", $B58="intro", "", $B58="neither", "")</f>
        <v>_nametag</v>
      </c>
      <c r="AF58" s="46" t="s">
        <v>6</v>
      </c>
      <c r="AG58" s="46" t="s">
        <v>5</v>
      </c>
      <c r="AH58" s="108" t="str">
        <f t="shared" si="6"/>
        <v>strawberry</v>
      </c>
      <c r="AI58" s="46" t="s">
        <v>7</v>
      </c>
      <c r="AJ58" s="110" t="str">
        <f t="shared" si="4"/>
        <v>top right</v>
      </c>
      <c r="AK58" s="110" t="str" cm="1">
        <f t="array" ref="AK58">_xlfn.IFS($G58="he", "his", $G58="she", "her", $G58="they", "their")</f>
        <v>her</v>
      </c>
      <c r="AL58" s="110" t="s">
        <v>136</v>
      </c>
      <c r="AM58" s="111" t="str">
        <f t="shared" si="5"/>
        <v>she_sister</v>
      </c>
      <c r="AN58" s="106" t="str">
        <f t="shared" si="7"/>
        <v>ST2_brother_casey.png</v>
      </c>
      <c r="AO58" s="106" t="str">
        <f t="shared" si="8"/>
        <v>ST2_sister_casey.png</v>
      </c>
      <c r="AP58" s="106" t="str">
        <f t="shared" si="9"/>
        <v>HT1_brother_jordan.png</v>
      </c>
      <c r="AQ58" s="106" t="str">
        <f t="shared" si="10"/>
        <v>HT1_sister_jordan.png</v>
      </c>
      <c r="AR58" s="106" t="s">
        <v>358</v>
      </c>
      <c r="AS58" s="106" t="s">
        <v>356</v>
      </c>
      <c r="AT58" s="106" t="s">
        <v>357</v>
      </c>
      <c r="AU58" s="106" t="s">
        <v>355</v>
      </c>
    </row>
    <row r="59" spans="1:47" x14ac:dyDescent="0.25">
      <c r="A59" s="107">
        <v>2</v>
      </c>
      <c r="B59" s="107" t="s">
        <v>64</v>
      </c>
      <c r="C59" s="107">
        <v>2</v>
      </c>
      <c r="D59" s="46" t="s">
        <v>10</v>
      </c>
      <c r="E59" s="46" t="str">
        <f t="shared" si="0"/>
        <v>both_list2_critical15</v>
      </c>
      <c r="F59" s="46" t="s">
        <v>337</v>
      </c>
      <c r="G59" s="46" t="s">
        <v>196</v>
      </c>
      <c r="H59" s="46">
        <f>VLOOKUP($C59&amp;$G59,'Character Sets'!$A$3:$H$21,3,FALSE)</f>
        <v>5</v>
      </c>
      <c r="I59" s="46" t="str">
        <f>VLOOKUP($C59&amp;$G59,'Character Sets'!$A$3:$H$21,4,FALSE)</f>
        <v>ST2</v>
      </c>
      <c r="J59" s="46" t="str">
        <f>LOWER(VLOOKUP($C59&amp;$G59,'Character Sets'!$A$3:$H$21,6,FALSE))</f>
        <v>casey</v>
      </c>
      <c r="K59" s="114" t="str">
        <f t="shared" si="1"/>
        <v>ST2_she_casey_nametag.png</v>
      </c>
      <c r="L59" s="46" t="s">
        <v>195</v>
      </c>
      <c r="M59" s="46">
        <f>VLOOKUP($C59&amp;$L59,'Character Sets'!$A$3:$H$21,3,FALSE)</f>
        <v>4</v>
      </c>
      <c r="N59" s="46" t="str">
        <f>VLOOKUP($C59&amp;$L59,'Character Sets'!$A$3:$H$21,4,FALSE)</f>
        <v>HT1</v>
      </c>
      <c r="O59" s="46" t="str">
        <f>LOWER(VLOOKUP($C59&amp;$L59,'Character Sets'!$A$3:$H$21,6,FALSE))</f>
        <v>jordan</v>
      </c>
      <c r="P59" s="114" t="str">
        <f t="shared" si="2"/>
        <v>HT1_he_jordan_nametag.png</v>
      </c>
      <c r="Q59" s="114" t="s">
        <v>25</v>
      </c>
      <c r="R59" s="107" cm="1">
        <f t="array" ref="R59">_xlfn.IFS($AF59="left", 275, $AF59="right", 525)</f>
        <v>275</v>
      </c>
      <c r="S59" s="107" cm="1">
        <f t="array" ref="S59">_xlfn.IFS($AG59="left", 275, $AG59="right", 525)</f>
        <v>525</v>
      </c>
      <c r="T59" s="107" cm="1">
        <f t="array" ref="T59">_xlfn.IFS($AF59="left", 175, $AF59="right", 725)</f>
        <v>175</v>
      </c>
      <c r="U59" s="107" cm="1">
        <f t="array" ref="U59">_xlfn.IFS($AI59="top", 150, $AI59="bottom", 250)</f>
        <v>250</v>
      </c>
      <c r="V59" s="107" cm="1">
        <f t="array" ref="V59">_xlfn.IFS($AI59="top", 100, $AI59="bottom", 300)</f>
        <v>300</v>
      </c>
      <c r="W59" s="107" cm="1">
        <f t="array" ref="W59">_xlfn.IFS($AI59="top", 50, $AI59="bottom", 350)</f>
        <v>350</v>
      </c>
      <c r="X59" s="111" t="str">
        <f t="shared" si="3"/>
        <v>ST2_brother_casey.png</v>
      </c>
      <c r="Y59" s="106" t="str" cm="1">
        <f t="array" ref="Y59">_xlfn.IFS($AR59="target_sister",$AO59,$AR59="target_brother", $AN59,$AR59="distractor_sister",$AQ59,$AR59="distractor_brother",$AP59)</f>
        <v>ST2_sister_casey.png</v>
      </c>
      <c r="Z59" s="106" t="str" cm="1">
        <f t="array" ref="Z59">_xlfn.IFS($AS59="target_sister",$AO59,$AS59="target_brother", $AN59,$AS59="distractor_sister",$AQ59,$AS59="distractor_brother",$AP59)</f>
        <v>HT1_brother_jordan.png</v>
      </c>
      <c r="AA59" s="106" t="str" cm="1">
        <f t="array" ref="AA59">_xlfn.IFS($AT59="target_sister",$AO59,$AT59="target_brother", $AN59,$AT59="distractor_sister",$AQ59,$AT59="distractor_brother",$AP59)</f>
        <v>ST2_brother_casey.png</v>
      </c>
      <c r="AB59" s="106" t="str" cm="1">
        <f t="array" ref="AB59">_xlfn.IFS($AU59="target_sister",$AO59,$AU59="target_brother", $AN59,$AU59="distractor_sister",$AQ59,$AU59="distractor_brother",$AP59)</f>
        <v>HT1_sister_jordan.png</v>
      </c>
      <c r="AC59" s="111" t="str">
        <f>_xlfn.CONCAT(VLOOKUP($C59&amp;$G59,'Character Sets'!$A$3:$H$21,6,FALSE)," gave the ",LEFT($Q59,FIND(".",$Q59)-1)," to ",$AK59," ",$AL59,".")</f>
        <v>Casey gave the pineapple to her brother.</v>
      </c>
      <c r="AD59" s="107">
        <v>15</v>
      </c>
      <c r="AE59" s="106" t="str" cm="1">
        <f t="array" ref="AE59">_xlfn.IFS($B59="both", "_nametag", $B59="nametag", "_nametag", $B59="intro", "", $B59="neither", "")</f>
        <v>_nametag</v>
      </c>
      <c r="AF59" s="46" t="s">
        <v>5</v>
      </c>
      <c r="AG59" s="46" t="s">
        <v>6</v>
      </c>
      <c r="AH59" s="108" t="str">
        <f t="shared" si="6"/>
        <v>pineapple</v>
      </c>
      <c r="AI59" s="46" t="s">
        <v>8</v>
      </c>
      <c r="AJ59" s="110" t="str">
        <f t="shared" si="4"/>
        <v>bottom left</v>
      </c>
      <c r="AK59" s="110" t="str" cm="1">
        <f t="array" ref="AK59">_xlfn.IFS($G59="he", "his", $G59="she", "her", $G59="they", "their")</f>
        <v>her</v>
      </c>
      <c r="AL59" s="110" t="s">
        <v>135</v>
      </c>
      <c r="AM59" s="111" t="str">
        <f t="shared" si="5"/>
        <v>she_brother</v>
      </c>
      <c r="AN59" s="106" t="str">
        <f t="shared" si="7"/>
        <v>ST2_brother_casey.png</v>
      </c>
      <c r="AO59" s="106" t="str">
        <f t="shared" si="8"/>
        <v>ST2_sister_casey.png</v>
      </c>
      <c r="AP59" s="106" t="str">
        <f t="shared" si="9"/>
        <v>HT1_brother_jordan.png</v>
      </c>
      <c r="AQ59" s="106" t="str">
        <f t="shared" si="10"/>
        <v>HT1_sister_jordan.png</v>
      </c>
      <c r="AR59" s="106" t="s">
        <v>356</v>
      </c>
      <c r="AS59" s="106" t="s">
        <v>357</v>
      </c>
      <c r="AT59" s="106" t="s">
        <v>355</v>
      </c>
      <c r="AU59" s="106" t="s">
        <v>358</v>
      </c>
    </row>
    <row r="60" spans="1:47" x14ac:dyDescent="0.25">
      <c r="A60" s="107">
        <v>2</v>
      </c>
      <c r="B60" s="107" t="s">
        <v>64</v>
      </c>
      <c r="C60" s="107">
        <v>2</v>
      </c>
      <c r="D60" s="46" t="s">
        <v>10</v>
      </c>
      <c r="E60" s="46" t="str">
        <f t="shared" si="0"/>
        <v>both_list2_critical16</v>
      </c>
      <c r="F60" s="109" t="s">
        <v>338</v>
      </c>
      <c r="G60" s="46" t="s">
        <v>196</v>
      </c>
      <c r="H60" s="46">
        <f>VLOOKUP($C60&amp;$G60,'Character Sets'!$A$3:$H$21,3,FALSE)</f>
        <v>5</v>
      </c>
      <c r="I60" s="46" t="str">
        <f>VLOOKUP($C60&amp;$G60,'Character Sets'!$A$3:$H$21,4,FALSE)</f>
        <v>ST2</v>
      </c>
      <c r="J60" s="46" t="str">
        <f>LOWER(VLOOKUP($C60&amp;$G60,'Character Sets'!$A$3:$H$21,6,FALSE))</f>
        <v>casey</v>
      </c>
      <c r="K60" s="114" t="str">
        <f t="shared" si="1"/>
        <v>ST2_she_casey_nametag.png</v>
      </c>
      <c r="L60" s="46" t="s">
        <v>197</v>
      </c>
      <c r="M60" s="46">
        <f>VLOOKUP($C60&amp;$L60,'Character Sets'!$A$3:$H$21,3,FALSE)</f>
        <v>6</v>
      </c>
      <c r="N60" s="46" t="str">
        <f>VLOOKUP($C60&amp;$L60,'Character Sets'!$A$3:$H$21,4,FALSE)</f>
        <v>ST3</v>
      </c>
      <c r="O60" s="46" t="str">
        <f>LOWER(VLOOKUP($C60&amp;$L60,'Character Sets'!$A$3:$H$21,6,FALSE))</f>
        <v>jaime</v>
      </c>
      <c r="P60" s="114" t="str">
        <f t="shared" si="2"/>
        <v>ST3_they_jaime_nametag.png</v>
      </c>
      <c r="Q60" s="114" t="s">
        <v>26</v>
      </c>
      <c r="R60" s="107" cm="1">
        <f t="array" ref="R60">_xlfn.IFS($AF60="left", 275, $AF60="right", 525)</f>
        <v>525</v>
      </c>
      <c r="S60" s="107" cm="1">
        <f t="array" ref="S60">_xlfn.IFS($AG60="left", 275, $AG60="right", 525)</f>
        <v>275</v>
      </c>
      <c r="T60" s="107" cm="1">
        <f t="array" ref="T60">_xlfn.IFS($AF60="left", 175, $AF60="right", 725)</f>
        <v>725</v>
      </c>
      <c r="U60" s="107" cm="1">
        <f t="array" ref="U60">_xlfn.IFS($AI60="top", 150, $AI60="bottom", 250)</f>
        <v>250</v>
      </c>
      <c r="V60" s="107" cm="1">
        <f t="array" ref="V60">_xlfn.IFS($AI60="top", 100, $AI60="bottom", 300)</f>
        <v>300</v>
      </c>
      <c r="W60" s="107" cm="1">
        <f t="array" ref="W60">_xlfn.IFS($AI60="top", 50, $AI60="bottom", 350)</f>
        <v>350</v>
      </c>
      <c r="X60" s="111" t="str">
        <f t="shared" si="3"/>
        <v>ST2_sister_casey.png</v>
      </c>
      <c r="Y60" s="106" t="str" cm="1">
        <f t="array" ref="Y60">_xlfn.IFS($AR60="target_sister",$AO60,$AR60="target_brother", $AN60,$AR60="distractor_sister",$AQ60,$AR60="distractor_brother",$AP60)</f>
        <v>ST3_brother_jaime.png</v>
      </c>
      <c r="Z60" s="106" t="str" cm="1">
        <f t="array" ref="Z60">_xlfn.IFS($AS60="target_sister",$AO60,$AS60="target_brother", $AN60,$AS60="distractor_sister",$AQ60,$AS60="distractor_brother",$AP60)</f>
        <v>ST2_brother_casey.png</v>
      </c>
      <c r="AA60" s="106" t="str" cm="1">
        <f t="array" ref="AA60">_xlfn.IFS($AT60="target_sister",$AO60,$AT60="target_brother", $AN60,$AT60="distractor_sister",$AQ60,$AT60="distractor_brother",$AP60)</f>
        <v>ST3_sister_jaime.png</v>
      </c>
      <c r="AB60" s="106" t="str" cm="1">
        <f t="array" ref="AB60">_xlfn.IFS($AU60="target_sister",$AO60,$AU60="target_brother", $AN60,$AU60="distractor_sister",$AQ60,$AU60="distractor_brother",$AP60)</f>
        <v>ST2_sister_casey.png</v>
      </c>
      <c r="AC60" s="111" t="str">
        <f>_xlfn.CONCAT(VLOOKUP($C60&amp;$G60,'Character Sets'!$A$3:$H$21,6,FALSE)," gave the ",LEFT($Q60,FIND(".",$Q60)-1)," to ",$AK60," ",$AL60,".")</f>
        <v>Casey gave the banana to her sister.</v>
      </c>
      <c r="AD60" s="107">
        <v>16</v>
      </c>
      <c r="AE60" s="106" t="str" cm="1">
        <f t="array" ref="AE60">_xlfn.IFS($B60="both", "_nametag", $B60="nametag", "_nametag", $B60="intro", "", $B60="neither", "")</f>
        <v>_nametag</v>
      </c>
      <c r="AF60" s="46" t="s">
        <v>6</v>
      </c>
      <c r="AG60" s="46" t="s">
        <v>5</v>
      </c>
      <c r="AH60" s="108" t="str">
        <f t="shared" si="6"/>
        <v>banana</v>
      </c>
      <c r="AI60" s="46" t="s">
        <v>8</v>
      </c>
      <c r="AJ60" s="110" t="str">
        <f t="shared" si="4"/>
        <v>bottom right</v>
      </c>
      <c r="AK60" s="110" t="str" cm="1">
        <f t="array" ref="AK60">_xlfn.IFS($G60="he", "his", $G60="she", "her", $G60="they", "their")</f>
        <v>her</v>
      </c>
      <c r="AL60" s="110" t="s">
        <v>136</v>
      </c>
      <c r="AM60" s="111" t="str">
        <f t="shared" si="5"/>
        <v>she_sister</v>
      </c>
      <c r="AN60" s="106" t="str">
        <f t="shared" si="7"/>
        <v>ST2_brother_casey.png</v>
      </c>
      <c r="AO60" s="106" t="str">
        <f t="shared" si="8"/>
        <v>ST2_sister_casey.png</v>
      </c>
      <c r="AP60" s="106" t="str">
        <f t="shared" si="9"/>
        <v>ST3_brother_jaime.png</v>
      </c>
      <c r="AQ60" s="106" t="str">
        <f t="shared" si="10"/>
        <v>ST3_sister_jaime.png</v>
      </c>
      <c r="AR60" s="106" t="s">
        <v>357</v>
      </c>
      <c r="AS60" s="106" t="s">
        <v>355</v>
      </c>
      <c r="AT60" s="106" t="s">
        <v>358</v>
      </c>
      <c r="AU60" s="106" t="s">
        <v>356</v>
      </c>
    </row>
    <row r="61" spans="1:47" x14ac:dyDescent="0.25">
      <c r="A61" s="107">
        <v>2</v>
      </c>
      <c r="B61" s="107" t="s">
        <v>64</v>
      </c>
      <c r="C61" s="107">
        <v>2</v>
      </c>
      <c r="D61" s="46" t="s">
        <v>10</v>
      </c>
      <c r="E61" s="46" t="str">
        <f t="shared" si="0"/>
        <v>both_list2_critical17</v>
      </c>
      <c r="F61" s="109" t="s">
        <v>338</v>
      </c>
      <c r="G61" s="46" t="s">
        <v>196</v>
      </c>
      <c r="H61" s="46">
        <f>VLOOKUP($C61&amp;$G61,'Character Sets'!$A$3:$H$21,3,FALSE)</f>
        <v>5</v>
      </c>
      <c r="I61" s="46" t="str">
        <f>VLOOKUP($C61&amp;$G61,'Character Sets'!$A$3:$H$21,4,FALSE)</f>
        <v>ST2</v>
      </c>
      <c r="J61" s="46" t="str">
        <f>LOWER(VLOOKUP($C61&amp;$G61,'Character Sets'!$A$3:$H$21,6,FALSE))</f>
        <v>casey</v>
      </c>
      <c r="K61" s="114" t="str">
        <f t="shared" si="1"/>
        <v>ST2_she_casey_nametag.png</v>
      </c>
      <c r="L61" s="46" t="s">
        <v>197</v>
      </c>
      <c r="M61" s="46">
        <f>VLOOKUP($C61&amp;$L61,'Character Sets'!$A$3:$H$21,3,FALSE)</f>
        <v>6</v>
      </c>
      <c r="N61" s="46" t="str">
        <f>VLOOKUP($C61&amp;$L61,'Character Sets'!$A$3:$H$21,4,FALSE)</f>
        <v>ST3</v>
      </c>
      <c r="O61" s="46" t="str">
        <f>LOWER(VLOOKUP($C61&amp;$L61,'Character Sets'!$A$3:$H$21,6,FALSE))</f>
        <v>jaime</v>
      </c>
      <c r="P61" s="114" t="str">
        <f t="shared" si="2"/>
        <v>ST3_they_jaime_nametag.png</v>
      </c>
      <c r="Q61" s="114" t="s">
        <v>175</v>
      </c>
      <c r="R61" s="107" cm="1">
        <f t="array" ref="R61">_xlfn.IFS($AF61="left", 275, $AF61="right", 525)</f>
        <v>275</v>
      </c>
      <c r="S61" s="107" cm="1">
        <f t="array" ref="S61">_xlfn.IFS($AG61="left", 275, $AG61="right", 525)</f>
        <v>525</v>
      </c>
      <c r="T61" s="107" cm="1">
        <f t="array" ref="T61">_xlfn.IFS($AF61="left", 175, $AF61="right", 725)</f>
        <v>175</v>
      </c>
      <c r="U61" s="107" cm="1">
        <f t="array" ref="U61">_xlfn.IFS($AI61="top", 150, $AI61="bottom", 250)</f>
        <v>150</v>
      </c>
      <c r="V61" s="107" cm="1">
        <f t="array" ref="V61">_xlfn.IFS($AI61="top", 100, $AI61="bottom", 300)</f>
        <v>100</v>
      </c>
      <c r="W61" s="107" cm="1">
        <f t="array" ref="W61">_xlfn.IFS($AI61="top", 50, $AI61="bottom", 350)</f>
        <v>50</v>
      </c>
      <c r="X61" s="111" t="str">
        <f t="shared" si="3"/>
        <v>ST2_sister_casey.png</v>
      </c>
      <c r="Y61" s="106" t="str" cm="1">
        <f t="array" ref="Y61">_xlfn.IFS($AR61="target_sister",$AO61,$AR61="target_brother", $AN61,$AR61="distractor_sister",$AQ61,$AR61="distractor_brother",$AP61)</f>
        <v>ST2_sister_casey.png</v>
      </c>
      <c r="Z61" s="106" t="str" cm="1">
        <f t="array" ref="Z61">_xlfn.IFS($AS61="target_sister",$AO61,$AS61="target_brother", $AN61,$AS61="distractor_sister",$AQ61,$AS61="distractor_brother",$AP61)</f>
        <v>ST3_sister_jaime.png</v>
      </c>
      <c r="AA61" s="106" t="str" cm="1">
        <f t="array" ref="AA61">_xlfn.IFS($AT61="target_sister",$AO61,$AT61="target_brother", $AN61,$AT61="distractor_sister",$AQ61,$AT61="distractor_brother",$AP61)</f>
        <v>ST2_brother_casey.png</v>
      </c>
      <c r="AB61" s="106" t="str" cm="1">
        <f t="array" ref="AB61">_xlfn.IFS($AU61="target_sister",$AO61,$AU61="target_brother", $AN61,$AU61="distractor_sister",$AQ61,$AU61="distractor_brother",$AP61)</f>
        <v>ST3_brother_jaime.png</v>
      </c>
      <c r="AC61" s="111" t="str">
        <f>_xlfn.CONCAT(VLOOKUP($C61&amp;$G61,'Character Sets'!$A$3:$H$21,6,FALSE)," gave the ",LEFT($Q61,FIND(".",$Q61)-1)," to ",$AK61," ",$AL61,".")</f>
        <v>Casey gave the bacon to her sister.</v>
      </c>
      <c r="AD61" s="107">
        <v>17</v>
      </c>
      <c r="AE61" s="106" t="str" cm="1">
        <f t="array" ref="AE61">_xlfn.IFS($B61="both", "_nametag", $B61="nametag", "_nametag", $B61="intro", "", $B61="neither", "")</f>
        <v>_nametag</v>
      </c>
      <c r="AF61" s="46" t="s">
        <v>5</v>
      </c>
      <c r="AG61" s="46" t="s">
        <v>6</v>
      </c>
      <c r="AH61" s="108" t="str">
        <f t="shared" si="6"/>
        <v>bacon</v>
      </c>
      <c r="AI61" s="46" t="s">
        <v>7</v>
      </c>
      <c r="AJ61" s="110" t="str">
        <f t="shared" si="4"/>
        <v>top left</v>
      </c>
      <c r="AK61" s="110" t="str" cm="1">
        <f t="array" ref="AK61">_xlfn.IFS($G61="he", "his", $G61="she", "her", $G61="they", "their")</f>
        <v>her</v>
      </c>
      <c r="AL61" s="110" t="s">
        <v>136</v>
      </c>
      <c r="AM61" s="111" t="str">
        <f t="shared" si="5"/>
        <v>she_sister</v>
      </c>
      <c r="AN61" s="106" t="str">
        <f t="shared" si="7"/>
        <v>ST2_brother_casey.png</v>
      </c>
      <c r="AO61" s="106" t="str">
        <f t="shared" si="8"/>
        <v>ST2_sister_casey.png</v>
      </c>
      <c r="AP61" s="106" t="str">
        <f t="shared" si="9"/>
        <v>ST3_brother_jaime.png</v>
      </c>
      <c r="AQ61" s="106" t="str">
        <f t="shared" si="10"/>
        <v>ST3_sister_jaime.png</v>
      </c>
      <c r="AR61" s="106" t="s">
        <v>356</v>
      </c>
      <c r="AS61" s="106" t="s">
        <v>358</v>
      </c>
      <c r="AT61" s="106" t="s">
        <v>355</v>
      </c>
      <c r="AU61" s="106" t="s">
        <v>357</v>
      </c>
    </row>
    <row r="62" spans="1:47" x14ac:dyDescent="0.25">
      <c r="A62" s="107">
        <v>2</v>
      </c>
      <c r="B62" s="107" t="s">
        <v>64</v>
      </c>
      <c r="C62" s="107">
        <v>2</v>
      </c>
      <c r="D62" s="46" t="s">
        <v>10</v>
      </c>
      <c r="E62" s="46" t="str">
        <f t="shared" si="0"/>
        <v>both_list2_critical18</v>
      </c>
      <c r="F62" s="109" t="s">
        <v>338</v>
      </c>
      <c r="G62" s="46" t="s">
        <v>196</v>
      </c>
      <c r="H62" s="46">
        <f>VLOOKUP($C62&amp;$G62,'Character Sets'!$A$3:$H$21,3,FALSE)</f>
        <v>5</v>
      </c>
      <c r="I62" s="46" t="str">
        <f>VLOOKUP($C62&amp;$G62,'Character Sets'!$A$3:$H$21,4,FALSE)</f>
        <v>ST2</v>
      </c>
      <c r="J62" s="46" t="str">
        <f>LOWER(VLOOKUP($C62&amp;$G62,'Character Sets'!$A$3:$H$21,6,FALSE))</f>
        <v>casey</v>
      </c>
      <c r="K62" s="114" t="str">
        <f t="shared" si="1"/>
        <v>ST2_she_casey_nametag.png</v>
      </c>
      <c r="L62" s="46" t="s">
        <v>197</v>
      </c>
      <c r="M62" s="46">
        <f>VLOOKUP($C62&amp;$L62,'Character Sets'!$A$3:$H$21,3,FALSE)</f>
        <v>6</v>
      </c>
      <c r="N62" s="46" t="str">
        <f>VLOOKUP($C62&amp;$L62,'Character Sets'!$A$3:$H$21,4,FALSE)</f>
        <v>ST3</v>
      </c>
      <c r="O62" s="46" t="str">
        <f>LOWER(VLOOKUP($C62&amp;$L62,'Character Sets'!$A$3:$H$21,6,FALSE))</f>
        <v>jaime</v>
      </c>
      <c r="P62" s="114" t="str">
        <f t="shared" si="2"/>
        <v>ST3_they_jaime_nametag.png</v>
      </c>
      <c r="Q62" s="127" t="s">
        <v>171</v>
      </c>
      <c r="R62" s="107" cm="1">
        <f t="array" ref="R62">_xlfn.IFS($AF62="left", 275, $AF62="right", 525)</f>
        <v>525</v>
      </c>
      <c r="S62" s="107" cm="1">
        <f t="array" ref="S62">_xlfn.IFS($AG62="left", 275, $AG62="right", 525)</f>
        <v>275</v>
      </c>
      <c r="T62" s="107" cm="1">
        <f t="array" ref="T62">_xlfn.IFS($AF62="left", 175, $AF62="right", 725)</f>
        <v>725</v>
      </c>
      <c r="U62" s="107" cm="1">
        <f t="array" ref="U62">_xlfn.IFS($AI62="top", 150, $AI62="bottom", 250)</f>
        <v>150</v>
      </c>
      <c r="V62" s="107" cm="1">
        <f t="array" ref="V62">_xlfn.IFS($AI62="top", 100, $AI62="bottom", 300)</f>
        <v>100</v>
      </c>
      <c r="W62" s="107" cm="1">
        <f t="array" ref="W62">_xlfn.IFS($AI62="top", 50, $AI62="bottom", 350)</f>
        <v>50</v>
      </c>
      <c r="X62" s="111" t="str">
        <f t="shared" si="3"/>
        <v>ST2_brother_casey.png</v>
      </c>
      <c r="Y62" s="106" t="str" cm="1">
        <f t="array" ref="Y62">_xlfn.IFS($AR62="target_sister",$AO62,$AR62="target_brother", $AN62,$AR62="distractor_sister",$AQ62,$AR62="distractor_brother",$AP62)</f>
        <v>ST3_brother_jaime.png</v>
      </c>
      <c r="Z62" s="106" t="str" cm="1">
        <f t="array" ref="Z62">_xlfn.IFS($AS62="target_sister",$AO62,$AS62="target_brother", $AN62,$AS62="distractor_sister",$AQ62,$AS62="distractor_brother",$AP62)</f>
        <v>ST2_brother_casey.png</v>
      </c>
      <c r="AA62" s="106" t="str" cm="1">
        <f t="array" ref="AA62">_xlfn.IFS($AT62="target_sister",$AO62,$AT62="target_brother", $AN62,$AT62="distractor_sister",$AQ62,$AT62="distractor_brother",$AP62)</f>
        <v>ST3_sister_jaime.png</v>
      </c>
      <c r="AB62" s="106" t="str" cm="1">
        <f t="array" ref="AB62">_xlfn.IFS($AU62="target_sister",$AO62,$AU62="target_brother", $AN62,$AU62="distractor_sister",$AQ62,$AU62="distractor_brother",$AP62)</f>
        <v>ST2_sister_casey.png</v>
      </c>
      <c r="AC62" s="111" t="str">
        <f>_xlfn.CONCAT(VLOOKUP($C62&amp;$G62,'Character Sets'!$A$3:$H$21,6,FALSE)," gave the ",LEFT($Q62,FIND(".",$Q62)-1)," to ",$AK62," ",$AL62,".")</f>
        <v>Casey gave the icecream to her brother.</v>
      </c>
      <c r="AD62" s="107">
        <v>18</v>
      </c>
      <c r="AE62" s="106" t="str" cm="1">
        <f t="array" ref="AE62">_xlfn.IFS($B62="both", "_nametag", $B62="nametag", "_nametag", $B62="intro", "", $B62="neither", "")</f>
        <v>_nametag</v>
      </c>
      <c r="AF62" s="46" t="s">
        <v>6</v>
      </c>
      <c r="AG62" s="46" t="s">
        <v>5</v>
      </c>
      <c r="AH62" s="108" t="str">
        <f t="shared" si="6"/>
        <v>icecream</v>
      </c>
      <c r="AI62" s="46" t="s">
        <v>7</v>
      </c>
      <c r="AJ62" s="110" t="str">
        <f t="shared" si="4"/>
        <v>top right</v>
      </c>
      <c r="AK62" s="110" t="str" cm="1">
        <f t="array" ref="AK62">_xlfn.IFS($G62="he", "his", $G62="she", "her", $G62="they", "their")</f>
        <v>her</v>
      </c>
      <c r="AL62" s="110" t="s">
        <v>135</v>
      </c>
      <c r="AM62" s="111" t="str">
        <f t="shared" si="5"/>
        <v>she_brother</v>
      </c>
      <c r="AN62" s="106" t="str">
        <f t="shared" si="7"/>
        <v>ST2_brother_casey.png</v>
      </c>
      <c r="AO62" s="106" t="str">
        <f t="shared" si="8"/>
        <v>ST2_sister_casey.png</v>
      </c>
      <c r="AP62" s="106" t="str">
        <f t="shared" si="9"/>
        <v>ST3_brother_jaime.png</v>
      </c>
      <c r="AQ62" s="106" t="str">
        <f t="shared" si="10"/>
        <v>ST3_sister_jaime.png</v>
      </c>
      <c r="AR62" s="106" t="s">
        <v>357</v>
      </c>
      <c r="AS62" s="106" t="s">
        <v>355</v>
      </c>
      <c r="AT62" s="106" t="s">
        <v>358</v>
      </c>
      <c r="AU62" s="106" t="s">
        <v>356</v>
      </c>
    </row>
    <row r="63" spans="1:47" x14ac:dyDescent="0.25">
      <c r="A63" s="107">
        <v>2</v>
      </c>
      <c r="B63" s="107" t="s">
        <v>64</v>
      </c>
      <c r="C63" s="107">
        <v>2</v>
      </c>
      <c r="D63" s="46" t="s">
        <v>10</v>
      </c>
      <c r="E63" s="46" t="str">
        <f t="shared" si="0"/>
        <v>both_list2_critical19</v>
      </c>
      <c r="F63" s="109" t="s">
        <v>338</v>
      </c>
      <c r="G63" s="46" t="s">
        <v>196</v>
      </c>
      <c r="H63" s="46">
        <f>VLOOKUP($C63&amp;$G63,'Character Sets'!$A$3:$H$21,3,FALSE)</f>
        <v>5</v>
      </c>
      <c r="I63" s="46" t="str">
        <f>VLOOKUP($C63&amp;$G63,'Character Sets'!$A$3:$H$21,4,FALSE)</f>
        <v>ST2</v>
      </c>
      <c r="J63" s="46" t="str">
        <f>LOWER(VLOOKUP($C63&amp;$G63,'Character Sets'!$A$3:$H$21,6,FALSE))</f>
        <v>casey</v>
      </c>
      <c r="K63" s="114" t="str">
        <f t="shared" si="1"/>
        <v>ST2_she_casey_nametag.png</v>
      </c>
      <c r="L63" s="46" t="s">
        <v>197</v>
      </c>
      <c r="M63" s="46">
        <f>VLOOKUP($C63&amp;$L63,'Character Sets'!$A$3:$H$21,3,FALSE)</f>
        <v>6</v>
      </c>
      <c r="N63" s="46" t="str">
        <f>VLOOKUP($C63&amp;$L63,'Character Sets'!$A$3:$H$21,4,FALSE)</f>
        <v>ST3</v>
      </c>
      <c r="O63" s="46" t="str">
        <f>LOWER(VLOOKUP($C63&amp;$L63,'Character Sets'!$A$3:$H$21,6,FALSE))</f>
        <v>jaime</v>
      </c>
      <c r="P63" s="114" t="str">
        <f t="shared" si="2"/>
        <v>ST3_they_jaime_nametag.png</v>
      </c>
      <c r="Q63" s="114" t="s">
        <v>27</v>
      </c>
      <c r="R63" s="107" cm="1">
        <f t="array" ref="R63">_xlfn.IFS($AF63="left", 275, $AF63="right", 525)</f>
        <v>275</v>
      </c>
      <c r="S63" s="107" cm="1">
        <f t="array" ref="S63">_xlfn.IFS($AG63="left", 275, $AG63="right", 525)</f>
        <v>525</v>
      </c>
      <c r="T63" s="107" cm="1">
        <f t="array" ref="T63">_xlfn.IFS($AF63="left", 175, $AF63="right", 725)</f>
        <v>175</v>
      </c>
      <c r="U63" s="107" cm="1">
        <f t="array" ref="U63">_xlfn.IFS($AI63="top", 150, $AI63="bottom", 250)</f>
        <v>250</v>
      </c>
      <c r="V63" s="107" cm="1">
        <f t="array" ref="V63">_xlfn.IFS($AI63="top", 100, $AI63="bottom", 300)</f>
        <v>300</v>
      </c>
      <c r="W63" s="107" cm="1">
        <f t="array" ref="W63">_xlfn.IFS($AI63="top", 50, $AI63="bottom", 350)</f>
        <v>350</v>
      </c>
      <c r="X63" s="111" t="str">
        <f t="shared" si="3"/>
        <v>ST2_sister_casey.png</v>
      </c>
      <c r="Y63" s="106" t="str" cm="1">
        <f t="array" ref="Y63">_xlfn.IFS($AR63="target_sister",$AO63,$AR63="target_brother", $AN63,$AR63="distractor_sister",$AQ63,$AR63="distractor_brother",$AP63)</f>
        <v>ST2_brother_casey.png</v>
      </c>
      <c r="Z63" s="106" t="str" cm="1">
        <f t="array" ref="Z63">_xlfn.IFS($AS63="target_sister",$AO63,$AS63="target_brother", $AN63,$AS63="distractor_sister",$AQ63,$AS63="distractor_brother",$AP63)</f>
        <v>ST3_sister_jaime.png</v>
      </c>
      <c r="AA63" s="106" t="str" cm="1">
        <f t="array" ref="AA63">_xlfn.IFS($AT63="target_sister",$AO63,$AT63="target_brother", $AN63,$AT63="distractor_sister",$AQ63,$AT63="distractor_brother",$AP63)</f>
        <v>ST2_sister_casey.png</v>
      </c>
      <c r="AB63" s="106" t="str" cm="1">
        <f t="array" ref="AB63">_xlfn.IFS($AU63="target_sister",$AO63,$AU63="target_brother", $AN63,$AU63="distractor_sister",$AQ63,$AU63="distractor_brother",$AP63)</f>
        <v>ST3_brother_jaime.png</v>
      </c>
      <c r="AC63" s="111" t="str">
        <f>_xlfn.CONCAT(VLOOKUP($C63&amp;$G63,'Character Sets'!$A$3:$H$21,6,FALSE)," gave the ",LEFT($Q63,FIND(".",$Q63)-1)," to ",$AK63," ",$AL63,".")</f>
        <v>Casey gave the carrot to her sister.</v>
      </c>
      <c r="AD63" s="107">
        <v>19</v>
      </c>
      <c r="AE63" s="106" t="str" cm="1">
        <f t="array" ref="AE63">_xlfn.IFS($B63="both", "_nametag", $B63="nametag", "_nametag", $B63="intro", "", $B63="neither", "")</f>
        <v>_nametag</v>
      </c>
      <c r="AF63" s="46" t="s">
        <v>5</v>
      </c>
      <c r="AG63" s="46" t="s">
        <v>6</v>
      </c>
      <c r="AH63" s="108" t="str">
        <f t="shared" si="6"/>
        <v>carrot</v>
      </c>
      <c r="AI63" s="46" t="s">
        <v>8</v>
      </c>
      <c r="AJ63" s="110" t="str">
        <f t="shared" si="4"/>
        <v>bottom left</v>
      </c>
      <c r="AK63" s="110" t="str" cm="1">
        <f t="array" ref="AK63">_xlfn.IFS($G63="he", "his", $G63="she", "her", $G63="they", "their")</f>
        <v>her</v>
      </c>
      <c r="AL63" s="110" t="s">
        <v>136</v>
      </c>
      <c r="AM63" s="111" t="str">
        <f t="shared" si="5"/>
        <v>she_sister</v>
      </c>
      <c r="AN63" s="106" t="str">
        <f t="shared" si="7"/>
        <v>ST2_brother_casey.png</v>
      </c>
      <c r="AO63" s="106" t="str">
        <f t="shared" si="8"/>
        <v>ST2_sister_casey.png</v>
      </c>
      <c r="AP63" s="106" t="str">
        <f t="shared" si="9"/>
        <v>ST3_brother_jaime.png</v>
      </c>
      <c r="AQ63" s="106" t="str">
        <f t="shared" si="10"/>
        <v>ST3_sister_jaime.png</v>
      </c>
      <c r="AR63" s="106" t="s">
        <v>355</v>
      </c>
      <c r="AS63" s="106" t="s">
        <v>358</v>
      </c>
      <c r="AT63" s="106" t="s">
        <v>356</v>
      </c>
      <c r="AU63" s="106" t="s">
        <v>357</v>
      </c>
    </row>
    <row r="64" spans="1:47" x14ac:dyDescent="0.25">
      <c r="A64" s="107">
        <v>2</v>
      </c>
      <c r="B64" s="107" t="s">
        <v>64</v>
      </c>
      <c r="C64" s="107">
        <v>2</v>
      </c>
      <c r="D64" s="46" t="s">
        <v>10</v>
      </c>
      <c r="E64" s="46" t="str">
        <f t="shared" si="0"/>
        <v>both_list2_critical20</v>
      </c>
      <c r="F64" s="109" t="s">
        <v>338</v>
      </c>
      <c r="G64" s="46" t="s">
        <v>196</v>
      </c>
      <c r="H64" s="46">
        <f>VLOOKUP($C64&amp;$G64,'Character Sets'!$A$3:$H$21,3,FALSE)</f>
        <v>5</v>
      </c>
      <c r="I64" s="46" t="str">
        <f>VLOOKUP($C64&amp;$G64,'Character Sets'!$A$3:$H$21,4,FALSE)</f>
        <v>ST2</v>
      </c>
      <c r="J64" s="46" t="str">
        <f>LOWER(VLOOKUP($C64&amp;$G64,'Character Sets'!$A$3:$H$21,6,FALSE))</f>
        <v>casey</v>
      </c>
      <c r="K64" s="114" t="str">
        <f t="shared" si="1"/>
        <v>ST2_she_casey_nametag.png</v>
      </c>
      <c r="L64" s="46" t="s">
        <v>197</v>
      </c>
      <c r="M64" s="46">
        <f>VLOOKUP($C64&amp;$L64,'Character Sets'!$A$3:$H$21,3,FALSE)</f>
        <v>6</v>
      </c>
      <c r="N64" s="46" t="str">
        <f>VLOOKUP($C64&amp;$L64,'Character Sets'!$A$3:$H$21,4,FALSE)</f>
        <v>ST3</v>
      </c>
      <c r="O64" s="46" t="str">
        <f>LOWER(VLOOKUP($C64&amp;$L64,'Character Sets'!$A$3:$H$21,6,FALSE))</f>
        <v>jaime</v>
      </c>
      <c r="P64" s="114" t="str">
        <f t="shared" si="2"/>
        <v>ST3_they_jaime_nametag.png</v>
      </c>
      <c r="Q64" s="114" t="s">
        <v>28</v>
      </c>
      <c r="R64" s="107" cm="1">
        <f t="array" ref="R64">_xlfn.IFS($AF64="left", 275, $AF64="right", 525)</f>
        <v>525</v>
      </c>
      <c r="S64" s="107" cm="1">
        <f t="array" ref="S64">_xlfn.IFS($AG64="left", 275, $AG64="right", 525)</f>
        <v>275</v>
      </c>
      <c r="T64" s="107" cm="1">
        <f t="array" ref="T64">_xlfn.IFS($AF64="left", 175, $AF64="right", 725)</f>
        <v>725</v>
      </c>
      <c r="U64" s="107" cm="1">
        <f t="array" ref="U64">_xlfn.IFS($AI64="top", 150, $AI64="bottom", 250)</f>
        <v>250</v>
      </c>
      <c r="V64" s="107" cm="1">
        <f t="array" ref="V64">_xlfn.IFS($AI64="top", 100, $AI64="bottom", 300)</f>
        <v>300</v>
      </c>
      <c r="W64" s="107" cm="1">
        <f t="array" ref="W64">_xlfn.IFS($AI64="top", 50, $AI64="bottom", 350)</f>
        <v>350</v>
      </c>
      <c r="X64" s="111" t="str">
        <f t="shared" si="3"/>
        <v>ST2_brother_casey.png</v>
      </c>
      <c r="Y64" s="106" t="str" cm="1">
        <f t="array" ref="Y64">_xlfn.IFS($AR64="target_sister",$AO64,$AR64="target_brother", $AN64,$AR64="distractor_sister",$AQ64,$AR64="distractor_brother",$AP64)</f>
        <v>ST3_brother_jaime.png</v>
      </c>
      <c r="Z64" s="106" t="str" cm="1">
        <f t="array" ref="Z64">_xlfn.IFS($AS64="target_sister",$AO64,$AS64="target_brother", $AN64,$AS64="distractor_sister",$AQ64,$AS64="distractor_brother",$AP64)</f>
        <v>ST2_sister_casey.png</v>
      </c>
      <c r="AA64" s="106" t="str" cm="1">
        <f t="array" ref="AA64">_xlfn.IFS($AT64="target_sister",$AO64,$AT64="target_brother", $AN64,$AT64="distractor_sister",$AQ64,$AT64="distractor_brother",$AP64)</f>
        <v>ST3_sister_jaime.png</v>
      </c>
      <c r="AB64" s="106" t="str" cm="1">
        <f t="array" ref="AB64">_xlfn.IFS($AU64="target_sister",$AO64,$AU64="target_brother", $AN64,$AU64="distractor_sister",$AQ64,$AU64="distractor_brother",$AP64)</f>
        <v>ST2_brother_casey.png</v>
      </c>
      <c r="AC64" s="111" t="str">
        <f>_xlfn.CONCAT(VLOOKUP($C64&amp;$G64,'Character Sets'!$A$3:$H$21,6,FALSE)," gave the ",LEFT($Q64,FIND(".",$Q64)-1)," to ",$AK64," ",$AL64,".")</f>
        <v>Casey gave the lemon to her brother.</v>
      </c>
      <c r="AD64" s="107">
        <v>20</v>
      </c>
      <c r="AE64" s="106" t="str" cm="1">
        <f t="array" ref="AE64">_xlfn.IFS($B64="both", "_nametag", $B64="nametag", "_nametag", $B64="intro", "", $B64="neither", "")</f>
        <v>_nametag</v>
      </c>
      <c r="AF64" s="46" t="s">
        <v>6</v>
      </c>
      <c r="AG64" s="46" t="s">
        <v>5</v>
      </c>
      <c r="AH64" s="108" t="str">
        <f t="shared" si="6"/>
        <v>lemon</v>
      </c>
      <c r="AI64" s="46" t="s">
        <v>8</v>
      </c>
      <c r="AJ64" s="110" t="str">
        <f t="shared" si="4"/>
        <v>bottom right</v>
      </c>
      <c r="AK64" s="110" t="str" cm="1">
        <f t="array" ref="AK64">_xlfn.IFS($G64="he", "his", $G64="she", "her", $G64="they", "their")</f>
        <v>her</v>
      </c>
      <c r="AL64" s="110" t="s">
        <v>135</v>
      </c>
      <c r="AM64" s="111" t="str">
        <f t="shared" si="5"/>
        <v>she_brother</v>
      </c>
      <c r="AN64" s="106" t="str">
        <f t="shared" si="7"/>
        <v>ST2_brother_casey.png</v>
      </c>
      <c r="AO64" s="106" t="str">
        <f t="shared" si="8"/>
        <v>ST2_sister_casey.png</v>
      </c>
      <c r="AP64" s="106" t="str">
        <f t="shared" si="9"/>
        <v>ST3_brother_jaime.png</v>
      </c>
      <c r="AQ64" s="106" t="str">
        <f t="shared" si="10"/>
        <v>ST3_sister_jaime.png</v>
      </c>
      <c r="AR64" s="106" t="s">
        <v>357</v>
      </c>
      <c r="AS64" s="106" t="s">
        <v>356</v>
      </c>
      <c r="AT64" s="106" t="s">
        <v>358</v>
      </c>
      <c r="AU64" s="106" t="s">
        <v>355</v>
      </c>
    </row>
    <row r="65" spans="1:47" x14ac:dyDescent="0.25">
      <c r="A65" s="107">
        <v>2</v>
      </c>
      <c r="B65" s="107" t="s">
        <v>64</v>
      </c>
      <c r="C65" s="107">
        <v>2</v>
      </c>
      <c r="D65" s="46" t="s">
        <v>10</v>
      </c>
      <c r="E65" s="46" t="str">
        <f t="shared" si="0"/>
        <v>both_list2_critical21</v>
      </c>
      <c r="F65" s="109" t="s">
        <v>339</v>
      </c>
      <c r="G65" s="46" t="s">
        <v>197</v>
      </c>
      <c r="H65" s="46">
        <f>VLOOKUP($C65&amp;$G65,'Character Sets'!$A$3:$H$21,3,FALSE)</f>
        <v>6</v>
      </c>
      <c r="I65" s="46" t="str">
        <f>VLOOKUP($C65&amp;$G65,'Character Sets'!$A$3:$H$21,4,FALSE)</f>
        <v>ST3</v>
      </c>
      <c r="J65" s="46" t="str">
        <f>LOWER(VLOOKUP($C65&amp;$G65,'Character Sets'!$A$3:$H$21,6,FALSE))</f>
        <v>jaime</v>
      </c>
      <c r="K65" s="114" t="str">
        <f t="shared" si="1"/>
        <v>ST3_they_jaime_nametag.png</v>
      </c>
      <c r="L65" s="46" t="s">
        <v>196</v>
      </c>
      <c r="M65" s="46">
        <f>VLOOKUP($C65&amp;$L65,'Character Sets'!$A$3:$H$21,3,FALSE)</f>
        <v>5</v>
      </c>
      <c r="N65" s="46" t="str">
        <f>VLOOKUP($C65&amp;$L65,'Character Sets'!$A$3:$H$21,4,FALSE)</f>
        <v>ST2</v>
      </c>
      <c r="O65" s="46" t="str">
        <f>LOWER(VLOOKUP($C65&amp;$L65,'Character Sets'!$A$3:$H$21,6,FALSE))</f>
        <v>casey</v>
      </c>
      <c r="P65" s="114" t="str">
        <f t="shared" si="2"/>
        <v>ST2_she_casey_nametag.png</v>
      </c>
      <c r="Q65" s="114" t="s">
        <v>170</v>
      </c>
      <c r="R65" s="107" cm="1">
        <f t="array" ref="R65">_xlfn.IFS($AF65="left", 275, $AF65="right", 525)</f>
        <v>275</v>
      </c>
      <c r="S65" s="107" cm="1">
        <f t="array" ref="S65">_xlfn.IFS($AG65="left", 275, $AG65="right", 525)</f>
        <v>525</v>
      </c>
      <c r="T65" s="107" cm="1">
        <f t="array" ref="T65">_xlfn.IFS($AF65="left", 175, $AF65="right", 725)</f>
        <v>175</v>
      </c>
      <c r="U65" s="107" cm="1">
        <f t="array" ref="U65">_xlfn.IFS($AI65="top", 150, $AI65="bottom", 250)</f>
        <v>150</v>
      </c>
      <c r="V65" s="107" cm="1">
        <f t="array" ref="V65">_xlfn.IFS($AI65="top", 100, $AI65="bottom", 300)</f>
        <v>100</v>
      </c>
      <c r="W65" s="107" cm="1">
        <f t="array" ref="W65">_xlfn.IFS($AI65="top", 50, $AI65="bottom", 350)</f>
        <v>50</v>
      </c>
      <c r="X65" s="111" t="str">
        <f t="shared" si="3"/>
        <v>ST3_brother_jaime.png</v>
      </c>
      <c r="Y65" s="106" t="str" cm="1">
        <f t="array" ref="Y65">_xlfn.IFS($AR65="target_sister",$AO65,$AR65="target_brother", $AN65,$AR65="distractor_sister",$AQ65,$AR65="distractor_brother",$AP65)</f>
        <v>ST3_brother_jaime.png</v>
      </c>
      <c r="Z65" s="106" t="str" cm="1">
        <f t="array" ref="Z65">_xlfn.IFS($AS65="target_sister",$AO65,$AS65="target_brother", $AN65,$AS65="distractor_sister",$AQ65,$AS65="distractor_brother",$AP65)</f>
        <v>ST2_sister_casey.png</v>
      </c>
      <c r="AA65" s="106" t="str" cm="1">
        <f t="array" ref="AA65">_xlfn.IFS($AT65="target_sister",$AO65,$AT65="target_brother", $AN65,$AT65="distractor_sister",$AQ65,$AT65="distractor_brother",$AP65)</f>
        <v>ST3_sister_jaime.png</v>
      </c>
      <c r="AB65" s="106" t="str" cm="1">
        <f t="array" ref="AB65">_xlfn.IFS($AU65="target_sister",$AO65,$AU65="target_brother", $AN65,$AU65="distractor_sister",$AQ65,$AU65="distractor_brother",$AP65)</f>
        <v>ST2_brother_casey.png</v>
      </c>
      <c r="AC65" s="111" t="str">
        <f>_xlfn.CONCAT(VLOOKUP($C65&amp;$G65,'Character Sets'!$A$3:$H$21,6,FALSE)," gave the ",LEFT($Q65,FIND(".",$Q65)-1)," to ",$AK65," ",$AL65,".")</f>
        <v>Jaime gave the pizza to their brother.</v>
      </c>
      <c r="AD65" s="107">
        <v>21</v>
      </c>
      <c r="AE65" s="106" t="str" cm="1">
        <f t="array" ref="AE65">_xlfn.IFS($B65="both", "_nametag", $B65="nametag", "_nametag", $B65="intro", "", $B65="neither", "")</f>
        <v>_nametag</v>
      </c>
      <c r="AF65" s="46" t="s">
        <v>5</v>
      </c>
      <c r="AG65" s="46" t="s">
        <v>6</v>
      </c>
      <c r="AH65" s="108" t="str">
        <f t="shared" si="6"/>
        <v>pizza</v>
      </c>
      <c r="AI65" s="46" t="s">
        <v>7</v>
      </c>
      <c r="AJ65" s="110" t="str">
        <f t="shared" si="4"/>
        <v>top left</v>
      </c>
      <c r="AK65" s="110" t="str" cm="1">
        <f t="array" ref="AK65">_xlfn.IFS($G65="he", "his", $G65="she", "her", $G65="they", "their")</f>
        <v>their</v>
      </c>
      <c r="AL65" s="110" t="s">
        <v>135</v>
      </c>
      <c r="AM65" s="111" t="str">
        <f t="shared" si="5"/>
        <v>they_brother</v>
      </c>
      <c r="AN65" s="106" t="str">
        <f t="shared" si="7"/>
        <v>ST3_brother_jaime.png</v>
      </c>
      <c r="AO65" s="106" t="str">
        <f t="shared" si="8"/>
        <v>ST3_sister_jaime.png</v>
      </c>
      <c r="AP65" s="106" t="str">
        <f t="shared" si="9"/>
        <v>ST2_brother_casey.png</v>
      </c>
      <c r="AQ65" s="106" t="str">
        <f t="shared" si="10"/>
        <v>ST2_sister_casey.png</v>
      </c>
      <c r="AR65" s="106" t="s">
        <v>355</v>
      </c>
      <c r="AS65" s="106" t="s">
        <v>358</v>
      </c>
      <c r="AT65" s="106" t="s">
        <v>356</v>
      </c>
      <c r="AU65" s="106" t="s">
        <v>357</v>
      </c>
    </row>
    <row r="66" spans="1:47" x14ac:dyDescent="0.25">
      <c r="A66" s="107">
        <v>2</v>
      </c>
      <c r="B66" s="107" t="s">
        <v>64</v>
      </c>
      <c r="C66" s="107">
        <v>2</v>
      </c>
      <c r="D66" s="46" t="s">
        <v>10</v>
      </c>
      <c r="E66" s="46" t="str">
        <f t="shared" si="0"/>
        <v>both_list2_critical22</v>
      </c>
      <c r="F66" s="109" t="s">
        <v>339</v>
      </c>
      <c r="G66" s="46" t="s">
        <v>197</v>
      </c>
      <c r="H66" s="46">
        <f>VLOOKUP($C66&amp;$G66,'Character Sets'!$A$3:$H$21,3,FALSE)</f>
        <v>6</v>
      </c>
      <c r="I66" s="46" t="str">
        <f>VLOOKUP($C66&amp;$G66,'Character Sets'!$A$3:$H$21,4,FALSE)</f>
        <v>ST3</v>
      </c>
      <c r="J66" s="46" t="str">
        <f>LOWER(VLOOKUP($C66&amp;$G66,'Character Sets'!$A$3:$H$21,6,FALSE))</f>
        <v>jaime</v>
      </c>
      <c r="K66" s="114" t="str">
        <f t="shared" si="1"/>
        <v>ST3_they_jaime_nametag.png</v>
      </c>
      <c r="L66" s="46" t="s">
        <v>196</v>
      </c>
      <c r="M66" s="46">
        <f>VLOOKUP($C66&amp;$L66,'Character Sets'!$A$3:$H$21,3,FALSE)</f>
        <v>5</v>
      </c>
      <c r="N66" s="46" t="str">
        <f>VLOOKUP($C66&amp;$L66,'Character Sets'!$A$3:$H$21,4,FALSE)</f>
        <v>ST2</v>
      </c>
      <c r="O66" s="46" t="str">
        <f>LOWER(VLOOKUP($C66&amp;$L66,'Character Sets'!$A$3:$H$21,6,FALSE))</f>
        <v>casey</v>
      </c>
      <c r="P66" s="114" t="str">
        <f t="shared" si="2"/>
        <v>ST2_she_casey_nametag.png</v>
      </c>
      <c r="Q66" s="114" t="s">
        <v>176</v>
      </c>
      <c r="R66" s="107" cm="1">
        <f t="array" ref="R66">_xlfn.IFS($AF66="left", 275, $AF66="right", 525)</f>
        <v>525</v>
      </c>
      <c r="S66" s="107" cm="1">
        <f t="array" ref="S66">_xlfn.IFS($AG66="left", 275, $AG66="right", 525)</f>
        <v>275</v>
      </c>
      <c r="T66" s="107" cm="1">
        <f t="array" ref="T66">_xlfn.IFS($AF66="left", 175, $AF66="right", 725)</f>
        <v>725</v>
      </c>
      <c r="U66" s="107" cm="1">
        <f t="array" ref="U66">_xlfn.IFS($AI66="top", 150, $AI66="bottom", 250)</f>
        <v>150</v>
      </c>
      <c r="V66" s="107" cm="1">
        <f t="array" ref="V66">_xlfn.IFS($AI66="top", 100, $AI66="bottom", 300)</f>
        <v>100</v>
      </c>
      <c r="W66" s="107" cm="1">
        <f t="array" ref="W66">_xlfn.IFS($AI66="top", 50, $AI66="bottom", 350)</f>
        <v>50</v>
      </c>
      <c r="X66" s="111" t="str">
        <f t="shared" si="3"/>
        <v>ST3_sister_jaime.png</v>
      </c>
      <c r="Y66" s="106" t="str" cm="1">
        <f t="array" ref="Y66">_xlfn.IFS($AR66="target_sister",$AO66,$AR66="target_brother", $AN66,$AR66="distractor_sister",$AQ66,$AR66="distractor_brother",$AP66)</f>
        <v>ST2_brother_casey.png</v>
      </c>
      <c r="Z66" s="106" t="str" cm="1">
        <f t="array" ref="Z66">_xlfn.IFS($AS66="target_sister",$AO66,$AS66="target_brother", $AN66,$AS66="distractor_sister",$AQ66,$AS66="distractor_brother",$AP66)</f>
        <v>ST3_sister_jaime.png</v>
      </c>
      <c r="AA66" s="106" t="str" cm="1">
        <f t="array" ref="AA66">_xlfn.IFS($AT66="target_sister",$AO66,$AT66="target_brother", $AN66,$AT66="distractor_sister",$AQ66,$AT66="distractor_brother",$AP66)</f>
        <v>ST2_sister_casey.png</v>
      </c>
      <c r="AB66" s="106" t="str" cm="1">
        <f t="array" ref="AB66">_xlfn.IFS($AU66="target_sister",$AO66,$AU66="target_brother", $AN66,$AU66="distractor_sister",$AQ66,$AU66="distractor_brother",$AP66)</f>
        <v>ST3_brother_jaime.png</v>
      </c>
      <c r="AC66" s="111" t="str">
        <f>_xlfn.CONCAT(VLOOKUP($C66&amp;$G66,'Character Sets'!$A$3:$H$21,6,FALSE)," gave the ",LEFT($Q66,FIND(".",$Q66)-1)," to ",$AK66," ",$AL66,".")</f>
        <v>Jaime gave the plate to their sister.</v>
      </c>
      <c r="AD66" s="107">
        <v>22</v>
      </c>
      <c r="AE66" s="106" t="str" cm="1">
        <f t="array" ref="AE66">_xlfn.IFS($B66="both", "_nametag", $B66="nametag", "_nametag", $B66="intro", "", $B66="neither", "")</f>
        <v>_nametag</v>
      </c>
      <c r="AF66" s="46" t="s">
        <v>6</v>
      </c>
      <c r="AG66" s="46" t="s">
        <v>5</v>
      </c>
      <c r="AH66" s="108" t="str">
        <f t="shared" si="6"/>
        <v>plate</v>
      </c>
      <c r="AI66" s="46" t="s">
        <v>7</v>
      </c>
      <c r="AJ66" s="110" t="str">
        <f t="shared" si="4"/>
        <v>top right</v>
      </c>
      <c r="AK66" s="110" t="str" cm="1">
        <f t="array" ref="AK66">_xlfn.IFS($G66="he", "his", $G66="she", "her", $G66="they", "their")</f>
        <v>their</v>
      </c>
      <c r="AL66" s="110" t="s">
        <v>136</v>
      </c>
      <c r="AM66" s="111" t="str">
        <f t="shared" si="5"/>
        <v>they_sister</v>
      </c>
      <c r="AN66" s="106" t="str">
        <f t="shared" si="7"/>
        <v>ST3_brother_jaime.png</v>
      </c>
      <c r="AO66" s="106" t="str">
        <f t="shared" si="8"/>
        <v>ST3_sister_jaime.png</v>
      </c>
      <c r="AP66" s="106" t="str">
        <f t="shared" si="9"/>
        <v>ST2_brother_casey.png</v>
      </c>
      <c r="AQ66" s="106" t="str">
        <f t="shared" si="10"/>
        <v>ST2_sister_casey.png</v>
      </c>
      <c r="AR66" s="106" t="s">
        <v>357</v>
      </c>
      <c r="AS66" s="106" t="s">
        <v>356</v>
      </c>
      <c r="AT66" s="106" t="s">
        <v>358</v>
      </c>
      <c r="AU66" s="106" t="s">
        <v>355</v>
      </c>
    </row>
    <row r="67" spans="1:47" x14ac:dyDescent="0.25">
      <c r="A67" s="107">
        <v>2</v>
      </c>
      <c r="B67" s="107" t="s">
        <v>64</v>
      </c>
      <c r="C67" s="107">
        <v>2</v>
      </c>
      <c r="D67" s="46" t="s">
        <v>10</v>
      </c>
      <c r="E67" s="46" t="str">
        <f t="shared" ref="E67:E130" si="11">_xlfn.CONCAT($B67, "_list", $C67, "_", $D67, $AD67)</f>
        <v>both_list2_critical23</v>
      </c>
      <c r="F67" s="109" t="s">
        <v>339</v>
      </c>
      <c r="G67" s="46" t="s">
        <v>197</v>
      </c>
      <c r="H67" s="46">
        <f>VLOOKUP($C67&amp;$G67,'Character Sets'!$A$3:$H$21,3,FALSE)</f>
        <v>6</v>
      </c>
      <c r="I67" s="46" t="str">
        <f>VLOOKUP($C67&amp;$G67,'Character Sets'!$A$3:$H$21,4,FALSE)</f>
        <v>ST3</v>
      </c>
      <c r="J67" s="46" t="str">
        <f>LOWER(VLOOKUP($C67&amp;$G67,'Character Sets'!$A$3:$H$21,6,FALSE))</f>
        <v>jaime</v>
      </c>
      <c r="K67" s="114" t="str">
        <f t="shared" ref="K67:K130" si="12">_xlfn.CONCAT($I67, "_", $G67, "_", $J67, $AE67, ".png")</f>
        <v>ST3_they_jaime_nametag.png</v>
      </c>
      <c r="L67" s="46" t="s">
        <v>196</v>
      </c>
      <c r="M67" s="46">
        <f>VLOOKUP($C67&amp;$L67,'Character Sets'!$A$3:$H$21,3,FALSE)</f>
        <v>5</v>
      </c>
      <c r="N67" s="46" t="str">
        <f>VLOOKUP($C67&amp;$L67,'Character Sets'!$A$3:$H$21,4,FALSE)</f>
        <v>ST2</v>
      </c>
      <c r="O67" s="46" t="str">
        <f>LOWER(VLOOKUP($C67&amp;$L67,'Character Sets'!$A$3:$H$21,6,FALSE))</f>
        <v>casey</v>
      </c>
      <c r="P67" s="114" t="str">
        <f t="shared" ref="P67:P130" si="13">_xlfn.CONCAT($N67, "_", $L67, "_", $O67, $AE67, ".png")</f>
        <v>ST2_she_casey_nametag.png</v>
      </c>
      <c r="Q67" s="117" t="s">
        <v>37</v>
      </c>
      <c r="R67" s="107" cm="1">
        <f t="array" ref="R67">_xlfn.IFS($AF67="left", 275, $AF67="right", 525)</f>
        <v>275</v>
      </c>
      <c r="S67" s="107" cm="1">
        <f t="array" ref="S67">_xlfn.IFS($AG67="left", 275, $AG67="right", 525)</f>
        <v>525</v>
      </c>
      <c r="T67" s="107" cm="1">
        <f t="array" ref="T67">_xlfn.IFS($AF67="left", 175, $AF67="right", 725)</f>
        <v>175</v>
      </c>
      <c r="U67" s="107" cm="1">
        <f t="array" ref="U67">_xlfn.IFS($AI67="top", 150, $AI67="bottom", 250)</f>
        <v>250</v>
      </c>
      <c r="V67" s="107" cm="1">
        <f t="array" ref="V67">_xlfn.IFS($AI67="top", 100, $AI67="bottom", 300)</f>
        <v>300</v>
      </c>
      <c r="W67" s="107" cm="1">
        <f t="array" ref="W67">_xlfn.IFS($AI67="top", 50, $AI67="bottom", 350)</f>
        <v>350</v>
      </c>
      <c r="X67" s="111" t="str">
        <f t="shared" ref="X67:X130" si="14">_xlfn.CONCAT($I67,"_",$AL67,"_",$J67, ".png")</f>
        <v>ST3_sister_jaime.png</v>
      </c>
      <c r="Y67" s="106" t="str" cm="1">
        <f t="array" ref="Y67">_xlfn.IFS($AR67="target_sister",$AO67,$AR67="target_brother", $AN67,$AR67="distractor_sister",$AQ67,$AR67="distractor_brother",$AP67)</f>
        <v>ST3_brother_jaime.png</v>
      </c>
      <c r="Z67" s="106" t="str" cm="1">
        <f t="array" ref="Z67">_xlfn.IFS($AS67="target_sister",$AO67,$AS67="target_brother", $AN67,$AS67="distractor_sister",$AQ67,$AS67="distractor_brother",$AP67)</f>
        <v>ST2_sister_casey.png</v>
      </c>
      <c r="AA67" s="106" t="str" cm="1">
        <f t="array" ref="AA67">_xlfn.IFS($AT67="target_sister",$AO67,$AT67="target_brother", $AN67,$AT67="distractor_sister",$AQ67,$AT67="distractor_brother",$AP67)</f>
        <v>ST3_sister_jaime.png</v>
      </c>
      <c r="AB67" s="106" t="str" cm="1">
        <f t="array" ref="AB67">_xlfn.IFS($AU67="target_sister",$AO67,$AU67="target_brother", $AN67,$AU67="distractor_sister",$AQ67,$AU67="distractor_brother",$AP67)</f>
        <v>ST2_brother_casey.png</v>
      </c>
      <c r="AC67" s="111" t="str">
        <f>_xlfn.CONCAT(VLOOKUP($C67&amp;$G67,'Character Sets'!$A$3:$H$21,6,FALSE)," gave the ",LEFT($Q67,FIND(".",$Q67)-1)," to ",$AK67," ",$AL67,".")</f>
        <v>Jaime gave the orange to their sister.</v>
      </c>
      <c r="AD67" s="107">
        <v>23</v>
      </c>
      <c r="AE67" s="106" t="str" cm="1">
        <f t="array" ref="AE67">_xlfn.IFS($B67="both", "_nametag", $B67="nametag", "_nametag", $B67="intro", "", $B67="neither", "")</f>
        <v>_nametag</v>
      </c>
      <c r="AF67" s="46" t="s">
        <v>5</v>
      </c>
      <c r="AG67" s="46" t="s">
        <v>6</v>
      </c>
      <c r="AH67" s="108" t="str">
        <f t="shared" si="6"/>
        <v>orange</v>
      </c>
      <c r="AI67" s="46" t="s">
        <v>8</v>
      </c>
      <c r="AJ67" s="110" t="str">
        <f t="shared" ref="AJ67:AJ130" si="15">_xlfn.CONCAT($AI67, " ", $AF67)</f>
        <v>bottom left</v>
      </c>
      <c r="AK67" s="110" t="str" cm="1">
        <f t="array" ref="AK67">_xlfn.IFS($G67="he", "his", $G67="she", "her", $G67="they", "their")</f>
        <v>their</v>
      </c>
      <c r="AL67" s="110" t="s">
        <v>136</v>
      </c>
      <c r="AM67" s="111" t="str">
        <f t="shared" ref="AM67:AM130" si="16">_xlfn.CONCAT($G67,"_",$AL67)</f>
        <v>they_sister</v>
      </c>
      <c r="AN67" s="106" t="str">
        <f t="shared" si="7"/>
        <v>ST3_brother_jaime.png</v>
      </c>
      <c r="AO67" s="106" t="str">
        <f t="shared" si="8"/>
        <v>ST3_sister_jaime.png</v>
      </c>
      <c r="AP67" s="106" t="str">
        <f t="shared" si="9"/>
        <v>ST2_brother_casey.png</v>
      </c>
      <c r="AQ67" s="106" t="str">
        <f t="shared" si="10"/>
        <v>ST2_sister_casey.png</v>
      </c>
      <c r="AR67" s="106" t="s">
        <v>355</v>
      </c>
      <c r="AS67" s="106" t="s">
        <v>358</v>
      </c>
      <c r="AT67" s="106" t="s">
        <v>356</v>
      </c>
      <c r="AU67" s="106" t="s">
        <v>357</v>
      </c>
    </row>
    <row r="68" spans="1:47" x14ac:dyDescent="0.25">
      <c r="A68" s="107">
        <v>2</v>
      </c>
      <c r="B68" s="107" t="s">
        <v>64</v>
      </c>
      <c r="C68" s="107">
        <v>2</v>
      </c>
      <c r="D68" s="46" t="s">
        <v>10</v>
      </c>
      <c r="E68" s="46" t="str">
        <f t="shared" si="11"/>
        <v>both_list2_critical24</v>
      </c>
      <c r="F68" s="109" t="s">
        <v>339</v>
      </c>
      <c r="G68" s="46" t="s">
        <v>197</v>
      </c>
      <c r="H68" s="46">
        <f>VLOOKUP($C68&amp;$G68,'Character Sets'!$A$3:$H$21,3,FALSE)</f>
        <v>6</v>
      </c>
      <c r="I68" s="46" t="str">
        <f>VLOOKUP($C68&amp;$G68,'Character Sets'!$A$3:$H$21,4,FALSE)</f>
        <v>ST3</v>
      </c>
      <c r="J68" s="46" t="str">
        <f>LOWER(VLOOKUP($C68&amp;$G68,'Character Sets'!$A$3:$H$21,6,FALSE))</f>
        <v>jaime</v>
      </c>
      <c r="K68" s="114" t="str">
        <f t="shared" si="12"/>
        <v>ST3_they_jaime_nametag.png</v>
      </c>
      <c r="L68" s="46" t="s">
        <v>196</v>
      </c>
      <c r="M68" s="46">
        <f>VLOOKUP($C68&amp;$L68,'Character Sets'!$A$3:$H$21,3,FALSE)</f>
        <v>5</v>
      </c>
      <c r="N68" s="46" t="str">
        <f>VLOOKUP($C68&amp;$L68,'Character Sets'!$A$3:$H$21,4,FALSE)</f>
        <v>ST2</v>
      </c>
      <c r="O68" s="46" t="str">
        <f>LOWER(VLOOKUP($C68&amp;$L68,'Character Sets'!$A$3:$H$21,6,FALSE))</f>
        <v>casey</v>
      </c>
      <c r="P68" s="114" t="str">
        <f t="shared" si="13"/>
        <v>ST2_she_casey_nametag.png</v>
      </c>
      <c r="Q68" s="114" t="s">
        <v>29</v>
      </c>
      <c r="R68" s="107" cm="1">
        <f t="array" ref="R68">_xlfn.IFS($AF68="left", 275, $AF68="right", 525)</f>
        <v>525</v>
      </c>
      <c r="S68" s="107" cm="1">
        <f t="array" ref="S68">_xlfn.IFS($AG68="left", 275, $AG68="right", 525)</f>
        <v>275</v>
      </c>
      <c r="T68" s="107" cm="1">
        <f t="array" ref="T68">_xlfn.IFS($AF68="left", 175, $AF68="right", 725)</f>
        <v>725</v>
      </c>
      <c r="U68" s="107" cm="1">
        <f t="array" ref="U68">_xlfn.IFS($AI68="top", 150, $AI68="bottom", 250)</f>
        <v>250</v>
      </c>
      <c r="V68" s="107" cm="1">
        <f t="array" ref="V68">_xlfn.IFS($AI68="top", 100, $AI68="bottom", 300)</f>
        <v>300</v>
      </c>
      <c r="W68" s="107" cm="1">
        <f t="array" ref="W68">_xlfn.IFS($AI68="top", 50, $AI68="bottom", 350)</f>
        <v>350</v>
      </c>
      <c r="X68" s="111" t="str">
        <f t="shared" si="14"/>
        <v>ST3_brother_jaime.png</v>
      </c>
      <c r="Y68" s="106" t="str" cm="1">
        <f t="array" ref="Y68">_xlfn.IFS($AR68="target_sister",$AO68,$AR68="target_brother", $AN68,$AR68="distractor_sister",$AQ68,$AR68="distractor_brother",$AP68)</f>
        <v>ST2_brother_casey.png</v>
      </c>
      <c r="Z68" s="106" t="str" cm="1">
        <f t="array" ref="Z68">_xlfn.IFS($AS68="target_sister",$AO68,$AS68="target_brother", $AN68,$AS68="distractor_sister",$AQ68,$AS68="distractor_brother",$AP68)</f>
        <v>ST3_sister_jaime.png</v>
      </c>
      <c r="AA68" s="106" t="str" cm="1">
        <f t="array" ref="AA68">_xlfn.IFS($AT68="target_sister",$AO68,$AT68="target_brother", $AN68,$AT68="distractor_sister",$AQ68,$AT68="distractor_brother",$AP68)</f>
        <v>ST2_sister_casey.png</v>
      </c>
      <c r="AB68" s="106" t="str" cm="1">
        <f t="array" ref="AB68">_xlfn.IFS($AU68="target_sister",$AO68,$AU68="target_brother", $AN68,$AU68="distractor_sister",$AQ68,$AU68="distractor_brother",$AP68)</f>
        <v>ST3_brother_jaime.png</v>
      </c>
      <c r="AC68" s="111" t="str">
        <f>_xlfn.CONCAT(VLOOKUP($C68&amp;$G68,'Character Sets'!$A$3:$H$21,6,FALSE)," gave the ",LEFT($Q68,FIND(".",$Q68)-1)," to ",$AK68," ",$AL68,".")</f>
        <v>Jaime gave the potato to their brother.</v>
      </c>
      <c r="AD68" s="107">
        <v>24</v>
      </c>
      <c r="AE68" s="106" t="str" cm="1">
        <f t="array" ref="AE68">_xlfn.IFS($B68="both", "_nametag", $B68="nametag", "_nametag", $B68="intro", "", $B68="neither", "")</f>
        <v>_nametag</v>
      </c>
      <c r="AF68" s="46" t="s">
        <v>6</v>
      </c>
      <c r="AG68" s="46" t="s">
        <v>5</v>
      </c>
      <c r="AH68" s="108" t="str">
        <f t="shared" ref="AH68:AH131" si="17">LEFT($Q68,FIND(".",$Q68)-1)</f>
        <v>potato</v>
      </c>
      <c r="AI68" s="46" t="s">
        <v>8</v>
      </c>
      <c r="AJ68" s="110" t="str">
        <f t="shared" si="15"/>
        <v>bottom right</v>
      </c>
      <c r="AK68" s="110" t="str" cm="1">
        <f t="array" ref="AK68">_xlfn.IFS($G68="he", "his", $G68="she", "her", $G68="they", "their")</f>
        <v>their</v>
      </c>
      <c r="AL68" s="110" t="s">
        <v>135</v>
      </c>
      <c r="AM68" s="111" t="str">
        <f t="shared" si="16"/>
        <v>they_brother</v>
      </c>
      <c r="AN68" s="106" t="str">
        <f t="shared" ref="AN68:AN131" si="18">_xlfn.CONCAT($I68, "_brother_", $J68, ".png")</f>
        <v>ST3_brother_jaime.png</v>
      </c>
      <c r="AO68" s="106" t="str">
        <f t="shared" ref="AO68:AO131" si="19">_xlfn.CONCAT($I68, "_sister_", $J68, ".png")</f>
        <v>ST3_sister_jaime.png</v>
      </c>
      <c r="AP68" s="106" t="str">
        <f t="shared" ref="AP68:AP131" si="20">_xlfn.CONCAT($N68, "_brother_", $O68, ".png")</f>
        <v>ST2_brother_casey.png</v>
      </c>
      <c r="AQ68" s="106" t="str">
        <f t="shared" ref="AQ68:AQ131" si="21">_xlfn.CONCAT($N68, "_sister_", $O68, ".png")</f>
        <v>ST2_sister_casey.png</v>
      </c>
      <c r="AR68" s="106" t="s">
        <v>357</v>
      </c>
      <c r="AS68" s="106" t="s">
        <v>356</v>
      </c>
      <c r="AT68" s="106" t="s">
        <v>358</v>
      </c>
      <c r="AU68" s="106" t="s">
        <v>355</v>
      </c>
    </row>
    <row r="69" spans="1:47" x14ac:dyDescent="0.25">
      <c r="A69" s="107">
        <v>2</v>
      </c>
      <c r="B69" s="107" t="s">
        <v>64</v>
      </c>
      <c r="C69" s="107">
        <v>2</v>
      </c>
      <c r="D69" s="46" t="s">
        <v>10</v>
      </c>
      <c r="E69" s="46" t="str">
        <f t="shared" si="11"/>
        <v>both_list2_critical25</v>
      </c>
      <c r="F69" s="109" t="s">
        <v>339</v>
      </c>
      <c r="G69" s="46" t="s">
        <v>197</v>
      </c>
      <c r="H69" s="46">
        <f>VLOOKUP($C69&amp;$G69,'Character Sets'!$A$3:$H$21,3,FALSE)</f>
        <v>6</v>
      </c>
      <c r="I69" s="46" t="str">
        <f>VLOOKUP($C69&amp;$G69,'Character Sets'!$A$3:$H$21,4,FALSE)</f>
        <v>ST3</v>
      </c>
      <c r="J69" s="46" t="str">
        <f>LOWER(VLOOKUP($C69&amp;$G69,'Character Sets'!$A$3:$H$21,6,FALSE))</f>
        <v>jaime</v>
      </c>
      <c r="K69" s="114" t="str">
        <f t="shared" si="12"/>
        <v>ST3_they_jaime_nametag.png</v>
      </c>
      <c r="L69" s="46" t="s">
        <v>196</v>
      </c>
      <c r="M69" s="46">
        <f>VLOOKUP($C69&amp;$L69,'Character Sets'!$A$3:$H$21,3,FALSE)</f>
        <v>5</v>
      </c>
      <c r="N69" s="46" t="str">
        <f>VLOOKUP($C69&amp;$L69,'Character Sets'!$A$3:$H$21,4,FALSE)</f>
        <v>ST2</v>
      </c>
      <c r="O69" s="46" t="str">
        <f>LOWER(VLOOKUP($C69&amp;$L69,'Character Sets'!$A$3:$H$21,6,FALSE))</f>
        <v>casey</v>
      </c>
      <c r="P69" s="114" t="str">
        <f t="shared" si="13"/>
        <v>ST2_she_casey_nametag.png</v>
      </c>
      <c r="Q69" s="114" t="s">
        <v>30</v>
      </c>
      <c r="R69" s="107" cm="1">
        <f t="array" ref="R69">_xlfn.IFS($AF69="left", 275, $AF69="right", 525)</f>
        <v>275</v>
      </c>
      <c r="S69" s="107" cm="1">
        <f t="array" ref="S69">_xlfn.IFS($AG69="left", 275, $AG69="right", 525)</f>
        <v>525</v>
      </c>
      <c r="T69" s="107" cm="1">
        <f t="array" ref="T69">_xlfn.IFS($AF69="left", 175, $AF69="right", 725)</f>
        <v>175</v>
      </c>
      <c r="U69" s="107" cm="1">
        <f t="array" ref="U69">_xlfn.IFS($AI69="top", 150, $AI69="bottom", 250)</f>
        <v>150</v>
      </c>
      <c r="V69" s="107" cm="1">
        <f t="array" ref="V69">_xlfn.IFS($AI69="top", 100, $AI69="bottom", 300)</f>
        <v>100</v>
      </c>
      <c r="W69" s="107" cm="1">
        <f t="array" ref="W69">_xlfn.IFS($AI69="top", 50, $AI69="bottom", 350)</f>
        <v>50</v>
      </c>
      <c r="X69" s="111" t="str">
        <f t="shared" si="14"/>
        <v>ST3_sister_jaime.png</v>
      </c>
      <c r="Y69" s="106" t="str" cm="1">
        <f t="array" ref="Y69">_xlfn.IFS($AR69="target_sister",$AO69,$AR69="target_brother", $AN69,$AR69="distractor_sister",$AQ69,$AR69="distractor_brother",$AP69)</f>
        <v>ST3_sister_jaime.png</v>
      </c>
      <c r="Z69" s="106" t="str" cm="1">
        <f t="array" ref="Z69">_xlfn.IFS($AS69="target_sister",$AO69,$AS69="target_brother", $AN69,$AS69="distractor_sister",$AQ69,$AS69="distractor_brother",$AP69)</f>
        <v>ST2_sister_casey.png</v>
      </c>
      <c r="AA69" s="106" t="str" cm="1">
        <f t="array" ref="AA69">_xlfn.IFS($AT69="target_sister",$AO69,$AT69="target_brother", $AN69,$AT69="distractor_sister",$AQ69,$AT69="distractor_brother",$AP69)</f>
        <v>ST3_brother_jaime.png</v>
      </c>
      <c r="AB69" s="106" t="str" cm="1">
        <f t="array" ref="AB69">_xlfn.IFS($AU69="target_sister",$AO69,$AU69="target_brother", $AN69,$AU69="distractor_sister",$AQ69,$AU69="distractor_brother",$AP69)</f>
        <v>ST2_brother_casey.png</v>
      </c>
      <c r="AC69" s="111" t="str">
        <f>_xlfn.CONCAT(VLOOKUP($C69&amp;$G69,'Character Sets'!$A$3:$H$21,6,FALSE)," gave the ",LEFT($Q69,FIND(".",$Q69)-1)," to ",$AK69," ",$AL69,".")</f>
        <v>Jaime gave the apple to their sister.</v>
      </c>
      <c r="AD69" s="107">
        <v>25</v>
      </c>
      <c r="AE69" s="106" t="str" cm="1">
        <f t="array" ref="AE69">_xlfn.IFS($B69="both", "_nametag", $B69="nametag", "_nametag", $B69="intro", "", $B69="neither", "")</f>
        <v>_nametag</v>
      </c>
      <c r="AF69" s="46" t="s">
        <v>5</v>
      </c>
      <c r="AG69" s="46" t="s">
        <v>6</v>
      </c>
      <c r="AH69" s="108" t="str">
        <f t="shared" si="17"/>
        <v>apple</v>
      </c>
      <c r="AI69" s="46" t="s">
        <v>7</v>
      </c>
      <c r="AJ69" s="110" t="str">
        <f t="shared" si="15"/>
        <v>top left</v>
      </c>
      <c r="AK69" s="110" t="str" cm="1">
        <f t="array" ref="AK69">_xlfn.IFS($G69="he", "his", $G69="she", "her", $G69="they", "their")</f>
        <v>their</v>
      </c>
      <c r="AL69" s="110" t="s">
        <v>136</v>
      </c>
      <c r="AM69" s="111" t="str">
        <f t="shared" si="16"/>
        <v>they_sister</v>
      </c>
      <c r="AN69" s="106" t="str">
        <f t="shared" si="18"/>
        <v>ST3_brother_jaime.png</v>
      </c>
      <c r="AO69" s="106" t="str">
        <f t="shared" si="19"/>
        <v>ST3_sister_jaime.png</v>
      </c>
      <c r="AP69" s="106" t="str">
        <f t="shared" si="20"/>
        <v>ST2_brother_casey.png</v>
      </c>
      <c r="AQ69" s="106" t="str">
        <f t="shared" si="21"/>
        <v>ST2_sister_casey.png</v>
      </c>
      <c r="AR69" s="106" t="s">
        <v>356</v>
      </c>
      <c r="AS69" s="106" t="s">
        <v>358</v>
      </c>
      <c r="AT69" s="106" t="s">
        <v>355</v>
      </c>
      <c r="AU69" s="106" t="s">
        <v>357</v>
      </c>
    </row>
    <row r="70" spans="1:47" x14ac:dyDescent="0.25">
      <c r="A70" s="107">
        <v>2</v>
      </c>
      <c r="B70" s="107" t="s">
        <v>64</v>
      </c>
      <c r="C70" s="107">
        <v>2</v>
      </c>
      <c r="D70" s="46" t="s">
        <v>10</v>
      </c>
      <c r="E70" s="46" t="str">
        <f t="shared" si="11"/>
        <v>both_list2_critical26</v>
      </c>
      <c r="F70" s="109" t="s">
        <v>339</v>
      </c>
      <c r="G70" s="46" t="s">
        <v>197</v>
      </c>
      <c r="H70" s="46">
        <f>VLOOKUP($C70&amp;$G70,'Character Sets'!$A$3:$H$21,3,FALSE)</f>
        <v>6</v>
      </c>
      <c r="I70" s="46" t="str">
        <f>VLOOKUP($C70&amp;$G70,'Character Sets'!$A$3:$H$21,4,FALSE)</f>
        <v>ST3</v>
      </c>
      <c r="J70" s="46" t="str">
        <f>LOWER(VLOOKUP($C70&amp;$G70,'Character Sets'!$A$3:$H$21,6,FALSE))</f>
        <v>jaime</v>
      </c>
      <c r="K70" s="114" t="str">
        <f t="shared" si="12"/>
        <v>ST3_they_jaime_nametag.png</v>
      </c>
      <c r="L70" s="46" t="s">
        <v>195</v>
      </c>
      <c r="M70" s="46">
        <f>VLOOKUP($C70&amp;$L70,'Character Sets'!$A$3:$H$21,3,FALSE)</f>
        <v>4</v>
      </c>
      <c r="N70" s="46" t="str">
        <f>VLOOKUP($C70&amp;$L70,'Character Sets'!$A$3:$H$21,4,FALSE)</f>
        <v>HT1</v>
      </c>
      <c r="O70" s="46" t="str">
        <f>LOWER(VLOOKUP($C70&amp;$L70,'Character Sets'!$A$3:$H$21,6,FALSE))</f>
        <v>jordan</v>
      </c>
      <c r="P70" s="114" t="str">
        <f t="shared" si="13"/>
        <v>HT1_he_jordan_nametag.png</v>
      </c>
      <c r="Q70" s="114" t="s">
        <v>31</v>
      </c>
      <c r="R70" s="107" cm="1">
        <f t="array" ref="R70">_xlfn.IFS($AF70="left", 275, $AF70="right", 525)</f>
        <v>525</v>
      </c>
      <c r="S70" s="107" cm="1">
        <f t="array" ref="S70">_xlfn.IFS($AG70="left", 275, $AG70="right", 525)</f>
        <v>275</v>
      </c>
      <c r="T70" s="107" cm="1">
        <f t="array" ref="T70">_xlfn.IFS($AF70="left", 175, $AF70="right", 725)</f>
        <v>725</v>
      </c>
      <c r="U70" s="107" cm="1">
        <f t="array" ref="U70">_xlfn.IFS($AI70="top", 150, $AI70="bottom", 250)</f>
        <v>150</v>
      </c>
      <c r="V70" s="107" cm="1">
        <f t="array" ref="V70">_xlfn.IFS($AI70="top", 100, $AI70="bottom", 300)</f>
        <v>100</v>
      </c>
      <c r="W70" s="107" cm="1">
        <f t="array" ref="W70">_xlfn.IFS($AI70="top", 50, $AI70="bottom", 350)</f>
        <v>50</v>
      </c>
      <c r="X70" s="111" t="str">
        <f t="shared" si="14"/>
        <v>ST3_brother_jaime.png</v>
      </c>
      <c r="Y70" s="106" t="str" cm="1">
        <f t="array" ref="Y70">_xlfn.IFS($AR70="target_sister",$AO70,$AR70="target_brother", $AN70,$AR70="distractor_sister",$AQ70,$AR70="distractor_brother",$AP70)</f>
        <v>HT1_sister_jordan.png</v>
      </c>
      <c r="Z70" s="106" t="str" cm="1">
        <f t="array" ref="Z70">_xlfn.IFS($AS70="target_sister",$AO70,$AS70="target_brother", $AN70,$AS70="distractor_sister",$AQ70,$AS70="distractor_brother",$AP70)</f>
        <v>ST3_brother_jaime.png</v>
      </c>
      <c r="AA70" s="106" t="str" cm="1">
        <f t="array" ref="AA70">_xlfn.IFS($AT70="target_sister",$AO70,$AT70="target_brother", $AN70,$AT70="distractor_sister",$AQ70,$AT70="distractor_brother",$AP70)</f>
        <v>HT1_brother_jordan.png</v>
      </c>
      <c r="AB70" s="106" t="str" cm="1">
        <f t="array" ref="AB70">_xlfn.IFS($AU70="target_sister",$AO70,$AU70="target_brother", $AN70,$AU70="distractor_sister",$AQ70,$AU70="distractor_brother",$AP70)</f>
        <v>ST3_sister_jaime.png</v>
      </c>
      <c r="AC70" s="111" t="str">
        <f>_xlfn.CONCAT(VLOOKUP($C70&amp;$G70,'Character Sets'!$A$3:$H$21,6,FALSE)," gave the ",LEFT($Q70,FIND(".",$Q70)-1)," to ",$AK70," ",$AL70,".")</f>
        <v>Jaime gave the onion to their brother.</v>
      </c>
      <c r="AD70" s="107">
        <v>26</v>
      </c>
      <c r="AE70" s="106" t="str" cm="1">
        <f t="array" ref="AE70">_xlfn.IFS($B70="both", "_nametag", $B70="nametag", "_nametag", $B70="intro", "", $B70="neither", "")</f>
        <v>_nametag</v>
      </c>
      <c r="AF70" s="46" t="s">
        <v>6</v>
      </c>
      <c r="AG70" s="46" t="s">
        <v>5</v>
      </c>
      <c r="AH70" s="108" t="str">
        <f t="shared" si="17"/>
        <v>onion</v>
      </c>
      <c r="AI70" s="46" t="s">
        <v>7</v>
      </c>
      <c r="AJ70" s="110" t="str">
        <f t="shared" si="15"/>
        <v>top right</v>
      </c>
      <c r="AK70" s="110" t="str" cm="1">
        <f t="array" ref="AK70">_xlfn.IFS($G70="he", "his", $G70="she", "her", $G70="they", "their")</f>
        <v>their</v>
      </c>
      <c r="AL70" s="110" t="s">
        <v>135</v>
      </c>
      <c r="AM70" s="111" t="str">
        <f t="shared" si="16"/>
        <v>they_brother</v>
      </c>
      <c r="AN70" s="106" t="str">
        <f t="shared" si="18"/>
        <v>ST3_brother_jaime.png</v>
      </c>
      <c r="AO70" s="106" t="str">
        <f t="shared" si="19"/>
        <v>ST3_sister_jaime.png</v>
      </c>
      <c r="AP70" s="106" t="str">
        <f t="shared" si="20"/>
        <v>HT1_brother_jordan.png</v>
      </c>
      <c r="AQ70" s="106" t="str">
        <f t="shared" si="21"/>
        <v>HT1_sister_jordan.png</v>
      </c>
      <c r="AR70" s="106" t="s">
        <v>358</v>
      </c>
      <c r="AS70" s="106" t="s">
        <v>355</v>
      </c>
      <c r="AT70" s="106" t="s">
        <v>357</v>
      </c>
      <c r="AU70" s="106" t="s">
        <v>356</v>
      </c>
    </row>
    <row r="71" spans="1:47" x14ac:dyDescent="0.25">
      <c r="A71" s="107">
        <v>2</v>
      </c>
      <c r="B71" s="107" t="s">
        <v>64</v>
      </c>
      <c r="C71" s="107">
        <v>2</v>
      </c>
      <c r="D71" s="46" t="s">
        <v>10</v>
      </c>
      <c r="E71" s="46" t="str">
        <f t="shared" si="11"/>
        <v>both_list2_critical27</v>
      </c>
      <c r="F71" s="109" t="s">
        <v>339</v>
      </c>
      <c r="G71" s="46" t="s">
        <v>197</v>
      </c>
      <c r="H71" s="46">
        <f>VLOOKUP($C71&amp;$G71,'Character Sets'!$A$3:$H$21,3,FALSE)</f>
        <v>6</v>
      </c>
      <c r="I71" s="46" t="str">
        <f>VLOOKUP($C71&amp;$G71,'Character Sets'!$A$3:$H$21,4,FALSE)</f>
        <v>ST3</v>
      </c>
      <c r="J71" s="46" t="str">
        <f>LOWER(VLOOKUP($C71&amp;$G71,'Character Sets'!$A$3:$H$21,6,FALSE))</f>
        <v>jaime</v>
      </c>
      <c r="K71" s="114" t="str">
        <f t="shared" si="12"/>
        <v>ST3_they_jaime_nametag.png</v>
      </c>
      <c r="L71" s="46" t="s">
        <v>195</v>
      </c>
      <c r="M71" s="46">
        <f>VLOOKUP($C71&amp;$L71,'Character Sets'!$A$3:$H$21,3,FALSE)</f>
        <v>4</v>
      </c>
      <c r="N71" s="46" t="str">
        <f>VLOOKUP($C71&amp;$L71,'Character Sets'!$A$3:$H$21,4,FALSE)</f>
        <v>HT1</v>
      </c>
      <c r="O71" s="46" t="str">
        <f>LOWER(VLOOKUP($C71&amp;$L71,'Character Sets'!$A$3:$H$21,6,FALSE))</f>
        <v>jordan</v>
      </c>
      <c r="P71" s="114" t="str">
        <f t="shared" si="13"/>
        <v>HT1_he_jordan_nametag.png</v>
      </c>
      <c r="Q71" s="114" t="s">
        <v>34</v>
      </c>
      <c r="R71" s="107" cm="1">
        <f t="array" ref="R71">_xlfn.IFS($AF71="left", 275, $AF71="right", 525)</f>
        <v>275</v>
      </c>
      <c r="S71" s="107" cm="1">
        <f t="array" ref="S71">_xlfn.IFS($AG71="left", 275, $AG71="right", 525)</f>
        <v>525</v>
      </c>
      <c r="T71" s="107" cm="1">
        <f t="array" ref="T71">_xlfn.IFS($AF71="left", 175, $AF71="right", 725)</f>
        <v>175</v>
      </c>
      <c r="U71" s="107" cm="1">
        <f t="array" ref="U71">_xlfn.IFS($AI71="top", 150, $AI71="bottom", 250)</f>
        <v>250</v>
      </c>
      <c r="V71" s="107" cm="1">
        <f t="array" ref="V71">_xlfn.IFS($AI71="top", 100, $AI71="bottom", 300)</f>
        <v>300</v>
      </c>
      <c r="W71" s="107" cm="1">
        <f t="array" ref="W71">_xlfn.IFS($AI71="top", 50, $AI71="bottom", 350)</f>
        <v>350</v>
      </c>
      <c r="X71" s="111" t="str">
        <f t="shared" si="14"/>
        <v>ST3_brother_jaime.png</v>
      </c>
      <c r="Y71" s="106" t="str" cm="1">
        <f t="array" ref="Y71">_xlfn.IFS($AR71="target_sister",$AO71,$AR71="target_brother", $AN71,$AR71="distractor_sister",$AQ71,$AR71="distractor_brother",$AP71)</f>
        <v>ST3_sister_jaime.png</v>
      </c>
      <c r="Z71" s="106" t="str" cm="1">
        <f t="array" ref="Z71">_xlfn.IFS($AS71="target_sister",$AO71,$AS71="target_brother", $AN71,$AS71="distractor_sister",$AQ71,$AS71="distractor_brother",$AP71)</f>
        <v>HT1_brother_jordan.png</v>
      </c>
      <c r="AA71" s="106" t="str" cm="1">
        <f t="array" ref="AA71">_xlfn.IFS($AT71="target_sister",$AO71,$AT71="target_brother", $AN71,$AT71="distractor_sister",$AQ71,$AT71="distractor_brother",$AP71)</f>
        <v>ST3_brother_jaime.png</v>
      </c>
      <c r="AB71" s="106" t="str" cm="1">
        <f t="array" ref="AB71">_xlfn.IFS($AU71="target_sister",$AO71,$AU71="target_brother", $AN71,$AU71="distractor_sister",$AQ71,$AU71="distractor_brother",$AP71)</f>
        <v>HT1_sister_jordan.png</v>
      </c>
      <c r="AC71" s="111" t="str">
        <f>_xlfn.CONCAT(VLOOKUP($C71&amp;$G71,'Character Sets'!$A$3:$H$21,6,FALSE)," gave the ",LEFT($Q71,FIND(".",$Q71)-1)," to ",$AK71," ",$AL71,".")</f>
        <v>Jaime gave the watermelon to their brother.</v>
      </c>
      <c r="AD71" s="107">
        <v>27</v>
      </c>
      <c r="AE71" s="106" t="str" cm="1">
        <f t="array" ref="AE71">_xlfn.IFS($B71="both", "_nametag", $B71="nametag", "_nametag", $B71="intro", "", $B71="neither", "")</f>
        <v>_nametag</v>
      </c>
      <c r="AF71" s="46" t="s">
        <v>5</v>
      </c>
      <c r="AG71" s="46" t="s">
        <v>6</v>
      </c>
      <c r="AH71" s="108" t="str">
        <f t="shared" si="17"/>
        <v>watermelon</v>
      </c>
      <c r="AI71" s="46" t="s">
        <v>8</v>
      </c>
      <c r="AJ71" s="110" t="str">
        <f t="shared" si="15"/>
        <v>bottom left</v>
      </c>
      <c r="AK71" s="110" t="str" cm="1">
        <f t="array" ref="AK71">_xlfn.IFS($G71="he", "his", $G71="she", "her", $G71="they", "their")</f>
        <v>their</v>
      </c>
      <c r="AL71" s="110" t="s">
        <v>135</v>
      </c>
      <c r="AM71" s="111" t="str">
        <f t="shared" si="16"/>
        <v>they_brother</v>
      </c>
      <c r="AN71" s="106" t="str">
        <f t="shared" si="18"/>
        <v>ST3_brother_jaime.png</v>
      </c>
      <c r="AO71" s="106" t="str">
        <f t="shared" si="19"/>
        <v>ST3_sister_jaime.png</v>
      </c>
      <c r="AP71" s="106" t="str">
        <f t="shared" si="20"/>
        <v>HT1_brother_jordan.png</v>
      </c>
      <c r="AQ71" s="106" t="str">
        <f t="shared" si="21"/>
        <v>HT1_sister_jordan.png</v>
      </c>
      <c r="AR71" s="106" t="s">
        <v>356</v>
      </c>
      <c r="AS71" s="106" t="s">
        <v>357</v>
      </c>
      <c r="AT71" s="106" t="s">
        <v>355</v>
      </c>
      <c r="AU71" s="106" t="s">
        <v>358</v>
      </c>
    </row>
    <row r="72" spans="1:47" x14ac:dyDescent="0.25">
      <c r="A72" s="107">
        <v>2</v>
      </c>
      <c r="B72" s="107" t="s">
        <v>64</v>
      </c>
      <c r="C72" s="107">
        <v>2</v>
      </c>
      <c r="D72" s="46" t="s">
        <v>10</v>
      </c>
      <c r="E72" s="46" t="str">
        <f t="shared" si="11"/>
        <v>both_list2_critical28</v>
      </c>
      <c r="F72" s="109" t="s">
        <v>339</v>
      </c>
      <c r="G72" s="46" t="s">
        <v>197</v>
      </c>
      <c r="H72" s="46">
        <f>VLOOKUP($C72&amp;$G72,'Character Sets'!$A$3:$H$21,3,FALSE)</f>
        <v>6</v>
      </c>
      <c r="I72" s="46" t="str">
        <f>VLOOKUP($C72&amp;$G72,'Character Sets'!$A$3:$H$21,4,FALSE)</f>
        <v>ST3</v>
      </c>
      <c r="J72" s="46" t="str">
        <f>LOWER(VLOOKUP($C72&amp;$G72,'Character Sets'!$A$3:$H$21,6,FALSE))</f>
        <v>jaime</v>
      </c>
      <c r="K72" s="114" t="str">
        <f t="shared" si="12"/>
        <v>ST3_they_jaime_nametag.png</v>
      </c>
      <c r="L72" s="46" t="s">
        <v>195</v>
      </c>
      <c r="M72" s="46">
        <f>VLOOKUP($C72&amp;$L72,'Character Sets'!$A$3:$H$21,3,FALSE)</f>
        <v>4</v>
      </c>
      <c r="N72" s="46" t="str">
        <f>VLOOKUP($C72&amp;$L72,'Character Sets'!$A$3:$H$21,4,FALSE)</f>
        <v>HT1</v>
      </c>
      <c r="O72" s="46" t="str">
        <f>LOWER(VLOOKUP($C72&amp;$L72,'Character Sets'!$A$3:$H$21,6,FALSE))</f>
        <v>jordan</v>
      </c>
      <c r="P72" s="114" t="str">
        <f t="shared" si="13"/>
        <v>HT1_he_jordan_nametag.png</v>
      </c>
      <c r="Q72" s="114" t="s">
        <v>32</v>
      </c>
      <c r="R72" s="107" cm="1">
        <f t="array" ref="R72">_xlfn.IFS($AF72="left", 275, $AF72="right", 525)</f>
        <v>525</v>
      </c>
      <c r="S72" s="107" cm="1">
        <f t="array" ref="S72">_xlfn.IFS($AG72="left", 275, $AG72="right", 525)</f>
        <v>275</v>
      </c>
      <c r="T72" s="107" cm="1">
        <f t="array" ref="T72">_xlfn.IFS($AF72="left", 175, $AF72="right", 725)</f>
        <v>725</v>
      </c>
      <c r="U72" s="107" cm="1">
        <f t="array" ref="U72">_xlfn.IFS($AI72="top", 150, $AI72="bottom", 250)</f>
        <v>250</v>
      </c>
      <c r="V72" s="107" cm="1">
        <f t="array" ref="V72">_xlfn.IFS($AI72="top", 100, $AI72="bottom", 300)</f>
        <v>300</v>
      </c>
      <c r="W72" s="107" cm="1">
        <f t="array" ref="W72">_xlfn.IFS($AI72="top", 50, $AI72="bottom", 350)</f>
        <v>350</v>
      </c>
      <c r="X72" s="111" t="str">
        <f t="shared" si="14"/>
        <v>ST3_sister_jaime.png</v>
      </c>
      <c r="Y72" s="106" t="str" cm="1">
        <f t="array" ref="Y72">_xlfn.IFS($AR72="target_sister",$AO72,$AR72="target_brother", $AN72,$AR72="distractor_sister",$AQ72,$AR72="distractor_brother",$AP72)</f>
        <v>HT1_sister_jordan.png</v>
      </c>
      <c r="Z72" s="106" t="str" cm="1">
        <f t="array" ref="Z72">_xlfn.IFS($AS72="target_sister",$AO72,$AS72="target_brother", $AN72,$AS72="distractor_sister",$AQ72,$AS72="distractor_brother",$AP72)</f>
        <v>ST3_brother_jaime.png</v>
      </c>
      <c r="AA72" s="106" t="str" cm="1">
        <f t="array" ref="AA72">_xlfn.IFS($AT72="target_sister",$AO72,$AT72="target_brother", $AN72,$AT72="distractor_sister",$AQ72,$AT72="distractor_brother",$AP72)</f>
        <v>HT1_brother_jordan.png</v>
      </c>
      <c r="AB72" s="106" t="str" cm="1">
        <f t="array" ref="AB72">_xlfn.IFS($AU72="target_sister",$AO72,$AU72="target_brother", $AN72,$AU72="distractor_sister",$AQ72,$AU72="distractor_brother",$AP72)</f>
        <v>ST3_sister_jaime.png</v>
      </c>
      <c r="AC72" s="111" t="str">
        <f>_xlfn.CONCAT(VLOOKUP($C72&amp;$G72,'Character Sets'!$A$3:$H$21,6,FALSE)," gave the ",LEFT($Q72,FIND(".",$Q72)-1)," to ",$AK72," ",$AL72,".")</f>
        <v>Jaime gave the knife to their sister.</v>
      </c>
      <c r="AD72" s="107">
        <v>28</v>
      </c>
      <c r="AE72" s="106" t="str" cm="1">
        <f t="array" ref="AE72">_xlfn.IFS($B72="both", "_nametag", $B72="nametag", "_nametag", $B72="intro", "", $B72="neither", "")</f>
        <v>_nametag</v>
      </c>
      <c r="AF72" s="46" t="s">
        <v>6</v>
      </c>
      <c r="AG72" s="46" t="s">
        <v>5</v>
      </c>
      <c r="AH72" s="108" t="str">
        <f t="shared" si="17"/>
        <v>knife</v>
      </c>
      <c r="AI72" s="46" t="s">
        <v>8</v>
      </c>
      <c r="AJ72" s="110" t="str">
        <f t="shared" si="15"/>
        <v>bottom right</v>
      </c>
      <c r="AK72" s="110" t="str" cm="1">
        <f t="array" ref="AK72">_xlfn.IFS($G72="he", "his", $G72="she", "her", $G72="they", "their")</f>
        <v>their</v>
      </c>
      <c r="AL72" s="110" t="s">
        <v>136</v>
      </c>
      <c r="AM72" s="111" t="str">
        <f t="shared" si="16"/>
        <v>they_sister</v>
      </c>
      <c r="AN72" s="106" t="str">
        <f t="shared" si="18"/>
        <v>ST3_brother_jaime.png</v>
      </c>
      <c r="AO72" s="106" t="str">
        <f t="shared" si="19"/>
        <v>ST3_sister_jaime.png</v>
      </c>
      <c r="AP72" s="106" t="str">
        <f t="shared" si="20"/>
        <v>HT1_brother_jordan.png</v>
      </c>
      <c r="AQ72" s="106" t="str">
        <f t="shared" si="21"/>
        <v>HT1_sister_jordan.png</v>
      </c>
      <c r="AR72" s="106" t="s">
        <v>358</v>
      </c>
      <c r="AS72" s="106" t="s">
        <v>355</v>
      </c>
      <c r="AT72" s="106" t="s">
        <v>357</v>
      </c>
      <c r="AU72" s="106" t="s">
        <v>356</v>
      </c>
    </row>
    <row r="73" spans="1:47" x14ac:dyDescent="0.25">
      <c r="A73" s="107">
        <v>2</v>
      </c>
      <c r="B73" s="107" t="s">
        <v>64</v>
      </c>
      <c r="C73" s="107">
        <v>2</v>
      </c>
      <c r="D73" s="46" t="s">
        <v>10</v>
      </c>
      <c r="E73" s="46" t="str">
        <f t="shared" si="11"/>
        <v>both_list2_critical29</v>
      </c>
      <c r="F73" s="109" t="s">
        <v>339</v>
      </c>
      <c r="G73" s="46" t="s">
        <v>197</v>
      </c>
      <c r="H73" s="46">
        <f>VLOOKUP($C73&amp;$G73,'Character Sets'!$A$3:$H$21,3,FALSE)</f>
        <v>6</v>
      </c>
      <c r="I73" s="46" t="str">
        <f>VLOOKUP($C73&amp;$G73,'Character Sets'!$A$3:$H$21,4,FALSE)</f>
        <v>ST3</v>
      </c>
      <c r="J73" s="46" t="str">
        <f>LOWER(VLOOKUP($C73&amp;$G73,'Character Sets'!$A$3:$H$21,6,FALSE))</f>
        <v>jaime</v>
      </c>
      <c r="K73" s="114" t="str">
        <f t="shared" si="12"/>
        <v>ST3_they_jaime_nametag.png</v>
      </c>
      <c r="L73" s="46" t="s">
        <v>195</v>
      </c>
      <c r="M73" s="46">
        <f>VLOOKUP($C73&amp;$L73,'Character Sets'!$A$3:$H$21,3,FALSE)</f>
        <v>4</v>
      </c>
      <c r="N73" s="46" t="str">
        <f>VLOOKUP($C73&amp;$L73,'Character Sets'!$A$3:$H$21,4,FALSE)</f>
        <v>HT1</v>
      </c>
      <c r="O73" s="46" t="str">
        <f>LOWER(VLOOKUP($C73&amp;$L73,'Character Sets'!$A$3:$H$21,6,FALSE))</f>
        <v>jordan</v>
      </c>
      <c r="P73" s="114" t="str">
        <f t="shared" si="13"/>
        <v>HT1_he_jordan_nametag.png</v>
      </c>
      <c r="Q73" s="114" t="s">
        <v>85</v>
      </c>
      <c r="R73" s="107" cm="1">
        <f t="array" ref="R73">_xlfn.IFS($AF73="left", 275, $AF73="right", 525)</f>
        <v>275</v>
      </c>
      <c r="S73" s="107" cm="1">
        <f t="array" ref="S73">_xlfn.IFS($AG73="left", 275, $AG73="right", 525)</f>
        <v>525</v>
      </c>
      <c r="T73" s="107" cm="1">
        <f t="array" ref="T73">_xlfn.IFS($AF73="left", 175, $AF73="right", 725)</f>
        <v>175</v>
      </c>
      <c r="U73" s="107" cm="1">
        <f t="array" ref="U73">_xlfn.IFS($AI73="top", 150, $AI73="bottom", 250)</f>
        <v>150</v>
      </c>
      <c r="V73" s="107" cm="1">
        <f t="array" ref="V73">_xlfn.IFS($AI73="top", 100, $AI73="bottom", 300)</f>
        <v>100</v>
      </c>
      <c r="W73" s="107" cm="1">
        <f t="array" ref="W73">_xlfn.IFS($AI73="top", 50, $AI73="bottom", 350)</f>
        <v>50</v>
      </c>
      <c r="X73" s="111" t="str">
        <f t="shared" si="14"/>
        <v>ST3_brother_jaime.png</v>
      </c>
      <c r="Y73" s="106" t="str" cm="1">
        <f t="array" ref="Y73">_xlfn.IFS($AR73="target_sister",$AO73,$AR73="target_brother", $AN73,$AR73="distractor_sister",$AQ73,$AR73="distractor_brother",$AP73)</f>
        <v>ST3_brother_jaime.png</v>
      </c>
      <c r="Z73" s="106" t="str" cm="1">
        <f t="array" ref="Z73">_xlfn.IFS($AS73="target_sister",$AO73,$AS73="target_brother", $AN73,$AS73="distractor_sister",$AQ73,$AS73="distractor_brother",$AP73)</f>
        <v>HT1_brother_jordan.png</v>
      </c>
      <c r="AA73" s="106" t="str" cm="1">
        <f t="array" ref="AA73">_xlfn.IFS($AT73="target_sister",$AO73,$AT73="target_brother", $AN73,$AT73="distractor_sister",$AQ73,$AT73="distractor_brother",$AP73)</f>
        <v>ST3_sister_jaime.png</v>
      </c>
      <c r="AB73" s="106" t="str" cm="1">
        <f t="array" ref="AB73">_xlfn.IFS($AU73="target_sister",$AO73,$AU73="target_brother", $AN73,$AU73="distractor_sister",$AQ73,$AU73="distractor_brother",$AP73)</f>
        <v>HT1_sister_jordan.png</v>
      </c>
      <c r="AC73" s="111" t="str">
        <f>_xlfn.CONCAT(VLOOKUP($C73&amp;$G73,'Character Sets'!$A$3:$H$21,6,FALSE)," gave the ",LEFT($Q73,FIND(".",$Q73)-1)," to ",$AK73," ",$AL73,".")</f>
        <v>Jaime gave the cookie to their brother.</v>
      </c>
      <c r="AD73" s="107">
        <v>29</v>
      </c>
      <c r="AE73" s="106" t="str" cm="1">
        <f t="array" ref="AE73">_xlfn.IFS($B73="both", "_nametag", $B73="nametag", "_nametag", $B73="intro", "", $B73="neither", "")</f>
        <v>_nametag</v>
      </c>
      <c r="AF73" s="46" t="s">
        <v>5</v>
      </c>
      <c r="AG73" s="46" t="s">
        <v>6</v>
      </c>
      <c r="AH73" s="108" t="str">
        <f t="shared" si="17"/>
        <v>cookie</v>
      </c>
      <c r="AI73" s="46" t="s">
        <v>7</v>
      </c>
      <c r="AJ73" s="110" t="str">
        <f t="shared" si="15"/>
        <v>top left</v>
      </c>
      <c r="AK73" s="110" t="str" cm="1">
        <f t="array" ref="AK73">_xlfn.IFS($G73="he", "his", $G73="she", "her", $G73="they", "their")</f>
        <v>their</v>
      </c>
      <c r="AL73" s="110" t="s">
        <v>135</v>
      </c>
      <c r="AM73" s="111" t="str">
        <f t="shared" si="16"/>
        <v>they_brother</v>
      </c>
      <c r="AN73" s="106" t="str">
        <f t="shared" si="18"/>
        <v>ST3_brother_jaime.png</v>
      </c>
      <c r="AO73" s="106" t="str">
        <f t="shared" si="19"/>
        <v>ST3_sister_jaime.png</v>
      </c>
      <c r="AP73" s="106" t="str">
        <f t="shared" si="20"/>
        <v>HT1_brother_jordan.png</v>
      </c>
      <c r="AQ73" s="106" t="str">
        <f t="shared" si="21"/>
        <v>HT1_sister_jordan.png</v>
      </c>
      <c r="AR73" s="106" t="s">
        <v>355</v>
      </c>
      <c r="AS73" s="106" t="s">
        <v>357</v>
      </c>
      <c r="AT73" s="106" t="s">
        <v>356</v>
      </c>
      <c r="AU73" s="106" t="s">
        <v>358</v>
      </c>
    </row>
    <row r="74" spans="1:47" x14ac:dyDescent="0.25">
      <c r="A74" s="107">
        <v>2</v>
      </c>
      <c r="B74" s="107" t="s">
        <v>64</v>
      </c>
      <c r="C74" s="107">
        <v>2</v>
      </c>
      <c r="D74" s="46" t="s">
        <v>10</v>
      </c>
      <c r="E74" s="46" t="str">
        <f t="shared" si="11"/>
        <v>both_list2_critical30</v>
      </c>
      <c r="F74" s="109" t="s">
        <v>339</v>
      </c>
      <c r="G74" s="46" t="s">
        <v>197</v>
      </c>
      <c r="H74" s="46">
        <f>VLOOKUP($C74&amp;$G74,'Character Sets'!$A$3:$H$21,3,FALSE)</f>
        <v>6</v>
      </c>
      <c r="I74" s="46" t="str">
        <f>VLOOKUP($C74&amp;$G74,'Character Sets'!$A$3:$H$21,4,FALSE)</f>
        <v>ST3</v>
      </c>
      <c r="J74" s="46" t="str">
        <f>LOWER(VLOOKUP($C74&amp;$G74,'Character Sets'!$A$3:$H$21,6,FALSE))</f>
        <v>jaime</v>
      </c>
      <c r="K74" s="114" t="str">
        <f t="shared" si="12"/>
        <v>ST3_they_jaime_nametag.png</v>
      </c>
      <c r="L74" s="46" t="s">
        <v>195</v>
      </c>
      <c r="M74" s="46">
        <f>VLOOKUP($C74&amp;$L74,'Character Sets'!$A$3:$H$21,3,FALSE)</f>
        <v>4</v>
      </c>
      <c r="N74" s="46" t="str">
        <f>VLOOKUP($C74&amp;$L74,'Character Sets'!$A$3:$H$21,4,FALSE)</f>
        <v>HT1</v>
      </c>
      <c r="O74" s="46" t="str">
        <f>LOWER(VLOOKUP($C74&amp;$L74,'Character Sets'!$A$3:$H$21,6,FALSE))</f>
        <v>jordan</v>
      </c>
      <c r="P74" s="114" t="str">
        <f t="shared" si="13"/>
        <v>HT1_he_jordan_nametag.png</v>
      </c>
      <c r="Q74" s="114" t="s">
        <v>33</v>
      </c>
      <c r="R74" s="107" cm="1">
        <f t="array" ref="R74">_xlfn.IFS($AF74="left", 275, $AF74="right", 525)</f>
        <v>525</v>
      </c>
      <c r="S74" s="107" cm="1">
        <f t="array" ref="S74">_xlfn.IFS($AG74="left", 275, $AG74="right", 525)</f>
        <v>275</v>
      </c>
      <c r="T74" s="107" cm="1">
        <f t="array" ref="T74">_xlfn.IFS($AF74="left", 175, $AF74="right", 725)</f>
        <v>725</v>
      </c>
      <c r="U74" s="107" cm="1">
        <f t="array" ref="U74">_xlfn.IFS($AI74="top", 150, $AI74="bottom", 250)</f>
        <v>250</v>
      </c>
      <c r="V74" s="107" cm="1">
        <f t="array" ref="V74">_xlfn.IFS($AI74="top", 100, $AI74="bottom", 300)</f>
        <v>300</v>
      </c>
      <c r="W74" s="107" cm="1">
        <f t="array" ref="W74">_xlfn.IFS($AI74="top", 50, $AI74="bottom", 350)</f>
        <v>350</v>
      </c>
      <c r="X74" s="111" t="str">
        <f t="shared" si="14"/>
        <v>ST3_sister_jaime.png</v>
      </c>
      <c r="Y74" s="106" t="str" cm="1">
        <f t="array" ref="Y74">_xlfn.IFS($AR74="target_sister",$AO74,$AR74="target_brother", $AN74,$AR74="distractor_sister",$AQ74,$AR74="distractor_brother",$AP74)</f>
        <v>HT1_sister_jordan.png</v>
      </c>
      <c r="Z74" s="106" t="str" cm="1">
        <f t="array" ref="Z74">_xlfn.IFS($AS74="target_sister",$AO74,$AS74="target_brother", $AN74,$AS74="distractor_sister",$AQ74,$AS74="distractor_brother",$AP74)</f>
        <v>ST3_brother_jaime.png</v>
      </c>
      <c r="AA74" s="106" t="str" cm="1">
        <f t="array" ref="AA74">_xlfn.IFS($AT74="target_sister",$AO74,$AT74="target_brother", $AN74,$AT74="distractor_sister",$AQ74,$AT74="distractor_brother",$AP74)</f>
        <v>HT1_brother_jordan.png</v>
      </c>
      <c r="AB74" s="106" t="str" cm="1">
        <f t="array" ref="AB74">_xlfn.IFS($AU74="target_sister",$AO74,$AU74="target_brother", $AN74,$AU74="distractor_sister",$AQ74,$AU74="distractor_brother",$AP74)</f>
        <v>ST3_sister_jaime.png</v>
      </c>
      <c r="AC74" s="111" t="str">
        <f>_xlfn.CONCAT(VLOOKUP($C74&amp;$G74,'Character Sets'!$A$3:$H$21,6,FALSE)," gave the ",LEFT($Q74,FIND(".",$Q74)-1)," to ",$AK74," ",$AL74,".")</f>
        <v>Jaime gave the tomato to their sister.</v>
      </c>
      <c r="AD74" s="107">
        <v>30</v>
      </c>
      <c r="AE74" s="106" t="str" cm="1">
        <f t="array" ref="AE74">_xlfn.IFS($B74="both", "_nametag", $B74="nametag", "_nametag", $B74="intro", "", $B74="neither", "")</f>
        <v>_nametag</v>
      </c>
      <c r="AF74" s="46" t="s">
        <v>6</v>
      </c>
      <c r="AG74" s="46" t="s">
        <v>5</v>
      </c>
      <c r="AH74" s="108" t="str">
        <f t="shared" si="17"/>
        <v>tomato</v>
      </c>
      <c r="AI74" s="108" t="s">
        <v>8</v>
      </c>
      <c r="AJ74" s="110" t="str">
        <f t="shared" si="15"/>
        <v>bottom right</v>
      </c>
      <c r="AK74" s="110" t="str" cm="1">
        <f t="array" ref="AK74">_xlfn.IFS($G74="he", "his", $G74="she", "her", $G74="they", "their")</f>
        <v>their</v>
      </c>
      <c r="AL74" s="110" t="s">
        <v>136</v>
      </c>
      <c r="AM74" s="111" t="str">
        <f t="shared" si="16"/>
        <v>they_sister</v>
      </c>
      <c r="AN74" s="106" t="str">
        <f t="shared" si="18"/>
        <v>ST3_brother_jaime.png</v>
      </c>
      <c r="AO74" s="106" t="str">
        <f t="shared" si="19"/>
        <v>ST3_sister_jaime.png</v>
      </c>
      <c r="AP74" s="106" t="str">
        <f t="shared" si="20"/>
        <v>HT1_brother_jordan.png</v>
      </c>
      <c r="AQ74" s="106" t="str">
        <f t="shared" si="21"/>
        <v>HT1_sister_jordan.png</v>
      </c>
      <c r="AR74" s="106" t="s">
        <v>358</v>
      </c>
      <c r="AS74" s="106" t="s">
        <v>355</v>
      </c>
      <c r="AT74" s="106" t="s">
        <v>357</v>
      </c>
      <c r="AU74" s="106" t="s">
        <v>356</v>
      </c>
    </row>
    <row r="75" spans="1:47" x14ac:dyDescent="0.25">
      <c r="A75" s="107">
        <v>3</v>
      </c>
      <c r="B75" s="107" t="s">
        <v>64</v>
      </c>
      <c r="C75" s="107">
        <v>3</v>
      </c>
      <c r="D75" s="46" t="s">
        <v>65</v>
      </c>
      <c r="E75" s="46" t="str">
        <f t="shared" si="11"/>
        <v>both_list3_example1</v>
      </c>
      <c r="F75" s="109" t="s">
        <v>337</v>
      </c>
      <c r="G75" s="46" t="s">
        <v>195</v>
      </c>
      <c r="H75" s="46">
        <f>VLOOKUP($C75&amp;$G75,'Character Sets'!$A$3:$H$21,3,FALSE)</f>
        <v>7</v>
      </c>
      <c r="I75" s="46" t="str">
        <f>VLOOKUP($C75&amp;$G75,'Character Sets'!$A$3:$H$21,4,FALSE)</f>
        <v>HT3</v>
      </c>
      <c r="J75" s="46" t="str">
        <f>LOWER(VLOOKUP($C75&amp;$G75,'Character Sets'!$A$3:$H$21,6,FALSE))</f>
        <v>jaime</v>
      </c>
      <c r="K75" s="114" t="str">
        <f t="shared" si="12"/>
        <v>HT3_he_jaime_nametag.png</v>
      </c>
      <c r="L75" s="46" t="s">
        <v>196</v>
      </c>
      <c r="M75" s="46">
        <f>VLOOKUP($C75&amp;$L75,'Character Sets'!$A$3:$H$21,3,FALSE)</f>
        <v>8</v>
      </c>
      <c r="N75" s="46" t="str">
        <f>VLOOKUP($C75&amp;$L75,'Character Sets'!$A$3:$H$21,4,FALSE)</f>
        <v>ST3</v>
      </c>
      <c r="O75" s="46" t="str">
        <f>LOWER(VLOOKUP($C75&amp;$L75,'Character Sets'!$A$3:$H$21,6,FALSE))</f>
        <v>alex</v>
      </c>
      <c r="P75" s="114" t="str">
        <f t="shared" si="13"/>
        <v>ST3_she_alex_nametag.png</v>
      </c>
      <c r="Q75" s="114" t="s">
        <v>38</v>
      </c>
      <c r="R75" s="107" cm="1">
        <f t="array" ref="R75">_xlfn.IFS($AF75="left", 275, $AF75="right", 525)</f>
        <v>275</v>
      </c>
      <c r="S75" s="107" cm="1">
        <f t="array" ref="S75">_xlfn.IFS($AG75="left", 275, $AG75="right", 525)</f>
        <v>525</v>
      </c>
      <c r="T75" s="107" cm="1">
        <f t="array" ref="T75">_xlfn.IFS($AF75="left", 175, $AF75="right", 725)</f>
        <v>175</v>
      </c>
      <c r="U75" s="107" cm="1">
        <f t="array" ref="U75">_xlfn.IFS($AI75="top", 150, $AI75="bottom", 250)</f>
        <v>250</v>
      </c>
      <c r="V75" s="107" cm="1">
        <f t="array" ref="V75">_xlfn.IFS($AI75="top", 100, $AI75="bottom", 300)</f>
        <v>300</v>
      </c>
      <c r="W75" s="107" cm="1">
        <f t="array" ref="W75">_xlfn.IFS($AI75="top", 50, $AI75="bottom", 350)</f>
        <v>350</v>
      </c>
      <c r="X75" s="111" t="str">
        <f t="shared" si="14"/>
        <v>HT3_brother_jaime.png</v>
      </c>
      <c r="Y75" s="106" t="str" cm="1">
        <f t="array" ref="Y75">_xlfn.IFS($AR75="target_sister",$AO75,$AR75="target_brother", $AN75,$AR75="distractor_sister",$AQ75,$AR75="distractor_brother",$AP75)</f>
        <v>HT3_sister_jaime.png</v>
      </c>
      <c r="Z75" s="106" t="str" cm="1">
        <f t="array" ref="Z75">_xlfn.IFS($AS75="target_sister",$AO75,$AS75="target_brother", $AN75,$AS75="distractor_sister",$AQ75,$AS75="distractor_brother",$AP75)</f>
        <v>ST3_brother_alex.png</v>
      </c>
      <c r="AA75" s="106" t="str" cm="1">
        <f t="array" ref="AA75">_xlfn.IFS($AT75="target_sister",$AO75,$AT75="target_brother", $AN75,$AT75="distractor_sister",$AQ75,$AT75="distractor_brother",$AP75)</f>
        <v>HT3_brother_jaime.png</v>
      </c>
      <c r="AB75" s="106" t="str" cm="1">
        <f t="array" ref="AB75">_xlfn.IFS($AU75="target_sister",$AO75,$AU75="target_brother", $AN75,$AU75="distractor_sister",$AQ75,$AU75="distractor_brother",$AP75)</f>
        <v>ST3_sister_alex.png</v>
      </c>
      <c r="AC75" s="111" t="str">
        <f>_xlfn.CONCAT(VLOOKUP($C75&amp;$G75,'Character Sets'!$A$3:$H$21,6,FALSE)," gave the ",LEFT($Q75,FIND(".",$Q75)-1)," to ",$AK75," ",$AL75,".")</f>
        <v>Jaime gave the fork to his brother.</v>
      </c>
      <c r="AD75" s="107">
        <v>1</v>
      </c>
      <c r="AE75" s="106" t="str" cm="1">
        <f t="array" ref="AE75">_xlfn.IFS($B75="both", "_nametag", $B75="nametag", "_nametag", $B75="intro", "", $B75="neither", "")</f>
        <v>_nametag</v>
      </c>
      <c r="AF75" s="108" t="s">
        <v>5</v>
      </c>
      <c r="AG75" s="108" t="s">
        <v>6</v>
      </c>
      <c r="AH75" s="108" t="str">
        <f t="shared" si="17"/>
        <v>fork</v>
      </c>
      <c r="AI75" s="108" t="s">
        <v>8</v>
      </c>
      <c r="AJ75" s="110" t="str">
        <f t="shared" si="15"/>
        <v>bottom left</v>
      </c>
      <c r="AK75" s="110" t="str" cm="1">
        <f t="array" ref="AK75">_xlfn.IFS($G75="he", "his", $G75="she", "her", $G75="they", "their")</f>
        <v>his</v>
      </c>
      <c r="AL75" s="110" t="s">
        <v>135</v>
      </c>
      <c r="AM75" s="111" t="str">
        <f t="shared" si="16"/>
        <v>he_brother</v>
      </c>
      <c r="AN75" s="106" t="str">
        <f t="shared" si="18"/>
        <v>HT3_brother_jaime.png</v>
      </c>
      <c r="AO75" s="106" t="str">
        <f t="shared" si="19"/>
        <v>HT3_sister_jaime.png</v>
      </c>
      <c r="AP75" s="106" t="str">
        <f t="shared" si="20"/>
        <v>ST3_brother_alex.png</v>
      </c>
      <c r="AQ75" s="106" t="str">
        <f t="shared" si="21"/>
        <v>ST3_sister_alex.png</v>
      </c>
      <c r="AR75" s="106" t="s">
        <v>356</v>
      </c>
      <c r="AS75" s="106" t="s">
        <v>357</v>
      </c>
      <c r="AT75" s="106" t="s">
        <v>355</v>
      </c>
      <c r="AU75" s="106" t="s">
        <v>358</v>
      </c>
    </row>
    <row r="76" spans="1:47" x14ac:dyDescent="0.25">
      <c r="A76" s="107">
        <v>3</v>
      </c>
      <c r="B76" s="107" t="s">
        <v>64</v>
      </c>
      <c r="C76" s="107">
        <v>3</v>
      </c>
      <c r="D76" s="46" t="s">
        <v>65</v>
      </c>
      <c r="E76" s="46" t="str">
        <f t="shared" si="11"/>
        <v>both_list3_example2</v>
      </c>
      <c r="F76" s="109" t="s">
        <v>338</v>
      </c>
      <c r="G76" s="46" t="s">
        <v>196</v>
      </c>
      <c r="H76" s="46">
        <f>VLOOKUP($C76&amp;$G76,'Character Sets'!$A$3:$H$21,3,FALSE)</f>
        <v>8</v>
      </c>
      <c r="I76" s="46" t="str">
        <f>VLOOKUP($C76&amp;$G76,'Character Sets'!$A$3:$H$21,4,FALSE)</f>
        <v>ST3</v>
      </c>
      <c r="J76" s="46" t="str">
        <f>LOWER(VLOOKUP($C76&amp;$G76,'Character Sets'!$A$3:$H$21,6,FALSE))</f>
        <v>alex</v>
      </c>
      <c r="K76" s="114" t="str">
        <f t="shared" si="12"/>
        <v>ST3_she_alex_nametag.png</v>
      </c>
      <c r="L76" s="46" t="s">
        <v>197</v>
      </c>
      <c r="M76" s="46">
        <f>VLOOKUP($C76&amp;$L76,'Character Sets'!$A$3:$H$21,3,FALSE)</f>
        <v>9</v>
      </c>
      <c r="N76" s="46" t="str">
        <f>VLOOKUP($C76&amp;$L76,'Character Sets'!$A$3:$H$21,4,FALSE)</f>
        <v>HT1</v>
      </c>
      <c r="O76" s="46" t="str">
        <f>LOWER(VLOOKUP($C76&amp;$L76,'Character Sets'!$A$3:$H$21,6,FALSE))</f>
        <v>casey</v>
      </c>
      <c r="P76" s="114" t="str">
        <f t="shared" si="13"/>
        <v>HT1_they_casey_nametag.png</v>
      </c>
      <c r="Q76" s="114" t="s">
        <v>99</v>
      </c>
      <c r="R76" s="107" cm="1">
        <f t="array" ref="R76">_xlfn.IFS($AF76="left", 275, $AF76="right", 525)</f>
        <v>525</v>
      </c>
      <c r="S76" s="107" cm="1">
        <f t="array" ref="S76">_xlfn.IFS($AG76="left", 275, $AG76="right", 525)</f>
        <v>275</v>
      </c>
      <c r="T76" s="107" cm="1">
        <f t="array" ref="T76">_xlfn.IFS($AF76="left", 175, $AF76="right", 725)</f>
        <v>725</v>
      </c>
      <c r="U76" s="107" cm="1">
        <f t="array" ref="U76">_xlfn.IFS($AI76="top", 150, $AI76="bottom", 250)</f>
        <v>250</v>
      </c>
      <c r="V76" s="107" cm="1">
        <f t="array" ref="V76">_xlfn.IFS($AI76="top", 100, $AI76="bottom", 300)</f>
        <v>300</v>
      </c>
      <c r="W76" s="107" cm="1">
        <f t="array" ref="W76">_xlfn.IFS($AI76="top", 50, $AI76="bottom", 350)</f>
        <v>350</v>
      </c>
      <c r="X76" s="111" t="str">
        <f t="shared" si="14"/>
        <v>ST3_sister_alex.png</v>
      </c>
      <c r="Y76" s="106" t="str" cm="1">
        <f t="array" ref="Y76">_xlfn.IFS($AR76="target_sister",$AO76,$AR76="target_brother", $AN76,$AR76="distractor_sister",$AQ76,$AR76="distractor_brother",$AP76)</f>
        <v>HT1_brother_casey.png</v>
      </c>
      <c r="Z76" s="106" t="str" cm="1">
        <f t="array" ref="Z76">_xlfn.IFS($AS76="target_sister",$AO76,$AS76="target_brother", $AN76,$AS76="distractor_sister",$AQ76,$AS76="distractor_brother",$AP76)</f>
        <v>ST3_brother_alex.png</v>
      </c>
      <c r="AA76" s="106" t="str" cm="1">
        <f t="array" ref="AA76">_xlfn.IFS($AT76="target_sister",$AO76,$AT76="target_brother", $AN76,$AT76="distractor_sister",$AQ76,$AT76="distractor_brother",$AP76)</f>
        <v>HT1_sister_casey.png</v>
      </c>
      <c r="AB76" s="106" t="str" cm="1">
        <f t="array" ref="AB76">_xlfn.IFS($AU76="target_sister",$AO76,$AU76="target_brother", $AN76,$AU76="distractor_sister",$AQ76,$AU76="distractor_brother",$AP76)</f>
        <v>ST3_sister_alex.png</v>
      </c>
      <c r="AC76" s="111" t="str">
        <f>_xlfn.CONCAT(VLOOKUP($C76&amp;$G76,'Character Sets'!$A$3:$H$21,6,FALSE)," gave the ",LEFT($Q76,FIND(".",$Q76)-1)," to ",$AK76," ",$AL76,".")</f>
        <v>Alex gave the pepper to her sister.</v>
      </c>
      <c r="AD76" s="107">
        <v>2</v>
      </c>
      <c r="AE76" s="106" t="str" cm="1">
        <f t="array" ref="AE76">_xlfn.IFS($B76="both", "_nametag", $B76="nametag", "_nametag", $B76="intro", "", $B76="neither", "")</f>
        <v>_nametag</v>
      </c>
      <c r="AF76" s="108" t="s">
        <v>6</v>
      </c>
      <c r="AG76" s="108" t="s">
        <v>5</v>
      </c>
      <c r="AH76" s="108" t="str">
        <f t="shared" si="17"/>
        <v>pepper</v>
      </c>
      <c r="AI76" s="108" t="s">
        <v>8</v>
      </c>
      <c r="AJ76" s="110" t="str">
        <f t="shared" si="15"/>
        <v>bottom right</v>
      </c>
      <c r="AK76" s="110" t="str" cm="1">
        <f t="array" ref="AK76">_xlfn.IFS($G76="he", "his", $G76="she", "her", $G76="they", "their")</f>
        <v>her</v>
      </c>
      <c r="AL76" s="110" t="s">
        <v>136</v>
      </c>
      <c r="AM76" s="111" t="str">
        <f t="shared" si="16"/>
        <v>she_sister</v>
      </c>
      <c r="AN76" s="106" t="str">
        <f t="shared" si="18"/>
        <v>ST3_brother_alex.png</v>
      </c>
      <c r="AO76" s="106" t="str">
        <f t="shared" si="19"/>
        <v>ST3_sister_alex.png</v>
      </c>
      <c r="AP76" s="106" t="str">
        <f t="shared" si="20"/>
        <v>HT1_brother_casey.png</v>
      </c>
      <c r="AQ76" s="106" t="str">
        <f t="shared" si="21"/>
        <v>HT1_sister_casey.png</v>
      </c>
      <c r="AR76" s="106" t="s">
        <v>357</v>
      </c>
      <c r="AS76" s="106" t="s">
        <v>355</v>
      </c>
      <c r="AT76" s="106" t="s">
        <v>358</v>
      </c>
      <c r="AU76" s="106" t="s">
        <v>356</v>
      </c>
    </row>
    <row r="77" spans="1:47" x14ac:dyDescent="0.25">
      <c r="A77" s="107">
        <v>3</v>
      </c>
      <c r="B77" s="107" t="s">
        <v>64</v>
      </c>
      <c r="C77" s="107">
        <v>3</v>
      </c>
      <c r="D77" s="46" t="s">
        <v>65</v>
      </c>
      <c r="E77" s="46" t="str">
        <f t="shared" si="11"/>
        <v>both_list3_example3</v>
      </c>
      <c r="F77" s="109" t="s">
        <v>339</v>
      </c>
      <c r="G77" s="46" t="s">
        <v>197</v>
      </c>
      <c r="H77" s="46">
        <f>VLOOKUP($C77&amp;$G77,'Character Sets'!$A$3:$H$21,3,FALSE)</f>
        <v>9</v>
      </c>
      <c r="I77" s="46" t="str">
        <f>VLOOKUP($C77&amp;$G77,'Character Sets'!$A$3:$H$21,4,FALSE)</f>
        <v>HT1</v>
      </c>
      <c r="J77" s="46" t="str">
        <f>LOWER(VLOOKUP($C77&amp;$G77,'Character Sets'!$A$3:$H$21,6,FALSE))</f>
        <v>casey</v>
      </c>
      <c r="K77" s="114" t="str">
        <f t="shared" si="12"/>
        <v>HT1_they_casey_nametag.png</v>
      </c>
      <c r="L77" s="46" t="s">
        <v>195</v>
      </c>
      <c r="M77" s="46">
        <f>VLOOKUP($C77&amp;$L77,'Character Sets'!$A$3:$H$21,3,FALSE)</f>
        <v>7</v>
      </c>
      <c r="N77" s="46" t="str">
        <f>VLOOKUP($C77&amp;$L77,'Character Sets'!$A$3:$H$21,4,FALSE)</f>
        <v>HT3</v>
      </c>
      <c r="O77" s="46" t="str">
        <f>LOWER(VLOOKUP($C77&amp;$L77,'Character Sets'!$A$3:$H$21,6,FALSE))</f>
        <v>jaime</v>
      </c>
      <c r="P77" s="114" t="str">
        <f t="shared" si="13"/>
        <v>HT3_he_jaime_nametag.png</v>
      </c>
      <c r="Q77" s="114" t="s">
        <v>36</v>
      </c>
      <c r="R77" s="107" cm="1">
        <f t="array" ref="R77">_xlfn.IFS($AF77="left", 275, $AF77="right", 525)</f>
        <v>525</v>
      </c>
      <c r="S77" s="107" cm="1">
        <f t="array" ref="S77">_xlfn.IFS($AG77="left", 275, $AG77="right", 525)</f>
        <v>275</v>
      </c>
      <c r="T77" s="107" cm="1">
        <f t="array" ref="T77">_xlfn.IFS($AF77="left", 175, $AF77="right", 725)</f>
        <v>725</v>
      </c>
      <c r="U77" s="107" cm="1">
        <f t="array" ref="U77">_xlfn.IFS($AI77="top", 150, $AI77="bottom", 250)</f>
        <v>150</v>
      </c>
      <c r="V77" s="107" cm="1">
        <f t="array" ref="V77">_xlfn.IFS($AI77="top", 100, $AI77="bottom", 300)</f>
        <v>100</v>
      </c>
      <c r="W77" s="107" cm="1">
        <f t="array" ref="W77">_xlfn.IFS($AI77="top", 50, $AI77="bottom", 350)</f>
        <v>50</v>
      </c>
      <c r="X77" s="111" t="str">
        <f t="shared" si="14"/>
        <v>HT1_brother_casey.png</v>
      </c>
      <c r="Y77" s="106" t="str" cm="1">
        <f t="array" ref="Y77">_xlfn.IFS($AR77="target_sister",$AO77,$AR77="target_brother", $AN77,$AR77="distractor_sister",$AQ77,$AR77="distractor_brother",$AP77)</f>
        <v>HT3_brother_jaime.png</v>
      </c>
      <c r="Z77" s="106" t="str" cm="1">
        <f t="array" ref="Z77">_xlfn.IFS($AS77="target_sister",$AO77,$AS77="target_brother", $AN77,$AS77="distractor_sister",$AQ77,$AS77="distractor_brother",$AP77)</f>
        <v>HT1_brother_casey.png</v>
      </c>
      <c r="AA77" s="106" t="str" cm="1">
        <f t="array" ref="AA77">_xlfn.IFS($AT77="target_sister",$AO77,$AT77="target_brother", $AN77,$AT77="distractor_sister",$AQ77,$AT77="distractor_brother",$AP77)</f>
        <v>HT3_sister_jaime.png</v>
      </c>
      <c r="AB77" s="106" t="str" cm="1">
        <f t="array" ref="AB77">_xlfn.IFS($AU77="target_sister",$AO77,$AU77="target_brother", $AN77,$AU77="distractor_sister",$AQ77,$AU77="distractor_brother",$AP77)</f>
        <v>HT1_sister_casey.png</v>
      </c>
      <c r="AC77" s="111" t="str">
        <f>_xlfn.CONCAT(VLOOKUP($C77&amp;$G77,'Character Sets'!$A$3:$H$21,6,FALSE)," gave the ",LEFT($Q77,FIND(".",$Q77)-1)," to ",$AK77," ",$AL77,".")</f>
        <v>Casey gave the peach to their brother.</v>
      </c>
      <c r="AD77" s="107">
        <v>3</v>
      </c>
      <c r="AE77" s="106" t="str" cm="1">
        <f t="array" ref="AE77">_xlfn.IFS($B77="both", "_nametag", $B77="nametag", "_nametag", $B77="intro", "", $B77="neither", "")</f>
        <v>_nametag</v>
      </c>
      <c r="AF77" s="108" t="s">
        <v>6</v>
      </c>
      <c r="AG77" s="108" t="s">
        <v>5</v>
      </c>
      <c r="AH77" s="108" t="str">
        <f t="shared" si="17"/>
        <v>peach</v>
      </c>
      <c r="AI77" s="108" t="s">
        <v>7</v>
      </c>
      <c r="AJ77" s="110" t="str">
        <f t="shared" si="15"/>
        <v>top right</v>
      </c>
      <c r="AK77" s="110" t="str" cm="1">
        <f t="array" ref="AK77">_xlfn.IFS($G77="he", "his", $G77="she", "her", $G77="they", "their")</f>
        <v>their</v>
      </c>
      <c r="AL77" s="110" t="s">
        <v>135</v>
      </c>
      <c r="AM77" s="111" t="str">
        <f t="shared" si="16"/>
        <v>they_brother</v>
      </c>
      <c r="AN77" s="106" t="str">
        <f t="shared" si="18"/>
        <v>HT1_brother_casey.png</v>
      </c>
      <c r="AO77" s="106" t="str">
        <f t="shared" si="19"/>
        <v>HT1_sister_casey.png</v>
      </c>
      <c r="AP77" s="106" t="str">
        <f t="shared" si="20"/>
        <v>HT3_brother_jaime.png</v>
      </c>
      <c r="AQ77" s="106" t="str">
        <f t="shared" si="21"/>
        <v>HT3_sister_jaime.png</v>
      </c>
      <c r="AR77" s="106" t="s">
        <v>357</v>
      </c>
      <c r="AS77" s="106" t="s">
        <v>355</v>
      </c>
      <c r="AT77" s="106" t="s">
        <v>358</v>
      </c>
      <c r="AU77" s="106" t="s">
        <v>356</v>
      </c>
    </row>
    <row r="78" spans="1:47" x14ac:dyDescent="0.25">
      <c r="A78" s="107">
        <v>3</v>
      </c>
      <c r="B78" s="107" t="s">
        <v>64</v>
      </c>
      <c r="C78" s="107">
        <v>3</v>
      </c>
      <c r="D78" s="46" t="s">
        <v>66</v>
      </c>
      <c r="E78" s="46" t="str">
        <f t="shared" si="11"/>
        <v>both_list3_practice1</v>
      </c>
      <c r="F78" s="109" t="s">
        <v>338</v>
      </c>
      <c r="G78" s="46" t="s">
        <v>195</v>
      </c>
      <c r="H78" s="46">
        <f>VLOOKUP($C78&amp;$G78,'Character Sets'!$A$3:$H$21,3,FALSE)</f>
        <v>7</v>
      </c>
      <c r="I78" s="46" t="str">
        <f>VLOOKUP($C78&amp;$G78,'Character Sets'!$A$3:$H$21,4,FALSE)</f>
        <v>HT3</v>
      </c>
      <c r="J78" s="46" t="str">
        <f>LOWER(VLOOKUP($C78&amp;$G78,'Character Sets'!$A$3:$H$21,6,FALSE))</f>
        <v>jaime</v>
      </c>
      <c r="K78" s="114" t="str">
        <f t="shared" si="12"/>
        <v>HT3_he_jaime_nametag.png</v>
      </c>
      <c r="L78" s="46" t="s">
        <v>197</v>
      </c>
      <c r="M78" s="46">
        <f>VLOOKUP($C78&amp;$L78,'Character Sets'!$A$3:$H$21,3,FALSE)</f>
        <v>9</v>
      </c>
      <c r="N78" s="46" t="str">
        <f>VLOOKUP($C78&amp;$L78,'Character Sets'!$A$3:$H$21,4,FALSE)</f>
        <v>HT1</v>
      </c>
      <c r="O78" s="46" t="str">
        <f>LOWER(VLOOKUP($C78&amp;$L78,'Character Sets'!$A$3:$H$21,6,FALSE))</f>
        <v>casey</v>
      </c>
      <c r="P78" s="114" t="str">
        <f t="shared" si="13"/>
        <v>HT1_they_casey_nametag.png</v>
      </c>
      <c r="Q78" s="114" t="s">
        <v>39</v>
      </c>
      <c r="R78" s="107" cm="1">
        <f t="array" ref="R78">_xlfn.IFS($AF78="left", 275, $AF78="right", 525)</f>
        <v>525</v>
      </c>
      <c r="S78" s="107" cm="1">
        <f t="array" ref="S78">_xlfn.IFS($AG78="left", 275, $AG78="right", 525)</f>
        <v>275</v>
      </c>
      <c r="T78" s="107" cm="1">
        <f t="array" ref="T78">_xlfn.IFS($AF78="left", 175, $AF78="right", 725)</f>
        <v>725</v>
      </c>
      <c r="U78" s="107" cm="1">
        <f t="array" ref="U78">_xlfn.IFS($AI78="top", 150, $AI78="bottom", 250)</f>
        <v>150</v>
      </c>
      <c r="V78" s="107" cm="1">
        <f t="array" ref="V78">_xlfn.IFS($AI78="top", 100, $AI78="bottom", 300)</f>
        <v>100</v>
      </c>
      <c r="W78" s="107" cm="1">
        <f t="array" ref="W78">_xlfn.IFS($AI78="top", 50, $AI78="bottom", 350)</f>
        <v>50</v>
      </c>
      <c r="X78" s="111" t="str">
        <f t="shared" si="14"/>
        <v>HT3_sister_jaime.png</v>
      </c>
      <c r="Y78" s="106" t="str" cm="1">
        <f t="array" ref="Y78">_xlfn.IFS($AR78="target_sister",$AO78,$AR78="target_brother", $AN78,$AR78="distractor_sister",$AQ78,$AR78="distractor_brother",$AP78)</f>
        <v>HT1_sister_casey.png</v>
      </c>
      <c r="Z78" s="106" t="str" cm="1">
        <f t="array" ref="Z78">_xlfn.IFS($AS78="target_sister",$AO78,$AS78="target_brother", $AN78,$AS78="distractor_sister",$AQ78,$AS78="distractor_brother",$AP78)</f>
        <v>HT3_sister_jaime.png</v>
      </c>
      <c r="AA78" s="106" t="str" cm="1">
        <f t="array" ref="AA78">_xlfn.IFS($AT78="target_sister",$AO78,$AT78="target_brother", $AN78,$AT78="distractor_sister",$AQ78,$AT78="distractor_brother",$AP78)</f>
        <v>HT1_brother_casey.png</v>
      </c>
      <c r="AB78" s="106" t="str" cm="1">
        <f t="array" ref="AB78">_xlfn.IFS($AU78="target_sister",$AO78,$AU78="target_brother", $AN78,$AU78="distractor_sister",$AQ78,$AU78="distractor_brother",$AP78)</f>
        <v>HT3_brother_jaime.png</v>
      </c>
      <c r="AC78" s="111" t="str">
        <f>_xlfn.CONCAT(VLOOKUP($C78&amp;$G78,'Character Sets'!$A$3:$H$21,6,FALSE)," gave the ",LEFT($Q78,FIND(".",$Q78)-1)," to ",$AK78," ",$AL78,".")</f>
        <v>Jaime gave the sandwich to his sister.</v>
      </c>
      <c r="AD78" s="107">
        <v>1</v>
      </c>
      <c r="AE78" s="106" t="str" cm="1">
        <f t="array" ref="AE78">_xlfn.IFS($B78="both", "_nametag", $B78="nametag", "_nametag", $B78="intro", "", $B78="neither", "")</f>
        <v>_nametag</v>
      </c>
      <c r="AF78" s="108" t="s">
        <v>6</v>
      </c>
      <c r="AG78" s="108" t="s">
        <v>5</v>
      </c>
      <c r="AH78" s="108" t="str">
        <f t="shared" si="17"/>
        <v>sandwich</v>
      </c>
      <c r="AI78" s="108" t="s">
        <v>7</v>
      </c>
      <c r="AJ78" s="110" t="str">
        <f t="shared" si="15"/>
        <v>top right</v>
      </c>
      <c r="AK78" s="110" t="str" cm="1">
        <f t="array" ref="AK78">_xlfn.IFS($G78="he", "his", $G78="she", "her", $G78="they", "their")</f>
        <v>his</v>
      </c>
      <c r="AL78" s="110" t="s">
        <v>136</v>
      </c>
      <c r="AM78" s="111" t="str">
        <f t="shared" si="16"/>
        <v>he_sister</v>
      </c>
      <c r="AN78" s="106" t="str">
        <f t="shared" si="18"/>
        <v>HT3_brother_jaime.png</v>
      </c>
      <c r="AO78" s="106" t="str">
        <f t="shared" si="19"/>
        <v>HT3_sister_jaime.png</v>
      </c>
      <c r="AP78" s="106" t="str">
        <f t="shared" si="20"/>
        <v>HT1_brother_casey.png</v>
      </c>
      <c r="AQ78" s="106" t="str">
        <f t="shared" si="21"/>
        <v>HT1_sister_casey.png</v>
      </c>
      <c r="AR78" s="106" t="s">
        <v>358</v>
      </c>
      <c r="AS78" s="106" t="s">
        <v>356</v>
      </c>
      <c r="AT78" s="106" t="s">
        <v>357</v>
      </c>
      <c r="AU78" s="106" t="s">
        <v>355</v>
      </c>
    </row>
    <row r="79" spans="1:47" x14ac:dyDescent="0.25">
      <c r="A79" s="107">
        <v>3</v>
      </c>
      <c r="B79" s="107" t="s">
        <v>64</v>
      </c>
      <c r="C79" s="107">
        <v>3</v>
      </c>
      <c r="D79" s="46" t="s">
        <v>66</v>
      </c>
      <c r="E79" s="46" t="str">
        <f t="shared" si="11"/>
        <v>both_list3_practice2</v>
      </c>
      <c r="F79" s="109" t="s">
        <v>337</v>
      </c>
      <c r="G79" s="46" t="s">
        <v>196</v>
      </c>
      <c r="H79" s="46">
        <f>VLOOKUP($C79&amp;$G79,'Character Sets'!$A$3:$H$21,3,FALSE)</f>
        <v>8</v>
      </c>
      <c r="I79" s="46" t="str">
        <f>VLOOKUP($C79&amp;$G79,'Character Sets'!$A$3:$H$21,4,FALSE)</f>
        <v>ST3</v>
      </c>
      <c r="J79" s="46" t="str">
        <f>LOWER(VLOOKUP($C79&amp;$G79,'Character Sets'!$A$3:$H$21,6,FALSE))</f>
        <v>alex</v>
      </c>
      <c r="K79" s="114" t="str">
        <f t="shared" si="12"/>
        <v>ST3_she_alex_nametag.png</v>
      </c>
      <c r="L79" s="46" t="s">
        <v>195</v>
      </c>
      <c r="M79" s="46">
        <f>VLOOKUP($C79&amp;$L79,'Character Sets'!$A$3:$H$21,3,FALSE)</f>
        <v>7</v>
      </c>
      <c r="N79" s="46" t="str">
        <f>VLOOKUP($C79&amp;$L79,'Character Sets'!$A$3:$H$21,4,FALSE)</f>
        <v>HT3</v>
      </c>
      <c r="O79" s="46" t="str">
        <f>LOWER(VLOOKUP($C79&amp;$L79,'Character Sets'!$A$3:$H$21,6,FALSE))</f>
        <v>jaime</v>
      </c>
      <c r="P79" s="114" t="str">
        <f t="shared" si="13"/>
        <v>HT3_he_jaime_nametag.png</v>
      </c>
      <c r="Q79" s="114" t="s">
        <v>107</v>
      </c>
      <c r="R79" s="107" cm="1">
        <f t="array" ref="R79">_xlfn.IFS($AF79="left", 275, $AF79="right", 525)</f>
        <v>275</v>
      </c>
      <c r="S79" s="107" cm="1">
        <f t="array" ref="S79">_xlfn.IFS($AG79="left", 275, $AG79="right", 525)</f>
        <v>525</v>
      </c>
      <c r="T79" s="107" cm="1">
        <f t="array" ref="T79">_xlfn.IFS($AF79="left", 175, $AF79="right", 725)</f>
        <v>175</v>
      </c>
      <c r="U79" s="107" cm="1">
        <f t="array" ref="U79">_xlfn.IFS($AI79="top", 150, $AI79="bottom", 250)</f>
        <v>150</v>
      </c>
      <c r="V79" s="107" cm="1">
        <f t="array" ref="V79">_xlfn.IFS($AI79="top", 100, $AI79="bottom", 300)</f>
        <v>100</v>
      </c>
      <c r="W79" s="107" cm="1">
        <f t="array" ref="W79">_xlfn.IFS($AI79="top", 50, $AI79="bottom", 350)</f>
        <v>50</v>
      </c>
      <c r="X79" s="111" t="str">
        <f t="shared" si="14"/>
        <v>ST3_brother_alex.png</v>
      </c>
      <c r="Y79" s="106" t="str" cm="1">
        <f t="array" ref="Y79">_xlfn.IFS($AR79="target_sister",$AO79,$AR79="target_brother", $AN79,$AR79="distractor_sister",$AQ79,$AR79="distractor_brother",$AP79)</f>
        <v>ST3_brother_alex.png</v>
      </c>
      <c r="Z79" s="106" t="str" cm="1">
        <f t="array" ref="Z79">_xlfn.IFS($AS79="target_sister",$AO79,$AS79="target_brother", $AN79,$AS79="distractor_sister",$AQ79,$AS79="distractor_brother",$AP79)</f>
        <v>HT3_brother_jaime.png</v>
      </c>
      <c r="AA79" s="106" t="str" cm="1">
        <f t="array" ref="AA79">_xlfn.IFS($AT79="target_sister",$AO79,$AT79="target_brother", $AN79,$AT79="distractor_sister",$AQ79,$AT79="distractor_brother",$AP79)</f>
        <v>ST3_sister_alex.png</v>
      </c>
      <c r="AB79" s="106" t="str" cm="1">
        <f t="array" ref="AB79">_xlfn.IFS($AU79="target_sister",$AO79,$AU79="target_brother", $AN79,$AU79="distractor_sister",$AQ79,$AU79="distractor_brother",$AP79)</f>
        <v>HT3_sister_jaime.png</v>
      </c>
      <c r="AC79" s="111" t="str">
        <f>_xlfn.CONCAT(VLOOKUP($C79&amp;$G79,'Character Sets'!$A$3:$H$21,6,FALSE)," gave the ",LEFT($Q79,FIND(".",$Q79)-1)," to ",$AK79," ",$AL79,".")</f>
        <v>Alex gave the popcorn to her brother.</v>
      </c>
      <c r="AD79" s="107">
        <v>2</v>
      </c>
      <c r="AE79" s="106" t="str" cm="1">
        <f t="array" ref="AE79">_xlfn.IFS($B79="both", "_nametag", $B79="nametag", "_nametag", $B79="intro", "", $B79="neither", "")</f>
        <v>_nametag</v>
      </c>
      <c r="AF79" s="108" t="s">
        <v>5</v>
      </c>
      <c r="AG79" s="108" t="s">
        <v>6</v>
      </c>
      <c r="AH79" s="108" t="str">
        <f t="shared" si="17"/>
        <v>popcorn</v>
      </c>
      <c r="AI79" s="108" t="s">
        <v>7</v>
      </c>
      <c r="AJ79" s="110" t="str">
        <f t="shared" si="15"/>
        <v>top left</v>
      </c>
      <c r="AK79" s="110" t="str" cm="1">
        <f t="array" ref="AK79">_xlfn.IFS($G79="he", "his", $G79="she", "her", $G79="they", "their")</f>
        <v>her</v>
      </c>
      <c r="AL79" s="110" t="s">
        <v>135</v>
      </c>
      <c r="AM79" s="111" t="str">
        <f t="shared" si="16"/>
        <v>she_brother</v>
      </c>
      <c r="AN79" s="106" t="str">
        <f t="shared" si="18"/>
        <v>ST3_brother_alex.png</v>
      </c>
      <c r="AO79" s="106" t="str">
        <f t="shared" si="19"/>
        <v>ST3_sister_alex.png</v>
      </c>
      <c r="AP79" s="106" t="str">
        <f t="shared" si="20"/>
        <v>HT3_brother_jaime.png</v>
      </c>
      <c r="AQ79" s="106" t="str">
        <f t="shared" si="21"/>
        <v>HT3_sister_jaime.png</v>
      </c>
      <c r="AR79" s="106" t="s">
        <v>355</v>
      </c>
      <c r="AS79" s="106" t="s">
        <v>357</v>
      </c>
      <c r="AT79" s="106" t="s">
        <v>356</v>
      </c>
      <c r="AU79" s="106" t="s">
        <v>358</v>
      </c>
    </row>
    <row r="80" spans="1:47" x14ac:dyDescent="0.25">
      <c r="A80" s="107">
        <v>3</v>
      </c>
      <c r="B80" s="107" t="s">
        <v>64</v>
      </c>
      <c r="C80" s="107">
        <v>3</v>
      </c>
      <c r="D80" s="46" t="s">
        <v>66</v>
      </c>
      <c r="E80" s="46" t="str">
        <f t="shared" si="11"/>
        <v>both_list3_practice3</v>
      </c>
      <c r="F80" s="109" t="s">
        <v>339</v>
      </c>
      <c r="G80" s="46" t="s">
        <v>197</v>
      </c>
      <c r="H80" s="46">
        <f>VLOOKUP($C80&amp;$G80,'Character Sets'!$A$3:$H$21,3,FALSE)</f>
        <v>9</v>
      </c>
      <c r="I80" s="46" t="str">
        <f>VLOOKUP($C80&amp;$G80,'Character Sets'!$A$3:$H$21,4,FALSE)</f>
        <v>HT1</v>
      </c>
      <c r="J80" s="46" t="str">
        <f>LOWER(VLOOKUP($C80&amp;$G80,'Character Sets'!$A$3:$H$21,6,FALSE))</f>
        <v>casey</v>
      </c>
      <c r="K80" s="114" t="str">
        <f t="shared" si="12"/>
        <v>HT1_they_casey_nametag.png</v>
      </c>
      <c r="L80" s="46" t="s">
        <v>196</v>
      </c>
      <c r="M80" s="46">
        <f>VLOOKUP($C80&amp;$L80,'Character Sets'!$A$3:$H$21,3,FALSE)</f>
        <v>8</v>
      </c>
      <c r="N80" s="46" t="str">
        <f>VLOOKUP($C80&amp;$L80,'Character Sets'!$A$3:$H$21,4,FALSE)</f>
        <v>ST3</v>
      </c>
      <c r="O80" s="46" t="str">
        <f>LOWER(VLOOKUP($C80&amp;$L80,'Character Sets'!$A$3:$H$21,6,FALSE))</f>
        <v>alex</v>
      </c>
      <c r="P80" s="114" t="str">
        <f t="shared" si="13"/>
        <v>ST3_she_alex_nametag.png</v>
      </c>
      <c r="Q80" s="114" t="s">
        <v>41</v>
      </c>
      <c r="R80" s="107" cm="1">
        <f t="array" ref="R80">_xlfn.IFS($AF80="left", 275, $AF80="right", 525)</f>
        <v>275</v>
      </c>
      <c r="S80" s="107" cm="1">
        <f t="array" ref="S80">_xlfn.IFS($AG80="left", 275, $AG80="right", 525)</f>
        <v>525</v>
      </c>
      <c r="T80" s="107" cm="1">
        <f t="array" ref="T80">_xlfn.IFS($AF80="left", 175, $AF80="right", 725)</f>
        <v>175</v>
      </c>
      <c r="U80" s="107" cm="1">
        <f t="array" ref="U80">_xlfn.IFS($AI80="top", 150, $AI80="bottom", 250)</f>
        <v>250</v>
      </c>
      <c r="V80" s="107" cm="1">
        <f t="array" ref="V80">_xlfn.IFS($AI80="top", 100, $AI80="bottom", 300)</f>
        <v>300</v>
      </c>
      <c r="W80" s="107" cm="1">
        <f t="array" ref="W80">_xlfn.IFS($AI80="top", 50, $AI80="bottom", 350)</f>
        <v>350</v>
      </c>
      <c r="X80" s="111" t="str">
        <f t="shared" si="14"/>
        <v>HT1_sister_casey.png</v>
      </c>
      <c r="Y80" s="106" t="str" cm="1">
        <f t="array" ref="Y80">_xlfn.IFS($AR80="target_sister",$AO80,$AR80="target_brother", $AN80,$AR80="distractor_sister",$AQ80,$AR80="distractor_brother",$AP80)</f>
        <v>HT1_brother_casey.png</v>
      </c>
      <c r="Z80" s="106" t="str" cm="1">
        <f t="array" ref="Z80">_xlfn.IFS($AS80="target_sister",$AO80,$AS80="target_brother", $AN80,$AS80="distractor_sister",$AQ80,$AS80="distractor_brother",$AP80)</f>
        <v>ST3_sister_alex.png</v>
      </c>
      <c r="AA80" s="106" t="str" cm="1">
        <f t="array" ref="AA80">_xlfn.IFS($AT80="target_sister",$AO80,$AT80="target_brother", $AN80,$AT80="distractor_sister",$AQ80,$AT80="distractor_brother",$AP80)</f>
        <v>HT1_sister_casey.png</v>
      </c>
      <c r="AB80" s="106" t="str" cm="1">
        <f t="array" ref="AB80">_xlfn.IFS($AU80="target_sister",$AO80,$AU80="target_brother", $AN80,$AU80="distractor_sister",$AQ80,$AU80="distractor_brother",$AP80)</f>
        <v>ST3_brother_alex.png</v>
      </c>
      <c r="AC80" s="111" t="str">
        <f>_xlfn.CONCAT(VLOOKUP($C80&amp;$G80,'Character Sets'!$A$3:$H$21,6,FALSE)," gave the ",LEFT($Q80,FIND(".",$Q80)-1)," to ",$AK80," ",$AL80,".")</f>
        <v>Casey gave the hotdog to their sister.</v>
      </c>
      <c r="AD80" s="107">
        <v>3</v>
      </c>
      <c r="AE80" s="106" t="str" cm="1">
        <f t="array" ref="AE80">_xlfn.IFS($B80="both", "_nametag", $B80="nametag", "_nametag", $B80="intro", "", $B80="neither", "")</f>
        <v>_nametag</v>
      </c>
      <c r="AF80" s="108" t="s">
        <v>5</v>
      </c>
      <c r="AG80" s="108" t="s">
        <v>6</v>
      </c>
      <c r="AH80" s="108" t="str">
        <f t="shared" si="17"/>
        <v>hotdog</v>
      </c>
      <c r="AI80" s="108" t="s">
        <v>8</v>
      </c>
      <c r="AJ80" s="110" t="str">
        <f t="shared" si="15"/>
        <v>bottom left</v>
      </c>
      <c r="AK80" s="110" t="str" cm="1">
        <f t="array" ref="AK80">_xlfn.IFS($G80="he", "his", $G80="she", "her", $G80="they", "their")</f>
        <v>their</v>
      </c>
      <c r="AL80" s="110" t="s">
        <v>136</v>
      </c>
      <c r="AM80" s="111" t="str">
        <f t="shared" si="16"/>
        <v>they_sister</v>
      </c>
      <c r="AN80" s="106" t="str">
        <f t="shared" si="18"/>
        <v>HT1_brother_casey.png</v>
      </c>
      <c r="AO80" s="106" t="str">
        <f t="shared" si="19"/>
        <v>HT1_sister_casey.png</v>
      </c>
      <c r="AP80" s="106" t="str">
        <f t="shared" si="20"/>
        <v>ST3_brother_alex.png</v>
      </c>
      <c r="AQ80" s="106" t="str">
        <f t="shared" si="21"/>
        <v>ST3_sister_alex.png</v>
      </c>
      <c r="AR80" s="106" t="s">
        <v>355</v>
      </c>
      <c r="AS80" s="106" t="s">
        <v>358</v>
      </c>
      <c r="AT80" s="106" t="s">
        <v>356</v>
      </c>
      <c r="AU80" s="106" t="s">
        <v>357</v>
      </c>
    </row>
    <row r="81" spans="1:47" x14ac:dyDescent="0.25">
      <c r="A81" s="107">
        <v>3</v>
      </c>
      <c r="B81" s="107" t="s">
        <v>64</v>
      </c>
      <c r="C81" s="107">
        <v>3</v>
      </c>
      <c r="D81" s="46" t="s">
        <v>10</v>
      </c>
      <c r="E81" s="46" t="str">
        <f t="shared" si="11"/>
        <v>both_list3_critical1</v>
      </c>
      <c r="F81" s="109" t="s">
        <v>337</v>
      </c>
      <c r="G81" s="46" t="s">
        <v>195</v>
      </c>
      <c r="H81" s="46">
        <f>VLOOKUP($C81&amp;$G81,'Character Sets'!$A$3:$H$21,3,FALSE)</f>
        <v>7</v>
      </c>
      <c r="I81" s="46" t="str">
        <f>VLOOKUP($C81&amp;$G81,'Character Sets'!$A$3:$H$21,4,FALSE)</f>
        <v>HT3</v>
      </c>
      <c r="J81" s="46" t="str">
        <f>LOWER(VLOOKUP($C81&amp;$G81,'Character Sets'!$A$3:$H$21,6,FALSE))</f>
        <v>jaime</v>
      </c>
      <c r="K81" s="114" t="str">
        <f t="shared" si="12"/>
        <v>HT3_he_jaime_nametag.png</v>
      </c>
      <c r="L81" s="46" t="s">
        <v>196</v>
      </c>
      <c r="M81" s="46">
        <f>VLOOKUP($C81&amp;$L81,'Character Sets'!$A$3:$H$21,3,FALSE)</f>
        <v>8</v>
      </c>
      <c r="N81" s="46" t="str">
        <f>VLOOKUP($C81&amp;$L81,'Character Sets'!$A$3:$H$21,4,FALSE)</f>
        <v>ST3</v>
      </c>
      <c r="O81" s="46" t="str">
        <f>LOWER(VLOOKUP($C81&amp;$L81,'Character Sets'!$A$3:$H$21,6,FALSE))</f>
        <v>alex</v>
      </c>
      <c r="P81" s="114" t="str">
        <f t="shared" si="13"/>
        <v>ST3_she_alex_nametag.png</v>
      </c>
      <c r="Q81" s="114" t="s">
        <v>16</v>
      </c>
      <c r="R81" s="107" cm="1">
        <f t="array" ref="R81">_xlfn.IFS($AF81="left", 275, $AF81="right", 525)</f>
        <v>275</v>
      </c>
      <c r="S81" s="107" cm="1">
        <f t="array" ref="S81">_xlfn.IFS($AG81="left", 275, $AG81="right", 525)</f>
        <v>525</v>
      </c>
      <c r="T81" s="107" cm="1">
        <f t="array" ref="T81">_xlfn.IFS($AF81="left", 175, $AF81="right", 725)</f>
        <v>175</v>
      </c>
      <c r="U81" s="107" cm="1">
        <f t="array" ref="U81">_xlfn.IFS($AI81="top", 150, $AI81="bottom", 250)</f>
        <v>150</v>
      </c>
      <c r="V81" s="107" cm="1">
        <f t="array" ref="V81">_xlfn.IFS($AI81="top", 100, $AI81="bottom", 300)</f>
        <v>100</v>
      </c>
      <c r="W81" s="107" cm="1">
        <f t="array" ref="W81">_xlfn.IFS($AI81="top", 50, $AI81="bottom", 350)</f>
        <v>50</v>
      </c>
      <c r="X81" s="111" t="str">
        <f t="shared" si="14"/>
        <v>HT3_brother_jaime.png</v>
      </c>
      <c r="Y81" s="106" t="str" cm="1">
        <f t="array" ref="Y81">_xlfn.IFS($AR81="target_sister",$AO81,$AR81="target_brother", $AN81,$AR81="distractor_sister",$AQ81,$AR81="distractor_brother",$AP81)</f>
        <v>HT3_brother_jaime.png</v>
      </c>
      <c r="Z81" s="106" t="str" cm="1">
        <f t="array" ref="Z81">_xlfn.IFS($AS81="target_sister",$AO81,$AS81="target_brother", $AN81,$AS81="distractor_sister",$AQ81,$AS81="distractor_brother",$AP81)</f>
        <v>ST3_brother_alex.png</v>
      </c>
      <c r="AA81" s="106" t="str" cm="1">
        <f t="array" ref="AA81">_xlfn.IFS($AT81="target_sister",$AO81,$AT81="target_brother", $AN81,$AT81="distractor_sister",$AQ81,$AT81="distractor_brother",$AP81)</f>
        <v>HT3_sister_jaime.png</v>
      </c>
      <c r="AB81" s="106" t="str" cm="1">
        <f t="array" ref="AB81">_xlfn.IFS($AU81="target_sister",$AO81,$AU81="target_brother", $AN81,$AU81="distractor_sister",$AQ81,$AU81="distractor_brother",$AP81)</f>
        <v>ST3_sister_alex.png</v>
      </c>
      <c r="AC81" s="111" t="str">
        <f>_xlfn.CONCAT(VLOOKUP($C81&amp;$G81,'Character Sets'!$A$3:$H$21,6,FALSE)," gave the ",LEFT($Q81,FIND(".",$Q81)-1)," to ",$AK81," ",$AL81,".")</f>
        <v>Jaime gave the chocolate to his brother.</v>
      </c>
      <c r="AD81" s="107">
        <v>1</v>
      </c>
      <c r="AE81" s="106" t="str" cm="1">
        <f t="array" ref="AE81">_xlfn.IFS($B81="both", "_nametag", $B81="nametag", "_nametag", $B81="intro", "", $B81="neither", "")</f>
        <v>_nametag</v>
      </c>
      <c r="AF81" s="46" t="s">
        <v>5</v>
      </c>
      <c r="AG81" s="46" t="s">
        <v>6</v>
      </c>
      <c r="AH81" s="108" t="str">
        <f t="shared" si="17"/>
        <v>chocolate</v>
      </c>
      <c r="AI81" s="46" t="s">
        <v>7</v>
      </c>
      <c r="AJ81" s="110" t="str">
        <f t="shared" si="15"/>
        <v>top left</v>
      </c>
      <c r="AK81" s="110" t="str" cm="1">
        <f t="array" ref="AK81">_xlfn.IFS($G81="he", "his", $G81="she", "her", $G81="they", "their")</f>
        <v>his</v>
      </c>
      <c r="AL81" s="110" t="s">
        <v>135</v>
      </c>
      <c r="AM81" s="111" t="str">
        <f t="shared" si="16"/>
        <v>he_brother</v>
      </c>
      <c r="AN81" s="106" t="str">
        <f t="shared" si="18"/>
        <v>HT3_brother_jaime.png</v>
      </c>
      <c r="AO81" s="106" t="str">
        <f t="shared" si="19"/>
        <v>HT3_sister_jaime.png</v>
      </c>
      <c r="AP81" s="106" t="str">
        <f t="shared" si="20"/>
        <v>ST3_brother_alex.png</v>
      </c>
      <c r="AQ81" s="106" t="str">
        <f t="shared" si="21"/>
        <v>ST3_sister_alex.png</v>
      </c>
      <c r="AR81" s="106" t="s">
        <v>355</v>
      </c>
      <c r="AS81" s="106" t="s">
        <v>357</v>
      </c>
      <c r="AT81" s="106" t="s">
        <v>356</v>
      </c>
      <c r="AU81" s="106" t="s">
        <v>358</v>
      </c>
    </row>
    <row r="82" spans="1:47" x14ac:dyDescent="0.25">
      <c r="A82" s="107">
        <v>3</v>
      </c>
      <c r="B82" s="107" t="s">
        <v>64</v>
      </c>
      <c r="C82" s="107">
        <v>3</v>
      </c>
      <c r="D82" s="46" t="s">
        <v>10</v>
      </c>
      <c r="E82" s="46" t="str">
        <f t="shared" si="11"/>
        <v>both_list3_critical2</v>
      </c>
      <c r="F82" s="46" t="s">
        <v>337</v>
      </c>
      <c r="G82" s="46" t="s">
        <v>195</v>
      </c>
      <c r="H82" s="46">
        <f>VLOOKUP($C82&amp;$G82,'Character Sets'!$A$3:$H$21,3,FALSE)</f>
        <v>7</v>
      </c>
      <c r="I82" s="46" t="str">
        <f>VLOOKUP($C82&amp;$G82,'Character Sets'!$A$3:$H$21,4,FALSE)</f>
        <v>HT3</v>
      </c>
      <c r="J82" s="46" t="str">
        <f>LOWER(VLOOKUP($C82&amp;$G82,'Character Sets'!$A$3:$H$21,6,FALSE))</f>
        <v>jaime</v>
      </c>
      <c r="K82" s="114" t="str">
        <f t="shared" si="12"/>
        <v>HT3_he_jaime_nametag.png</v>
      </c>
      <c r="L82" s="46" t="s">
        <v>196</v>
      </c>
      <c r="M82" s="46">
        <f>VLOOKUP($C82&amp;$L82,'Character Sets'!$A$3:$H$21,3,FALSE)</f>
        <v>8</v>
      </c>
      <c r="N82" s="46" t="str">
        <f>VLOOKUP($C82&amp;$L82,'Character Sets'!$A$3:$H$21,4,FALSE)</f>
        <v>ST3</v>
      </c>
      <c r="O82" s="46" t="str">
        <f>LOWER(VLOOKUP($C82&amp;$L82,'Character Sets'!$A$3:$H$21,6,FALSE))</f>
        <v>alex</v>
      </c>
      <c r="P82" s="114" t="str">
        <f t="shared" si="13"/>
        <v>ST3_she_alex_nametag.png</v>
      </c>
      <c r="Q82" s="114" t="s">
        <v>17</v>
      </c>
      <c r="R82" s="107" cm="1">
        <f t="array" ref="R82">_xlfn.IFS($AF82="left", 275, $AF82="right", 525)</f>
        <v>525</v>
      </c>
      <c r="S82" s="107" cm="1">
        <f t="array" ref="S82">_xlfn.IFS($AG82="left", 275, $AG82="right", 525)</f>
        <v>275</v>
      </c>
      <c r="T82" s="107" cm="1">
        <f t="array" ref="T82">_xlfn.IFS($AF82="left", 175, $AF82="right", 725)</f>
        <v>725</v>
      </c>
      <c r="U82" s="107" cm="1">
        <f t="array" ref="U82">_xlfn.IFS($AI82="top", 150, $AI82="bottom", 250)</f>
        <v>150</v>
      </c>
      <c r="V82" s="107" cm="1">
        <f t="array" ref="V82">_xlfn.IFS($AI82="top", 100, $AI82="bottom", 300)</f>
        <v>100</v>
      </c>
      <c r="W82" s="107" cm="1">
        <f t="array" ref="W82">_xlfn.IFS($AI82="top", 50, $AI82="bottom", 350)</f>
        <v>50</v>
      </c>
      <c r="X82" s="111" t="str">
        <f t="shared" si="14"/>
        <v>HT3_sister_jaime.png</v>
      </c>
      <c r="Y82" s="106" t="str" cm="1">
        <f t="array" ref="Y82">_xlfn.IFS($AR82="target_sister",$AO82,$AR82="target_brother", $AN82,$AR82="distractor_sister",$AQ82,$AR82="distractor_brother",$AP82)</f>
        <v>ST3_sister_alex.png</v>
      </c>
      <c r="Z82" s="106" t="str" cm="1">
        <f t="array" ref="Z82">_xlfn.IFS($AS82="target_sister",$AO82,$AS82="target_brother", $AN82,$AS82="distractor_sister",$AQ82,$AS82="distractor_brother",$AP82)</f>
        <v>HT3_sister_jaime.png</v>
      </c>
      <c r="AA82" s="106" t="str" cm="1">
        <f t="array" ref="AA82">_xlfn.IFS($AT82="target_sister",$AO82,$AT82="target_brother", $AN82,$AT82="distractor_sister",$AQ82,$AT82="distractor_brother",$AP82)</f>
        <v>ST3_brother_alex.png</v>
      </c>
      <c r="AB82" s="106" t="str" cm="1">
        <f t="array" ref="AB82">_xlfn.IFS($AU82="target_sister",$AO82,$AU82="target_brother", $AN82,$AU82="distractor_sister",$AQ82,$AU82="distractor_brother",$AP82)</f>
        <v>HT3_brother_jaime.png</v>
      </c>
      <c r="AC82" s="111" t="str">
        <f>_xlfn.CONCAT(VLOOKUP($C82&amp;$G82,'Character Sets'!$A$3:$H$21,6,FALSE)," gave the ",LEFT($Q82,FIND(".",$Q82)-1)," to ",$AK82," ",$AL82,".")</f>
        <v>Jaime gave the cherries to his sister.</v>
      </c>
      <c r="AD82" s="107">
        <v>2</v>
      </c>
      <c r="AE82" s="106" t="str" cm="1">
        <f t="array" ref="AE82">_xlfn.IFS($B82="both", "_nametag", $B82="nametag", "_nametag", $B82="intro", "", $B82="neither", "")</f>
        <v>_nametag</v>
      </c>
      <c r="AF82" s="46" t="s">
        <v>6</v>
      </c>
      <c r="AG82" s="46" t="s">
        <v>5</v>
      </c>
      <c r="AH82" s="108" t="str">
        <f t="shared" si="17"/>
        <v>cherries</v>
      </c>
      <c r="AI82" s="46" t="s">
        <v>7</v>
      </c>
      <c r="AJ82" s="110" t="str">
        <f t="shared" si="15"/>
        <v>top right</v>
      </c>
      <c r="AK82" s="110" t="str" cm="1">
        <f t="array" ref="AK82">_xlfn.IFS($G82="he", "his", $G82="she", "her", $G82="they", "their")</f>
        <v>his</v>
      </c>
      <c r="AL82" s="110" t="s">
        <v>136</v>
      </c>
      <c r="AM82" s="111" t="str">
        <f t="shared" si="16"/>
        <v>he_sister</v>
      </c>
      <c r="AN82" s="106" t="str">
        <f t="shared" si="18"/>
        <v>HT3_brother_jaime.png</v>
      </c>
      <c r="AO82" s="106" t="str">
        <f t="shared" si="19"/>
        <v>HT3_sister_jaime.png</v>
      </c>
      <c r="AP82" s="106" t="str">
        <f t="shared" si="20"/>
        <v>ST3_brother_alex.png</v>
      </c>
      <c r="AQ82" s="106" t="str">
        <f t="shared" si="21"/>
        <v>ST3_sister_alex.png</v>
      </c>
      <c r="AR82" s="106" t="s">
        <v>358</v>
      </c>
      <c r="AS82" s="106" t="s">
        <v>356</v>
      </c>
      <c r="AT82" s="106" t="s">
        <v>357</v>
      </c>
      <c r="AU82" s="106" t="s">
        <v>355</v>
      </c>
    </row>
    <row r="83" spans="1:47" x14ac:dyDescent="0.25">
      <c r="A83" s="107">
        <v>3</v>
      </c>
      <c r="B83" s="107" t="s">
        <v>64</v>
      </c>
      <c r="C83" s="107">
        <v>3</v>
      </c>
      <c r="D83" s="46" t="s">
        <v>10</v>
      </c>
      <c r="E83" s="46" t="str">
        <f t="shared" si="11"/>
        <v>both_list3_critical3</v>
      </c>
      <c r="F83" s="46" t="s">
        <v>337</v>
      </c>
      <c r="G83" s="46" t="s">
        <v>195</v>
      </c>
      <c r="H83" s="46">
        <f>VLOOKUP($C83&amp;$G83,'Character Sets'!$A$3:$H$21,3,FALSE)</f>
        <v>7</v>
      </c>
      <c r="I83" s="46" t="str">
        <f>VLOOKUP($C83&amp;$G83,'Character Sets'!$A$3:$H$21,4,FALSE)</f>
        <v>HT3</v>
      </c>
      <c r="J83" s="46" t="str">
        <f>LOWER(VLOOKUP($C83&amp;$G83,'Character Sets'!$A$3:$H$21,6,FALSE))</f>
        <v>jaime</v>
      </c>
      <c r="K83" s="114" t="str">
        <f t="shared" si="12"/>
        <v>HT3_he_jaime_nametag.png</v>
      </c>
      <c r="L83" s="46" t="s">
        <v>196</v>
      </c>
      <c r="M83" s="46">
        <f>VLOOKUP($C83&amp;$L83,'Character Sets'!$A$3:$H$21,3,FALSE)</f>
        <v>8</v>
      </c>
      <c r="N83" s="46" t="str">
        <f>VLOOKUP($C83&amp;$L83,'Character Sets'!$A$3:$H$21,4,FALSE)</f>
        <v>ST3</v>
      </c>
      <c r="O83" s="46" t="str">
        <f>LOWER(VLOOKUP($C83&amp;$L83,'Character Sets'!$A$3:$H$21,6,FALSE))</f>
        <v>alex</v>
      </c>
      <c r="P83" s="114" t="str">
        <f t="shared" si="13"/>
        <v>ST3_she_alex_nametag.png</v>
      </c>
      <c r="Q83" s="114" t="s">
        <v>18</v>
      </c>
      <c r="R83" s="107" cm="1">
        <f t="array" ref="R83">_xlfn.IFS($AF83="left", 275, $AF83="right", 525)</f>
        <v>275</v>
      </c>
      <c r="S83" s="107" cm="1">
        <f t="array" ref="S83">_xlfn.IFS($AG83="left", 275, $AG83="right", 525)</f>
        <v>525</v>
      </c>
      <c r="T83" s="107" cm="1">
        <f t="array" ref="T83">_xlfn.IFS($AF83="left", 175, $AF83="right", 725)</f>
        <v>175</v>
      </c>
      <c r="U83" s="107" cm="1">
        <f t="array" ref="U83">_xlfn.IFS($AI83="top", 150, $AI83="bottom", 250)</f>
        <v>250</v>
      </c>
      <c r="V83" s="107" cm="1">
        <f t="array" ref="V83">_xlfn.IFS($AI83="top", 100, $AI83="bottom", 300)</f>
        <v>300</v>
      </c>
      <c r="W83" s="107" cm="1">
        <f t="array" ref="W83">_xlfn.IFS($AI83="top", 50, $AI83="bottom", 350)</f>
        <v>350</v>
      </c>
      <c r="X83" s="111" t="str">
        <f t="shared" si="14"/>
        <v>HT3_sister_jaime.png</v>
      </c>
      <c r="Y83" s="106" t="str" cm="1">
        <f t="array" ref="Y83">_xlfn.IFS($AR83="target_sister",$AO83,$AR83="target_brother", $AN83,$AR83="distractor_sister",$AQ83,$AR83="distractor_brother",$AP83)</f>
        <v>HT3_brother_jaime.png</v>
      </c>
      <c r="Z83" s="106" t="str" cm="1">
        <f t="array" ref="Z83">_xlfn.IFS($AS83="target_sister",$AO83,$AS83="target_brother", $AN83,$AS83="distractor_sister",$AQ83,$AS83="distractor_brother",$AP83)</f>
        <v>ST3_brother_alex.png</v>
      </c>
      <c r="AA83" s="106" t="str" cm="1">
        <f t="array" ref="AA83">_xlfn.IFS($AT83="target_sister",$AO83,$AT83="target_brother", $AN83,$AT83="distractor_sister",$AQ83,$AT83="distractor_brother",$AP83)</f>
        <v>HT3_sister_jaime.png</v>
      </c>
      <c r="AB83" s="106" t="str" cm="1">
        <f t="array" ref="AB83">_xlfn.IFS($AU83="target_sister",$AO83,$AU83="target_brother", $AN83,$AU83="distractor_sister",$AQ83,$AU83="distractor_brother",$AP83)</f>
        <v>ST3_sister_alex.png</v>
      </c>
      <c r="AC83" s="111" t="str">
        <f>_xlfn.CONCAT(VLOOKUP($C83&amp;$G83,'Character Sets'!$A$3:$H$21,6,FALSE)," gave the ",LEFT($Q83,FIND(".",$Q83)-1)," to ",$AK83," ",$AL83,".")</f>
        <v>Jaime gave the avocado to his sister.</v>
      </c>
      <c r="AD83" s="107">
        <v>3</v>
      </c>
      <c r="AE83" s="106" t="str" cm="1">
        <f t="array" ref="AE83">_xlfn.IFS($B83="both", "_nametag", $B83="nametag", "_nametag", $B83="intro", "", $B83="neither", "")</f>
        <v>_nametag</v>
      </c>
      <c r="AF83" s="46" t="s">
        <v>5</v>
      </c>
      <c r="AG83" s="46" t="s">
        <v>6</v>
      </c>
      <c r="AH83" s="108" t="str">
        <f t="shared" si="17"/>
        <v>avocado</v>
      </c>
      <c r="AI83" s="46" t="s">
        <v>8</v>
      </c>
      <c r="AJ83" s="110" t="str">
        <f t="shared" si="15"/>
        <v>bottom left</v>
      </c>
      <c r="AK83" s="110" t="str" cm="1">
        <f t="array" ref="AK83">_xlfn.IFS($G83="he", "his", $G83="she", "her", $G83="they", "their")</f>
        <v>his</v>
      </c>
      <c r="AL83" s="110" t="s">
        <v>136</v>
      </c>
      <c r="AM83" s="111" t="str">
        <f t="shared" si="16"/>
        <v>he_sister</v>
      </c>
      <c r="AN83" s="106" t="str">
        <f t="shared" si="18"/>
        <v>HT3_brother_jaime.png</v>
      </c>
      <c r="AO83" s="106" t="str">
        <f t="shared" si="19"/>
        <v>HT3_sister_jaime.png</v>
      </c>
      <c r="AP83" s="106" t="str">
        <f t="shared" si="20"/>
        <v>ST3_brother_alex.png</v>
      </c>
      <c r="AQ83" s="106" t="str">
        <f t="shared" si="21"/>
        <v>ST3_sister_alex.png</v>
      </c>
      <c r="AR83" s="106" t="s">
        <v>355</v>
      </c>
      <c r="AS83" s="106" t="s">
        <v>357</v>
      </c>
      <c r="AT83" s="106" t="s">
        <v>356</v>
      </c>
      <c r="AU83" s="106" t="s">
        <v>358</v>
      </c>
    </row>
    <row r="84" spans="1:47" x14ac:dyDescent="0.25">
      <c r="A84" s="107">
        <v>3</v>
      </c>
      <c r="B84" s="107" t="s">
        <v>64</v>
      </c>
      <c r="C84" s="107">
        <v>3</v>
      </c>
      <c r="D84" s="46" t="s">
        <v>10</v>
      </c>
      <c r="E84" s="46" t="str">
        <f t="shared" si="11"/>
        <v>both_list3_critical4</v>
      </c>
      <c r="F84" s="46" t="s">
        <v>337</v>
      </c>
      <c r="G84" s="46" t="s">
        <v>195</v>
      </c>
      <c r="H84" s="46">
        <f>VLOOKUP($C84&amp;$G84,'Character Sets'!$A$3:$H$21,3,FALSE)</f>
        <v>7</v>
      </c>
      <c r="I84" s="46" t="str">
        <f>VLOOKUP($C84&amp;$G84,'Character Sets'!$A$3:$H$21,4,FALSE)</f>
        <v>HT3</v>
      </c>
      <c r="J84" s="46" t="str">
        <f>LOWER(VLOOKUP($C84&amp;$G84,'Character Sets'!$A$3:$H$21,6,FALSE))</f>
        <v>jaime</v>
      </c>
      <c r="K84" s="114" t="str">
        <f t="shared" si="12"/>
        <v>HT3_he_jaime_nametag.png</v>
      </c>
      <c r="L84" s="46" t="s">
        <v>196</v>
      </c>
      <c r="M84" s="46">
        <f>VLOOKUP($C84&amp;$L84,'Character Sets'!$A$3:$H$21,3,FALSE)</f>
        <v>8</v>
      </c>
      <c r="N84" s="46" t="str">
        <f>VLOOKUP($C84&amp;$L84,'Character Sets'!$A$3:$H$21,4,FALSE)</f>
        <v>ST3</v>
      </c>
      <c r="O84" s="46" t="str">
        <f>LOWER(VLOOKUP($C84&amp;$L84,'Character Sets'!$A$3:$H$21,6,FALSE))</f>
        <v>alex</v>
      </c>
      <c r="P84" s="114" t="str">
        <f t="shared" si="13"/>
        <v>ST3_she_alex_nametag.png</v>
      </c>
      <c r="Q84" s="114" t="s">
        <v>105</v>
      </c>
      <c r="R84" s="107" cm="1">
        <f t="array" ref="R84">_xlfn.IFS($AF84="left", 275, $AF84="right", 525)</f>
        <v>525</v>
      </c>
      <c r="S84" s="107" cm="1">
        <f t="array" ref="S84">_xlfn.IFS($AG84="left", 275, $AG84="right", 525)</f>
        <v>275</v>
      </c>
      <c r="T84" s="107" cm="1">
        <f t="array" ref="T84">_xlfn.IFS($AF84="left", 175, $AF84="right", 725)</f>
        <v>725</v>
      </c>
      <c r="U84" s="107" cm="1">
        <f t="array" ref="U84">_xlfn.IFS($AI84="top", 150, $AI84="bottom", 250)</f>
        <v>250</v>
      </c>
      <c r="V84" s="107" cm="1">
        <f t="array" ref="V84">_xlfn.IFS($AI84="top", 100, $AI84="bottom", 300)</f>
        <v>300</v>
      </c>
      <c r="W84" s="107" cm="1">
        <f t="array" ref="W84">_xlfn.IFS($AI84="top", 50, $AI84="bottom", 350)</f>
        <v>350</v>
      </c>
      <c r="X84" s="111" t="str">
        <f t="shared" si="14"/>
        <v>HT3_brother_jaime.png</v>
      </c>
      <c r="Y84" s="106" t="str" cm="1">
        <f t="array" ref="Y84">_xlfn.IFS($AR84="target_sister",$AO84,$AR84="target_brother", $AN84,$AR84="distractor_sister",$AQ84,$AR84="distractor_brother",$AP84)</f>
        <v>ST3_brother_alex.png</v>
      </c>
      <c r="Z84" s="106" t="str" cm="1">
        <f t="array" ref="Z84">_xlfn.IFS($AS84="target_sister",$AO84,$AS84="target_brother", $AN84,$AS84="distractor_sister",$AQ84,$AS84="distractor_brother",$AP84)</f>
        <v>HT3_sister_jaime.png</v>
      </c>
      <c r="AA84" s="106" t="str" cm="1">
        <f t="array" ref="AA84">_xlfn.IFS($AT84="target_sister",$AO84,$AT84="target_brother", $AN84,$AT84="distractor_sister",$AQ84,$AT84="distractor_brother",$AP84)</f>
        <v>ST3_sister_alex.png</v>
      </c>
      <c r="AB84" s="106" t="str" cm="1">
        <f t="array" ref="AB84">_xlfn.IFS($AU84="target_sister",$AO84,$AU84="target_brother", $AN84,$AU84="distractor_sister",$AQ84,$AU84="distractor_brother",$AP84)</f>
        <v>HT3_brother_jaime.png</v>
      </c>
      <c r="AC84" s="111" t="str">
        <f>_xlfn.CONCAT(VLOOKUP($C84&amp;$G84,'Character Sets'!$A$3:$H$21,6,FALSE)," gave the ",LEFT($Q84,FIND(".",$Q84)-1)," to ",$AK84," ",$AL84,".")</f>
        <v>Jaime gave the pumpkin to his brother.</v>
      </c>
      <c r="AD84" s="107">
        <v>4</v>
      </c>
      <c r="AE84" s="106" t="str" cm="1">
        <f t="array" ref="AE84">_xlfn.IFS($B84="both", "_nametag", $B84="nametag", "_nametag", $B84="intro", "", $B84="neither", "")</f>
        <v>_nametag</v>
      </c>
      <c r="AF84" s="46" t="s">
        <v>6</v>
      </c>
      <c r="AG84" s="46" t="s">
        <v>5</v>
      </c>
      <c r="AH84" s="108" t="str">
        <f t="shared" si="17"/>
        <v>pumpkin</v>
      </c>
      <c r="AI84" s="46" t="s">
        <v>8</v>
      </c>
      <c r="AJ84" s="110" t="str">
        <f t="shared" si="15"/>
        <v>bottom right</v>
      </c>
      <c r="AK84" s="110" t="str" cm="1">
        <f t="array" ref="AK84">_xlfn.IFS($G84="he", "his", $G84="she", "her", $G84="they", "their")</f>
        <v>his</v>
      </c>
      <c r="AL84" s="110" t="s">
        <v>135</v>
      </c>
      <c r="AM84" s="111" t="str">
        <f t="shared" si="16"/>
        <v>he_brother</v>
      </c>
      <c r="AN84" s="106" t="str">
        <f t="shared" si="18"/>
        <v>HT3_brother_jaime.png</v>
      </c>
      <c r="AO84" s="106" t="str">
        <f t="shared" si="19"/>
        <v>HT3_sister_jaime.png</v>
      </c>
      <c r="AP84" s="106" t="str">
        <f t="shared" si="20"/>
        <v>ST3_brother_alex.png</v>
      </c>
      <c r="AQ84" s="106" t="str">
        <f t="shared" si="21"/>
        <v>ST3_sister_alex.png</v>
      </c>
      <c r="AR84" s="106" t="s">
        <v>357</v>
      </c>
      <c r="AS84" s="106" t="s">
        <v>356</v>
      </c>
      <c r="AT84" s="106" t="s">
        <v>358</v>
      </c>
      <c r="AU84" s="106" t="s">
        <v>355</v>
      </c>
    </row>
    <row r="85" spans="1:47" x14ac:dyDescent="0.25">
      <c r="A85" s="107">
        <v>3</v>
      </c>
      <c r="B85" s="107" t="s">
        <v>64</v>
      </c>
      <c r="C85" s="107">
        <v>3</v>
      </c>
      <c r="D85" s="46" t="s">
        <v>10</v>
      </c>
      <c r="E85" s="46" t="str">
        <f t="shared" si="11"/>
        <v>both_list3_critical5</v>
      </c>
      <c r="F85" s="46" t="s">
        <v>337</v>
      </c>
      <c r="G85" s="46" t="s">
        <v>195</v>
      </c>
      <c r="H85" s="46">
        <f>VLOOKUP($C85&amp;$G85,'Character Sets'!$A$3:$H$21,3,FALSE)</f>
        <v>7</v>
      </c>
      <c r="I85" s="46" t="str">
        <f>VLOOKUP($C85&amp;$G85,'Character Sets'!$A$3:$H$21,4,FALSE)</f>
        <v>HT3</v>
      </c>
      <c r="J85" s="46" t="str">
        <f>LOWER(VLOOKUP($C85&amp;$G85,'Character Sets'!$A$3:$H$21,6,FALSE))</f>
        <v>jaime</v>
      </c>
      <c r="K85" s="114" t="str">
        <f t="shared" si="12"/>
        <v>HT3_he_jaime_nametag.png</v>
      </c>
      <c r="L85" s="46" t="s">
        <v>196</v>
      </c>
      <c r="M85" s="46">
        <f>VLOOKUP($C85&amp;$L85,'Character Sets'!$A$3:$H$21,3,FALSE)</f>
        <v>8</v>
      </c>
      <c r="N85" s="46" t="str">
        <f>VLOOKUP($C85&amp;$L85,'Character Sets'!$A$3:$H$21,4,FALSE)</f>
        <v>ST3</v>
      </c>
      <c r="O85" s="46" t="str">
        <f>LOWER(VLOOKUP($C85&amp;$L85,'Character Sets'!$A$3:$H$21,6,FALSE))</f>
        <v>alex</v>
      </c>
      <c r="P85" s="114" t="str">
        <f t="shared" si="13"/>
        <v>ST3_she_alex_nametag.png</v>
      </c>
      <c r="Q85" s="114" t="s">
        <v>19</v>
      </c>
      <c r="R85" s="107" cm="1">
        <f t="array" ref="R85">_xlfn.IFS($AF85="left", 275, $AF85="right", 525)</f>
        <v>275</v>
      </c>
      <c r="S85" s="107" cm="1">
        <f t="array" ref="S85">_xlfn.IFS($AG85="left", 275, $AG85="right", 525)</f>
        <v>525</v>
      </c>
      <c r="T85" s="107" cm="1">
        <f t="array" ref="T85">_xlfn.IFS($AF85="left", 175, $AF85="right", 725)</f>
        <v>175</v>
      </c>
      <c r="U85" s="107" cm="1">
        <f t="array" ref="U85">_xlfn.IFS($AI85="top", 150, $AI85="bottom", 250)</f>
        <v>150</v>
      </c>
      <c r="V85" s="107" cm="1">
        <f t="array" ref="V85">_xlfn.IFS($AI85="top", 100, $AI85="bottom", 300)</f>
        <v>100</v>
      </c>
      <c r="W85" s="107" cm="1">
        <f t="array" ref="W85">_xlfn.IFS($AI85="top", 50, $AI85="bottom", 350)</f>
        <v>50</v>
      </c>
      <c r="X85" s="111" t="str">
        <f t="shared" si="14"/>
        <v>HT3_sister_jaime.png</v>
      </c>
      <c r="Y85" s="106" t="str" cm="1">
        <f t="array" ref="Y85">_xlfn.IFS($AR85="target_sister",$AO85,$AR85="target_brother", $AN85,$AR85="distractor_sister",$AQ85,$AR85="distractor_brother",$AP85)</f>
        <v>HT3_sister_jaime.png</v>
      </c>
      <c r="Z85" s="106" t="str" cm="1">
        <f t="array" ref="Z85">_xlfn.IFS($AS85="target_sister",$AO85,$AS85="target_brother", $AN85,$AS85="distractor_sister",$AQ85,$AS85="distractor_brother",$AP85)</f>
        <v>ST3_sister_alex.png</v>
      </c>
      <c r="AA85" s="106" t="str" cm="1">
        <f t="array" ref="AA85">_xlfn.IFS($AT85="target_sister",$AO85,$AT85="target_brother", $AN85,$AT85="distractor_sister",$AQ85,$AT85="distractor_brother",$AP85)</f>
        <v>HT3_brother_jaime.png</v>
      </c>
      <c r="AB85" s="106" t="str" cm="1">
        <f t="array" ref="AB85">_xlfn.IFS($AU85="target_sister",$AO85,$AU85="target_brother", $AN85,$AU85="distractor_sister",$AQ85,$AU85="distractor_brother",$AP85)</f>
        <v>ST3_brother_alex.png</v>
      </c>
      <c r="AC85" s="111" t="str">
        <f>_xlfn.CONCAT(VLOOKUP($C85&amp;$G85,'Character Sets'!$A$3:$H$21,6,FALSE)," gave the ",LEFT($Q85,FIND(".",$Q85)-1)," to ",$AK85," ",$AL85,".")</f>
        <v>Jaime gave the bread to his sister.</v>
      </c>
      <c r="AD85" s="107">
        <v>5</v>
      </c>
      <c r="AE85" s="106" t="str" cm="1">
        <f t="array" ref="AE85">_xlfn.IFS($B85="both", "_nametag", $B85="nametag", "_nametag", $B85="intro", "", $B85="neither", "")</f>
        <v>_nametag</v>
      </c>
      <c r="AF85" s="46" t="s">
        <v>5</v>
      </c>
      <c r="AG85" s="46" t="s">
        <v>6</v>
      </c>
      <c r="AH85" s="108" t="str">
        <f t="shared" si="17"/>
        <v>bread</v>
      </c>
      <c r="AI85" s="46" t="s">
        <v>7</v>
      </c>
      <c r="AJ85" s="110" t="str">
        <f t="shared" si="15"/>
        <v>top left</v>
      </c>
      <c r="AK85" s="110" t="str" cm="1">
        <f t="array" ref="AK85">_xlfn.IFS($G85="he", "his", $G85="she", "her", $G85="they", "their")</f>
        <v>his</v>
      </c>
      <c r="AL85" s="110" t="s">
        <v>136</v>
      </c>
      <c r="AM85" s="111" t="str">
        <f t="shared" si="16"/>
        <v>he_sister</v>
      </c>
      <c r="AN85" s="106" t="str">
        <f t="shared" si="18"/>
        <v>HT3_brother_jaime.png</v>
      </c>
      <c r="AO85" s="106" t="str">
        <f t="shared" si="19"/>
        <v>HT3_sister_jaime.png</v>
      </c>
      <c r="AP85" s="106" t="str">
        <f t="shared" si="20"/>
        <v>ST3_brother_alex.png</v>
      </c>
      <c r="AQ85" s="106" t="str">
        <f t="shared" si="21"/>
        <v>ST3_sister_alex.png</v>
      </c>
      <c r="AR85" s="106" t="s">
        <v>356</v>
      </c>
      <c r="AS85" s="106" t="s">
        <v>358</v>
      </c>
      <c r="AT85" s="106" t="s">
        <v>355</v>
      </c>
      <c r="AU85" s="106" t="s">
        <v>357</v>
      </c>
    </row>
    <row r="86" spans="1:47" x14ac:dyDescent="0.25">
      <c r="A86" s="107">
        <v>3</v>
      </c>
      <c r="B86" s="107" t="s">
        <v>64</v>
      </c>
      <c r="C86" s="107">
        <v>3</v>
      </c>
      <c r="D86" s="46" t="s">
        <v>10</v>
      </c>
      <c r="E86" s="46" t="str">
        <f t="shared" si="11"/>
        <v>both_list3_critical6</v>
      </c>
      <c r="F86" s="109" t="s">
        <v>338</v>
      </c>
      <c r="G86" s="46" t="s">
        <v>195</v>
      </c>
      <c r="H86" s="46">
        <f>VLOOKUP($C86&amp;$G86,'Character Sets'!$A$3:$H$21,3,FALSE)</f>
        <v>7</v>
      </c>
      <c r="I86" s="46" t="str">
        <f>VLOOKUP($C86&amp;$G86,'Character Sets'!$A$3:$H$21,4,FALSE)</f>
        <v>HT3</v>
      </c>
      <c r="J86" s="46" t="str">
        <f>LOWER(VLOOKUP($C86&amp;$G86,'Character Sets'!$A$3:$H$21,6,FALSE))</f>
        <v>jaime</v>
      </c>
      <c r="K86" s="114" t="str">
        <f t="shared" si="12"/>
        <v>HT3_he_jaime_nametag.png</v>
      </c>
      <c r="L86" s="46" t="s">
        <v>197</v>
      </c>
      <c r="M86" s="46">
        <f>VLOOKUP($C86&amp;$L86,'Character Sets'!$A$3:$H$21,3,FALSE)</f>
        <v>9</v>
      </c>
      <c r="N86" s="46" t="str">
        <f>VLOOKUP($C86&amp;$L86,'Character Sets'!$A$3:$H$21,4,FALSE)</f>
        <v>HT1</v>
      </c>
      <c r="O86" s="46" t="str">
        <f>LOWER(VLOOKUP($C86&amp;$L86,'Character Sets'!$A$3:$H$21,6,FALSE))</f>
        <v>casey</v>
      </c>
      <c r="P86" s="114" t="str">
        <f t="shared" si="13"/>
        <v>HT1_they_casey_nametag.png</v>
      </c>
      <c r="Q86" s="114" t="s">
        <v>20</v>
      </c>
      <c r="R86" s="107" cm="1">
        <f t="array" ref="R86">_xlfn.IFS($AF86="left", 275, $AF86="right", 525)</f>
        <v>525</v>
      </c>
      <c r="S86" s="107" cm="1">
        <f t="array" ref="S86">_xlfn.IFS($AG86="left", 275, $AG86="right", 525)</f>
        <v>275</v>
      </c>
      <c r="T86" s="107" cm="1">
        <f t="array" ref="T86">_xlfn.IFS($AF86="left", 175, $AF86="right", 725)</f>
        <v>725</v>
      </c>
      <c r="U86" s="107" cm="1">
        <f t="array" ref="U86">_xlfn.IFS($AI86="top", 150, $AI86="bottom", 250)</f>
        <v>150</v>
      </c>
      <c r="V86" s="107" cm="1">
        <f t="array" ref="V86">_xlfn.IFS($AI86="top", 100, $AI86="bottom", 300)</f>
        <v>100</v>
      </c>
      <c r="W86" s="107" cm="1">
        <f t="array" ref="W86">_xlfn.IFS($AI86="top", 50, $AI86="bottom", 350)</f>
        <v>50</v>
      </c>
      <c r="X86" s="111" t="str">
        <f t="shared" si="14"/>
        <v>HT3_brother_jaime.png</v>
      </c>
      <c r="Y86" s="106" t="str" cm="1">
        <f t="array" ref="Y86">_xlfn.IFS($AR86="target_sister",$AO86,$AR86="target_brother", $AN86,$AR86="distractor_sister",$AQ86,$AR86="distractor_brother",$AP86)</f>
        <v>HT1_brother_casey.png</v>
      </c>
      <c r="Z86" s="106" t="str" cm="1">
        <f t="array" ref="Z86">_xlfn.IFS($AS86="target_sister",$AO86,$AS86="target_brother", $AN86,$AS86="distractor_sister",$AQ86,$AS86="distractor_brother",$AP86)</f>
        <v>HT3_brother_jaime.png</v>
      </c>
      <c r="AA86" s="106" t="str" cm="1">
        <f t="array" ref="AA86">_xlfn.IFS($AT86="target_sister",$AO86,$AT86="target_brother", $AN86,$AT86="distractor_sister",$AQ86,$AT86="distractor_brother",$AP86)</f>
        <v>HT1_sister_casey.png</v>
      </c>
      <c r="AB86" s="106" t="str" cm="1">
        <f t="array" ref="AB86">_xlfn.IFS($AU86="target_sister",$AO86,$AU86="target_brother", $AN86,$AU86="distractor_sister",$AQ86,$AU86="distractor_brother",$AP86)</f>
        <v>HT3_sister_jaime.png</v>
      </c>
      <c r="AC86" s="111" t="str">
        <f>_xlfn.CONCAT(VLOOKUP($C86&amp;$G86,'Character Sets'!$A$3:$H$21,6,FALSE)," gave the ",LEFT($Q86,FIND(".",$Q86)-1)," to ",$AK86," ",$AL86,".")</f>
        <v>Jaime gave the corn to his brother.</v>
      </c>
      <c r="AD86" s="107">
        <v>6</v>
      </c>
      <c r="AE86" s="106" t="str" cm="1">
        <f t="array" ref="AE86">_xlfn.IFS($B86="both", "_nametag", $B86="nametag", "_nametag", $B86="intro", "", $B86="neither", "")</f>
        <v>_nametag</v>
      </c>
      <c r="AF86" s="46" t="s">
        <v>6</v>
      </c>
      <c r="AG86" s="46" t="s">
        <v>5</v>
      </c>
      <c r="AH86" s="108" t="str">
        <f t="shared" si="17"/>
        <v>corn</v>
      </c>
      <c r="AI86" s="46" t="s">
        <v>7</v>
      </c>
      <c r="AJ86" s="110" t="str">
        <f t="shared" si="15"/>
        <v>top right</v>
      </c>
      <c r="AK86" s="110" t="str" cm="1">
        <f t="array" ref="AK86">_xlfn.IFS($G86="he", "his", $G86="she", "her", $G86="they", "their")</f>
        <v>his</v>
      </c>
      <c r="AL86" s="110" t="s">
        <v>135</v>
      </c>
      <c r="AM86" s="111" t="str">
        <f t="shared" si="16"/>
        <v>he_brother</v>
      </c>
      <c r="AN86" s="106" t="str">
        <f t="shared" si="18"/>
        <v>HT3_brother_jaime.png</v>
      </c>
      <c r="AO86" s="106" t="str">
        <f t="shared" si="19"/>
        <v>HT3_sister_jaime.png</v>
      </c>
      <c r="AP86" s="106" t="str">
        <f t="shared" si="20"/>
        <v>HT1_brother_casey.png</v>
      </c>
      <c r="AQ86" s="106" t="str">
        <f t="shared" si="21"/>
        <v>HT1_sister_casey.png</v>
      </c>
      <c r="AR86" s="106" t="s">
        <v>357</v>
      </c>
      <c r="AS86" s="106" t="s">
        <v>355</v>
      </c>
      <c r="AT86" s="106" t="s">
        <v>358</v>
      </c>
      <c r="AU86" s="106" t="s">
        <v>356</v>
      </c>
    </row>
    <row r="87" spans="1:47" x14ac:dyDescent="0.25">
      <c r="A87" s="107">
        <v>3</v>
      </c>
      <c r="B87" s="107" t="s">
        <v>64</v>
      </c>
      <c r="C87" s="107">
        <v>3</v>
      </c>
      <c r="D87" s="46" t="s">
        <v>10</v>
      </c>
      <c r="E87" s="46" t="str">
        <f t="shared" si="11"/>
        <v>both_list3_critical7</v>
      </c>
      <c r="F87" s="109" t="s">
        <v>338</v>
      </c>
      <c r="G87" s="46" t="s">
        <v>195</v>
      </c>
      <c r="H87" s="46">
        <f>VLOOKUP($C87&amp;$G87,'Character Sets'!$A$3:$H$21,3,FALSE)</f>
        <v>7</v>
      </c>
      <c r="I87" s="46" t="str">
        <f>VLOOKUP($C87&amp;$G87,'Character Sets'!$A$3:$H$21,4,FALSE)</f>
        <v>HT3</v>
      </c>
      <c r="J87" s="46" t="str">
        <f>LOWER(VLOOKUP($C87&amp;$G87,'Character Sets'!$A$3:$H$21,6,FALSE))</f>
        <v>jaime</v>
      </c>
      <c r="K87" s="114" t="str">
        <f t="shared" si="12"/>
        <v>HT3_he_jaime_nametag.png</v>
      </c>
      <c r="L87" s="46" t="s">
        <v>197</v>
      </c>
      <c r="M87" s="46">
        <f>VLOOKUP($C87&amp;$L87,'Character Sets'!$A$3:$H$21,3,FALSE)</f>
        <v>9</v>
      </c>
      <c r="N87" s="46" t="str">
        <f>VLOOKUP($C87&amp;$L87,'Character Sets'!$A$3:$H$21,4,FALSE)</f>
        <v>HT1</v>
      </c>
      <c r="O87" s="46" t="str">
        <f>LOWER(VLOOKUP($C87&amp;$L87,'Character Sets'!$A$3:$H$21,6,FALSE))</f>
        <v>casey</v>
      </c>
      <c r="P87" s="114" t="str">
        <f t="shared" si="13"/>
        <v>HT1_they_casey_nametag.png</v>
      </c>
      <c r="Q87" s="114" t="s">
        <v>103</v>
      </c>
      <c r="R87" s="107" cm="1">
        <f t="array" ref="R87">_xlfn.IFS($AF87="left", 275, $AF87="right", 525)</f>
        <v>275</v>
      </c>
      <c r="S87" s="107" cm="1">
        <f t="array" ref="S87">_xlfn.IFS($AG87="left", 275, $AG87="right", 525)</f>
        <v>525</v>
      </c>
      <c r="T87" s="107" cm="1">
        <f t="array" ref="T87">_xlfn.IFS($AF87="left", 175, $AF87="right", 725)</f>
        <v>175</v>
      </c>
      <c r="U87" s="107" cm="1">
        <f t="array" ref="U87">_xlfn.IFS($AI87="top", 150, $AI87="bottom", 250)</f>
        <v>250</v>
      </c>
      <c r="V87" s="107" cm="1">
        <f t="array" ref="V87">_xlfn.IFS($AI87="top", 100, $AI87="bottom", 300)</f>
        <v>300</v>
      </c>
      <c r="W87" s="107" cm="1">
        <f t="array" ref="W87">_xlfn.IFS($AI87="top", 50, $AI87="bottom", 350)</f>
        <v>350</v>
      </c>
      <c r="X87" s="111" t="str">
        <f t="shared" si="14"/>
        <v>HT3_brother_jaime.png</v>
      </c>
      <c r="Y87" s="106" t="str" cm="1">
        <f t="array" ref="Y87">_xlfn.IFS($AR87="target_sister",$AO87,$AR87="target_brother", $AN87,$AR87="distractor_sister",$AQ87,$AR87="distractor_brother",$AP87)</f>
        <v>HT3_sister_jaime.png</v>
      </c>
      <c r="Z87" s="106" t="str" cm="1">
        <f t="array" ref="Z87">_xlfn.IFS($AS87="target_sister",$AO87,$AS87="target_brother", $AN87,$AS87="distractor_sister",$AQ87,$AS87="distractor_brother",$AP87)</f>
        <v>HT1_sister_casey.png</v>
      </c>
      <c r="AA87" s="106" t="str" cm="1">
        <f t="array" ref="AA87">_xlfn.IFS($AT87="target_sister",$AO87,$AT87="target_brother", $AN87,$AT87="distractor_sister",$AQ87,$AT87="distractor_brother",$AP87)</f>
        <v>HT3_brother_jaime.png</v>
      </c>
      <c r="AB87" s="106" t="str" cm="1">
        <f t="array" ref="AB87">_xlfn.IFS($AU87="target_sister",$AO87,$AU87="target_brother", $AN87,$AU87="distractor_sister",$AQ87,$AU87="distractor_brother",$AP87)</f>
        <v>HT1_brother_casey.png</v>
      </c>
      <c r="AC87" s="111" t="str">
        <f>_xlfn.CONCAT(VLOOKUP($C87&amp;$G87,'Character Sets'!$A$3:$H$21,6,FALSE)," gave the ",LEFT($Q87,FIND(".",$Q87)-1)," to ",$AK87," ",$AL87,".")</f>
        <v>Jaime gave the kiwi to his brother.</v>
      </c>
      <c r="AD87" s="107">
        <v>7</v>
      </c>
      <c r="AE87" s="106" t="str" cm="1">
        <f t="array" ref="AE87">_xlfn.IFS($B87="both", "_nametag", $B87="nametag", "_nametag", $B87="intro", "", $B87="neither", "")</f>
        <v>_nametag</v>
      </c>
      <c r="AF87" s="46" t="s">
        <v>5</v>
      </c>
      <c r="AG87" s="46" t="s">
        <v>6</v>
      </c>
      <c r="AH87" s="108" t="str">
        <f t="shared" si="17"/>
        <v>kiwi</v>
      </c>
      <c r="AI87" s="46" t="s">
        <v>8</v>
      </c>
      <c r="AJ87" s="110" t="str">
        <f t="shared" si="15"/>
        <v>bottom left</v>
      </c>
      <c r="AK87" s="110" t="str" cm="1">
        <f t="array" ref="AK87">_xlfn.IFS($G87="he", "his", $G87="she", "her", $G87="they", "their")</f>
        <v>his</v>
      </c>
      <c r="AL87" s="110" t="s">
        <v>135</v>
      </c>
      <c r="AM87" s="111" t="str">
        <f t="shared" si="16"/>
        <v>he_brother</v>
      </c>
      <c r="AN87" s="106" t="str">
        <f t="shared" si="18"/>
        <v>HT3_brother_jaime.png</v>
      </c>
      <c r="AO87" s="106" t="str">
        <f t="shared" si="19"/>
        <v>HT3_sister_jaime.png</v>
      </c>
      <c r="AP87" s="106" t="str">
        <f t="shared" si="20"/>
        <v>HT1_brother_casey.png</v>
      </c>
      <c r="AQ87" s="106" t="str">
        <f t="shared" si="21"/>
        <v>HT1_sister_casey.png</v>
      </c>
      <c r="AR87" s="106" t="s">
        <v>356</v>
      </c>
      <c r="AS87" s="106" t="s">
        <v>358</v>
      </c>
      <c r="AT87" s="106" t="s">
        <v>355</v>
      </c>
      <c r="AU87" s="106" t="s">
        <v>357</v>
      </c>
    </row>
    <row r="88" spans="1:47" x14ac:dyDescent="0.25">
      <c r="A88" s="107">
        <v>3</v>
      </c>
      <c r="B88" s="107" t="s">
        <v>64</v>
      </c>
      <c r="C88" s="107">
        <v>3</v>
      </c>
      <c r="D88" s="46" t="s">
        <v>10</v>
      </c>
      <c r="E88" s="46" t="str">
        <f t="shared" si="11"/>
        <v>both_list3_critical8</v>
      </c>
      <c r="F88" s="109" t="s">
        <v>338</v>
      </c>
      <c r="G88" s="46" t="s">
        <v>195</v>
      </c>
      <c r="H88" s="46">
        <f>VLOOKUP($C88&amp;$G88,'Character Sets'!$A$3:$H$21,3,FALSE)</f>
        <v>7</v>
      </c>
      <c r="I88" s="46" t="str">
        <f>VLOOKUP($C88&amp;$G88,'Character Sets'!$A$3:$H$21,4,FALSE)</f>
        <v>HT3</v>
      </c>
      <c r="J88" s="46" t="str">
        <f>LOWER(VLOOKUP($C88&amp;$G88,'Character Sets'!$A$3:$H$21,6,FALSE))</f>
        <v>jaime</v>
      </c>
      <c r="K88" s="114" t="str">
        <f t="shared" si="12"/>
        <v>HT3_he_jaime_nametag.png</v>
      </c>
      <c r="L88" s="46" t="s">
        <v>197</v>
      </c>
      <c r="M88" s="46">
        <f>VLOOKUP($C88&amp;$L88,'Character Sets'!$A$3:$H$21,3,FALSE)</f>
        <v>9</v>
      </c>
      <c r="N88" s="46" t="str">
        <f>VLOOKUP($C88&amp;$L88,'Character Sets'!$A$3:$H$21,4,FALSE)</f>
        <v>HT1</v>
      </c>
      <c r="O88" s="46" t="str">
        <f>LOWER(VLOOKUP($C88&amp;$L88,'Character Sets'!$A$3:$H$21,6,FALSE))</f>
        <v>casey</v>
      </c>
      <c r="P88" s="114" t="str">
        <f t="shared" si="13"/>
        <v>HT1_they_casey_nametag.png</v>
      </c>
      <c r="Q88" s="114" t="s">
        <v>40</v>
      </c>
      <c r="R88" s="107" cm="1">
        <f t="array" ref="R88">_xlfn.IFS($AF88="left", 275, $AF88="right", 525)</f>
        <v>525</v>
      </c>
      <c r="S88" s="107" cm="1">
        <f t="array" ref="S88">_xlfn.IFS($AG88="left", 275, $AG88="right", 525)</f>
        <v>275</v>
      </c>
      <c r="T88" s="107" cm="1">
        <f t="array" ref="T88">_xlfn.IFS($AF88="left", 175, $AF88="right", 725)</f>
        <v>725</v>
      </c>
      <c r="U88" s="107" cm="1">
        <f t="array" ref="U88">_xlfn.IFS($AI88="top", 150, $AI88="bottom", 250)</f>
        <v>250</v>
      </c>
      <c r="V88" s="107" cm="1">
        <f t="array" ref="V88">_xlfn.IFS($AI88="top", 100, $AI88="bottom", 300)</f>
        <v>300</v>
      </c>
      <c r="W88" s="107" cm="1">
        <f t="array" ref="W88">_xlfn.IFS($AI88="top", 50, $AI88="bottom", 350)</f>
        <v>350</v>
      </c>
      <c r="X88" s="111" t="str">
        <f t="shared" si="14"/>
        <v>HT3_sister_jaime.png</v>
      </c>
      <c r="Y88" s="106" t="str" cm="1">
        <f t="array" ref="Y88">_xlfn.IFS($AR88="target_sister",$AO88,$AR88="target_brother", $AN88,$AR88="distractor_sister",$AQ88,$AR88="distractor_brother",$AP88)</f>
        <v>HT1_brother_casey.png</v>
      </c>
      <c r="Z88" s="106" t="str" cm="1">
        <f t="array" ref="Z88">_xlfn.IFS($AS88="target_sister",$AO88,$AS88="target_brother", $AN88,$AS88="distractor_sister",$AQ88,$AS88="distractor_brother",$AP88)</f>
        <v>HT3_brother_jaime.png</v>
      </c>
      <c r="AA88" s="106" t="str" cm="1">
        <f t="array" ref="AA88">_xlfn.IFS($AT88="target_sister",$AO88,$AT88="target_brother", $AN88,$AT88="distractor_sister",$AQ88,$AT88="distractor_brother",$AP88)</f>
        <v>HT1_sister_casey.png</v>
      </c>
      <c r="AB88" s="106" t="str" cm="1">
        <f t="array" ref="AB88">_xlfn.IFS($AU88="target_sister",$AO88,$AU88="target_brother", $AN88,$AU88="distractor_sister",$AQ88,$AU88="distractor_brother",$AP88)</f>
        <v>HT3_sister_jaime.png</v>
      </c>
      <c r="AC88" s="111" t="str">
        <f>_xlfn.CONCAT(VLOOKUP($C88&amp;$G88,'Character Sets'!$A$3:$H$21,6,FALSE)," gave the ",LEFT($Q88,FIND(".",$Q88)-1)," to ",$AK88," ",$AL88,".")</f>
        <v>Jaime gave the grapes to his sister.</v>
      </c>
      <c r="AD88" s="107">
        <v>8</v>
      </c>
      <c r="AE88" s="106" t="str" cm="1">
        <f t="array" ref="AE88">_xlfn.IFS($B88="both", "_nametag", $B88="nametag", "_nametag", $B88="intro", "", $B88="neither", "")</f>
        <v>_nametag</v>
      </c>
      <c r="AF88" s="46" t="s">
        <v>6</v>
      </c>
      <c r="AG88" s="46" t="s">
        <v>5</v>
      </c>
      <c r="AH88" s="108" t="str">
        <f t="shared" si="17"/>
        <v>grapes</v>
      </c>
      <c r="AI88" s="46" t="s">
        <v>8</v>
      </c>
      <c r="AJ88" s="110" t="str">
        <f t="shared" si="15"/>
        <v>bottom right</v>
      </c>
      <c r="AK88" s="110" t="str" cm="1">
        <f t="array" ref="AK88">_xlfn.IFS($G88="he", "his", $G88="she", "her", $G88="they", "their")</f>
        <v>his</v>
      </c>
      <c r="AL88" s="110" t="s">
        <v>136</v>
      </c>
      <c r="AM88" s="111" t="str">
        <f t="shared" si="16"/>
        <v>he_sister</v>
      </c>
      <c r="AN88" s="106" t="str">
        <f t="shared" si="18"/>
        <v>HT3_brother_jaime.png</v>
      </c>
      <c r="AO88" s="106" t="str">
        <f t="shared" si="19"/>
        <v>HT3_sister_jaime.png</v>
      </c>
      <c r="AP88" s="106" t="str">
        <f t="shared" si="20"/>
        <v>HT1_brother_casey.png</v>
      </c>
      <c r="AQ88" s="106" t="str">
        <f t="shared" si="21"/>
        <v>HT1_sister_casey.png</v>
      </c>
      <c r="AR88" s="106" t="s">
        <v>357</v>
      </c>
      <c r="AS88" s="106" t="s">
        <v>355</v>
      </c>
      <c r="AT88" s="106" t="s">
        <v>358</v>
      </c>
      <c r="AU88" s="106" t="s">
        <v>356</v>
      </c>
    </row>
    <row r="89" spans="1:47" x14ac:dyDescent="0.25">
      <c r="A89" s="107">
        <v>3</v>
      </c>
      <c r="B89" s="107" t="s">
        <v>64</v>
      </c>
      <c r="C89" s="107">
        <v>3</v>
      </c>
      <c r="D89" s="46" t="s">
        <v>10</v>
      </c>
      <c r="E89" s="46" t="str">
        <f t="shared" si="11"/>
        <v>both_list3_critical9</v>
      </c>
      <c r="F89" s="109" t="s">
        <v>338</v>
      </c>
      <c r="G89" s="46" t="s">
        <v>195</v>
      </c>
      <c r="H89" s="46">
        <f>VLOOKUP($C89&amp;$G89,'Character Sets'!$A$3:$H$21,3,FALSE)</f>
        <v>7</v>
      </c>
      <c r="I89" s="46" t="str">
        <f>VLOOKUP($C89&amp;$G89,'Character Sets'!$A$3:$H$21,4,FALSE)</f>
        <v>HT3</v>
      </c>
      <c r="J89" s="46" t="str">
        <f>LOWER(VLOOKUP($C89&amp;$G89,'Character Sets'!$A$3:$H$21,6,FALSE))</f>
        <v>jaime</v>
      </c>
      <c r="K89" s="114" t="str">
        <f t="shared" si="12"/>
        <v>HT3_he_jaime_nametag.png</v>
      </c>
      <c r="L89" s="46" t="s">
        <v>197</v>
      </c>
      <c r="M89" s="46">
        <f>VLOOKUP($C89&amp;$L89,'Character Sets'!$A$3:$H$21,3,FALSE)</f>
        <v>9</v>
      </c>
      <c r="N89" s="46" t="str">
        <f>VLOOKUP($C89&amp;$L89,'Character Sets'!$A$3:$H$21,4,FALSE)</f>
        <v>HT1</v>
      </c>
      <c r="O89" s="46" t="str">
        <f>LOWER(VLOOKUP($C89&amp;$L89,'Character Sets'!$A$3:$H$21,6,FALSE))</f>
        <v>casey</v>
      </c>
      <c r="P89" s="114" t="str">
        <f t="shared" si="13"/>
        <v>HT1_they_casey_nametag.png</v>
      </c>
      <c r="Q89" s="114" t="s">
        <v>101</v>
      </c>
      <c r="R89" s="107" cm="1">
        <f t="array" ref="R89">_xlfn.IFS($AF89="left", 275, $AF89="right", 525)</f>
        <v>275</v>
      </c>
      <c r="S89" s="107" cm="1">
        <f t="array" ref="S89">_xlfn.IFS($AG89="left", 275, $AG89="right", 525)</f>
        <v>525</v>
      </c>
      <c r="T89" s="107" cm="1">
        <f t="array" ref="T89">_xlfn.IFS($AF89="left", 175, $AF89="right", 725)</f>
        <v>175</v>
      </c>
      <c r="U89" s="107" cm="1">
        <f t="array" ref="U89">_xlfn.IFS($AI89="top", 150, $AI89="bottom", 250)</f>
        <v>150</v>
      </c>
      <c r="V89" s="107" cm="1">
        <f t="array" ref="V89">_xlfn.IFS($AI89="top", 100, $AI89="bottom", 300)</f>
        <v>100</v>
      </c>
      <c r="W89" s="107" cm="1">
        <f t="array" ref="W89">_xlfn.IFS($AI89="top", 50, $AI89="bottom", 350)</f>
        <v>50</v>
      </c>
      <c r="X89" s="111" t="str">
        <f t="shared" si="14"/>
        <v>HT3_sister_jaime.png</v>
      </c>
      <c r="Y89" s="106" t="str" cm="1">
        <f t="array" ref="Y89">_xlfn.IFS($AR89="target_sister",$AO89,$AR89="target_brother", $AN89,$AR89="distractor_sister",$AQ89,$AR89="distractor_brother",$AP89)</f>
        <v>HT3_sister_jaime.png</v>
      </c>
      <c r="Z89" s="106" t="str" cm="1">
        <f t="array" ref="Z89">_xlfn.IFS($AS89="target_sister",$AO89,$AS89="target_brother", $AN89,$AS89="distractor_sister",$AQ89,$AS89="distractor_brother",$AP89)</f>
        <v>HT1_sister_casey.png</v>
      </c>
      <c r="AA89" s="106" t="str" cm="1">
        <f t="array" ref="AA89">_xlfn.IFS($AT89="target_sister",$AO89,$AT89="target_brother", $AN89,$AT89="distractor_sister",$AQ89,$AT89="distractor_brother",$AP89)</f>
        <v>HT3_brother_jaime.png</v>
      </c>
      <c r="AB89" s="106" t="str" cm="1">
        <f t="array" ref="AB89">_xlfn.IFS($AU89="target_sister",$AO89,$AU89="target_brother", $AN89,$AU89="distractor_sister",$AQ89,$AU89="distractor_brother",$AP89)</f>
        <v>HT1_brother_casey.png</v>
      </c>
      <c r="AC89" s="111" t="str">
        <f>_xlfn.CONCAT(VLOOKUP($C89&amp;$G89,'Character Sets'!$A$3:$H$21,6,FALSE)," gave the ",LEFT($Q89,FIND(".",$Q89)-1)," to ",$AK89," ",$AL89,".")</f>
        <v>Jaime gave the pear to his sister.</v>
      </c>
      <c r="AD89" s="107">
        <v>9</v>
      </c>
      <c r="AE89" s="106" t="str" cm="1">
        <f t="array" ref="AE89">_xlfn.IFS($B89="both", "_nametag", $B89="nametag", "_nametag", $B89="intro", "", $B89="neither", "")</f>
        <v>_nametag</v>
      </c>
      <c r="AF89" s="46" t="s">
        <v>5</v>
      </c>
      <c r="AG89" s="46" t="s">
        <v>6</v>
      </c>
      <c r="AH89" s="108" t="str">
        <f t="shared" si="17"/>
        <v>pear</v>
      </c>
      <c r="AI89" s="46" t="s">
        <v>7</v>
      </c>
      <c r="AJ89" s="110" t="str">
        <f t="shared" si="15"/>
        <v>top left</v>
      </c>
      <c r="AK89" s="110" t="str" cm="1">
        <f t="array" ref="AK89">_xlfn.IFS($G89="he", "his", $G89="she", "her", $G89="they", "their")</f>
        <v>his</v>
      </c>
      <c r="AL89" s="110" t="s">
        <v>136</v>
      </c>
      <c r="AM89" s="111" t="str">
        <f t="shared" si="16"/>
        <v>he_sister</v>
      </c>
      <c r="AN89" s="106" t="str">
        <f t="shared" si="18"/>
        <v>HT3_brother_jaime.png</v>
      </c>
      <c r="AO89" s="106" t="str">
        <f t="shared" si="19"/>
        <v>HT3_sister_jaime.png</v>
      </c>
      <c r="AP89" s="106" t="str">
        <f t="shared" si="20"/>
        <v>HT1_brother_casey.png</v>
      </c>
      <c r="AQ89" s="106" t="str">
        <f t="shared" si="21"/>
        <v>HT1_sister_casey.png</v>
      </c>
      <c r="AR89" s="106" t="s">
        <v>356</v>
      </c>
      <c r="AS89" s="106" t="s">
        <v>358</v>
      </c>
      <c r="AT89" s="106" t="s">
        <v>355</v>
      </c>
      <c r="AU89" s="106" t="s">
        <v>357</v>
      </c>
    </row>
    <row r="90" spans="1:47" x14ac:dyDescent="0.25">
      <c r="A90" s="107">
        <v>3</v>
      </c>
      <c r="B90" s="107" t="s">
        <v>64</v>
      </c>
      <c r="C90" s="107">
        <v>3</v>
      </c>
      <c r="D90" s="46" t="s">
        <v>10</v>
      </c>
      <c r="E90" s="46" t="str">
        <f t="shared" si="11"/>
        <v>both_list3_critical10</v>
      </c>
      <c r="F90" s="109" t="s">
        <v>338</v>
      </c>
      <c r="G90" s="46" t="s">
        <v>195</v>
      </c>
      <c r="H90" s="46">
        <f>VLOOKUP($C90&amp;$G90,'Character Sets'!$A$3:$H$21,3,FALSE)</f>
        <v>7</v>
      </c>
      <c r="I90" s="46" t="str">
        <f>VLOOKUP($C90&amp;$G90,'Character Sets'!$A$3:$H$21,4,FALSE)</f>
        <v>HT3</v>
      </c>
      <c r="J90" s="46" t="str">
        <f>LOWER(VLOOKUP($C90&amp;$G90,'Character Sets'!$A$3:$H$21,6,FALSE))</f>
        <v>jaime</v>
      </c>
      <c r="K90" s="114" t="str">
        <f t="shared" si="12"/>
        <v>HT3_he_jaime_nametag.png</v>
      </c>
      <c r="L90" s="46" t="s">
        <v>197</v>
      </c>
      <c r="M90" s="46">
        <f>VLOOKUP($C90&amp;$L90,'Character Sets'!$A$3:$H$21,3,FALSE)</f>
        <v>9</v>
      </c>
      <c r="N90" s="46" t="str">
        <f>VLOOKUP($C90&amp;$L90,'Character Sets'!$A$3:$H$21,4,FALSE)</f>
        <v>HT1</v>
      </c>
      <c r="O90" s="46" t="str">
        <f>LOWER(VLOOKUP($C90&amp;$L90,'Character Sets'!$A$3:$H$21,6,FALSE))</f>
        <v>casey</v>
      </c>
      <c r="P90" s="114" t="str">
        <f t="shared" si="13"/>
        <v>HT1_they_casey_nametag.png</v>
      </c>
      <c r="Q90" s="114" t="s">
        <v>21</v>
      </c>
      <c r="R90" s="107" cm="1">
        <f t="array" ref="R90">_xlfn.IFS($AF90="left", 275, $AF90="right", 525)</f>
        <v>525</v>
      </c>
      <c r="S90" s="107" cm="1">
        <f t="array" ref="S90">_xlfn.IFS($AG90="left", 275, $AG90="right", 525)</f>
        <v>275</v>
      </c>
      <c r="T90" s="107" cm="1">
        <f t="array" ref="T90">_xlfn.IFS($AF90="left", 175, $AF90="right", 725)</f>
        <v>725</v>
      </c>
      <c r="U90" s="107" cm="1">
        <f t="array" ref="U90">_xlfn.IFS($AI90="top", 150, $AI90="bottom", 250)</f>
        <v>150</v>
      </c>
      <c r="V90" s="107" cm="1">
        <f t="array" ref="V90">_xlfn.IFS($AI90="top", 100, $AI90="bottom", 300)</f>
        <v>100</v>
      </c>
      <c r="W90" s="107" cm="1">
        <f t="array" ref="W90">_xlfn.IFS($AI90="top", 50, $AI90="bottom", 350)</f>
        <v>50</v>
      </c>
      <c r="X90" s="111" t="str">
        <f t="shared" si="14"/>
        <v>HT3_brother_jaime.png</v>
      </c>
      <c r="Y90" s="106" t="str" cm="1">
        <f t="array" ref="Y90">_xlfn.IFS($AR90="target_sister",$AO90,$AR90="target_brother", $AN90,$AR90="distractor_sister",$AQ90,$AR90="distractor_brother",$AP90)</f>
        <v>HT1_brother_casey.png</v>
      </c>
      <c r="Z90" s="106" t="str" cm="1">
        <f t="array" ref="Z90">_xlfn.IFS($AS90="target_sister",$AO90,$AS90="target_brother", $AN90,$AS90="distractor_sister",$AQ90,$AS90="distractor_brother",$AP90)</f>
        <v>HT3_brother_jaime.png</v>
      </c>
      <c r="AA90" s="106" t="str" cm="1">
        <f t="array" ref="AA90">_xlfn.IFS($AT90="target_sister",$AO90,$AT90="target_brother", $AN90,$AT90="distractor_sister",$AQ90,$AT90="distractor_brother",$AP90)</f>
        <v>HT1_sister_casey.png</v>
      </c>
      <c r="AB90" s="106" t="str" cm="1">
        <f t="array" ref="AB90">_xlfn.IFS($AU90="target_sister",$AO90,$AU90="target_brother", $AN90,$AU90="distractor_sister",$AQ90,$AU90="distractor_brother",$AP90)</f>
        <v>HT3_sister_jaime.png</v>
      </c>
      <c r="AC90" s="111" t="str">
        <f>_xlfn.CONCAT(VLOOKUP($C90&amp;$G90,'Character Sets'!$A$3:$H$21,6,FALSE)," gave the ",LEFT($Q90,FIND(".",$Q90)-1)," to ",$AK90," ",$AL90,".")</f>
        <v>Jaime gave the juice to his brother.</v>
      </c>
      <c r="AD90" s="107">
        <v>10</v>
      </c>
      <c r="AE90" s="106" t="str" cm="1">
        <f t="array" ref="AE90">_xlfn.IFS($B90="both", "_nametag", $B90="nametag", "_nametag", $B90="intro", "", $B90="neither", "")</f>
        <v>_nametag</v>
      </c>
      <c r="AF90" s="46" t="s">
        <v>6</v>
      </c>
      <c r="AG90" s="46" t="s">
        <v>5</v>
      </c>
      <c r="AH90" s="108" t="str">
        <f t="shared" si="17"/>
        <v>juice</v>
      </c>
      <c r="AI90" s="46" t="s">
        <v>7</v>
      </c>
      <c r="AJ90" s="110" t="str">
        <f t="shared" si="15"/>
        <v>top right</v>
      </c>
      <c r="AK90" s="110" t="str" cm="1">
        <f t="array" ref="AK90">_xlfn.IFS($G90="he", "his", $G90="she", "her", $G90="they", "their")</f>
        <v>his</v>
      </c>
      <c r="AL90" s="110" t="s">
        <v>135</v>
      </c>
      <c r="AM90" s="111" t="str">
        <f t="shared" si="16"/>
        <v>he_brother</v>
      </c>
      <c r="AN90" s="106" t="str">
        <f t="shared" si="18"/>
        <v>HT3_brother_jaime.png</v>
      </c>
      <c r="AO90" s="106" t="str">
        <f t="shared" si="19"/>
        <v>HT3_sister_jaime.png</v>
      </c>
      <c r="AP90" s="106" t="str">
        <f t="shared" si="20"/>
        <v>HT1_brother_casey.png</v>
      </c>
      <c r="AQ90" s="106" t="str">
        <f t="shared" si="21"/>
        <v>HT1_sister_casey.png</v>
      </c>
      <c r="AR90" s="106" t="s">
        <v>357</v>
      </c>
      <c r="AS90" s="106" t="s">
        <v>355</v>
      </c>
      <c r="AT90" s="106" t="s">
        <v>358</v>
      </c>
      <c r="AU90" s="106" t="s">
        <v>356</v>
      </c>
    </row>
    <row r="91" spans="1:47" x14ac:dyDescent="0.25">
      <c r="A91" s="107">
        <v>3</v>
      </c>
      <c r="B91" s="107" t="s">
        <v>64</v>
      </c>
      <c r="C91" s="107">
        <v>3</v>
      </c>
      <c r="D91" s="46" t="s">
        <v>10</v>
      </c>
      <c r="E91" s="46" t="str">
        <f t="shared" si="11"/>
        <v>both_list3_critical11</v>
      </c>
      <c r="F91" s="46" t="s">
        <v>337</v>
      </c>
      <c r="G91" s="46" t="s">
        <v>196</v>
      </c>
      <c r="H91" s="46">
        <f>VLOOKUP($C91&amp;$G91,'Character Sets'!$A$3:$H$21,3,FALSE)</f>
        <v>8</v>
      </c>
      <c r="I91" s="46" t="str">
        <f>VLOOKUP($C91&amp;$G91,'Character Sets'!$A$3:$H$21,4,FALSE)</f>
        <v>ST3</v>
      </c>
      <c r="J91" s="46" t="str">
        <f>LOWER(VLOOKUP($C91&amp;$G91,'Character Sets'!$A$3:$H$21,6,FALSE))</f>
        <v>alex</v>
      </c>
      <c r="K91" s="114" t="str">
        <f t="shared" si="12"/>
        <v>ST3_she_alex_nametag.png</v>
      </c>
      <c r="L91" s="46" t="s">
        <v>195</v>
      </c>
      <c r="M91" s="46">
        <f>VLOOKUP($C91&amp;$L91,'Character Sets'!$A$3:$H$21,3,FALSE)</f>
        <v>7</v>
      </c>
      <c r="N91" s="46" t="str">
        <f>VLOOKUP($C91&amp;$L91,'Character Sets'!$A$3:$H$21,4,FALSE)</f>
        <v>HT3</v>
      </c>
      <c r="O91" s="46" t="str">
        <f>LOWER(VLOOKUP($C91&amp;$L91,'Character Sets'!$A$3:$H$21,6,FALSE))</f>
        <v>jaime</v>
      </c>
      <c r="P91" s="114" t="str">
        <f t="shared" si="13"/>
        <v>HT3_he_jaime_nametag.png</v>
      </c>
      <c r="Q91" s="114" t="s">
        <v>22</v>
      </c>
      <c r="R91" s="107" cm="1">
        <f t="array" ref="R91">_xlfn.IFS($AF91="left", 275, $AF91="right", 525)</f>
        <v>275</v>
      </c>
      <c r="S91" s="107" cm="1">
        <f t="array" ref="S91">_xlfn.IFS($AG91="left", 275, $AG91="right", 525)</f>
        <v>525</v>
      </c>
      <c r="T91" s="107" cm="1">
        <f t="array" ref="T91">_xlfn.IFS($AF91="left", 175, $AF91="right", 725)</f>
        <v>175</v>
      </c>
      <c r="U91" s="107" cm="1">
        <f t="array" ref="U91">_xlfn.IFS($AI91="top", 150, $AI91="bottom", 250)</f>
        <v>250</v>
      </c>
      <c r="V91" s="107" cm="1">
        <f t="array" ref="V91">_xlfn.IFS($AI91="top", 100, $AI91="bottom", 300)</f>
        <v>300</v>
      </c>
      <c r="W91" s="107" cm="1">
        <f t="array" ref="W91">_xlfn.IFS($AI91="top", 50, $AI91="bottom", 350)</f>
        <v>350</v>
      </c>
      <c r="X91" s="111" t="str">
        <f t="shared" si="14"/>
        <v>ST3_sister_alex.png</v>
      </c>
      <c r="Y91" s="106" t="str" cm="1">
        <f t="array" ref="Y91">_xlfn.IFS($AR91="target_sister",$AO91,$AR91="target_brother", $AN91,$AR91="distractor_sister",$AQ91,$AR91="distractor_brother",$AP91)</f>
        <v>ST3_brother_alex.png</v>
      </c>
      <c r="Z91" s="106" t="str" cm="1">
        <f t="array" ref="Z91">_xlfn.IFS($AS91="target_sister",$AO91,$AS91="target_brother", $AN91,$AS91="distractor_sister",$AQ91,$AS91="distractor_brother",$AP91)</f>
        <v>HT3_brother_jaime.png</v>
      </c>
      <c r="AA91" s="106" t="str" cm="1">
        <f t="array" ref="AA91">_xlfn.IFS($AT91="target_sister",$AO91,$AT91="target_brother", $AN91,$AT91="distractor_sister",$AQ91,$AT91="distractor_brother",$AP91)</f>
        <v>ST3_sister_alex.png</v>
      </c>
      <c r="AB91" s="106" t="str" cm="1">
        <f t="array" ref="AB91">_xlfn.IFS($AU91="target_sister",$AO91,$AU91="target_brother", $AN91,$AU91="distractor_sister",$AQ91,$AU91="distractor_brother",$AP91)</f>
        <v>HT3_sister_jaime.png</v>
      </c>
      <c r="AC91" s="111" t="str">
        <f>_xlfn.CONCAT(VLOOKUP($C91&amp;$G91,'Character Sets'!$A$3:$H$21,6,FALSE)," gave the ",LEFT($Q91,FIND(".",$Q91)-1)," to ",$AK91," ",$AL91,".")</f>
        <v>Alex gave the spoon to her sister.</v>
      </c>
      <c r="AD91" s="107">
        <v>11</v>
      </c>
      <c r="AE91" s="106" t="str" cm="1">
        <f t="array" ref="AE91">_xlfn.IFS($B91="both", "_nametag", $B91="nametag", "_nametag", $B91="intro", "", $B91="neither", "")</f>
        <v>_nametag</v>
      </c>
      <c r="AF91" s="46" t="s">
        <v>5</v>
      </c>
      <c r="AG91" s="46" t="s">
        <v>6</v>
      </c>
      <c r="AH91" s="108" t="str">
        <f t="shared" si="17"/>
        <v>spoon</v>
      </c>
      <c r="AI91" s="46" t="s">
        <v>8</v>
      </c>
      <c r="AJ91" s="110" t="str">
        <f t="shared" si="15"/>
        <v>bottom left</v>
      </c>
      <c r="AK91" s="110" t="str" cm="1">
        <f t="array" ref="AK91">_xlfn.IFS($G91="he", "his", $G91="she", "her", $G91="they", "their")</f>
        <v>her</v>
      </c>
      <c r="AL91" s="110" t="s">
        <v>136</v>
      </c>
      <c r="AM91" s="111" t="str">
        <f t="shared" si="16"/>
        <v>she_sister</v>
      </c>
      <c r="AN91" s="106" t="str">
        <f t="shared" si="18"/>
        <v>ST3_brother_alex.png</v>
      </c>
      <c r="AO91" s="106" t="str">
        <f t="shared" si="19"/>
        <v>ST3_sister_alex.png</v>
      </c>
      <c r="AP91" s="106" t="str">
        <f t="shared" si="20"/>
        <v>HT3_brother_jaime.png</v>
      </c>
      <c r="AQ91" s="106" t="str">
        <f t="shared" si="21"/>
        <v>HT3_sister_jaime.png</v>
      </c>
      <c r="AR91" s="106" t="s">
        <v>355</v>
      </c>
      <c r="AS91" s="106" t="s">
        <v>357</v>
      </c>
      <c r="AT91" s="106" t="s">
        <v>356</v>
      </c>
      <c r="AU91" s="106" t="s">
        <v>358</v>
      </c>
    </row>
    <row r="92" spans="1:47" x14ac:dyDescent="0.25">
      <c r="A92" s="107">
        <v>3</v>
      </c>
      <c r="B92" s="107" t="s">
        <v>64</v>
      </c>
      <c r="C92" s="107">
        <v>3</v>
      </c>
      <c r="D92" s="46" t="s">
        <v>10</v>
      </c>
      <c r="E92" s="46" t="str">
        <f t="shared" si="11"/>
        <v>both_list3_critical12</v>
      </c>
      <c r="F92" s="46" t="s">
        <v>337</v>
      </c>
      <c r="G92" s="46" t="s">
        <v>196</v>
      </c>
      <c r="H92" s="46">
        <f>VLOOKUP($C92&amp;$G92,'Character Sets'!$A$3:$H$21,3,FALSE)</f>
        <v>8</v>
      </c>
      <c r="I92" s="46" t="str">
        <f>VLOOKUP($C92&amp;$G92,'Character Sets'!$A$3:$H$21,4,FALSE)</f>
        <v>ST3</v>
      </c>
      <c r="J92" s="46" t="str">
        <f>LOWER(VLOOKUP($C92&amp;$G92,'Character Sets'!$A$3:$H$21,6,FALSE))</f>
        <v>alex</v>
      </c>
      <c r="K92" s="114" t="str">
        <f t="shared" si="12"/>
        <v>ST3_she_alex_nametag.png</v>
      </c>
      <c r="L92" s="46" t="s">
        <v>195</v>
      </c>
      <c r="M92" s="46">
        <f>VLOOKUP($C92&amp;$L92,'Character Sets'!$A$3:$H$21,3,FALSE)</f>
        <v>7</v>
      </c>
      <c r="N92" s="46" t="str">
        <f>VLOOKUP($C92&amp;$L92,'Character Sets'!$A$3:$H$21,4,FALSE)</f>
        <v>HT3</v>
      </c>
      <c r="O92" s="46" t="str">
        <f>LOWER(VLOOKUP($C92&amp;$L92,'Character Sets'!$A$3:$H$21,6,FALSE))</f>
        <v>jaime</v>
      </c>
      <c r="P92" s="114" t="str">
        <f t="shared" si="13"/>
        <v>HT3_he_jaime_nametag.png</v>
      </c>
      <c r="Q92" s="114" t="s">
        <v>23</v>
      </c>
      <c r="R92" s="107" cm="1">
        <f t="array" ref="R92">_xlfn.IFS($AF92="left", 275, $AF92="right", 525)</f>
        <v>525</v>
      </c>
      <c r="S92" s="107" cm="1">
        <f t="array" ref="S92">_xlfn.IFS($AG92="left", 275, $AG92="right", 525)</f>
        <v>275</v>
      </c>
      <c r="T92" s="107" cm="1">
        <f t="array" ref="T92">_xlfn.IFS($AF92="left", 175, $AF92="right", 725)</f>
        <v>725</v>
      </c>
      <c r="U92" s="107" cm="1">
        <f t="array" ref="U92">_xlfn.IFS($AI92="top", 150, $AI92="bottom", 250)</f>
        <v>250</v>
      </c>
      <c r="V92" s="107" cm="1">
        <f t="array" ref="V92">_xlfn.IFS($AI92="top", 100, $AI92="bottom", 300)</f>
        <v>300</v>
      </c>
      <c r="W92" s="107" cm="1">
        <f t="array" ref="W92">_xlfn.IFS($AI92="top", 50, $AI92="bottom", 350)</f>
        <v>350</v>
      </c>
      <c r="X92" s="111" t="str">
        <f t="shared" si="14"/>
        <v>ST3_brother_alex.png</v>
      </c>
      <c r="Y92" s="106" t="str" cm="1">
        <f t="array" ref="Y92">_xlfn.IFS($AR92="target_sister",$AO92,$AR92="target_brother", $AN92,$AR92="distractor_sister",$AQ92,$AR92="distractor_brother",$AP92)</f>
        <v>HT3_sister_jaime.png</v>
      </c>
      <c r="Z92" s="106" t="str" cm="1">
        <f t="array" ref="Z92">_xlfn.IFS($AS92="target_sister",$AO92,$AS92="target_brother", $AN92,$AS92="distractor_sister",$AQ92,$AS92="distractor_brother",$AP92)</f>
        <v>ST3_sister_alex.png</v>
      </c>
      <c r="AA92" s="106" t="str" cm="1">
        <f t="array" ref="AA92">_xlfn.IFS($AT92="target_sister",$AO92,$AT92="target_brother", $AN92,$AT92="distractor_sister",$AQ92,$AT92="distractor_brother",$AP92)</f>
        <v>HT3_brother_jaime.png</v>
      </c>
      <c r="AB92" s="106" t="str" cm="1">
        <f t="array" ref="AB92">_xlfn.IFS($AU92="target_sister",$AO92,$AU92="target_brother", $AN92,$AU92="distractor_sister",$AQ92,$AU92="distractor_brother",$AP92)</f>
        <v>ST3_brother_alex.png</v>
      </c>
      <c r="AC92" s="111" t="str">
        <f>_xlfn.CONCAT(VLOOKUP($C92&amp;$G92,'Character Sets'!$A$3:$H$21,6,FALSE)," gave the ",LEFT($Q92,FIND(".",$Q92)-1)," to ",$AK92," ",$AL92,".")</f>
        <v>Alex gave the broccoli to her brother.</v>
      </c>
      <c r="AD92" s="107">
        <v>12</v>
      </c>
      <c r="AE92" s="106" t="str" cm="1">
        <f t="array" ref="AE92">_xlfn.IFS($B92="both", "_nametag", $B92="nametag", "_nametag", $B92="intro", "", $B92="neither", "")</f>
        <v>_nametag</v>
      </c>
      <c r="AF92" s="46" t="s">
        <v>6</v>
      </c>
      <c r="AG92" s="46" t="s">
        <v>5</v>
      </c>
      <c r="AH92" s="108" t="str">
        <f t="shared" si="17"/>
        <v>broccoli</v>
      </c>
      <c r="AI92" s="46" t="s">
        <v>8</v>
      </c>
      <c r="AJ92" s="110" t="str">
        <f t="shared" si="15"/>
        <v>bottom right</v>
      </c>
      <c r="AK92" s="110" t="str" cm="1">
        <f t="array" ref="AK92">_xlfn.IFS($G92="he", "his", $G92="she", "her", $G92="they", "their")</f>
        <v>her</v>
      </c>
      <c r="AL92" s="110" t="s">
        <v>135</v>
      </c>
      <c r="AM92" s="111" t="str">
        <f t="shared" si="16"/>
        <v>she_brother</v>
      </c>
      <c r="AN92" s="106" t="str">
        <f t="shared" si="18"/>
        <v>ST3_brother_alex.png</v>
      </c>
      <c r="AO92" s="106" t="str">
        <f t="shared" si="19"/>
        <v>ST3_sister_alex.png</v>
      </c>
      <c r="AP92" s="106" t="str">
        <f t="shared" si="20"/>
        <v>HT3_brother_jaime.png</v>
      </c>
      <c r="AQ92" s="106" t="str">
        <f t="shared" si="21"/>
        <v>HT3_sister_jaime.png</v>
      </c>
      <c r="AR92" s="106" t="s">
        <v>358</v>
      </c>
      <c r="AS92" s="106" t="s">
        <v>356</v>
      </c>
      <c r="AT92" s="106" t="s">
        <v>357</v>
      </c>
      <c r="AU92" s="106" t="s">
        <v>355</v>
      </c>
    </row>
    <row r="93" spans="1:47" x14ac:dyDescent="0.25">
      <c r="A93" s="107">
        <v>3</v>
      </c>
      <c r="B93" s="107" t="s">
        <v>64</v>
      </c>
      <c r="C93" s="107">
        <v>3</v>
      </c>
      <c r="D93" s="46" t="s">
        <v>10</v>
      </c>
      <c r="E93" s="46" t="str">
        <f t="shared" si="11"/>
        <v>both_list3_critical13</v>
      </c>
      <c r="F93" s="46" t="s">
        <v>337</v>
      </c>
      <c r="G93" s="46" t="s">
        <v>196</v>
      </c>
      <c r="H93" s="46">
        <f>VLOOKUP($C93&amp;$G93,'Character Sets'!$A$3:$H$21,3,FALSE)</f>
        <v>8</v>
      </c>
      <c r="I93" s="46" t="str">
        <f>VLOOKUP($C93&amp;$G93,'Character Sets'!$A$3:$H$21,4,FALSE)</f>
        <v>ST3</v>
      </c>
      <c r="J93" s="46" t="str">
        <f>LOWER(VLOOKUP($C93&amp;$G93,'Character Sets'!$A$3:$H$21,6,FALSE))</f>
        <v>alex</v>
      </c>
      <c r="K93" s="114" t="str">
        <f t="shared" si="12"/>
        <v>ST3_she_alex_nametag.png</v>
      </c>
      <c r="L93" s="46" t="s">
        <v>195</v>
      </c>
      <c r="M93" s="46">
        <f>VLOOKUP($C93&amp;$L93,'Character Sets'!$A$3:$H$21,3,FALSE)</f>
        <v>7</v>
      </c>
      <c r="N93" s="46" t="str">
        <f>VLOOKUP($C93&amp;$L93,'Character Sets'!$A$3:$H$21,4,FALSE)</f>
        <v>HT3</v>
      </c>
      <c r="O93" s="46" t="str">
        <f>LOWER(VLOOKUP($C93&amp;$L93,'Character Sets'!$A$3:$H$21,6,FALSE))</f>
        <v>jaime</v>
      </c>
      <c r="P93" s="114" t="str">
        <f t="shared" si="13"/>
        <v>HT3_he_jaime_nametag.png</v>
      </c>
      <c r="Q93" s="114" t="s">
        <v>24</v>
      </c>
      <c r="R93" s="107" cm="1">
        <f t="array" ref="R93">_xlfn.IFS($AF93="left", 275, $AF93="right", 525)</f>
        <v>275</v>
      </c>
      <c r="S93" s="107" cm="1">
        <f t="array" ref="S93">_xlfn.IFS($AG93="left", 275, $AG93="right", 525)</f>
        <v>525</v>
      </c>
      <c r="T93" s="107" cm="1">
        <f t="array" ref="T93">_xlfn.IFS($AF93="left", 175, $AF93="right", 725)</f>
        <v>175</v>
      </c>
      <c r="U93" s="107" cm="1">
        <f t="array" ref="U93">_xlfn.IFS($AI93="top", 150, $AI93="bottom", 250)</f>
        <v>150</v>
      </c>
      <c r="V93" s="107" cm="1">
        <f t="array" ref="V93">_xlfn.IFS($AI93="top", 100, $AI93="bottom", 300)</f>
        <v>100</v>
      </c>
      <c r="W93" s="107" cm="1">
        <f t="array" ref="W93">_xlfn.IFS($AI93="top", 50, $AI93="bottom", 350)</f>
        <v>50</v>
      </c>
      <c r="X93" s="111" t="str">
        <f t="shared" si="14"/>
        <v>ST3_brother_alex.png</v>
      </c>
      <c r="Y93" s="106" t="str" cm="1">
        <f t="array" ref="Y93">_xlfn.IFS($AR93="target_sister",$AO93,$AR93="target_brother", $AN93,$AR93="distractor_sister",$AQ93,$AR93="distractor_brother",$AP93)</f>
        <v>ST3_brother_alex.png</v>
      </c>
      <c r="Z93" s="106" t="str" cm="1">
        <f t="array" ref="Z93">_xlfn.IFS($AS93="target_sister",$AO93,$AS93="target_brother", $AN93,$AS93="distractor_sister",$AQ93,$AS93="distractor_brother",$AP93)</f>
        <v>HT3_brother_jaime.png</v>
      </c>
      <c r="AA93" s="106" t="str" cm="1">
        <f t="array" ref="AA93">_xlfn.IFS($AT93="target_sister",$AO93,$AT93="target_brother", $AN93,$AT93="distractor_sister",$AQ93,$AT93="distractor_brother",$AP93)</f>
        <v>ST3_sister_alex.png</v>
      </c>
      <c r="AB93" s="106" t="str" cm="1">
        <f t="array" ref="AB93">_xlfn.IFS($AU93="target_sister",$AO93,$AU93="target_brother", $AN93,$AU93="distractor_sister",$AQ93,$AU93="distractor_brother",$AP93)</f>
        <v>HT3_sister_jaime.png</v>
      </c>
      <c r="AC93" s="111" t="str">
        <f>_xlfn.CONCAT(VLOOKUP($C93&amp;$G93,'Character Sets'!$A$3:$H$21,6,FALSE)," gave the ",LEFT($Q93,FIND(".",$Q93)-1)," to ",$AK93," ",$AL93,".")</f>
        <v>Alex gave the egg to her brother.</v>
      </c>
      <c r="AD93" s="107">
        <v>13</v>
      </c>
      <c r="AE93" s="106" t="str" cm="1">
        <f t="array" ref="AE93">_xlfn.IFS($B93="both", "_nametag", $B93="nametag", "_nametag", $B93="intro", "", $B93="neither", "")</f>
        <v>_nametag</v>
      </c>
      <c r="AF93" s="46" t="s">
        <v>5</v>
      </c>
      <c r="AG93" s="46" t="s">
        <v>6</v>
      </c>
      <c r="AH93" s="108" t="str">
        <f t="shared" si="17"/>
        <v>egg</v>
      </c>
      <c r="AI93" s="46" t="s">
        <v>7</v>
      </c>
      <c r="AJ93" s="110" t="str">
        <f t="shared" si="15"/>
        <v>top left</v>
      </c>
      <c r="AK93" s="110" t="str" cm="1">
        <f t="array" ref="AK93">_xlfn.IFS($G93="he", "his", $G93="she", "her", $G93="they", "their")</f>
        <v>her</v>
      </c>
      <c r="AL93" s="110" t="s">
        <v>135</v>
      </c>
      <c r="AM93" s="111" t="str">
        <f t="shared" si="16"/>
        <v>she_brother</v>
      </c>
      <c r="AN93" s="106" t="str">
        <f t="shared" si="18"/>
        <v>ST3_brother_alex.png</v>
      </c>
      <c r="AO93" s="106" t="str">
        <f t="shared" si="19"/>
        <v>ST3_sister_alex.png</v>
      </c>
      <c r="AP93" s="106" t="str">
        <f t="shared" si="20"/>
        <v>HT3_brother_jaime.png</v>
      </c>
      <c r="AQ93" s="106" t="str">
        <f t="shared" si="21"/>
        <v>HT3_sister_jaime.png</v>
      </c>
      <c r="AR93" s="106" t="s">
        <v>355</v>
      </c>
      <c r="AS93" s="106" t="s">
        <v>357</v>
      </c>
      <c r="AT93" s="106" t="s">
        <v>356</v>
      </c>
      <c r="AU93" s="106" t="s">
        <v>358</v>
      </c>
    </row>
    <row r="94" spans="1:47" x14ac:dyDescent="0.25">
      <c r="A94" s="107">
        <v>3</v>
      </c>
      <c r="B94" s="107" t="s">
        <v>64</v>
      </c>
      <c r="C94" s="107">
        <v>3</v>
      </c>
      <c r="D94" s="46" t="s">
        <v>10</v>
      </c>
      <c r="E94" s="46" t="str">
        <f t="shared" si="11"/>
        <v>both_list3_critical14</v>
      </c>
      <c r="F94" s="46" t="s">
        <v>337</v>
      </c>
      <c r="G94" s="46" t="s">
        <v>196</v>
      </c>
      <c r="H94" s="46">
        <f>VLOOKUP($C94&amp;$G94,'Character Sets'!$A$3:$H$21,3,FALSE)</f>
        <v>8</v>
      </c>
      <c r="I94" s="46" t="str">
        <f>VLOOKUP($C94&amp;$G94,'Character Sets'!$A$3:$H$21,4,FALSE)</f>
        <v>ST3</v>
      </c>
      <c r="J94" s="46" t="str">
        <f>LOWER(VLOOKUP($C94&amp;$G94,'Character Sets'!$A$3:$H$21,6,FALSE))</f>
        <v>alex</v>
      </c>
      <c r="K94" s="114" t="str">
        <f t="shared" si="12"/>
        <v>ST3_she_alex_nametag.png</v>
      </c>
      <c r="L94" s="46" t="s">
        <v>195</v>
      </c>
      <c r="M94" s="46">
        <f>VLOOKUP($C94&amp;$L94,'Character Sets'!$A$3:$H$21,3,FALSE)</f>
        <v>7</v>
      </c>
      <c r="N94" s="46" t="str">
        <f>VLOOKUP($C94&amp;$L94,'Character Sets'!$A$3:$H$21,4,FALSE)</f>
        <v>HT3</v>
      </c>
      <c r="O94" s="46" t="str">
        <f>LOWER(VLOOKUP($C94&amp;$L94,'Character Sets'!$A$3:$H$21,6,FALSE))</f>
        <v>jaime</v>
      </c>
      <c r="P94" s="114" t="str">
        <f t="shared" si="13"/>
        <v>HT3_he_jaime_nametag.png</v>
      </c>
      <c r="Q94" s="114" t="s">
        <v>35</v>
      </c>
      <c r="R94" s="107" cm="1">
        <f t="array" ref="R94">_xlfn.IFS($AF94="left", 275, $AF94="right", 525)</f>
        <v>525</v>
      </c>
      <c r="S94" s="107" cm="1">
        <f t="array" ref="S94">_xlfn.IFS($AG94="left", 275, $AG94="right", 525)</f>
        <v>275</v>
      </c>
      <c r="T94" s="107" cm="1">
        <f t="array" ref="T94">_xlfn.IFS($AF94="left", 175, $AF94="right", 725)</f>
        <v>725</v>
      </c>
      <c r="U94" s="107" cm="1">
        <f t="array" ref="U94">_xlfn.IFS($AI94="top", 150, $AI94="bottom", 250)</f>
        <v>150</v>
      </c>
      <c r="V94" s="107" cm="1">
        <f t="array" ref="V94">_xlfn.IFS($AI94="top", 100, $AI94="bottom", 300)</f>
        <v>100</v>
      </c>
      <c r="W94" s="107" cm="1">
        <f t="array" ref="W94">_xlfn.IFS($AI94="top", 50, $AI94="bottom", 350)</f>
        <v>50</v>
      </c>
      <c r="X94" s="111" t="str">
        <f t="shared" si="14"/>
        <v>ST3_sister_alex.png</v>
      </c>
      <c r="Y94" s="106" t="str" cm="1">
        <f t="array" ref="Y94">_xlfn.IFS($AR94="target_sister",$AO94,$AR94="target_brother", $AN94,$AR94="distractor_sister",$AQ94,$AR94="distractor_brother",$AP94)</f>
        <v>HT3_sister_jaime.png</v>
      </c>
      <c r="Z94" s="106" t="str" cm="1">
        <f t="array" ref="Z94">_xlfn.IFS($AS94="target_sister",$AO94,$AS94="target_brother", $AN94,$AS94="distractor_sister",$AQ94,$AS94="distractor_brother",$AP94)</f>
        <v>ST3_sister_alex.png</v>
      </c>
      <c r="AA94" s="106" t="str" cm="1">
        <f t="array" ref="AA94">_xlfn.IFS($AT94="target_sister",$AO94,$AT94="target_brother", $AN94,$AT94="distractor_sister",$AQ94,$AT94="distractor_brother",$AP94)</f>
        <v>HT3_brother_jaime.png</v>
      </c>
      <c r="AB94" s="106" t="str" cm="1">
        <f t="array" ref="AB94">_xlfn.IFS($AU94="target_sister",$AO94,$AU94="target_brother", $AN94,$AU94="distractor_sister",$AQ94,$AU94="distractor_brother",$AP94)</f>
        <v>ST3_brother_alex.png</v>
      </c>
      <c r="AC94" s="111" t="str">
        <f>_xlfn.CONCAT(VLOOKUP($C94&amp;$G94,'Character Sets'!$A$3:$H$21,6,FALSE)," gave the ",LEFT($Q94,FIND(".",$Q94)-1)," to ",$AK94," ",$AL94,".")</f>
        <v>Alex gave the strawberry to her sister.</v>
      </c>
      <c r="AD94" s="107">
        <v>14</v>
      </c>
      <c r="AE94" s="106" t="str" cm="1">
        <f t="array" ref="AE94">_xlfn.IFS($B94="both", "_nametag", $B94="nametag", "_nametag", $B94="intro", "", $B94="neither", "")</f>
        <v>_nametag</v>
      </c>
      <c r="AF94" s="46" t="s">
        <v>6</v>
      </c>
      <c r="AG94" s="46" t="s">
        <v>5</v>
      </c>
      <c r="AH94" s="108" t="str">
        <f t="shared" si="17"/>
        <v>strawberry</v>
      </c>
      <c r="AI94" s="46" t="s">
        <v>7</v>
      </c>
      <c r="AJ94" s="110" t="str">
        <f t="shared" si="15"/>
        <v>top right</v>
      </c>
      <c r="AK94" s="110" t="str" cm="1">
        <f t="array" ref="AK94">_xlfn.IFS($G94="he", "his", $G94="she", "her", $G94="they", "their")</f>
        <v>her</v>
      </c>
      <c r="AL94" s="110" t="s">
        <v>136</v>
      </c>
      <c r="AM94" s="111" t="str">
        <f t="shared" si="16"/>
        <v>she_sister</v>
      </c>
      <c r="AN94" s="106" t="str">
        <f t="shared" si="18"/>
        <v>ST3_brother_alex.png</v>
      </c>
      <c r="AO94" s="106" t="str">
        <f t="shared" si="19"/>
        <v>ST3_sister_alex.png</v>
      </c>
      <c r="AP94" s="106" t="str">
        <f t="shared" si="20"/>
        <v>HT3_brother_jaime.png</v>
      </c>
      <c r="AQ94" s="106" t="str">
        <f t="shared" si="21"/>
        <v>HT3_sister_jaime.png</v>
      </c>
      <c r="AR94" s="106" t="s">
        <v>358</v>
      </c>
      <c r="AS94" s="106" t="s">
        <v>356</v>
      </c>
      <c r="AT94" s="106" t="s">
        <v>357</v>
      </c>
      <c r="AU94" s="106" t="s">
        <v>355</v>
      </c>
    </row>
    <row r="95" spans="1:47" x14ac:dyDescent="0.25">
      <c r="A95" s="107">
        <v>3</v>
      </c>
      <c r="B95" s="107" t="s">
        <v>64</v>
      </c>
      <c r="C95" s="107">
        <v>3</v>
      </c>
      <c r="D95" s="46" t="s">
        <v>10</v>
      </c>
      <c r="E95" s="46" t="str">
        <f t="shared" si="11"/>
        <v>both_list3_critical15</v>
      </c>
      <c r="F95" s="46" t="s">
        <v>337</v>
      </c>
      <c r="G95" s="46" t="s">
        <v>196</v>
      </c>
      <c r="H95" s="46">
        <f>VLOOKUP($C95&amp;$G95,'Character Sets'!$A$3:$H$21,3,FALSE)</f>
        <v>8</v>
      </c>
      <c r="I95" s="46" t="str">
        <f>VLOOKUP($C95&amp;$G95,'Character Sets'!$A$3:$H$21,4,FALSE)</f>
        <v>ST3</v>
      </c>
      <c r="J95" s="46" t="str">
        <f>LOWER(VLOOKUP($C95&amp;$G95,'Character Sets'!$A$3:$H$21,6,FALSE))</f>
        <v>alex</v>
      </c>
      <c r="K95" s="114" t="str">
        <f t="shared" si="12"/>
        <v>ST3_she_alex_nametag.png</v>
      </c>
      <c r="L95" s="46" t="s">
        <v>195</v>
      </c>
      <c r="M95" s="46">
        <f>VLOOKUP($C95&amp;$L95,'Character Sets'!$A$3:$H$21,3,FALSE)</f>
        <v>7</v>
      </c>
      <c r="N95" s="46" t="str">
        <f>VLOOKUP($C95&amp;$L95,'Character Sets'!$A$3:$H$21,4,FALSE)</f>
        <v>HT3</v>
      </c>
      <c r="O95" s="46" t="str">
        <f>LOWER(VLOOKUP($C95&amp;$L95,'Character Sets'!$A$3:$H$21,6,FALSE))</f>
        <v>jaime</v>
      </c>
      <c r="P95" s="114" t="str">
        <f t="shared" si="13"/>
        <v>HT3_he_jaime_nametag.png</v>
      </c>
      <c r="Q95" s="114" t="s">
        <v>25</v>
      </c>
      <c r="R95" s="107" cm="1">
        <f t="array" ref="R95">_xlfn.IFS($AF95="left", 275, $AF95="right", 525)</f>
        <v>275</v>
      </c>
      <c r="S95" s="107" cm="1">
        <f t="array" ref="S95">_xlfn.IFS($AG95="left", 275, $AG95="right", 525)</f>
        <v>525</v>
      </c>
      <c r="T95" s="107" cm="1">
        <f t="array" ref="T95">_xlfn.IFS($AF95="left", 175, $AF95="right", 725)</f>
        <v>175</v>
      </c>
      <c r="U95" s="107" cm="1">
        <f t="array" ref="U95">_xlfn.IFS($AI95="top", 150, $AI95="bottom", 250)</f>
        <v>250</v>
      </c>
      <c r="V95" s="107" cm="1">
        <f t="array" ref="V95">_xlfn.IFS($AI95="top", 100, $AI95="bottom", 300)</f>
        <v>300</v>
      </c>
      <c r="W95" s="107" cm="1">
        <f t="array" ref="W95">_xlfn.IFS($AI95="top", 50, $AI95="bottom", 350)</f>
        <v>350</v>
      </c>
      <c r="X95" s="111" t="str">
        <f t="shared" si="14"/>
        <v>ST3_brother_alex.png</v>
      </c>
      <c r="Y95" s="106" t="str" cm="1">
        <f t="array" ref="Y95">_xlfn.IFS($AR95="target_sister",$AO95,$AR95="target_brother", $AN95,$AR95="distractor_sister",$AQ95,$AR95="distractor_brother",$AP95)</f>
        <v>ST3_sister_alex.png</v>
      </c>
      <c r="Z95" s="106" t="str" cm="1">
        <f t="array" ref="Z95">_xlfn.IFS($AS95="target_sister",$AO95,$AS95="target_brother", $AN95,$AS95="distractor_sister",$AQ95,$AS95="distractor_brother",$AP95)</f>
        <v>HT3_brother_jaime.png</v>
      </c>
      <c r="AA95" s="106" t="str" cm="1">
        <f t="array" ref="AA95">_xlfn.IFS($AT95="target_sister",$AO95,$AT95="target_brother", $AN95,$AT95="distractor_sister",$AQ95,$AT95="distractor_brother",$AP95)</f>
        <v>ST3_brother_alex.png</v>
      </c>
      <c r="AB95" s="106" t="str" cm="1">
        <f t="array" ref="AB95">_xlfn.IFS($AU95="target_sister",$AO95,$AU95="target_brother", $AN95,$AU95="distractor_sister",$AQ95,$AU95="distractor_brother",$AP95)</f>
        <v>HT3_sister_jaime.png</v>
      </c>
      <c r="AC95" s="111" t="str">
        <f>_xlfn.CONCAT(VLOOKUP($C95&amp;$G95,'Character Sets'!$A$3:$H$21,6,FALSE)," gave the ",LEFT($Q95,FIND(".",$Q95)-1)," to ",$AK95," ",$AL95,".")</f>
        <v>Alex gave the pineapple to her brother.</v>
      </c>
      <c r="AD95" s="107">
        <v>15</v>
      </c>
      <c r="AE95" s="106" t="str" cm="1">
        <f t="array" ref="AE95">_xlfn.IFS($B95="both", "_nametag", $B95="nametag", "_nametag", $B95="intro", "", $B95="neither", "")</f>
        <v>_nametag</v>
      </c>
      <c r="AF95" s="46" t="s">
        <v>5</v>
      </c>
      <c r="AG95" s="46" t="s">
        <v>6</v>
      </c>
      <c r="AH95" s="108" t="str">
        <f t="shared" si="17"/>
        <v>pineapple</v>
      </c>
      <c r="AI95" s="46" t="s">
        <v>8</v>
      </c>
      <c r="AJ95" s="110" t="str">
        <f t="shared" si="15"/>
        <v>bottom left</v>
      </c>
      <c r="AK95" s="110" t="str" cm="1">
        <f t="array" ref="AK95">_xlfn.IFS($G95="he", "his", $G95="she", "her", $G95="they", "their")</f>
        <v>her</v>
      </c>
      <c r="AL95" s="110" t="s">
        <v>135</v>
      </c>
      <c r="AM95" s="111" t="str">
        <f t="shared" si="16"/>
        <v>she_brother</v>
      </c>
      <c r="AN95" s="106" t="str">
        <f t="shared" si="18"/>
        <v>ST3_brother_alex.png</v>
      </c>
      <c r="AO95" s="106" t="str">
        <f t="shared" si="19"/>
        <v>ST3_sister_alex.png</v>
      </c>
      <c r="AP95" s="106" t="str">
        <f t="shared" si="20"/>
        <v>HT3_brother_jaime.png</v>
      </c>
      <c r="AQ95" s="106" t="str">
        <f t="shared" si="21"/>
        <v>HT3_sister_jaime.png</v>
      </c>
      <c r="AR95" s="106" t="s">
        <v>356</v>
      </c>
      <c r="AS95" s="106" t="s">
        <v>357</v>
      </c>
      <c r="AT95" s="106" t="s">
        <v>355</v>
      </c>
      <c r="AU95" s="106" t="s">
        <v>358</v>
      </c>
    </row>
    <row r="96" spans="1:47" x14ac:dyDescent="0.25">
      <c r="A96" s="107">
        <v>3</v>
      </c>
      <c r="B96" s="107" t="s">
        <v>64</v>
      </c>
      <c r="C96" s="107">
        <v>3</v>
      </c>
      <c r="D96" s="46" t="s">
        <v>10</v>
      </c>
      <c r="E96" s="46" t="str">
        <f t="shared" si="11"/>
        <v>both_list3_critical16</v>
      </c>
      <c r="F96" s="109" t="s">
        <v>338</v>
      </c>
      <c r="G96" s="46" t="s">
        <v>196</v>
      </c>
      <c r="H96" s="46">
        <f>VLOOKUP($C96&amp;$G96,'Character Sets'!$A$3:$H$21,3,FALSE)</f>
        <v>8</v>
      </c>
      <c r="I96" s="46" t="str">
        <f>VLOOKUP($C96&amp;$G96,'Character Sets'!$A$3:$H$21,4,FALSE)</f>
        <v>ST3</v>
      </c>
      <c r="J96" s="46" t="str">
        <f>LOWER(VLOOKUP($C96&amp;$G96,'Character Sets'!$A$3:$H$21,6,FALSE))</f>
        <v>alex</v>
      </c>
      <c r="K96" s="114" t="str">
        <f t="shared" si="12"/>
        <v>ST3_she_alex_nametag.png</v>
      </c>
      <c r="L96" s="46" t="s">
        <v>197</v>
      </c>
      <c r="M96" s="46">
        <f>VLOOKUP($C96&amp;$L96,'Character Sets'!$A$3:$H$21,3,FALSE)</f>
        <v>9</v>
      </c>
      <c r="N96" s="46" t="str">
        <f>VLOOKUP($C96&amp;$L96,'Character Sets'!$A$3:$H$21,4,FALSE)</f>
        <v>HT1</v>
      </c>
      <c r="O96" s="46" t="str">
        <f>LOWER(VLOOKUP($C96&amp;$L96,'Character Sets'!$A$3:$H$21,6,FALSE))</f>
        <v>casey</v>
      </c>
      <c r="P96" s="114" t="str">
        <f t="shared" si="13"/>
        <v>HT1_they_casey_nametag.png</v>
      </c>
      <c r="Q96" s="114" t="s">
        <v>26</v>
      </c>
      <c r="R96" s="107" cm="1">
        <f t="array" ref="R96">_xlfn.IFS($AF96="left", 275, $AF96="right", 525)</f>
        <v>525</v>
      </c>
      <c r="S96" s="107" cm="1">
        <f t="array" ref="S96">_xlfn.IFS($AG96="left", 275, $AG96="right", 525)</f>
        <v>275</v>
      </c>
      <c r="T96" s="107" cm="1">
        <f t="array" ref="T96">_xlfn.IFS($AF96="left", 175, $AF96="right", 725)</f>
        <v>725</v>
      </c>
      <c r="U96" s="107" cm="1">
        <f t="array" ref="U96">_xlfn.IFS($AI96="top", 150, $AI96="bottom", 250)</f>
        <v>250</v>
      </c>
      <c r="V96" s="107" cm="1">
        <f t="array" ref="V96">_xlfn.IFS($AI96="top", 100, $AI96="bottom", 300)</f>
        <v>300</v>
      </c>
      <c r="W96" s="107" cm="1">
        <f t="array" ref="W96">_xlfn.IFS($AI96="top", 50, $AI96="bottom", 350)</f>
        <v>350</v>
      </c>
      <c r="X96" s="111" t="str">
        <f t="shared" si="14"/>
        <v>ST3_sister_alex.png</v>
      </c>
      <c r="Y96" s="106" t="str" cm="1">
        <f t="array" ref="Y96">_xlfn.IFS($AR96="target_sister",$AO96,$AR96="target_brother", $AN96,$AR96="distractor_sister",$AQ96,$AR96="distractor_brother",$AP96)</f>
        <v>HT1_brother_casey.png</v>
      </c>
      <c r="Z96" s="106" t="str" cm="1">
        <f t="array" ref="Z96">_xlfn.IFS($AS96="target_sister",$AO96,$AS96="target_brother", $AN96,$AS96="distractor_sister",$AQ96,$AS96="distractor_brother",$AP96)</f>
        <v>ST3_brother_alex.png</v>
      </c>
      <c r="AA96" s="106" t="str" cm="1">
        <f t="array" ref="AA96">_xlfn.IFS($AT96="target_sister",$AO96,$AT96="target_brother", $AN96,$AT96="distractor_sister",$AQ96,$AT96="distractor_brother",$AP96)</f>
        <v>HT1_sister_casey.png</v>
      </c>
      <c r="AB96" s="106" t="str" cm="1">
        <f t="array" ref="AB96">_xlfn.IFS($AU96="target_sister",$AO96,$AU96="target_brother", $AN96,$AU96="distractor_sister",$AQ96,$AU96="distractor_brother",$AP96)</f>
        <v>ST3_sister_alex.png</v>
      </c>
      <c r="AC96" s="111" t="str">
        <f>_xlfn.CONCAT(VLOOKUP($C96&amp;$G96,'Character Sets'!$A$3:$H$21,6,FALSE)," gave the ",LEFT($Q96,FIND(".",$Q96)-1)," to ",$AK96," ",$AL96,".")</f>
        <v>Alex gave the banana to her sister.</v>
      </c>
      <c r="AD96" s="107">
        <v>16</v>
      </c>
      <c r="AE96" s="106" t="str" cm="1">
        <f t="array" ref="AE96">_xlfn.IFS($B96="both", "_nametag", $B96="nametag", "_nametag", $B96="intro", "", $B96="neither", "")</f>
        <v>_nametag</v>
      </c>
      <c r="AF96" s="46" t="s">
        <v>6</v>
      </c>
      <c r="AG96" s="46" t="s">
        <v>5</v>
      </c>
      <c r="AH96" s="108" t="str">
        <f t="shared" si="17"/>
        <v>banana</v>
      </c>
      <c r="AI96" s="46" t="s">
        <v>8</v>
      </c>
      <c r="AJ96" s="110" t="str">
        <f t="shared" si="15"/>
        <v>bottom right</v>
      </c>
      <c r="AK96" s="110" t="str" cm="1">
        <f t="array" ref="AK96">_xlfn.IFS($G96="he", "his", $G96="she", "her", $G96="they", "their")</f>
        <v>her</v>
      </c>
      <c r="AL96" s="110" t="s">
        <v>136</v>
      </c>
      <c r="AM96" s="111" t="str">
        <f t="shared" si="16"/>
        <v>she_sister</v>
      </c>
      <c r="AN96" s="106" t="str">
        <f t="shared" si="18"/>
        <v>ST3_brother_alex.png</v>
      </c>
      <c r="AO96" s="106" t="str">
        <f t="shared" si="19"/>
        <v>ST3_sister_alex.png</v>
      </c>
      <c r="AP96" s="106" t="str">
        <f t="shared" si="20"/>
        <v>HT1_brother_casey.png</v>
      </c>
      <c r="AQ96" s="106" t="str">
        <f t="shared" si="21"/>
        <v>HT1_sister_casey.png</v>
      </c>
      <c r="AR96" s="106" t="s">
        <v>357</v>
      </c>
      <c r="AS96" s="106" t="s">
        <v>355</v>
      </c>
      <c r="AT96" s="106" t="s">
        <v>358</v>
      </c>
      <c r="AU96" s="106" t="s">
        <v>356</v>
      </c>
    </row>
    <row r="97" spans="1:47" x14ac:dyDescent="0.25">
      <c r="A97" s="107">
        <v>3</v>
      </c>
      <c r="B97" s="107" t="s">
        <v>64</v>
      </c>
      <c r="C97" s="107">
        <v>3</v>
      </c>
      <c r="D97" s="46" t="s">
        <v>10</v>
      </c>
      <c r="E97" s="46" t="str">
        <f t="shared" si="11"/>
        <v>both_list3_critical17</v>
      </c>
      <c r="F97" s="109" t="s">
        <v>338</v>
      </c>
      <c r="G97" s="46" t="s">
        <v>196</v>
      </c>
      <c r="H97" s="46">
        <f>VLOOKUP($C97&amp;$G97,'Character Sets'!$A$3:$H$21,3,FALSE)</f>
        <v>8</v>
      </c>
      <c r="I97" s="46" t="str">
        <f>VLOOKUP($C97&amp;$G97,'Character Sets'!$A$3:$H$21,4,FALSE)</f>
        <v>ST3</v>
      </c>
      <c r="J97" s="46" t="str">
        <f>LOWER(VLOOKUP($C97&amp;$G97,'Character Sets'!$A$3:$H$21,6,FALSE))</f>
        <v>alex</v>
      </c>
      <c r="K97" s="114" t="str">
        <f t="shared" si="12"/>
        <v>ST3_she_alex_nametag.png</v>
      </c>
      <c r="L97" s="46" t="s">
        <v>197</v>
      </c>
      <c r="M97" s="46">
        <f>VLOOKUP($C97&amp;$L97,'Character Sets'!$A$3:$H$21,3,FALSE)</f>
        <v>9</v>
      </c>
      <c r="N97" s="46" t="str">
        <f>VLOOKUP($C97&amp;$L97,'Character Sets'!$A$3:$H$21,4,FALSE)</f>
        <v>HT1</v>
      </c>
      <c r="O97" s="46" t="str">
        <f>LOWER(VLOOKUP($C97&amp;$L97,'Character Sets'!$A$3:$H$21,6,FALSE))</f>
        <v>casey</v>
      </c>
      <c r="P97" s="114" t="str">
        <f t="shared" si="13"/>
        <v>HT1_they_casey_nametag.png</v>
      </c>
      <c r="Q97" s="114" t="s">
        <v>175</v>
      </c>
      <c r="R97" s="107" cm="1">
        <f t="array" ref="R97">_xlfn.IFS($AF97="left", 275, $AF97="right", 525)</f>
        <v>275</v>
      </c>
      <c r="S97" s="107" cm="1">
        <f t="array" ref="S97">_xlfn.IFS($AG97="left", 275, $AG97="right", 525)</f>
        <v>525</v>
      </c>
      <c r="T97" s="107" cm="1">
        <f t="array" ref="T97">_xlfn.IFS($AF97="left", 175, $AF97="right", 725)</f>
        <v>175</v>
      </c>
      <c r="U97" s="107" cm="1">
        <f t="array" ref="U97">_xlfn.IFS($AI97="top", 150, $AI97="bottom", 250)</f>
        <v>150</v>
      </c>
      <c r="V97" s="107" cm="1">
        <f t="array" ref="V97">_xlfn.IFS($AI97="top", 100, $AI97="bottom", 300)</f>
        <v>100</v>
      </c>
      <c r="W97" s="107" cm="1">
        <f t="array" ref="W97">_xlfn.IFS($AI97="top", 50, $AI97="bottom", 350)</f>
        <v>50</v>
      </c>
      <c r="X97" s="111" t="str">
        <f t="shared" si="14"/>
        <v>ST3_sister_alex.png</v>
      </c>
      <c r="Y97" s="106" t="str" cm="1">
        <f t="array" ref="Y97">_xlfn.IFS($AR97="target_sister",$AO97,$AR97="target_brother", $AN97,$AR97="distractor_sister",$AQ97,$AR97="distractor_brother",$AP97)</f>
        <v>ST3_sister_alex.png</v>
      </c>
      <c r="Z97" s="106" t="str" cm="1">
        <f t="array" ref="Z97">_xlfn.IFS($AS97="target_sister",$AO97,$AS97="target_brother", $AN97,$AS97="distractor_sister",$AQ97,$AS97="distractor_brother",$AP97)</f>
        <v>HT1_sister_casey.png</v>
      </c>
      <c r="AA97" s="106" t="str" cm="1">
        <f t="array" ref="AA97">_xlfn.IFS($AT97="target_sister",$AO97,$AT97="target_brother", $AN97,$AT97="distractor_sister",$AQ97,$AT97="distractor_brother",$AP97)</f>
        <v>ST3_brother_alex.png</v>
      </c>
      <c r="AB97" s="106" t="str" cm="1">
        <f t="array" ref="AB97">_xlfn.IFS($AU97="target_sister",$AO97,$AU97="target_brother", $AN97,$AU97="distractor_sister",$AQ97,$AU97="distractor_brother",$AP97)</f>
        <v>HT1_brother_casey.png</v>
      </c>
      <c r="AC97" s="111" t="str">
        <f>_xlfn.CONCAT(VLOOKUP($C97&amp;$G97,'Character Sets'!$A$3:$H$21,6,FALSE)," gave the ",LEFT($Q97,FIND(".",$Q97)-1)," to ",$AK97," ",$AL97,".")</f>
        <v>Alex gave the bacon to her sister.</v>
      </c>
      <c r="AD97" s="107">
        <v>17</v>
      </c>
      <c r="AE97" s="106" t="str" cm="1">
        <f t="array" ref="AE97">_xlfn.IFS($B97="both", "_nametag", $B97="nametag", "_nametag", $B97="intro", "", $B97="neither", "")</f>
        <v>_nametag</v>
      </c>
      <c r="AF97" s="46" t="s">
        <v>5</v>
      </c>
      <c r="AG97" s="46" t="s">
        <v>6</v>
      </c>
      <c r="AH97" s="108" t="str">
        <f t="shared" si="17"/>
        <v>bacon</v>
      </c>
      <c r="AI97" s="46" t="s">
        <v>7</v>
      </c>
      <c r="AJ97" s="110" t="str">
        <f t="shared" si="15"/>
        <v>top left</v>
      </c>
      <c r="AK97" s="110" t="str" cm="1">
        <f t="array" ref="AK97">_xlfn.IFS($G97="he", "his", $G97="she", "her", $G97="they", "their")</f>
        <v>her</v>
      </c>
      <c r="AL97" s="110" t="s">
        <v>136</v>
      </c>
      <c r="AM97" s="111" t="str">
        <f t="shared" si="16"/>
        <v>she_sister</v>
      </c>
      <c r="AN97" s="106" t="str">
        <f t="shared" si="18"/>
        <v>ST3_brother_alex.png</v>
      </c>
      <c r="AO97" s="106" t="str">
        <f t="shared" si="19"/>
        <v>ST3_sister_alex.png</v>
      </c>
      <c r="AP97" s="106" t="str">
        <f t="shared" si="20"/>
        <v>HT1_brother_casey.png</v>
      </c>
      <c r="AQ97" s="106" t="str">
        <f t="shared" si="21"/>
        <v>HT1_sister_casey.png</v>
      </c>
      <c r="AR97" s="106" t="s">
        <v>356</v>
      </c>
      <c r="AS97" s="106" t="s">
        <v>358</v>
      </c>
      <c r="AT97" s="106" t="s">
        <v>355</v>
      </c>
      <c r="AU97" s="106" t="s">
        <v>357</v>
      </c>
    </row>
    <row r="98" spans="1:47" x14ac:dyDescent="0.25">
      <c r="A98" s="107">
        <v>3</v>
      </c>
      <c r="B98" s="107" t="s">
        <v>64</v>
      </c>
      <c r="C98" s="107">
        <v>3</v>
      </c>
      <c r="D98" s="46" t="s">
        <v>10</v>
      </c>
      <c r="E98" s="46" t="str">
        <f t="shared" si="11"/>
        <v>both_list3_critical18</v>
      </c>
      <c r="F98" s="109" t="s">
        <v>338</v>
      </c>
      <c r="G98" s="46" t="s">
        <v>196</v>
      </c>
      <c r="H98" s="46">
        <f>VLOOKUP($C98&amp;$G98,'Character Sets'!$A$3:$H$21,3,FALSE)</f>
        <v>8</v>
      </c>
      <c r="I98" s="46" t="str">
        <f>VLOOKUP($C98&amp;$G98,'Character Sets'!$A$3:$H$21,4,FALSE)</f>
        <v>ST3</v>
      </c>
      <c r="J98" s="46" t="str">
        <f>LOWER(VLOOKUP($C98&amp;$G98,'Character Sets'!$A$3:$H$21,6,FALSE))</f>
        <v>alex</v>
      </c>
      <c r="K98" s="114" t="str">
        <f t="shared" si="12"/>
        <v>ST3_she_alex_nametag.png</v>
      </c>
      <c r="L98" s="46" t="s">
        <v>197</v>
      </c>
      <c r="M98" s="46">
        <f>VLOOKUP($C98&amp;$L98,'Character Sets'!$A$3:$H$21,3,FALSE)</f>
        <v>9</v>
      </c>
      <c r="N98" s="46" t="str">
        <f>VLOOKUP($C98&amp;$L98,'Character Sets'!$A$3:$H$21,4,FALSE)</f>
        <v>HT1</v>
      </c>
      <c r="O98" s="46" t="str">
        <f>LOWER(VLOOKUP($C98&amp;$L98,'Character Sets'!$A$3:$H$21,6,FALSE))</f>
        <v>casey</v>
      </c>
      <c r="P98" s="114" t="str">
        <f t="shared" si="13"/>
        <v>HT1_they_casey_nametag.png</v>
      </c>
      <c r="Q98" s="127" t="s">
        <v>171</v>
      </c>
      <c r="R98" s="107" cm="1">
        <f t="array" ref="R98">_xlfn.IFS($AF98="left", 275, $AF98="right", 525)</f>
        <v>525</v>
      </c>
      <c r="S98" s="107" cm="1">
        <f t="array" ref="S98">_xlfn.IFS($AG98="left", 275, $AG98="right", 525)</f>
        <v>275</v>
      </c>
      <c r="T98" s="107" cm="1">
        <f t="array" ref="T98">_xlfn.IFS($AF98="left", 175, $AF98="right", 725)</f>
        <v>725</v>
      </c>
      <c r="U98" s="107" cm="1">
        <f t="array" ref="U98">_xlfn.IFS($AI98="top", 150, $AI98="bottom", 250)</f>
        <v>150</v>
      </c>
      <c r="V98" s="107" cm="1">
        <f t="array" ref="V98">_xlfn.IFS($AI98="top", 100, $AI98="bottom", 300)</f>
        <v>100</v>
      </c>
      <c r="W98" s="107" cm="1">
        <f t="array" ref="W98">_xlfn.IFS($AI98="top", 50, $AI98="bottom", 350)</f>
        <v>50</v>
      </c>
      <c r="X98" s="111" t="str">
        <f t="shared" si="14"/>
        <v>ST3_brother_alex.png</v>
      </c>
      <c r="Y98" s="106" t="str" cm="1">
        <f t="array" ref="Y98">_xlfn.IFS($AR98="target_sister",$AO98,$AR98="target_brother", $AN98,$AR98="distractor_sister",$AQ98,$AR98="distractor_brother",$AP98)</f>
        <v>HT1_brother_casey.png</v>
      </c>
      <c r="Z98" s="106" t="str" cm="1">
        <f t="array" ref="Z98">_xlfn.IFS($AS98="target_sister",$AO98,$AS98="target_brother", $AN98,$AS98="distractor_sister",$AQ98,$AS98="distractor_brother",$AP98)</f>
        <v>ST3_brother_alex.png</v>
      </c>
      <c r="AA98" s="106" t="str" cm="1">
        <f t="array" ref="AA98">_xlfn.IFS($AT98="target_sister",$AO98,$AT98="target_brother", $AN98,$AT98="distractor_sister",$AQ98,$AT98="distractor_brother",$AP98)</f>
        <v>HT1_sister_casey.png</v>
      </c>
      <c r="AB98" s="106" t="str" cm="1">
        <f t="array" ref="AB98">_xlfn.IFS($AU98="target_sister",$AO98,$AU98="target_brother", $AN98,$AU98="distractor_sister",$AQ98,$AU98="distractor_brother",$AP98)</f>
        <v>ST3_sister_alex.png</v>
      </c>
      <c r="AC98" s="111" t="str">
        <f>_xlfn.CONCAT(VLOOKUP($C98&amp;$G98,'Character Sets'!$A$3:$H$21,6,FALSE)," gave the ",LEFT($Q98,FIND(".",$Q98)-1)," to ",$AK98," ",$AL98,".")</f>
        <v>Alex gave the icecream to her brother.</v>
      </c>
      <c r="AD98" s="107">
        <v>18</v>
      </c>
      <c r="AE98" s="106" t="str" cm="1">
        <f t="array" ref="AE98">_xlfn.IFS($B98="both", "_nametag", $B98="nametag", "_nametag", $B98="intro", "", $B98="neither", "")</f>
        <v>_nametag</v>
      </c>
      <c r="AF98" s="46" t="s">
        <v>6</v>
      </c>
      <c r="AG98" s="46" t="s">
        <v>5</v>
      </c>
      <c r="AH98" s="108" t="str">
        <f t="shared" si="17"/>
        <v>icecream</v>
      </c>
      <c r="AI98" s="46" t="s">
        <v>7</v>
      </c>
      <c r="AJ98" s="110" t="str">
        <f t="shared" si="15"/>
        <v>top right</v>
      </c>
      <c r="AK98" s="110" t="str" cm="1">
        <f t="array" ref="AK98">_xlfn.IFS($G98="he", "his", $G98="she", "her", $G98="they", "their")</f>
        <v>her</v>
      </c>
      <c r="AL98" s="110" t="s">
        <v>135</v>
      </c>
      <c r="AM98" s="111" t="str">
        <f t="shared" si="16"/>
        <v>she_brother</v>
      </c>
      <c r="AN98" s="106" t="str">
        <f t="shared" si="18"/>
        <v>ST3_brother_alex.png</v>
      </c>
      <c r="AO98" s="106" t="str">
        <f t="shared" si="19"/>
        <v>ST3_sister_alex.png</v>
      </c>
      <c r="AP98" s="106" t="str">
        <f t="shared" si="20"/>
        <v>HT1_brother_casey.png</v>
      </c>
      <c r="AQ98" s="106" t="str">
        <f t="shared" si="21"/>
        <v>HT1_sister_casey.png</v>
      </c>
      <c r="AR98" s="106" t="s">
        <v>357</v>
      </c>
      <c r="AS98" s="106" t="s">
        <v>355</v>
      </c>
      <c r="AT98" s="106" t="s">
        <v>358</v>
      </c>
      <c r="AU98" s="106" t="s">
        <v>356</v>
      </c>
    </row>
    <row r="99" spans="1:47" x14ac:dyDescent="0.25">
      <c r="A99" s="107">
        <v>3</v>
      </c>
      <c r="B99" s="107" t="s">
        <v>64</v>
      </c>
      <c r="C99" s="107">
        <v>3</v>
      </c>
      <c r="D99" s="46" t="s">
        <v>10</v>
      </c>
      <c r="E99" s="46" t="str">
        <f t="shared" si="11"/>
        <v>both_list3_critical19</v>
      </c>
      <c r="F99" s="109" t="s">
        <v>338</v>
      </c>
      <c r="G99" s="46" t="s">
        <v>196</v>
      </c>
      <c r="H99" s="46">
        <f>VLOOKUP($C99&amp;$G99,'Character Sets'!$A$3:$H$21,3,FALSE)</f>
        <v>8</v>
      </c>
      <c r="I99" s="46" t="str">
        <f>VLOOKUP($C99&amp;$G99,'Character Sets'!$A$3:$H$21,4,FALSE)</f>
        <v>ST3</v>
      </c>
      <c r="J99" s="46" t="str">
        <f>LOWER(VLOOKUP($C99&amp;$G99,'Character Sets'!$A$3:$H$21,6,FALSE))</f>
        <v>alex</v>
      </c>
      <c r="K99" s="114" t="str">
        <f t="shared" si="12"/>
        <v>ST3_she_alex_nametag.png</v>
      </c>
      <c r="L99" s="46" t="s">
        <v>197</v>
      </c>
      <c r="M99" s="46">
        <f>VLOOKUP($C99&amp;$L99,'Character Sets'!$A$3:$H$21,3,FALSE)</f>
        <v>9</v>
      </c>
      <c r="N99" s="46" t="str">
        <f>VLOOKUP($C99&amp;$L99,'Character Sets'!$A$3:$H$21,4,FALSE)</f>
        <v>HT1</v>
      </c>
      <c r="O99" s="46" t="str">
        <f>LOWER(VLOOKUP($C99&amp;$L99,'Character Sets'!$A$3:$H$21,6,FALSE))</f>
        <v>casey</v>
      </c>
      <c r="P99" s="114" t="str">
        <f t="shared" si="13"/>
        <v>HT1_they_casey_nametag.png</v>
      </c>
      <c r="Q99" s="114" t="s">
        <v>27</v>
      </c>
      <c r="R99" s="107" cm="1">
        <f t="array" ref="R99">_xlfn.IFS($AF99="left", 275, $AF99="right", 525)</f>
        <v>275</v>
      </c>
      <c r="S99" s="107" cm="1">
        <f t="array" ref="S99">_xlfn.IFS($AG99="left", 275, $AG99="right", 525)</f>
        <v>525</v>
      </c>
      <c r="T99" s="107" cm="1">
        <f t="array" ref="T99">_xlfn.IFS($AF99="left", 175, $AF99="right", 725)</f>
        <v>175</v>
      </c>
      <c r="U99" s="107" cm="1">
        <f t="array" ref="U99">_xlfn.IFS($AI99="top", 150, $AI99="bottom", 250)</f>
        <v>250</v>
      </c>
      <c r="V99" s="107" cm="1">
        <f t="array" ref="V99">_xlfn.IFS($AI99="top", 100, $AI99="bottom", 300)</f>
        <v>300</v>
      </c>
      <c r="W99" s="107" cm="1">
        <f t="array" ref="W99">_xlfn.IFS($AI99="top", 50, $AI99="bottom", 350)</f>
        <v>350</v>
      </c>
      <c r="X99" s="111" t="str">
        <f t="shared" si="14"/>
        <v>ST3_sister_alex.png</v>
      </c>
      <c r="Y99" s="106" t="str" cm="1">
        <f t="array" ref="Y99">_xlfn.IFS($AR99="target_sister",$AO99,$AR99="target_brother", $AN99,$AR99="distractor_sister",$AQ99,$AR99="distractor_brother",$AP99)</f>
        <v>ST3_brother_alex.png</v>
      </c>
      <c r="Z99" s="106" t="str" cm="1">
        <f t="array" ref="Z99">_xlfn.IFS($AS99="target_sister",$AO99,$AS99="target_brother", $AN99,$AS99="distractor_sister",$AQ99,$AS99="distractor_brother",$AP99)</f>
        <v>HT1_sister_casey.png</v>
      </c>
      <c r="AA99" s="106" t="str" cm="1">
        <f t="array" ref="AA99">_xlfn.IFS($AT99="target_sister",$AO99,$AT99="target_brother", $AN99,$AT99="distractor_sister",$AQ99,$AT99="distractor_brother",$AP99)</f>
        <v>ST3_sister_alex.png</v>
      </c>
      <c r="AB99" s="106" t="str" cm="1">
        <f t="array" ref="AB99">_xlfn.IFS($AU99="target_sister",$AO99,$AU99="target_brother", $AN99,$AU99="distractor_sister",$AQ99,$AU99="distractor_brother",$AP99)</f>
        <v>HT1_brother_casey.png</v>
      </c>
      <c r="AC99" s="111" t="str">
        <f>_xlfn.CONCAT(VLOOKUP($C99&amp;$G99,'Character Sets'!$A$3:$H$21,6,FALSE)," gave the ",LEFT($Q99,FIND(".",$Q99)-1)," to ",$AK99," ",$AL99,".")</f>
        <v>Alex gave the carrot to her sister.</v>
      </c>
      <c r="AD99" s="107">
        <v>19</v>
      </c>
      <c r="AE99" s="106" t="str" cm="1">
        <f t="array" ref="AE99">_xlfn.IFS($B99="both", "_nametag", $B99="nametag", "_nametag", $B99="intro", "", $B99="neither", "")</f>
        <v>_nametag</v>
      </c>
      <c r="AF99" s="46" t="s">
        <v>5</v>
      </c>
      <c r="AG99" s="46" t="s">
        <v>6</v>
      </c>
      <c r="AH99" s="108" t="str">
        <f t="shared" si="17"/>
        <v>carrot</v>
      </c>
      <c r="AI99" s="46" t="s">
        <v>8</v>
      </c>
      <c r="AJ99" s="110" t="str">
        <f t="shared" si="15"/>
        <v>bottom left</v>
      </c>
      <c r="AK99" s="110" t="str" cm="1">
        <f t="array" ref="AK99">_xlfn.IFS($G99="he", "his", $G99="she", "her", $G99="they", "their")</f>
        <v>her</v>
      </c>
      <c r="AL99" s="110" t="s">
        <v>136</v>
      </c>
      <c r="AM99" s="111" t="str">
        <f t="shared" si="16"/>
        <v>she_sister</v>
      </c>
      <c r="AN99" s="106" t="str">
        <f t="shared" si="18"/>
        <v>ST3_brother_alex.png</v>
      </c>
      <c r="AO99" s="106" t="str">
        <f t="shared" si="19"/>
        <v>ST3_sister_alex.png</v>
      </c>
      <c r="AP99" s="106" t="str">
        <f t="shared" si="20"/>
        <v>HT1_brother_casey.png</v>
      </c>
      <c r="AQ99" s="106" t="str">
        <f t="shared" si="21"/>
        <v>HT1_sister_casey.png</v>
      </c>
      <c r="AR99" s="106" t="s">
        <v>355</v>
      </c>
      <c r="AS99" s="106" t="s">
        <v>358</v>
      </c>
      <c r="AT99" s="106" t="s">
        <v>356</v>
      </c>
      <c r="AU99" s="106" t="s">
        <v>357</v>
      </c>
    </row>
    <row r="100" spans="1:47" x14ac:dyDescent="0.25">
      <c r="A100" s="107">
        <v>3</v>
      </c>
      <c r="B100" s="107" t="s">
        <v>64</v>
      </c>
      <c r="C100" s="107">
        <v>3</v>
      </c>
      <c r="D100" s="46" t="s">
        <v>10</v>
      </c>
      <c r="E100" s="46" t="str">
        <f t="shared" si="11"/>
        <v>both_list3_critical20</v>
      </c>
      <c r="F100" s="109" t="s">
        <v>338</v>
      </c>
      <c r="G100" s="46" t="s">
        <v>196</v>
      </c>
      <c r="H100" s="46">
        <f>VLOOKUP($C100&amp;$G100,'Character Sets'!$A$3:$H$21,3,FALSE)</f>
        <v>8</v>
      </c>
      <c r="I100" s="46" t="str">
        <f>VLOOKUP($C100&amp;$G100,'Character Sets'!$A$3:$H$21,4,FALSE)</f>
        <v>ST3</v>
      </c>
      <c r="J100" s="46" t="str">
        <f>LOWER(VLOOKUP($C100&amp;$G100,'Character Sets'!$A$3:$H$21,6,FALSE))</f>
        <v>alex</v>
      </c>
      <c r="K100" s="114" t="str">
        <f t="shared" si="12"/>
        <v>ST3_she_alex_nametag.png</v>
      </c>
      <c r="L100" s="46" t="s">
        <v>197</v>
      </c>
      <c r="M100" s="46">
        <f>VLOOKUP($C100&amp;$L100,'Character Sets'!$A$3:$H$21,3,FALSE)</f>
        <v>9</v>
      </c>
      <c r="N100" s="46" t="str">
        <f>VLOOKUP($C100&amp;$L100,'Character Sets'!$A$3:$H$21,4,FALSE)</f>
        <v>HT1</v>
      </c>
      <c r="O100" s="46" t="str">
        <f>LOWER(VLOOKUP($C100&amp;$L100,'Character Sets'!$A$3:$H$21,6,FALSE))</f>
        <v>casey</v>
      </c>
      <c r="P100" s="114" t="str">
        <f t="shared" si="13"/>
        <v>HT1_they_casey_nametag.png</v>
      </c>
      <c r="Q100" s="114" t="s">
        <v>28</v>
      </c>
      <c r="R100" s="107" cm="1">
        <f t="array" ref="R100">_xlfn.IFS($AF100="left", 275, $AF100="right", 525)</f>
        <v>525</v>
      </c>
      <c r="S100" s="107" cm="1">
        <f t="array" ref="S100">_xlfn.IFS($AG100="left", 275, $AG100="right", 525)</f>
        <v>275</v>
      </c>
      <c r="T100" s="107" cm="1">
        <f t="array" ref="T100">_xlfn.IFS($AF100="left", 175, $AF100="right", 725)</f>
        <v>725</v>
      </c>
      <c r="U100" s="107" cm="1">
        <f t="array" ref="U100">_xlfn.IFS($AI100="top", 150, $AI100="bottom", 250)</f>
        <v>250</v>
      </c>
      <c r="V100" s="107" cm="1">
        <f t="array" ref="V100">_xlfn.IFS($AI100="top", 100, $AI100="bottom", 300)</f>
        <v>300</v>
      </c>
      <c r="W100" s="107" cm="1">
        <f t="array" ref="W100">_xlfn.IFS($AI100="top", 50, $AI100="bottom", 350)</f>
        <v>350</v>
      </c>
      <c r="X100" s="111" t="str">
        <f t="shared" si="14"/>
        <v>ST3_brother_alex.png</v>
      </c>
      <c r="Y100" s="106" t="str" cm="1">
        <f t="array" ref="Y100">_xlfn.IFS($AR100="target_sister",$AO100,$AR100="target_brother", $AN100,$AR100="distractor_sister",$AQ100,$AR100="distractor_brother",$AP100)</f>
        <v>HT1_brother_casey.png</v>
      </c>
      <c r="Z100" s="106" t="str" cm="1">
        <f t="array" ref="Z100">_xlfn.IFS($AS100="target_sister",$AO100,$AS100="target_brother", $AN100,$AS100="distractor_sister",$AQ100,$AS100="distractor_brother",$AP100)</f>
        <v>ST3_sister_alex.png</v>
      </c>
      <c r="AA100" s="106" t="str" cm="1">
        <f t="array" ref="AA100">_xlfn.IFS($AT100="target_sister",$AO100,$AT100="target_brother", $AN100,$AT100="distractor_sister",$AQ100,$AT100="distractor_brother",$AP100)</f>
        <v>HT1_sister_casey.png</v>
      </c>
      <c r="AB100" s="106" t="str" cm="1">
        <f t="array" ref="AB100">_xlfn.IFS($AU100="target_sister",$AO100,$AU100="target_brother", $AN100,$AU100="distractor_sister",$AQ100,$AU100="distractor_brother",$AP100)</f>
        <v>ST3_brother_alex.png</v>
      </c>
      <c r="AC100" s="111" t="str">
        <f>_xlfn.CONCAT(VLOOKUP($C100&amp;$G100,'Character Sets'!$A$3:$H$21,6,FALSE)," gave the ",LEFT($Q100,FIND(".",$Q100)-1)," to ",$AK100," ",$AL100,".")</f>
        <v>Alex gave the lemon to her brother.</v>
      </c>
      <c r="AD100" s="107">
        <v>20</v>
      </c>
      <c r="AE100" s="106" t="str" cm="1">
        <f t="array" ref="AE100">_xlfn.IFS($B100="both", "_nametag", $B100="nametag", "_nametag", $B100="intro", "", $B100="neither", "")</f>
        <v>_nametag</v>
      </c>
      <c r="AF100" s="46" t="s">
        <v>6</v>
      </c>
      <c r="AG100" s="46" t="s">
        <v>5</v>
      </c>
      <c r="AH100" s="108" t="str">
        <f t="shared" si="17"/>
        <v>lemon</v>
      </c>
      <c r="AI100" s="46" t="s">
        <v>8</v>
      </c>
      <c r="AJ100" s="110" t="str">
        <f t="shared" si="15"/>
        <v>bottom right</v>
      </c>
      <c r="AK100" s="110" t="str" cm="1">
        <f t="array" ref="AK100">_xlfn.IFS($G100="he", "his", $G100="she", "her", $G100="they", "their")</f>
        <v>her</v>
      </c>
      <c r="AL100" s="110" t="s">
        <v>135</v>
      </c>
      <c r="AM100" s="111" t="str">
        <f t="shared" si="16"/>
        <v>she_brother</v>
      </c>
      <c r="AN100" s="106" t="str">
        <f t="shared" si="18"/>
        <v>ST3_brother_alex.png</v>
      </c>
      <c r="AO100" s="106" t="str">
        <f t="shared" si="19"/>
        <v>ST3_sister_alex.png</v>
      </c>
      <c r="AP100" s="106" t="str">
        <f t="shared" si="20"/>
        <v>HT1_brother_casey.png</v>
      </c>
      <c r="AQ100" s="106" t="str">
        <f t="shared" si="21"/>
        <v>HT1_sister_casey.png</v>
      </c>
      <c r="AR100" s="106" t="s">
        <v>357</v>
      </c>
      <c r="AS100" s="106" t="s">
        <v>356</v>
      </c>
      <c r="AT100" s="106" t="s">
        <v>358</v>
      </c>
      <c r="AU100" s="106" t="s">
        <v>355</v>
      </c>
    </row>
    <row r="101" spans="1:47" x14ac:dyDescent="0.25">
      <c r="A101" s="107">
        <v>3</v>
      </c>
      <c r="B101" s="107" t="s">
        <v>64</v>
      </c>
      <c r="C101" s="107">
        <v>3</v>
      </c>
      <c r="D101" s="46" t="s">
        <v>10</v>
      </c>
      <c r="E101" s="46" t="str">
        <f t="shared" si="11"/>
        <v>both_list3_critical21</v>
      </c>
      <c r="F101" s="109" t="s">
        <v>339</v>
      </c>
      <c r="G101" s="46" t="s">
        <v>197</v>
      </c>
      <c r="H101" s="46">
        <f>VLOOKUP($C101&amp;$G101,'Character Sets'!$A$3:$H$21,3,FALSE)</f>
        <v>9</v>
      </c>
      <c r="I101" s="46" t="str">
        <f>VLOOKUP($C101&amp;$G101,'Character Sets'!$A$3:$H$21,4,FALSE)</f>
        <v>HT1</v>
      </c>
      <c r="J101" s="46" t="str">
        <f>LOWER(VLOOKUP($C101&amp;$G101,'Character Sets'!$A$3:$H$21,6,FALSE))</f>
        <v>casey</v>
      </c>
      <c r="K101" s="114" t="str">
        <f t="shared" si="12"/>
        <v>HT1_they_casey_nametag.png</v>
      </c>
      <c r="L101" s="46" t="s">
        <v>196</v>
      </c>
      <c r="M101" s="46">
        <f>VLOOKUP($C101&amp;$L101,'Character Sets'!$A$3:$H$21,3,FALSE)</f>
        <v>8</v>
      </c>
      <c r="N101" s="46" t="str">
        <f>VLOOKUP($C101&amp;$L101,'Character Sets'!$A$3:$H$21,4,FALSE)</f>
        <v>ST3</v>
      </c>
      <c r="O101" s="46" t="str">
        <f>LOWER(VLOOKUP($C101&amp;$L101,'Character Sets'!$A$3:$H$21,6,FALSE))</f>
        <v>alex</v>
      </c>
      <c r="P101" s="114" t="str">
        <f t="shared" si="13"/>
        <v>ST3_she_alex_nametag.png</v>
      </c>
      <c r="Q101" s="114" t="s">
        <v>170</v>
      </c>
      <c r="R101" s="107" cm="1">
        <f t="array" ref="R101">_xlfn.IFS($AF101="left", 275, $AF101="right", 525)</f>
        <v>275</v>
      </c>
      <c r="S101" s="107" cm="1">
        <f t="array" ref="S101">_xlfn.IFS($AG101="left", 275, $AG101="right", 525)</f>
        <v>525</v>
      </c>
      <c r="T101" s="107" cm="1">
        <f t="array" ref="T101">_xlfn.IFS($AF101="left", 175, $AF101="right", 725)</f>
        <v>175</v>
      </c>
      <c r="U101" s="107" cm="1">
        <f t="array" ref="U101">_xlfn.IFS($AI101="top", 150, $AI101="bottom", 250)</f>
        <v>150</v>
      </c>
      <c r="V101" s="107" cm="1">
        <f t="array" ref="V101">_xlfn.IFS($AI101="top", 100, $AI101="bottom", 300)</f>
        <v>100</v>
      </c>
      <c r="W101" s="107" cm="1">
        <f t="array" ref="W101">_xlfn.IFS($AI101="top", 50, $AI101="bottom", 350)</f>
        <v>50</v>
      </c>
      <c r="X101" s="111" t="str">
        <f t="shared" si="14"/>
        <v>HT1_brother_casey.png</v>
      </c>
      <c r="Y101" s="106" t="str" cm="1">
        <f t="array" ref="Y101">_xlfn.IFS($AR101="target_sister",$AO101,$AR101="target_brother", $AN101,$AR101="distractor_sister",$AQ101,$AR101="distractor_brother",$AP101)</f>
        <v>HT1_brother_casey.png</v>
      </c>
      <c r="Z101" s="106" t="str" cm="1">
        <f t="array" ref="Z101">_xlfn.IFS($AS101="target_sister",$AO101,$AS101="target_brother", $AN101,$AS101="distractor_sister",$AQ101,$AS101="distractor_brother",$AP101)</f>
        <v>ST3_sister_alex.png</v>
      </c>
      <c r="AA101" s="106" t="str" cm="1">
        <f t="array" ref="AA101">_xlfn.IFS($AT101="target_sister",$AO101,$AT101="target_brother", $AN101,$AT101="distractor_sister",$AQ101,$AT101="distractor_brother",$AP101)</f>
        <v>HT1_sister_casey.png</v>
      </c>
      <c r="AB101" s="106" t="str" cm="1">
        <f t="array" ref="AB101">_xlfn.IFS($AU101="target_sister",$AO101,$AU101="target_brother", $AN101,$AU101="distractor_sister",$AQ101,$AU101="distractor_brother",$AP101)</f>
        <v>ST3_brother_alex.png</v>
      </c>
      <c r="AC101" s="111" t="str">
        <f>_xlfn.CONCAT(VLOOKUP($C101&amp;$G101,'Character Sets'!$A$3:$H$21,6,FALSE)," gave the ",LEFT($Q101,FIND(".",$Q101)-1)," to ",$AK101," ",$AL101,".")</f>
        <v>Casey gave the pizza to their brother.</v>
      </c>
      <c r="AD101" s="107">
        <v>21</v>
      </c>
      <c r="AE101" s="106" t="str" cm="1">
        <f t="array" ref="AE101">_xlfn.IFS($B101="both", "_nametag", $B101="nametag", "_nametag", $B101="intro", "", $B101="neither", "")</f>
        <v>_nametag</v>
      </c>
      <c r="AF101" s="46" t="s">
        <v>5</v>
      </c>
      <c r="AG101" s="46" t="s">
        <v>6</v>
      </c>
      <c r="AH101" s="108" t="str">
        <f t="shared" si="17"/>
        <v>pizza</v>
      </c>
      <c r="AI101" s="46" t="s">
        <v>7</v>
      </c>
      <c r="AJ101" s="110" t="str">
        <f t="shared" si="15"/>
        <v>top left</v>
      </c>
      <c r="AK101" s="110" t="str" cm="1">
        <f t="array" ref="AK101">_xlfn.IFS($G101="he", "his", $G101="she", "her", $G101="they", "their")</f>
        <v>their</v>
      </c>
      <c r="AL101" s="110" t="s">
        <v>135</v>
      </c>
      <c r="AM101" s="111" t="str">
        <f t="shared" si="16"/>
        <v>they_brother</v>
      </c>
      <c r="AN101" s="106" t="str">
        <f t="shared" si="18"/>
        <v>HT1_brother_casey.png</v>
      </c>
      <c r="AO101" s="106" t="str">
        <f t="shared" si="19"/>
        <v>HT1_sister_casey.png</v>
      </c>
      <c r="AP101" s="106" t="str">
        <f t="shared" si="20"/>
        <v>ST3_brother_alex.png</v>
      </c>
      <c r="AQ101" s="106" t="str">
        <f t="shared" si="21"/>
        <v>ST3_sister_alex.png</v>
      </c>
      <c r="AR101" s="106" t="s">
        <v>355</v>
      </c>
      <c r="AS101" s="106" t="s">
        <v>358</v>
      </c>
      <c r="AT101" s="106" t="s">
        <v>356</v>
      </c>
      <c r="AU101" s="106" t="s">
        <v>357</v>
      </c>
    </row>
    <row r="102" spans="1:47" x14ac:dyDescent="0.25">
      <c r="A102" s="107">
        <v>3</v>
      </c>
      <c r="B102" s="107" t="s">
        <v>64</v>
      </c>
      <c r="C102" s="107">
        <v>3</v>
      </c>
      <c r="D102" s="46" t="s">
        <v>10</v>
      </c>
      <c r="E102" s="46" t="str">
        <f t="shared" si="11"/>
        <v>both_list3_critical22</v>
      </c>
      <c r="F102" s="109" t="s">
        <v>339</v>
      </c>
      <c r="G102" s="46" t="s">
        <v>197</v>
      </c>
      <c r="H102" s="46">
        <f>VLOOKUP($C102&amp;$G102,'Character Sets'!$A$3:$H$21,3,FALSE)</f>
        <v>9</v>
      </c>
      <c r="I102" s="46" t="str">
        <f>VLOOKUP($C102&amp;$G102,'Character Sets'!$A$3:$H$21,4,FALSE)</f>
        <v>HT1</v>
      </c>
      <c r="J102" s="46" t="str">
        <f>LOWER(VLOOKUP($C102&amp;$G102,'Character Sets'!$A$3:$H$21,6,FALSE))</f>
        <v>casey</v>
      </c>
      <c r="K102" s="114" t="str">
        <f t="shared" si="12"/>
        <v>HT1_they_casey_nametag.png</v>
      </c>
      <c r="L102" s="46" t="s">
        <v>196</v>
      </c>
      <c r="M102" s="46">
        <f>VLOOKUP($C102&amp;$L102,'Character Sets'!$A$3:$H$21,3,FALSE)</f>
        <v>8</v>
      </c>
      <c r="N102" s="46" t="str">
        <f>VLOOKUP($C102&amp;$L102,'Character Sets'!$A$3:$H$21,4,FALSE)</f>
        <v>ST3</v>
      </c>
      <c r="O102" s="46" t="str">
        <f>LOWER(VLOOKUP($C102&amp;$L102,'Character Sets'!$A$3:$H$21,6,FALSE))</f>
        <v>alex</v>
      </c>
      <c r="P102" s="114" t="str">
        <f t="shared" si="13"/>
        <v>ST3_she_alex_nametag.png</v>
      </c>
      <c r="Q102" s="114" t="s">
        <v>176</v>
      </c>
      <c r="R102" s="107" cm="1">
        <f t="array" ref="R102">_xlfn.IFS($AF102="left", 275, $AF102="right", 525)</f>
        <v>525</v>
      </c>
      <c r="S102" s="107" cm="1">
        <f t="array" ref="S102">_xlfn.IFS($AG102="left", 275, $AG102="right", 525)</f>
        <v>275</v>
      </c>
      <c r="T102" s="107" cm="1">
        <f t="array" ref="T102">_xlfn.IFS($AF102="left", 175, $AF102="right", 725)</f>
        <v>725</v>
      </c>
      <c r="U102" s="107" cm="1">
        <f t="array" ref="U102">_xlfn.IFS($AI102="top", 150, $AI102="bottom", 250)</f>
        <v>150</v>
      </c>
      <c r="V102" s="107" cm="1">
        <f t="array" ref="V102">_xlfn.IFS($AI102="top", 100, $AI102="bottom", 300)</f>
        <v>100</v>
      </c>
      <c r="W102" s="107" cm="1">
        <f t="array" ref="W102">_xlfn.IFS($AI102="top", 50, $AI102="bottom", 350)</f>
        <v>50</v>
      </c>
      <c r="X102" s="111" t="str">
        <f t="shared" si="14"/>
        <v>HT1_sister_casey.png</v>
      </c>
      <c r="Y102" s="106" t="str" cm="1">
        <f t="array" ref="Y102">_xlfn.IFS($AR102="target_sister",$AO102,$AR102="target_brother", $AN102,$AR102="distractor_sister",$AQ102,$AR102="distractor_brother",$AP102)</f>
        <v>ST3_brother_alex.png</v>
      </c>
      <c r="Z102" s="106" t="str" cm="1">
        <f t="array" ref="Z102">_xlfn.IFS($AS102="target_sister",$AO102,$AS102="target_brother", $AN102,$AS102="distractor_sister",$AQ102,$AS102="distractor_brother",$AP102)</f>
        <v>HT1_sister_casey.png</v>
      </c>
      <c r="AA102" s="106" t="str" cm="1">
        <f t="array" ref="AA102">_xlfn.IFS($AT102="target_sister",$AO102,$AT102="target_brother", $AN102,$AT102="distractor_sister",$AQ102,$AT102="distractor_brother",$AP102)</f>
        <v>ST3_sister_alex.png</v>
      </c>
      <c r="AB102" s="106" t="str" cm="1">
        <f t="array" ref="AB102">_xlfn.IFS($AU102="target_sister",$AO102,$AU102="target_brother", $AN102,$AU102="distractor_sister",$AQ102,$AU102="distractor_brother",$AP102)</f>
        <v>HT1_brother_casey.png</v>
      </c>
      <c r="AC102" s="111" t="str">
        <f>_xlfn.CONCAT(VLOOKUP($C102&amp;$G102,'Character Sets'!$A$3:$H$21,6,FALSE)," gave the ",LEFT($Q102,FIND(".",$Q102)-1)," to ",$AK102," ",$AL102,".")</f>
        <v>Casey gave the plate to their sister.</v>
      </c>
      <c r="AD102" s="107">
        <v>22</v>
      </c>
      <c r="AE102" s="106" t="str" cm="1">
        <f t="array" ref="AE102">_xlfn.IFS($B102="both", "_nametag", $B102="nametag", "_nametag", $B102="intro", "", $B102="neither", "")</f>
        <v>_nametag</v>
      </c>
      <c r="AF102" s="46" t="s">
        <v>6</v>
      </c>
      <c r="AG102" s="46" t="s">
        <v>5</v>
      </c>
      <c r="AH102" s="108" t="str">
        <f t="shared" si="17"/>
        <v>plate</v>
      </c>
      <c r="AI102" s="46" t="s">
        <v>7</v>
      </c>
      <c r="AJ102" s="110" t="str">
        <f t="shared" si="15"/>
        <v>top right</v>
      </c>
      <c r="AK102" s="110" t="str" cm="1">
        <f t="array" ref="AK102">_xlfn.IFS($G102="he", "his", $G102="she", "her", $G102="they", "their")</f>
        <v>their</v>
      </c>
      <c r="AL102" s="110" t="s">
        <v>136</v>
      </c>
      <c r="AM102" s="111" t="str">
        <f t="shared" si="16"/>
        <v>they_sister</v>
      </c>
      <c r="AN102" s="106" t="str">
        <f t="shared" si="18"/>
        <v>HT1_brother_casey.png</v>
      </c>
      <c r="AO102" s="106" t="str">
        <f t="shared" si="19"/>
        <v>HT1_sister_casey.png</v>
      </c>
      <c r="AP102" s="106" t="str">
        <f t="shared" si="20"/>
        <v>ST3_brother_alex.png</v>
      </c>
      <c r="AQ102" s="106" t="str">
        <f t="shared" si="21"/>
        <v>ST3_sister_alex.png</v>
      </c>
      <c r="AR102" s="106" t="s">
        <v>357</v>
      </c>
      <c r="AS102" s="106" t="s">
        <v>356</v>
      </c>
      <c r="AT102" s="106" t="s">
        <v>358</v>
      </c>
      <c r="AU102" s="106" t="s">
        <v>355</v>
      </c>
    </row>
    <row r="103" spans="1:47" x14ac:dyDescent="0.25">
      <c r="A103" s="107">
        <v>3</v>
      </c>
      <c r="B103" s="107" t="s">
        <v>64</v>
      </c>
      <c r="C103" s="107">
        <v>3</v>
      </c>
      <c r="D103" s="46" t="s">
        <v>10</v>
      </c>
      <c r="E103" s="46" t="str">
        <f t="shared" si="11"/>
        <v>both_list3_critical23</v>
      </c>
      <c r="F103" s="109" t="s">
        <v>339</v>
      </c>
      <c r="G103" s="46" t="s">
        <v>197</v>
      </c>
      <c r="H103" s="46">
        <f>VLOOKUP($C103&amp;$G103,'Character Sets'!$A$3:$H$21,3,FALSE)</f>
        <v>9</v>
      </c>
      <c r="I103" s="46" t="str">
        <f>VLOOKUP($C103&amp;$G103,'Character Sets'!$A$3:$H$21,4,FALSE)</f>
        <v>HT1</v>
      </c>
      <c r="J103" s="46" t="str">
        <f>LOWER(VLOOKUP($C103&amp;$G103,'Character Sets'!$A$3:$H$21,6,FALSE))</f>
        <v>casey</v>
      </c>
      <c r="K103" s="114" t="str">
        <f t="shared" si="12"/>
        <v>HT1_they_casey_nametag.png</v>
      </c>
      <c r="L103" s="46" t="s">
        <v>196</v>
      </c>
      <c r="M103" s="46">
        <f>VLOOKUP($C103&amp;$L103,'Character Sets'!$A$3:$H$21,3,FALSE)</f>
        <v>8</v>
      </c>
      <c r="N103" s="46" t="str">
        <f>VLOOKUP($C103&amp;$L103,'Character Sets'!$A$3:$H$21,4,FALSE)</f>
        <v>ST3</v>
      </c>
      <c r="O103" s="46" t="str">
        <f>LOWER(VLOOKUP($C103&amp;$L103,'Character Sets'!$A$3:$H$21,6,FALSE))</f>
        <v>alex</v>
      </c>
      <c r="P103" s="114" t="str">
        <f t="shared" si="13"/>
        <v>ST3_she_alex_nametag.png</v>
      </c>
      <c r="Q103" s="117" t="s">
        <v>37</v>
      </c>
      <c r="R103" s="107" cm="1">
        <f t="array" ref="R103">_xlfn.IFS($AF103="left", 275, $AF103="right", 525)</f>
        <v>275</v>
      </c>
      <c r="S103" s="107" cm="1">
        <f t="array" ref="S103">_xlfn.IFS($AG103="left", 275, $AG103="right", 525)</f>
        <v>525</v>
      </c>
      <c r="T103" s="107" cm="1">
        <f t="array" ref="T103">_xlfn.IFS($AF103="left", 175, $AF103="right", 725)</f>
        <v>175</v>
      </c>
      <c r="U103" s="107" cm="1">
        <f t="array" ref="U103">_xlfn.IFS($AI103="top", 150, $AI103="bottom", 250)</f>
        <v>250</v>
      </c>
      <c r="V103" s="107" cm="1">
        <f t="array" ref="V103">_xlfn.IFS($AI103="top", 100, $AI103="bottom", 300)</f>
        <v>300</v>
      </c>
      <c r="W103" s="107" cm="1">
        <f t="array" ref="W103">_xlfn.IFS($AI103="top", 50, $AI103="bottom", 350)</f>
        <v>350</v>
      </c>
      <c r="X103" s="111" t="str">
        <f t="shared" si="14"/>
        <v>HT1_sister_casey.png</v>
      </c>
      <c r="Y103" s="106" t="str" cm="1">
        <f t="array" ref="Y103">_xlfn.IFS($AR103="target_sister",$AO103,$AR103="target_brother", $AN103,$AR103="distractor_sister",$AQ103,$AR103="distractor_brother",$AP103)</f>
        <v>HT1_brother_casey.png</v>
      </c>
      <c r="Z103" s="106" t="str" cm="1">
        <f t="array" ref="Z103">_xlfn.IFS($AS103="target_sister",$AO103,$AS103="target_brother", $AN103,$AS103="distractor_sister",$AQ103,$AS103="distractor_brother",$AP103)</f>
        <v>ST3_sister_alex.png</v>
      </c>
      <c r="AA103" s="106" t="str" cm="1">
        <f t="array" ref="AA103">_xlfn.IFS($AT103="target_sister",$AO103,$AT103="target_brother", $AN103,$AT103="distractor_sister",$AQ103,$AT103="distractor_brother",$AP103)</f>
        <v>HT1_sister_casey.png</v>
      </c>
      <c r="AB103" s="106" t="str" cm="1">
        <f t="array" ref="AB103">_xlfn.IFS($AU103="target_sister",$AO103,$AU103="target_brother", $AN103,$AU103="distractor_sister",$AQ103,$AU103="distractor_brother",$AP103)</f>
        <v>ST3_brother_alex.png</v>
      </c>
      <c r="AC103" s="111" t="str">
        <f>_xlfn.CONCAT(VLOOKUP($C103&amp;$G103,'Character Sets'!$A$3:$H$21,6,FALSE)," gave the ",LEFT($Q103,FIND(".",$Q103)-1)," to ",$AK103," ",$AL103,".")</f>
        <v>Casey gave the orange to their sister.</v>
      </c>
      <c r="AD103" s="107">
        <v>23</v>
      </c>
      <c r="AE103" s="106" t="str" cm="1">
        <f t="array" ref="AE103">_xlfn.IFS($B103="both", "_nametag", $B103="nametag", "_nametag", $B103="intro", "", $B103="neither", "")</f>
        <v>_nametag</v>
      </c>
      <c r="AF103" s="46" t="s">
        <v>5</v>
      </c>
      <c r="AG103" s="46" t="s">
        <v>6</v>
      </c>
      <c r="AH103" s="108" t="str">
        <f t="shared" si="17"/>
        <v>orange</v>
      </c>
      <c r="AI103" s="46" t="s">
        <v>8</v>
      </c>
      <c r="AJ103" s="110" t="str">
        <f t="shared" si="15"/>
        <v>bottom left</v>
      </c>
      <c r="AK103" s="110" t="str" cm="1">
        <f t="array" ref="AK103">_xlfn.IFS($G103="he", "his", $G103="she", "her", $G103="they", "their")</f>
        <v>their</v>
      </c>
      <c r="AL103" s="110" t="s">
        <v>136</v>
      </c>
      <c r="AM103" s="111" t="str">
        <f t="shared" si="16"/>
        <v>they_sister</v>
      </c>
      <c r="AN103" s="106" t="str">
        <f t="shared" si="18"/>
        <v>HT1_brother_casey.png</v>
      </c>
      <c r="AO103" s="106" t="str">
        <f t="shared" si="19"/>
        <v>HT1_sister_casey.png</v>
      </c>
      <c r="AP103" s="106" t="str">
        <f t="shared" si="20"/>
        <v>ST3_brother_alex.png</v>
      </c>
      <c r="AQ103" s="106" t="str">
        <f t="shared" si="21"/>
        <v>ST3_sister_alex.png</v>
      </c>
      <c r="AR103" s="106" t="s">
        <v>355</v>
      </c>
      <c r="AS103" s="106" t="s">
        <v>358</v>
      </c>
      <c r="AT103" s="106" t="s">
        <v>356</v>
      </c>
      <c r="AU103" s="106" t="s">
        <v>357</v>
      </c>
    </row>
    <row r="104" spans="1:47" x14ac:dyDescent="0.25">
      <c r="A104" s="107">
        <v>3</v>
      </c>
      <c r="B104" s="107" t="s">
        <v>64</v>
      </c>
      <c r="C104" s="107">
        <v>3</v>
      </c>
      <c r="D104" s="46" t="s">
        <v>10</v>
      </c>
      <c r="E104" s="46" t="str">
        <f t="shared" si="11"/>
        <v>both_list3_critical24</v>
      </c>
      <c r="F104" s="109" t="s">
        <v>339</v>
      </c>
      <c r="G104" s="46" t="s">
        <v>197</v>
      </c>
      <c r="H104" s="46">
        <f>VLOOKUP($C104&amp;$G104,'Character Sets'!$A$3:$H$21,3,FALSE)</f>
        <v>9</v>
      </c>
      <c r="I104" s="46" t="str">
        <f>VLOOKUP($C104&amp;$G104,'Character Sets'!$A$3:$H$21,4,FALSE)</f>
        <v>HT1</v>
      </c>
      <c r="J104" s="46" t="str">
        <f>LOWER(VLOOKUP($C104&amp;$G104,'Character Sets'!$A$3:$H$21,6,FALSE))</f>
        <v>casey</v>
      </c>
      <c r="K104" s="114" t="str">
        <f t="shared" si="12"/>
        <v>HT1_they_casey_nametag.png</v>
      </c>
      <c r="L104" s="46" t="s">
        <v>196</v>
      </c>
      <c r="M104" s="46">
        <f>VLOOKUP($C104&amp;$L104,'Character Sets'!$A$3:$H$21,3,FALSE)</f>
        <v>8</v>
      </c>
      <c r="N104" s="46" t="str">
        <f>VLOOKUP($C104&amp;$L104,'Character Sets'!$A$3:$H$21,4,FALSE)</f>
        <v>ST3</v>
      </c>
      <c r="O104" s="46" t="str">
        <f>LOWER(VLOOKUP($C104&amp;$L104,'Character Sets'!$A$3:$H$21,6,FALSE))</f>
        <v>alex</v>
      </c>
      <c r="P104" s="114" t="str">
        <f t="shared" si="13"/>
        <v>ST3_she_alex_nametag.png</v>
      </c>
      <c r="Q104" s="114" t="s">
        <v>29</v>
      </c>
      <c r="R104" s="107" cm="1">
        <f t="array" ref="R104">_xlfn.IFS($AF104="left", 275, $AF104="right", 525)</f>
        <v>525</v>
      </c>
      <c r="S104" s="107" cm="1">
        <f t="array" ref="S104">_xlfn.IFS($AG104="left", 275, $AG104="right", 525)</f>
        <v>275</v>
      </c>
      <c r="T104" s="107" cm="1">
        <f t="array" ref="T104">_xlfn.IFS($AF104="left", 175, $AF104="right", 725)</f>
        <v>725</v>
      </c>
      <c r="U104" s="107" cm="1">
        <f t="array" ref="U104">_xlfn.IFS($AI104="top", 150, $AI104="bottom", 250)</f>
        <v>250</v>
      </c>
      <c r="V104" s="107" cm="1">
        <f t="array" ref="V104">_xlfn.IFS($AI104="top", 100, $AI104="bottom", 300)</f>
        <v>300</v>
      </c>
      <c r="W104" s="107" cm="1">
        <f t="array" ref="W104">_xlfn.IFS($AI104="top", 50, $AI104="bottom", 350)</f>
        <v>350</v>
      </c>
      <c r="X104" s="111" t="str">
        <f t="shared" si="14"/>
        <v>HT1_brother_casey.png</v>
      </c>
      <c r="Y104" s="106" t="str" cm="1">
        <f t="array" ref="Y104">_xlfn.IFS($AR104="target_sister",$AO104,$AR104="target_brother", $AN104,$AR104="distractor_sister",$AQ104,$AR104="distractor_brother",$AP104)</f>
        <v>ST3_brother_alex.png</v>
      </c>
      <c r="Z104" s="106" t="str" cm="1">
        <f t="array" ref="Z104">_xlfn.IFS($AS104="target_sister",$AO104,$AS104="target_brother", $AN104,$AS104="distractor_sister",$AQ104,$AS104="distractor_brother",$AP104)</f>
        <v>HT1_sister_casey.png</v>
      </c>
      <c r="AA104" s="106" t="str" cm="1">
        <f t="array" ref="AA104">_xlfn.IFS($AT104="target_sister",$AO104,$AT104="target_brother", $AN104,$AT104="distractor_sister",$AQ104,$AT104="distractor_brother",$AP104)</f>
        <v>ST3_sister_alex.png</v>
      </c>
      <c r="AB104" s="106" t="str" cm="1">
        <f t="array" ref="AB104">_xlfn.IFS($AU104="target_sister",$AO104,$AU104="target_brother", $AN104,$AU104="distractor_sister",$AQ104,$AU104="distractor_brother",$AP104)</f>
        <v>HT1_brother_casey.png</v>
      </c>
      <c r="AC104" s="111" t="str">
        <f>_xlfn.CONCAT(VLOOKUP($C104&amp;$G104,'Character Sets'!$A$3:$H$21,6,FALSE)," gave the ",LEFT($Q104,FIND(".",$Q104)-1)," to ",$AK104," ",$AL104,".")</f>
        <v>Casey gave the potato to their brother.</v>
      </c>
      <c r="AD104" s="107">
        <v>24</v>
      </c>
      <c r="AE104" s="106" t="str" cm="1">
        <f t="array" ref="AE104">_xlfn.IFS($B104="both", "_nametag", $B104="nametag", "_nametag", $B104="intro", "", $B104="neither", "")</f>
        <v>_nametag</v>
      </c>
      <c r="AF104" s="46" t="s">
        <v>6</v>
      </c>
      <c r="AG104" s="46" t="s">
        <v>5</v>
      </c>
      <c r="AH104" s="108" t="str">
        <f t="shared" si="17"/>
        <v>potato</v>
      </c>
      <c r="AI104" s="46" t="s">
        <v>8</v>
      </c>
      <c r="AJ104" s="110" t="str">
        <f t="shared" si="15"/>
        <v>bottom right</v>
      </c>
      <c r="AK104" s="110" t="str" cm="1">
        <f t="array" ref="AK104">_xlfn.IFS($G104="he", "his", $G104="she", "her", $G104="they", "their")</f>
        <v>their</v>
      </c>
      <c r="AL104" s="110" t="s">
        <v>135</v>
      </c>
      <c r="AM104" s="111" t="str">
        <f t="shared" si="16"/>
        <v>they_brother</v>
      </c>
      <c r="AN104" s="106" t="str">
        <f t="shared" si="18"/>
        <v>HT1_brother_casey.png</v>
      </c>
      <c r="AO104" s="106" t="str">
        <f t="shared" si="19"/>
        <v>HT1_sister_casey.png</v>
      </c>
      <c r="AP104" s="106" t="str">
        <f t="shared" si="20"/>
        <v>ST3_brother_alex.png</v>
      </c>
      <c r="AQ104" s="106" t="str">
        <f t="shared" si="21"/>
        <v>ST3_sister_alex.png</v>
      </c>
      <c r="AR104" s="106" t="s">
        <v>357</v>
      </c>
      <c r="AS104" s="106" t="s">
        <v>356</v>
      </c>
      <c r="AT104" s="106" t="s">
        <v>358</v>
      </c>
      <c r="AU104" s="106" t="s">
        <v>355</v>
      </c>
    </row>
    <row r="105" spans="1:47" x14ac:dyDescent="0.25">
      <c r="A105" s="107">
        <v>3</v>
      </c>
      <c r="B105" s="107" t="s">
        <v>64</v>
      </c>
      <c r="C105" s="107">
        <v>3</v>
      </c>
      <c r="D105" s="46" t="s">
        <v>10</v>
      </c>
      <c r="E105" s="46" t="str">
        <f t="shared" si="11"/>
        <v>both_list3_critical25</v>
      </c>
      <c r="F105" s="109" t="s">
        <v>339</v>
      </c>
      <c r="G105" s="46" t="s">
        <v>197</v>
      </c>
      <c r="H105" s="46">
        <f>VLOOKUP($C105&amp;$G105,'Character Sets'!$A$3:$H$21,3,FALSE)</f>
        <v>9</v>
      </c>
      <c r="I105" s="46" t="str">
        <f>VLOOKUP($C105&amp;$G105,'Character Sets'!$A$3:$H$21,4,FALSE)</f>
        <v>HT1</v>
      </c>
      <c r="J105" s="46" t="str">
        <f>LOWER(VLOOKUP($C105&amp;$G105,'Character Sets'!$A$3:$H$21,6,FALSE))</f>
        <v>casey</v>
      </c>
      <c r="K105" s="114" t="str">
        <f t="shared" si="12"/>
        <v>HT1_they_casey_nametag.png</v>
      </c>
      <c r="L105" s="46" t="s">
        <v>196</v>
      </c>
      <c r="M105" s="46">
        <f>VLOOKUP($C105&amp;$L105,'Character Sets'!$A$3:$H$21,3,FALSE)</f>
        <v>8</v>
      </c>
      <c r="N105" s="46" t="str">
        <f>VLOOKUP($C105&amp;$L105,'Character Sets'!$A$3:$H$21,4,FALSE)</f>
        <v>ST3</v>
      </c>
      <c r="O105" s="46" t="str">
        <f>LOWER(VLOOKUP($C105&amp;$L105,'Character Sets'!$A$3:$H$21,6,FALSE))</f>
        <v>alex</v>
      </c>
      <c r="P105" s="114" t="str">
        <f t="shared" si="13"/>
        <v>ST3_she_alex_nametag.png</v>
      </c>
      <c r="Q105" s="114" t="s">
        <v>30</v>
      </c>
      <c r="R105" s="107" cm="1">
        <f t="array" ref="R105">_xlfn.IFS($AF105="left", 275, $AF105="right", 525)</f>
        <v>275</v>
      </c>
      <c r="S105" s="107" cm="1">
        <f t="array" ref="S105">_xlfn.IFS($AG105="left", 275, $AG105="right", 525)</f>
        <v>525</v>
      </c>
      <c r="T105" s="107" cm="1">
        <f t="array" ref="T105">_xlfn.IFS($AF105="left", 175, $AF105="right", 725)</f>
        <v>175</v>
      </c>
      <c r="U105" s="107" cm="1">
        <f t="array" ref="U105">_xlfn.IFS($AI105="top", 150, $AI105="bottom", 250)</f>
        <v>150</v>
      </c>
      <c r="V105" s="107" cm="1">
        <f t="array" ref="V105">_xlfn.IFS($AI105="top", 100, $AI105="bottom", 300)</f>
        <v>100</v>
      </c>
      <c r="W105" s="107" cm="1">
        <f t="array" ref="W105">_xlfn.IFS($AI105="top", 50, $AI105="bottom", 350)</f>
        <v>50</v>
      </c>
      <c r="X105" s="111" t="str">
        <f t="shared" si="14"/>
        <v>HT1_sister_casey.png</v>
      </c>
      <c r="Y105" s="106" t="str" cm="1">
        <f t="array" ref="Y105">_xlfn.IFS($AR105="target_sister",$AO105,$AR105="target_brother", $AN105,$AR105="distractor_sister",$AQ105,$AR105="distractor_brother",$AP105)</f>
        <v>HT1_sister_casey.png</v>
      </c>
      <c r="Z105" s="106" t="str" cm="1">
        <f t="array" ref="Z105">_xlfn.IFS($AS105="target_sister",$AO105,$AS105="target_brother", $AN105,$AS105="distractor_sister",$AQ105,$AS105="distractor_brother",$AP105)</f>
        <v>ST3_sister_alex.png</v>
      </c>
      <c r="AA105" s="106" t="str" cm="1">
        <f t="array" ref="AA105">_xlfn.IFS($AT105="target_sister",$AO105,$AT105="target_brother", $AN105,$AT105="distractor_sister",$AQ105,$AT105="distractor_brother",$AP105)</f>
        <v>HT1_brother_casey.png</v>
      </c>
      <c r="AB105" s="106" t="str" cm="1">
        <f t="array" ref="AB105">_xlfn.IFS($AU105="target_sister",$AO105,$AU105="target_brother", $AN105,$AU105="distractor_sister",$AQ105,$AU105="distractor_brother",$AP105)</f>
        <v>ST3_brother_alex.png</v>
      </c>
      <c r="AC105" s="111" t="str">
        <f>_xlfn.CONCAT(VLOOKUP($C105&amp;$G105,'Character Sets'!$A$3:$H$21,6,FALSE)," gave the ",LEFT($Q105,FIND(".",$Q105)-1)," to ",$AK105," ",$AL105,".")</f>
        <v>Casey gave the apple to their sister.</v>
      </c>
      <c r="AD105" s="107">
        <v>25</v>
      </c>
      <c r="AE105" s="106" t="str" cm="1">
        <f t="array" ref="AE105">_xlfn.IFS($B105="both", "_nametag", $B105="nametag", "_nametag", $B105="intro", "", $B105="neither", "")</f>
        <v>_nametag</v>
      </c>
      <c r="AF105" s="46" t="s">
        <v>5</v>
      </c>
      <c r="AG105" s="46" t="s">
        <v>6</v>
      </c>
      <c r="AH105" s="108" t="str">
        <f t="shared" si="17"/>
        <v>apple</v>
      </c>
      <c r="AI105" s="46" t="s">
        <v>7</v>
      </c>
      <c r="AJ105" s="110" t="str">
        <f t="shared" si="15"/>
        <v>top left</v>
      </c>
      <c r="AK105" s="110" t="str" cm="1">
        <f t="array" ref="AK105">_xlfn.IFS($G105="he", "his", $G105="she", "her", $G105="they", "their")</f>
        <v>their</v>
      </c>
      <c r="AL105" s="110" t="s">
        <v>136</v>
      </c>
      <c r="AM105" s="111" t="str">
        <f t="shared" si="16"/>
        <v>they_sister</v>
      </c>
      <c r="AN105" s="106" t="str">
        <f t="shared" si="18"/>
        <v>HT1_brother_casey.png</v>
      </c>
      <c r="AO105" s="106" t="str">
        <f t="shared" si="19"/>
        <v>HT1_sister_casey.png</v>
      </c>
      <c r="AP105" s="106" t="str">
        <f t="shared" si="20"/>
        <v>ST3_brother_alex.png</v>
      </c>
      <c r="AQ105" s="106" t="str">
        <f t="shared" si="21"/>
        <v>ST3_sister_alex.png</v>
      </c>
      <c r="AR105" s="106" t="s">
        <v>356</v>
      </c>
      <c r="AS105" s="106" t="s">
        <v>358</v>
      </c>
      <c r="AT105" s="106" t="s">
        <v>355</v>
      </c>
      <c r="AU105" s="106" t="s">
        <v>357</v>
      </c>
    </row>
    <row r="106" spans="1:47" x14ac:dyDescent="0.25">
      <c r="A106" s="107">
        <v>3</v>
      </c>
      <c r="B106" s="107" t="s">
        <v>64</v>
      </c>
      <c r="C106" s="107">
        <v>3</v>
      </c>
      <c r="D106" s="46" t="s">
        <v>10</v>
      </c>
      <c r="E106" s="46" t="str">
        <f t="shared" si="11"/>
        <v>both_list3_critical26</v>
      </c>
      <c r="F106" s="109" t="s">
        <v>339</v>
      </c>
      <c r="G106" s="46" t="s">
        <v>197</v>
      </c>
      <c r="H106" s="46">
        <f>VLOOKUP($C106&amp;$G106,'Character Sets'!$A$3:$H$21,3,FALSE)</f>
        <v>9</v>
      </c>
      <c r="I106" s="46" t="str">
        <f>VLOOKUP($C106&amp;$G106,'Character Sets'!$A$3:$H$21,4,FALSE)</f>
        <v>HT1</v>
      </c>
      <c r="J106" s="46" t="str">
        <f>LOWER(VLOOKUP($C106&amp;$G106,'Character Sets'!$A$3:$H$21,6,FALSE))</f>
        <v>casey</v>
      </c>
      <c r="K106" s="114" t="str">
        <f t="shared" si="12"/>
        <v>HT1_they_casey_nametag.png</v>
      </c>
      <c r="L106" s="46" t="s">
        <v>195</v>
      </c>
      <c r="M106" s="46">
        <f>VLOOKUP($C106&amp;$L106,'Character Sets'!$A$3:$H$21,3,FALSE)</f>
        <v>7</v>
      </c>
      <c r="N106" s="46" t="str">
        <f>VLOOKUP($C106&amp;$L106,'Character Sets'!$A$3:$H$21,4,FALSE)</f>
        <v>HT3</v>
      </c>
      <c r="O106" s="46" t="str">
        <f>LOWER(VLOOKUP($C106&amp;$L106,'Character Sets'!$A$3:$H$21,6,FALSE))</f>
        <v>jaime</v>
      </c>
      <c r="P106" s="114" t="str">
        <f t="shared" si="13"/>
        <v>HT3_he_jaime_nametag.png</v>
      </c>
      <c r="Q106" s="114" t="s">
        <v>31</v>
      </c>
      <c r="R106" s="107" cm="1">
        <f t="array" ref="R106">_xlfn.IFS($AF106="left", 275, $AF106="right", 525)</f>
        <v>525</v>
      </c>
      <c r="S106" s="107" cm="1">
        <f t="array" ref="S106">_xlfn.IFS($AG106="left", 275, $AG106="right", 525)</f>
        <v>275</v>
      </c>
      <c r="T106" s="107" cm="1">
        <f t="array" ref="T106">_xlfn.IFS($AF106="left", 175, $AF106="right", 725)</f>
        <v>725</v>
      </c>
      <c r="U106" s="107" cm="1">
        <f t="array" ref="U106">_xlfn.IFS($AI106="top", 150, $AI106="bottom", 250)</f>
        <v>150</v>
      </c>
      <c r="V106" s="107" cm="1">
        <f t="array" ref="V106">_xlfn.IFS($AI106="top", 100, $AI106="bottom", 300)</f>
        <v>100</v>
      </c>
      <c r="W106" s="107" cm="1">
        <f t="array" ref="W106">_xlfn.IFS($AI106="top", 50, $AI106="bottom", 350)</f>
        <v>50</v>
      </c>
      <c r="X106" s="111" t="str">
        <f t="shared" si="14"/>
        <v>HT1_brother_casey.png</v>
      </c>
      <c r="Y106" s="106" t="str" cm="1">
        <f t="array" ref="Y106">_xlfn.IFS($AR106="target_sister",$AO106,$AR106="target_brother", $AN106,$AR106="distractor_sister",$AQ106,$AR106="distractor_brother",$AP106)</f>
        <v>HT3_sister_jaime.png</v>
      </c>
      <c r="Z106" s="106" t="str" cm="1">
        <f t="array" ref="Z106">_xlfn.IFS($AS106="target_sister",$AO106,$AS106="target_brother", $AN106,$AS106="distractor_sister",$AQ106,$AS106="distractor_brother",$AP106)</f>
        <v>HT1_brother_casey.png</v>
      </c>
      <c r="AA106" s="106" t="str" cm="1">
        <f t="array" ref="AA106">_xlfn.IFS($AT106="target_sister",$AO106,$AT106="target_brother", $AN106,$AT106="distractor_sister",$AQ106,$AT106="distractor_brother",$AP106)</f>
        <v>HT3_brother_jaime.png</v>
      </c>
      <c r="AB106" s="106" t="str" cm="1">
        <f t="array" ref="AB106">_xlfn.IFS($AU106="target_sister",$AO106,$AU106="target_brother", $AN106,$AU106="distractor_sister",$AQ106,$AU106="distractor_brother",$AP106)</f>
        <v>HT1_sister_casey.png</v>
      </c>
      <c r="AC106" s="111" t="str">
        <f>_xlfn.CONCAT(VLOOKUP($C106&amp;$G106,'Character Sets'!$A$3:$H$21,6,FALSE)," gave the ",LEFT($Q106,FIND(".",$Q106)-1)," to ",$AK106," ",$AL106,".")</f>
        <v>Casey gave the onion to their brother.</v>
      </c>
      <c r="AD106" s="107">
        <v>26</v>
      </c>
      <c r="AE106" s="106" t="str" cm="1">
        <f t="array" ref="AE106">_xlfn.IFS($B106="both", "_nametag", $B106="nametag", "_nametag", $B106="intro", "", $B106="neither", "")</f>
        <v>_nametag</v>
      </c>
      <c r="AF106" s="46" t="s">
        <v>6</v>
      </c>
      <c r="AG106" s="46" t="s">
        <v>5</v>
      </c>
      <c r="AH106" s="108" t="str">
        <f t="shared" si="17"/>
        <v>onion</v>
      </c>
      <c r="AI106" s="46" t="s">
        <v>7</v>
      </c>
      <c r="AJ106" s="110" t="str">
        <f t="shared" si="15"/>
        <v>top right</v>
      </c>
      <c r="AK106" s="110" t="str" cm="1">
        <f t="array" ref="AK106">_xlfn.IFS($G106="he", "his", $G106="she", "her", $G106="they", "their")</f>
        <v>their</v>
      </c>
      <c r="AL106" s="110" t="s">
        <v>135</v>
      </c>
      <c r="AM106" s="111" t="str">
        <f t="shared" si="16"/>
        <v>they_brother</v>
      </c>
      <c r="AN106" s="106" t="str">
        <f t="shared" si="18"/>
        <v>HT1_brother_casey.png</v>
      </c>
      <c r="AO106" s="106" t="str">
        <f t="shared" si="19"/>
        <v>HT1_sister_casey.png</v>
      </c>
      <c r="AP106" s="106" t="str">
        <f t="shared" si="20"/>
        <v>HT3_brother_jaime.png</v>
      </c>
      <c r="AQ106" s="106" t="str">
        <f t="shared" si="21"/>
        <v>HT3_sister_jaime.png</v>
      </c>
      <c r="AR106" s="106" t="s">
        <v>358</v>
      </c>
      <c r="AS106" s="106" t="s">
        <v>355</v>
      </c>
      <c r="AT106" s="106" t="s">
        <v>357</v>
      </c>
      <c r="AU106" s="106" t="s">
        <v>356</v>
      </c>
    </row>
    <row r="107" spans="1:47" x14ac:dyDescent="0.25">
      <c r="A107" s="107">
        <v>3</v>
      </c>
      <c r="B107" s="107" t="s">
        <v>64</v>
      </c>
      <c r="C107" s="107">
        <v>3</v>
      </c>
      <c r="D107" s="46" t="s">
        <v>10</v>
      </c>
      <c r="E107" s="46" t="str">
        <f t="shared" si="11"/>
        <v>both_list3_critical27</v>
      </c>
      <c r="F107" s="109" t="s">
        <v>339</v>
      </c>
      <c r="G107" s="46" t="s">
        <v>197</v>
      </c>
      <c r="H107" s="46">
        <f>VLOOKUP($C107&amp;$G107,'Character Sets'!$A$3:$H$21,3,FALSE)</f>
        <v>9</v>
      </c>
      <c r="I107" s="46" t="str">
        <f>VLOOKUP($C107&amp;$G107,'Character Sets'!$A$3:$H$21,4,FALSE)</f>
        <v>HT1</v>
      </c>
      <c r="J107" s="46" t="str">
        <f>LOWER(VLOOKUP($C107&amp;$G107,'Character Sets'!$A$3:$H$21,6,FALSE))</f>
        <v>casey</v>
      </c>
      <c r="K107" s="114" t="str">
        <f t="shared" si="12"/>
        <v>HT1_they_casey_nametag.png</v>
      </c>
      <c r="L107" s="46" t="s">
        <v>195</v>
      </c>
      <c r="M107" s="46">
        <f>VLOOKUP($C107&amp;$L107,'Character Sets'!$A$3:$H$21,3,FALSE)</f>
        <v>7</v>
      </c>
      <c r="N107" s="46" t="str">
        <f>VLOOKUP($C107&amp;$L107,'Character Sets'!$A$3:$H$21,4,FALSE)</f>
        <v>HT3</v>
      </c>
      <c r="O107" s="46" t="str">
        <f>LOWER(VLOOKUP($C107&amp;$L107,'Character Sets'!$A$3:$H$21,6,FALSE))</f>
        <v>jaime</v>
      </c>
      <c r="P107" s="114" t="str">
        <f t="shared" si="13"/>
        <v>HT3_he_jaime_nametag.png</v>
      </c>
      <c r="Q107" s="114" t="s">
        <v>34</v>
      </c>
      <c r="R107" s="107" cm="1">
        <f t="array" ref="R107">_xlfn.IFS($AF107="left", 275, $AF107="right", 525)</f>
        <v>275</v>
      </c>
      <c r="S107" s="107" cm="1">
        <f t="array" ref="S107">_xlfn.IFS($AG107="left", 275, $AG107="right", 525)</f>
        <v>525</v>
      </c>
      <c r="T107" s="107" cm="1">
        <f t="array" ref="T107">_xlfn.IFS($AF107="left", 175, $AF107="right", 725)</f>
        <v>175</v>
      </c>
      <c r="U107" s="107" cm="1">
        <f t="array" ref="U107">_xlfn.IFS($AI107="top", 150, $AI107="bottom", 250)</f>
        <v>250</v>
      </c>
      <c r="V107" s="107" cm="1">
        <f t="array" ref="V107">_xlfn.IFS($AI107="top", 100, $AI107="bottom", 300)</f>
        <v>300</v>
      </c>
      <c r="W107" s="107" cm="1">
        <f t="array" ref="W107">_xlfn.IFS($AI107="top", 50, $AI107="bottom", 350)</f>
        <v>350</v>
      </c>
      <c r="X107" s="111" t="str">
        <f t="shared" si="14"/>
        <v>HT1_brother_casey.png</v>
      </c>
      <c r="Y107" s="106" t="str" cm="1">
        <f t="array" ref="Y107">_xlfn.IFS($AR107="target_sister",$AO107,$AR107="target_brother", $AN107,$AR107="distractor_sister",$AQ107,$AR107="distractor_brother",$AP107)</f>
        <v>HT1_sister_casey.png</v>
      </c>
      <c r="Z107" s="106" t="str" cm="1">
        <f t="array" ref="Z107">_xlfn.IFS($AS107="target_sister",$AO107,$AS107="target_brother", $AN107,$AS107="distractor_sister",$AQ107,$AS107="distractor_brother",$AP107)</f>
        <v>HT3_brother_jaime.png</v>
      </c>
      <c r="AA107" s="106" t="str" cm="1">
        <f t="array" ref="AA107">_xlfn.IFS($AT107="target_sister",$AO107,$AT107="target_brother", $AN107,$AT107="distractor_sister",$AQ107,$AT107="distractor_brother",$AP107)</f>
        <v>HT1_brother_casey.png</v>
      </c>
      <c r="AB107" s="106" t="str" cm="1">
        <f t="array" ref="AB107">_xlfn.IFS($AU107="target_sister",$AO107,$AU107="target_brother", $AN107,$AU107="distractor_sister",$AQ107,$AU107="distractor_brother",$AP107)</f>
        <v>HT3_sister_jaime.png</v>
      </c>
      <c r="AC107" s="111" t="str">
        <f>_xlfn.CONCAT(VLOOKUP($C107&amp;$G107,'Character Sets'!$A$3:$H$21,6,FALSE)," gave the ",LEFT($Q107,FIND(".",$Q107)-1)," to ",$AK107," ",$AL107,".")</f>
        <v>Casey gave the watermelon to their brother.</v>
      </c>
      <c r="AD107" s="107">
        <v>27</v>
      </c>
      <c r="AE107" s="106" t="str" cm="1">
        <f t="array" ref="AE107">_xlfn.IFS($B107="both", "_nametag", $B107="nametag", "_nametag", $B107="intro", "", $B107="neither", "")</f>
        <v>_nametag</v>
      </c>
      <c r="AF107" s="46" t="s">
        <v>5</v>
      </c>
      <c r="AG107" s="46" t="s">
        <v>6</v>
      </c>
      <c r="AH107" s="108" t="str">
        <f t="shared" si="17"/>
        <v>watermelon</v>
      </c>
      <c r="AI107" s="46" t="s">
        <v>8</v>
      </c>
      <c r="AJ107" s="110" t="str">
        <f t="shared" si="15"/>
        <v>bottom left</v>
      </c>
      <c r="AK107" s="110" t="str" cm="1">
        <f t="array" ref="AK107">_xlfn.IFS($G107="he", "his", $G107="she", "her", $G107="they", "their")</f>
        <v>their</v>
      </c>
      <c r="AL107" s="110" t="s">
        <v>135</v>
      </c>
      <c r="AM107" s="111" t="str">
        <f t="shared" si="16"/>
        <v>they_brother</v>
      </c>
      <c r="AN107" s="106" t="str">
        <f t="shared" si="18"/>
        <v>HT1_brother_casey.png</v>
      </c>
      <c r="AO107" s="106" t="str">
        <f t="shared" si="19"/>
        <v>HT1_sister_casey.png</v>
      </c>
      <c r="AP107" s="106" t="str">
        <f t="shared" si="20"/>
        <v>HT3_brother_jaime.png</v>
      </c>
      <c r="AQ107" s="106" t="str">
        <f t="shared" si="21"/>
        <v>HT3_sister_jaime.png</v>
      </c>
      <c r="AR107" s="106" t="s">
        <v>356</v>
      </c>
      <c r="AS107" s="106" t="s">
        <v>357</v>
      </c>
      <c r="AT107" s="106" t="s">
        <v>355</v>
      </c>
      <c r="AU107" s="106" t="s">
        <v>358</v>
      </c>
    </row>
    <row r="108" spans="1:47" x14ac:dyDescent="0.25">
      <c r="A108" s="107">
        <v>3</v>
      </c>
      <c r="B108" s="107" t="s">
        <v>64</v>
      </c>
      <c r="C108" s="107">
        <v>3</v>
      </c>
      <c r="D108" s="46" t="s">
        <v>10</v>
      </c>
      <c r="E108" s="46" t="str">
        <f t="shared" si="11"/>
        <v>both_list3_critical28</v>
      </c>
      <c r="F108" s="109" t="s">
        <v>339</v>
      </c>
      <c r="G108" s="46" t="s">
        <v>197</v>
      </c>
      <c r="H108" s="46">
        <f>VLOOKUP($C108&amp;$G108,'Character Sets'!$A$3:$H$21,3,FALSE)</f>
        <v>9</v>
      </c>
      <c r="I108" s="46" t="str">
        <f>VLOOKUP($C108&amp;$G108,'Character Sets'!$A$3:$H$21,4,FALSE)</f>
        <v>HT1</v>
      </c>
      <c r="J108" s="46" t="str">
        <f>LOWER(VLOOKUP($C108&amp;$G108,'Character Sets'!$A$3:$H$21,6,FALSE))</f>
        <v>casey</v>
      </c>
      <c r="K108" s="114" t="str">
        <f t="shared" si="12"/>
        <v>HT1_they_casey_nametag.png</v>
      </c>
      <c r="L108" s="46" t="s">
        <v>195</v>
      </c>
      <c r="M108" s="46">
        <f>VLOOKUP($C108&amp;$L108,'Character Sets'!$A$3:$H$21,3,FALSE)</f>
        <v>7</v>
      </c>
      <c r="N108" s="46" t="str">
        <f>VLOOKUP($C108&amp;$L108,'Character Sets'!$A$3:$H$21,4,FALSE)</f>
        <v>HT3</v>
      </c>
      <c r="O108" s="46" t="str">
        <f>LOWER(VLOOKUP($C108&amp;$L108,'Character Sets'!$A$3:$H$21,6,FALSE))</f>
        <v>jaime</v>
      </c>
      <c r="P108" s="114" t="str">
        <f t="shared" si="13"/>
        <v>HT3_he_jaime_nametag.png</v>
      </c>
      <c r="Q108" s="114" t="s">
        <v>32</v>
      </c>
      <c r="R108" s="107" cm="1">
        <f t="array" ref="R108">_xlfn.IFS($AF108="left", 275, $AF108="right", 525)</f>
        <v>525</v>
      </c>
      <c r="S108" s="107" cm="1">
        <f t="array" ref="S108">_xlfn.IFS($AG108="left", 275, $AG108="right", 525)</f>
        <v>275</v>
      </c>
      <c r="T108" s="107" cm="1">
        <f t="array" ref="T108">_xlfn.IFS($AF108="left", 175, $AF108="right", 725)</f>
        <v>725</v>
      </c>
      <c r="U108" s="107" cm="1">
        <f t="array" ref="U108">_xlfn.IFS($AI108="top", 150, $AI108="bottom", 250)</f>
        <v>250</v>
      </c>
      <c r="V108" s="107" cm="1">
        <f t="array" ref="V108">_xlfn.IFS($AI108="top", 100, $AI108="bottom", 300)</f>
        <v>300</v>
      </c>
      <c r="W108" s="107" cm="1">
        <f t="array" ref="W108">_xlfn.IFS($AI108="top", 50, $AI108="bottom", 350)</f>
        <v>350</v>
      </c>
      <c r="X108" s="111" t="str">
        <f t="shared" si="14"/>
        <v>HT1_sister_casey.png</v>
      </c>
      <c r="Y108" s="106" t="str" cm="1">
        <f t="array" ref="Y108">_xlfn.IFS($AR108="target_sister",$AO108,$AR108="target_brother", $AN108,$AR108="distractor_sister",$AQ108,$AR108="distractor_brother",$AP108)</f>
        <v>HT3_sister_jaime.png</v>
      </c>
      <c r="Z108" s="106" t="str" cm="1">
        <f t="array" ref="Z108">_xlfn.IFS($AS108="target_sister",$AO108,$AS108="target_brother", $AN108,$AS108="distractor_sister",$AQ108,$AS108="distractor_brother",$AP108)</f>
        <v>HT1_brother_casey.png</v>
      </c>
      <c r="AA108" s="106" t="str" cm="1">
        <f t="array" ref="AA108">_xlfn.IFS($AT108="target_sister",$AO108,$AT108="target_brother", $AN108,$AT108="distractor_sister",$AQ108,$AT108="distractor_brother",$AP108)</f>
        <v>HT3_brother_jaime.png</v>
      </c>
      <c r="AB108" s="106" t="str" cm="1">
        <f t="array" ref="AB108">_xlfn.IFS($AU108="target_sister",$AO108,$AU108="target_brother", $AN108,$AU108="distractor_sister",$AQ108,$AU108="distractor_brother",$AP108)</f>
        <v>HT1_sister_casey.png</v>
      </c>
      <c r="AC108" s="111" t="str">
        <f>_xlfn.CONCAT(VLOOKUP($C108&amp;$G108,'Character Sets'!$A$3:$H$21,6,FALSE)," gave the ",LEFT($Q108,FIND(".",$Q108)-1)," to ",$AK108," ",$AL108,".")</f>
        <v>Casey gave the knife to their sister.</v>
      </c>
      <c r="AD108" s="107">
        <v>28</v>
      </c>
      <c r="AE108" s="106" t="str" cm="1">
        <f t="array" ref="AE108">_xlfn.IFS($B108="both", "_nametag", $B108="nametag", "_nametag", $B108="intro", "", $B108="neither", "")</f>
        <v>_nametag</v>
      </c>
      <c r="AF108" s="46" t="s">
        <v>6</v>
      </c>
      <c r="AG108" s="46" t="s">
        <v>5</v>
      </c>
      <c r="AH108" s="108" t="str">
        <f t="shared" si="17"/>
        <v>knife</v>
      </c>
      <c r="AI108" s="46" t="s">
        <v>8</v>
      </c>
      <c r="AJ108" s="110" t="str">
        <f t="shared" si="15"/>
        <v>bottom right</v>
      </c>
      <c r="AK108" s="110" t="str" cm="1">
        <f t="array" ref="AK108">_xlfn.IFS($G108="he", "his", $G108="she", "her", $G108="they", "their")</f>
        <v>their</v>
      </c>
      <c r="AL108" s="110" t="s">
        <v>136</v>
      </c>
      <c r="AM108" s="111" t="str">
        <f t="shared" si="16"/>
        <v>they_sister</v>
      </c>
      <c r="AN108" s="106" t="str">
        <f t="shared" si="18"/>
        <v>HT1_brother_casey.png</v>
      </c>
      <c r="AO108" s="106" t="str">
        <f t="shared" si="19"/>
        <v>HT1_sister_casey.png</v>
      </c>
      <c r="AP108" s="106" t="str">
        <f t="shared" si="20"/>
        <v>HT3_brother_jaime.png</v>
      </c>
      <c r="AQ108" s="106" t="str">
        <f t="shared" si="21"/>
        <v>HT3_sister_jaime.png</v>
      </c>
      <c r="AR108" s="106" t="s">
        <v>358</v>
      </c>
      <c r="AS108" s="106" t="s">
        <v>355</v>
      </c>
      <c r="AT108" s="106" t="s">
        <v>357</v>
      </c>
      <c r="AU108" s="106" t="s">
        <v>356</v>
      </c>
    </row>
    <row r="109" spans="1:47" x14ac:dyDescent="0.25">
      <c r="A109" s="107">
        <v>3</v>
      </c>
      <c r="B109" s="107" t="s">
        <v>64</v>
      </c>
      <c r="C109" s="107">
        <v>3</v>
      </c>
      <c r="D109" s="46" t="s">
        <v>10</v>
      </c>
      <c r="E109" s="46" t="str">
        <f t="shared" si="11"/>
        <v>both_list3_critical29</v>
      </c>
      <c r="F109" s="109" t="s">
        <v>339</v>
      </c>
      <c r="G109" s="46" t="s">
        <v>197</v>
      </c>
      <c r="H109" s="46">
        <f>VLOOKUP($C109&amp;$G109,'Character Sets'!$A$3:$H$21,3,FALSE)</f>
        <v>9</v>
      </c>
      <c r="I109" s="46" t="str">
        <f>VLOOKUP($C109&amp;$G109,'Character Sets'!$A$3:$H$21,4,FALSE)</f>
        <v>HT1</v>
      </c>
      <c r="J109" s="46" t="str">
        <f>LOWER(VLOOKUP($C109&amp;$G109,'Character Sets'!$A$3:$H$21,6,FALSE))</f>
        <v>casey</v>
      </c>
      <c r="K109" s="114" t="str">
        <f t="shared" si="12"/>
        <v>HT1_they_casey_nametag.png</v>
      </c>
      <c r="L109" s="46" t="s">
        <v>195</v>
      </c>
      <c r="M109" s="46">
        <f>VLOOKUP($C109&amp;$L109,'Character Sets'!$A$3:$H$21,3,FALSE)</f>
        <v>7</v>
      </c>
      <c r="N109" s="46" t="str">
        <f>VLOOKUP($C109&amp;$L109,'Character Sets'!$A$3:$H$21,4,FALSE)</f>
        <v>HT3</v>
      </c>
      <c r="O109" s="46" t="str">
        <f>LOWER(VLOOKUP($C109&amp;$L109,'Character Sets'!$A$3:$H$21,6,FALSE))</f>
        <v>jaime</v>
      </c>
      <c r="P109" s="114" t="str">
        <f t="shared" si="13"/>
        <v>HT3_he_jaime_nametag.png</v>
      </c>
      <c r="Q109" s="114" t="s">
        <v>85</v>
      </c>
      <c r="R109" s="107" cm="1">
        <f t="array" ref="R109">_xlfn.IFS($AF109="left", 275, $AF109="right", 525)</f>
        <v>275</v>
      </c>
      <c r="S109" s="107" cm="1">
        <f t="array" ref="S109">_xlfn.IFS($AG109="left", 275, $AG109="right", 525)</f>
        <v>525</v>
      </c>
      <c r="T109" s="107" cm="1">
        <f t="array" ref="T109">_xlfn.IFS($AF109="left", 175, $AF109="right", 725)</f>
        <v>175</v>
      </c>
      <c r="U109" s="107" cm="1">
        <f t="array" ref="U109">_xlfn.IFS($AI109="top", 150, $AI109="bottom", 250)</f>
        <v>150</v>
      </c>
      <c r="V109" s="107" cm="1">
        <f t="array" ref="V109">_xlfn.IFS($AI109="top", 100, $AI109="bottom", 300)</f>
        <v>100</v>
      </c>
      <c r="W109" s="107" cm="1">
        <f t="array" ref="W109">_xlfn.IFS($AI109="top", 50, $AI109="bottom", 350)</f>
        <v>50</v>
      </c>
      <c r="X109" s="111" t="str">
        <f t="shared" si="14"/>
        <v>HT1_brother_casey.png</v>
      </c>
      <c r="Y109" s="106" t="str" cm="1">
        <f t="array" ref="Y109">_xlfn.IFS($AR109="target_sister",$AO109,$AR109="target_brother", $AN109,$AR109="distractor_sister",$AQ109,$AR109="distractor_brother",$AP109)</f>
        <v>HT1_brother_casey.png</v>
      </c>
      <c r="Z109" s="106" t="str" cm="1">
        <f t="array" ref="Z109">_xlfn.IFS($AS109="target_sister",$AO109,$AS109="target_brother", $AN109,$AS109="distractor_sister",$AQ109,$AS109="distractor_brother",$AP109)</f>
        <v>HT3_brother_jaime.png</v>
      </c>
      <c r="AA109" s="106" t="str" cm="1">
        <f t="array" ref="AA109">_xlfn.IFS($AT109="target_sister",$AO109,$AT109="target_brother", $AN109,$AT109="distractor_sister",$AQ109,$AT109="distractor_brother",$AP109)</f>
        <v>HT1_sister_casey.png</v>
      </c>
      <c r="AB109" s="106" t="str" cm="1">
        <f t="array" ref="AB109">_xlfn.IFS($AU109="target_sister",$AO109,$AU109="target_brother", $AN109,$AU109="distractor_sister",$AQ109,$AU109="distractor_brother",$AP109)</f>
        <v>HT3_sister_jaime.png</v>
      </c>
      <c r="AC109" s="111" t="str">
        <f>_xlfn.CONCAT(VLOOKUP($C109&amp;$G109,'Character Sets'!$A$3:$H$21,6,FALSE)," gave the ",LEFT($Q109,FIND(".",$Q109)-1)," to ",$AK109," ",$AL109,".")</f>
        <v>Casey gave the cookie to their brother.</v>
      </c>
      <c r="AD109" s="107">
        <v>29</v>
      </c>
      <c r="AE109" s="106" t="str" cm="1">
        <f t="array" ref="AE109">_xlfn.IFS($B109="both", "_nametag", $B109="nametag", "_nametag", $B109="intro", "", $B109="neither", "")</f>
        <v>_nametag</v>
      </c>
      <c r="AF109" s="46" t="s">
        <v>5</v>
      </c>
      <c r="AG109" s="46" t="s">
        <v>6</v>
      </c>
      <c r="AH109" s="108" t="str">
        <f t="shared" si="17"/>
        <v>cookie</v>
      </c>
      <c r="AI109" s="46" t="s">
        <v>7</v>
      </c>
      <c r="AJ109" s="110" t="str">
        <f t="shared" si="15"/>
        <v>top left</v>
      </c>
      <c r="AK109" s="110" t="str" cm="1">
        <f t="array" ref="AK109">_xlfn.IFS($G109="he", "his", $G109="she", "her", $G109="they", "their")</f>
        <v>their</v>
      </c>
      <c r="AL109" s="110" t="s">
        <v>135</v>
      </c>
      <c r="AM109" s="111" t="str">
        <f t="shared" si="16"/>
        <v>they_brother</v>
      </c>
      <c r="AN109" s="106" t="str">
        <f t="shared" si="18"/>
        <v>HT1_brother_casey.png</v>
      </c>
      <c r="AO109" s="106" t="str">
        <f t="shared" si="19"/>
        <v>HT1_sister_casey.png</v>
      </c>
      <c r="AP109" s="106" t="str">
        <f t="shared" si="20"/>
        <v>HT3_brother_jaime.png</v>
      </c>
      <c r="AQ109" s="106" t="str">
        <f t="shared" si="21"/>
        <v>HT3_sister_jaime.png</v>
      </c>
      <c r="AR109" s="106" t="s">
        <v>355</v>
      </c>
      <c r="AS109" s="106" t="s">
        <v>357</v>
      </c>
      <c r="AT109" s="106" t="s">
        <v>356</v>
      </c>
      <c r="AU109" s="106" t="s">
        <v>358</v>
      </c>
    </row>
    <row r="110" spans="1:47" x14ac:dyDescent="0.25">
      <c r="A110" s="107">
        <v>3</v>
      </c>
      <c r="B110" s="107" t="s">
        <v>64</v>
      </c>
      <c r="C110" s="107">
        <v>3</v>
      </c>
      <c r="D110" s="46" t="s">
        <v>10</v>
      </c>
      <c r="E110" s="46" t="str">
        <f t="shared" si="11"/>
        <v>both_list3_critical30</v>
      </c>
      <c r="F110" s="109" t="s">
        <v>339</v>
      </c>
      <c r="G110" s="46" t="s">
        <v>197</v>
      </c>
      <c r="H110" s="46">
        <f>VLOOKUP($C110&amp;$G110,'Character Sets'!$A$3:$H$21,3,FALSE)</f>
        <v>9</v>
      </c>
      <c r="I110" s="46" t="str">
        <f>VLOOKUP($C110&amp;$G110,'Character Sets'!$A$3:$H$21,4,FALSE)</f>
        <v>HT1</v>
      </c>
      <c r="J110" s="46" t="str">
        <f>LOWER(VLOOKUP($C110&amp;$G110,'Character Sets'!$A$3:$H$21,6,FALSE))</f>
        <v>casey</v>
      </c>
      <c r="K110" s="114" t="str">
        <f t="shared" si="12"/>
        <v>HT1_they_casey_nametag.png</v>
      </c>
      <c r="L110" s="46" t="s">
        <v>195</v>
      </c>
      <c r="M110" s="46">
        <f>VLOOKUP($C110&amp;$L110,'Character Sets'!$A$3:$H$21,3,FALSE)</f>
        <v>7</v>
      </c>
      <c r="N110" s="46" t="str">
        <f>VLOOKUP($C110&amp;$L110,'Character Sets'!$A$3:$H$21,4,FALSE)</f>
        <v>HT3</v>
      </c>
      <c r="O110" s="46" t="str">
        <f>LOWER(VLOOKUP($C110&amp;$L110,'Character Sets'!$A$3:$H$21,6,FALSE))</f>
        <v>jaime</v>
      </c>
      <c r="P110" s="114" t="str">
        <f t="shared" si="13"/>
        <v>HT3_he_jaime_nametag.png</v>
      </c>
      <c r="Q110" s="114" t="s">
        <v>33</v>
      </c>
      <c r="R110" s="107" cm="1">
        <f t="array" ref="R110">_xlfn.IFS($AF110="left", 275, $AF110="right", 525)</f>
        <v>525</v>
      </c>
      <c r="S110" s="107" cm="1">
        <f t="array" ref="S110">_xlfn.IFS($AG110="left", 275, $AG110="right", 525)</f>
        <v>275</v>
      </c>
      <c r="T110" s="107" cm="1">
        <f t="array" ref="T110">_xlfn.IFS($AF110="left", 175, $AF110="right", 725)</f>
        <v>725</v>
      </c>
      <c r="U110" s="107" cm="1">
        <f t="array" ref="U110">_xlfn.IFS($AI110="top", 150, $AI110="bottom", 250)</f>
        <v>250</v>
      </c>
      <c r="V110" s="107" cm="1">
        <f t="array" ref="V110">_xlfn.IFS($AI110="top", 100, $AI110="bottom", 300)</f>
        <v>300</v>
      </c>
      <c r="W110" s="107" cm="1">
        <f t="array" ref="W110">_xlfn.IFS($AI110="top", 50, $AI110="bottom", 350)</f>
        <v>350</v>
      </c>
      <c r="X110" s="111" t="str">
        <f t="shared" si="14"/>
        <v>HT1_sister_casey.png</v>
      </c>
      <c r="Y110" s="106" t="str" cm="1">
        <f t="array" ref="Y110">_xlfn.IFS($AR110="target_sister",$AO110,$AR110="target_brother", $AN110,$AR110="distractor_sister",$AQ110,$AR110="distractor_brother",$AP110)</f>
        <v>HT3_sister_jaime.png</v>
      </c>
      <c r="Z110" s="106" t="str" cm="1">
        <f t="array" ref="Z110">_xlfn.IFS($AS110="target_sister",$AO110,$AS110="target_brother", $AN110,$AS110="distractor_sister",$AQ110,$AS110="distractor_brother",$AP110)</f>
        <v>HT1_brother_casey.png</v>
      </c>
      <c r="AA110" s="106" t="str" cm="1">
        <f t="array" ref="AA110">_xlfn.IFS($AT110="target_sister",$AO110,$AT110="target_brother", $AN110,$AT110="distractor_sister",$AQ110,$AT110="distractor_brother",$AP110)</f>
        <v>HT3_brother_jaime.png</v>
      </c>
      <c r="AB110" s="106" t="str" cm="1">
        <f t="array" ref="AB110">_xlfn.IFS($AU110="target_sister",$AO110,$AU110="target_brother", $AN110,$AU110="distractor_sister",$AQ110,$AU110="distractor_brother",$AP110)</f>
        <v>HT1_sister_casey.png</v>
      </c>
      <c r="AC110" s="111" t="str">
        <f>_xlfn.CONCAT(VLOOKUP($C110&amp;$G110,'Character Sets'!$A$3:$H$21,6,FALSE)," gave the ",LEFT($Q110,FIND(".",$Q110)-1)," to ",$AK110," ",$AL110,".")</f>
        <v>Casey gave the tomato to their sister.</v>
      </c>
      <c r="AD110" s="107">
        <v>30</v>
      </c>
      <c r="AE110" s="106" t="str" cm="1">
        <f t="array" ref="AE110">_xlfn.IFS($B110="both", "_nametag", $B110="nametag", "_nametag", $B110="intro", "", $B110="neither", "")</f>
        <v>_nametag</v>
      </c>
      <c r="AF110" s="46" t="s">
        <v>6</v>
      </c>
      <c r="AG110" s="46" t="s">
        <v>5</v>
      </c>
      <c r="AH110" s="108" t="str">
        <f t="shared" si="17"/>
        <v>tomato</v>
      </c>
      <c r="AI110" s="108" t="s">
        <v>8</v>
      </c>
      <c r="AJ110" s="110" t="str">
        <f t="shared" si="15"/>
        <v>bottom right</v>
      </c>
      <c r="AK110" s="110" t="str" cm="1">
        <f t="array" ref="AK110">_xlfn.IFS($G110="he", "his", $G110="she", "her", $G110="they", "their")</f>
        <v>their</v>
      </c>
      <c r="AL110" s="110" t="s">
        <v>136</v>
      </c>
      <c r="AM110" s="111" t="str">
        <f t="shared" si="16"/>
        <v>they_sister</v>
      </c>
      <c r="AN110" s="106" t="str">
        <f t="shared" si="18"/>
        <v>HT1_brother_casey.png</v>
      </c>
      <c r="AO110" s="106" t="str">
        <f t="shared" si="19"/>
        <v>HT1_sister_casey.png</v>
      </c>
      <c r="AP110" s="106" t="str">
        <f t="shared" si="20"/>
        <v>HT3_brother_jaime.png</v>
      </c>
      <c r="AQ110" s="106" t="str">
        <f t="shared" si="21"/>
        <v>HT3_sister_jaime.png</v>
      </c>
      <c r="AR110" s="106" t="s">
        <v>358</v>
      </c>
      <c r="AS110" s="106" t="s">
        <v>355</v>
      </c>
      <c r="AT110" s="106" t="s">
        <v>357</v>
      </c>
      <c r="AU110" s="106" t="s">
        <v>356</v>
      </c>
    </row>
    <row r="111" spans="1:47" x14ac:dyDescent="0.25">
      <c r="A111" s="107">
        <v>4</v>
      </c>
      <c r="B111" s="107" t="s">
        <v>64</v>
      </c>
      <c r="C111" s="107">
        <v>4</v>
      </c>
      <c r="D111" s="46" t="s">
        <v>65</v>
      </c>
      <c r="E111" s="46" t="str">
        <f t="shared" si="11"/>
        <v>both_list4_example1</v>
      </c>
      <c r="F111" s="109" t="s">
        <v>337</v>
      </c>
      <c r="G111" s="46" t="s">
        <v>195</v>
      </c>
      <c r="H111" s="46">
        <f>VLOOKUP($C111&amp;$G111,'Character Sets'!$A$3:$H$21,3,FALSE)</f>
        <v>10</v>
      </c>
      <c r="I111" s="46" t="str">
        <f>VLOOKUP($C111&amp;$G111,'Character Sets'!$A$3:$H$21,4,FALSE)</f>
        <v>HT2</v>
      </c>
      <c r="J111" s="46" t="str">
        <f>LOWER(VLOOKUP($C111&amp;$G111,'Character Sets'!$A$3:$H$21,6,FALSE))</f>
        <v>taylor</v>
      </c>
      <c r="K111" s="114" t="str">
        <f t="shared" si="12"/>
        <v>HT2_he_taylor_nametag.png</v>
      </c>
      <c r="L111" s="46" t="s">
        <v>196</v>
      </c>
      <c r="M111" s="46">
        <f>VLOOKUP($C111&amp;$L111,'Character Sets'!$A$3:$H$21,3,FALSE)</f>
        <v>11</v>
      </c>
      <c r="N111" s="46" t="str">
        <f>VLOOKUP($C111&amp;$L111,'Character Sets'!$A$3:$H$21,4,FALSE)</f>
        <v>ST1</v>
      </c>
      <c r="O111" s="46" t="str">
        <f>LOWER(VLOOKUP($C111&amp;$L111,'Character Sets'!$A$3:$H$21,6,FALSE))</f>
        <v>jordan</v>
      </c>
      <c r="P111" s="114" t="str">
        <f t="shared" si="13"/>
        <v>ST1_she_jordan_nametag.png</v>
      </c>
      <c r="Q111" s="114" t="s">
        <v>38</v>
      </c>
      <c r="R111" s="107" cm="1">
        <f t="array" ref="R111">_xlfn.IFS($AF111="left", 275, $AF111="right", 525)</f>
        <v>275</v>
      </c>
      <c r="S111" s="107" cm="1">
        <f t="array" ref="S111">_xlfn.IFS($AG111="left", 275, $AG111="right", 525)</f>
        <v>525</v>
      </c>
      <c r="T111" s="107" cm="1">
        <f t="array" ref="T111">_xlfn.IFS($AF111="left", 175, $AF111="right", 725)</f>
        <v>175</v>
      </c>
      <c r="U111" s="107" cm="1">
        <f t="array" ref="U111">_xlfn.IFS($AI111="top", 150, $AI111="bottom", 250)</f>
        <v>250</v>
      </c>
      <c r="V111" s="107" cm="1">
        <f t="array" ref="V111">_xlfn.IFS($AI111="top", 100, $AI111="bottom", 300)</f>
        <v>300</v>
      </c>
      <c r="W111" s="107" cm="1">
        <f t="array" ref="W111">_xlfn.IFS($AI111="top", 50, $AI111="bottom", 350)</f>
        <v>350</v>
      </c>
      <c r="X111" s="111" t="str">
        <f t="shared" si="14"/>
        <v>HT2_brother_taylor.png</v>
      </c>
      <c r="Y111" s="106" t="str" cm="1">
        <f t="array" ref="Y111">_xlfn.IFS($AR111="target_sister",$AO111,$AR111="target_brother", $AN111,$AR111="distractor_sister",$AQ111,$AR111="distractor_brother",$AP111)</f>
        <v>HT2_sister_taylor.png</v>
      </c>
      <c r="Z111" s="106" t="str" cm="1">
        <f t="array" ref="Z111">_xlfn.IFS($AS111="target_sister",$AO111,$AS111="target_brother", $AN111,$AS111="distractor_sister",$AQ111,$AS111="distractor_brother",$AP111)</f>
        <v>ST1_brother_jordan.png</v>
      </c>
      <c r="AA111" s="106" t="str" cm="1">
        <f t="array" ref="AA111">_xlfn.IFS($AT111="target_sister",$AO111,$AT111="target_brother", $AN111,$AT111="distractor_sister",$AQ111,$AT111="distractor_brother",$AP111)</f>
        <v>HT2_brother_taylor.png</v>
      </c>
      <c r="AB111" s="106" t="str" cm="1">
        <f t="array" ref="AB111">_xlfn.IFS($AU111="target_sister",$AO111,$AU111="target_brother", $AN111,$AU111="distractor_sister",$AQ111,$AU111="distractor_brother",$AP111)</f>
        <v>ST1_sister_jordan.png</v>
      </c>
      <c r="AC111" s="111" t="str">
        <f>_xlfn.CONCAT(VLOOKUP($C111&amp;$G111,'Character Sets'!$A$3:$H$21,6,FALSE)," gave the ",LEFT($Q111,FIND(".",$Q111)-1)," to ",$AK111," ",$AL111,".")</f>
        <v>Taylor gave the fork to his brother.</v>
      </c>
      <c r="AD111" s="107">
        <v>1</v>
      </c>
      <c r="AE111" s="106" t="str" cm="1">
        <f t="array" ref="AE111">_xlfn.IFS($B111="both", "_nametag", $B111="nametag", "_nametag", $B111="intro", "", $B111="neither", "")</f>
        <v>_nametag</v>
      </c>
      <c r="AF111" s="108" t="s">
        <v>5</v>
      </c>
      <c r="AG111" s="108" t="s">
        <v>6</v>
      </c>
      <c r="AH111" s="108" t="str">
        <f t="shared" si="17"/>
        <v>fork</v>
      </c>
      <c r="AI111" s="108" t="s">
        <v>8</v>
      </c>
      <c r="AJ111" s="110" t="str">
        <f t="shared" si="15"/>
        <v>bottom left</v>
      </c>
      <c r="AK111" s="110" t="str" cm="1">
        <f t="array" ref="AK111">_xlfn.IFS($G111="he", "his", $G111="she", "her", $G111="they", "their")</f>
        <v>his</v>
      </c>
      <c r="AL111" s="110" t="s">
        <v>135</v>
      </c>
      <c r="AM111" s="111" t="str">
        <f t="shared" si="16"/>
        <v>he_brother</v>
      </c>
      <c r="AN111" s="106" t="str">
        <f t="shared" si="18"/>
        <v>HT2_brother_taylor.png</v>
      </c>
      <c r="AO111" s="106" t="str">
        <f t="shared" si="19"/>
        <v>HT2_sister_taylor.png</v>
      </c>
      <c r="AP111" s="106" t="str">
        <f t="shared" si="20"/>
        <v>ST1_brother_jordan.png</v>
      </c>
      <c r="AQ111" s="106" t="str">
        <f t="shared" si="21"/>
        <v>ST1_sister_jordan.png</v>
      </c>
      <c r="AR111" s="106" t="s">
        <v>356</v>
      </c>
      <c r="AS111" s="106" t="s">
        <v>357</v>
      </c>
      <c r="AT111" s="106" t="s">
        <v>355</v>
      </c>
      <c r="AU111" s="106" t="s">
        <v>358</v>
      </c>
    </row>
    <row r="112" spans="1:47" x14ac:dyDescent="0.25">
      <c r="A112" s="107">
        <v>4</v>
      </c>
      <c r="B112" s="107" t="s">
        <v>64</v>
      </c>
      <c r="C112" s="107">
        <v>4</v>
      </c>
      <c r="D112" s="46" t="s">
        <v>65</v>
      </c>
      <c r="E112" s="46" t="str">
        <f t="shared" si="11"/>
        <v>both_list4_example2</v>
      </c>
      <c r="F112" s="109" t="s">
        <v>338</v>
      </c>
      <c r="G112" s="46" t="s">
        <v>196</v>
      </c>
      <c r="H112" s="46">
        <f>VLOOKUP($C112&amp;$G112,'Character Sets'!$A$3:$H$21,3,FALSE)</f>
        <v>11</v>
      </c>
      <c r="I112" s="46" t="str">
        <f>VLOOKUP($C112&amp;$G112,'Character Sets'!$A$3:$H$21,4,FALSE)</f>
        <v>ST1</v>
      </c>
      <c r="J112" s="46" t="str">
        <f>LOWER(VLOOKUP($C112&amp;$G112,'Character Sets'!$A$3:$H$21,6,FALSE))</f>
        <v>jordan</v>
      </c>
      <c r="K112" s="114" t="str">
        <f t="shared" si="12"/>
        <v>ST1_she_jordan_nametag.png</v>
      </c>
      <c r="L112" s="46" t="s">
        <v>197</v>
      </c>
      <c r="M112" s="46">
        <f>VLOOKUP($C112&amp;$L112,'Character Sets'!$A$3:$H$21,3,FALSE)</f>
        <v>12</v>
      </c>
      <c r="N112" s="46" t="str">
        <f>VLOOKUP($C112&amp;$L112,'Character Sets'!$A$3:$H$21,4,FALSE)</f>
        <v>ST2</v>
      </c>
      <c r="O112" s="46" t="str">
        <f>LOWER(VLOOKUP($C112&amp;$L112,'Character Sets'!$A$3:$H$21,6,FALSE))</f>
        <v>sam</v>
      </c>
      <c r="P112" s="114" t="str">
        <f t="shared" si="13"/>
        <v>ST2_they_sam_nametag.png</v>
      </c>
      <c r="Q112" s="114" t="s">
        <v>99</v>
      </c>
      <c r="R112" s="107" cm="1">
        <f t="array" ref="R112">_xlfn.IFS($AF112="left", 275, $AF112="right", 525)</f>
        <v>525</v>
      </c>
      <c r="S112" s="107" cm="1">
        <f t="array" ref="S112">_xlfn.IFS($AG112="left", 275, $AG112="right", 525)</f>
        <v>275</v>
      </c>
      <c r="T112" s="107" cm="1">
        <f t="array" ref="T112">_xlfn.IFS($AF112="left", 175, $AF112="right", 725)</f>
        <v>725</v>
      </c>
      <c r="U112" s="107" cm="1">
        <f t="array" ref="U112">_xlfn.IFS($AI112="top", 150, $AI112="bottom", 250)</f>
        <v>250</v>
      </c>
      <c r="V112" s="107" cm="1">
        <f t="array" ref="V112">_xlfn.IFS($AI112="top", 100, $AI112="bottom", 300)</f>
        <v>300</v>
      </c>
      <c r="W112" s="107" cm="1">
        <f t="array" ref="W112">_xlfn.IFS($AI112="top", 50, $AI112="bottom", 350)</f>
        <v>350</v>
      </c>
      <c r="X112" s="111" t="str">
        <f t="shared" si="14"/>
        <v>ST1_sister_jordan.png</v>
      </c>
      <c r="Y112" s="106" t="str" cm="1">
        <f t="array" ref="Y112">_xlfn.IFS($AR112="target_sister",$AO112,$AR112="target_brother", $AN112,$AR112="distractor_sister",$AQ112,$AR112="distractor_brother",$AP112)</f>
        <v>ST2_brother_sam.png</v>
      </c>
      <c r="Z112" s="106" t="str" cm="1">
        <f t="array" ref="Z112">_xlfn.IFS($AS112="target_sister",$AO112,$AS112="target_brother", $AN112,$AS112="distractor_sister",$AQ112,$AS112="distractor_brother",$AP112)</f>
        <v>ST1_brother_jordan.png</v>
      </c>
      <c r="AA112" s="106" t="str" cm="1">
        <f t="array" ref="AA112">_xlfn.IFS($AT112="target_sister",$AO112,$AT112="target_brother", $AN112,$AT112="distractor_sister",$AQ112,$AT112="distractor_brother",$AP112)</f>
        <v>ST2_sister_sam.png</v>
      </c>
      <c r="AB112" s="106" t="str" cm="1">
        <f t="array" ref="AB112">_xlfn.IFS($AU112="target_sister",$AO112,$AU112="target_brother", $AN112,$AU112="distractor_sister",$AQ112,$AU112="distractor_brother",$AP112)</f>
        <v>ST1_sister_jordan.png</v>
      </c>
      <c r="AC112" s="111" t="str">
        <f>_xlfn.CONCAT(VLOOKUP($C112&amp;$G112,'Character Sets'!$A$3:$H$21,6,FALSE)," gave the ",LEFT($Q112,FIND(".",$Q112)-1)," to ",$AK112," ",$AL112,".")</f>
        <v>Jordan gave the pepper to her sister.</v>
      </c>
      <c r="AD112" s="107">
        <v>2</v>
      </c>
      <c r="AE112" s="106" t="str" cm="1">
        <f t="array" ref="AE112">_xlfn.IFS($B112="both", "_nametag", $B112="nametag", "_nametag", $B112="intro", "", $B112="neither", "")</f>
        <v>_nametag</v>
      </c>
      <c r="AF112" s="108" t="s">
        <v>6</v>
      </c>
      <c r="AG112" s="108" t="s">
        <v>5</v>
      </c>
      <c r="AH112" s="108" t="str">
        <f t="shared" si="17"/>
        <v>pepper</v>
      </c>
      <c r="AI112" s="108" t="s">
        <v>8</v>
      </c>
      <c r="AJ112" s="110" t="str">
        <f t="shared" si="15"/>
        <v>bottom right</v>
      </c>
      <c r="AK112" s="110" t="str" cm="1">
        <f t="array" ref="AK112">_xlfn.IFS($G112="he", "his", $G112="she", "her", $G112="they", "their")</f>
        <v>her</v>
      </c>
      <c r="AL112" s="110" t="s">
        <v>136</v>
      </c>
      <c r="AM112" s="111" t="str">
        <f t="shared" si="16"/>
        <v>she_sister</v>
      </c>
      <c r="AN112" s="106" t="str">
        <f t="shared" si="18"/>
        <v>ST1_brother_jordan.png</v>
      </c>
      <c r="AO112" s="106" t="str">
        <f t="shared" si="19"/>
        <v>ST1_sister_jordan.png</v>
      </c>
      <c r="AP112" s="106" t="str">
        <f t="shared" si="20"/>
        <v>ST2_brother_sam.png</v>
      </c>
      <c r="AQ112" s="106" t="str">
        <f t="shared" si="21"/>
        <v>ST2_sister_sam.png</v>
      </c>
      <c r="AR112" s="106" t="s">
        <v>357</v>
      </c>
      <c r="AS112" s="106" t="s">
        <v>355</v>
      </c>
      <c r="AT112" s="106" t="s">
        <v>358</v>
      </c>
      <c r="AU112" s="106" t="s">
        <v>356</v>
      </c>
    </row>
    <row r="113" spans="1:47" x14ac:dyDescent="0.25">
      <c r="A113" s="107">
        <v>4</v>
      </c>
      <c r="B113" s="107" t="s">
        <v>64</v>
      </c>
      <c r="C113" s="107">
        <v>4</v>
      </c>
      <c r="D113" s="46" t="s">
        <v>65</v>
      </c>
      <c r="E113" s="46" t="str">
        <f t="shared" si="11"/>
        <v>both_list4_example3</v>
      </c>
      <c r="F113" s="109" t="s">
        <v>339</v>
      </c>
      <c r="G113" s="46" t="s">
        <v>197</v>
      </c>
      <c r="H113" s="46">
        <f>VLOOKUP($C113&amp;$G113,'Character Sets'!$A$3:$H$21,3,FALSE)</f>
        <v>12</v>
      </c>
      <c r="I113" s="46" t="str">
        <f>VLOOKUP($C113&amp;$G113,'Character Sets'!$A$3:$H$21,4,FALSE)</f>
        <v>ST2</v>
      </c>
      <c r="J113" s="46" t="str">
        <f>LOWER(VLOOKUP($C113&amp;$G113,'Character Sets'!$A$3:$H$21,6,FALSE))</f>
        <v>sam</v>
      </c>
      <c r="K113" s="114" t="str">
        <f t="shared" si="12"/>
        <v>ST2_they_sam_nametag.png</v>
      </c>
      <c r="L113" s="46" t="s">
        <v>195</v>
      </c>
      <c r="M113" s="46">
        <f>VLOOKUP($C113&amp;$L113,'Character Sets'!$A$3:$H$21,3,FALSE)</f>
        <v>10</v>
      </c>
      <c r="N113" s="46" t="str">
        <f>VLOOKUP($C113&amp;$L113,'Character Sets'!$A$3:$H$21,4,FALSE)</f>
        <v>HT2</v>
      </c>
      <c r="O113" s="46" t="str">
        <f>LOWER(VLOOKUP($C113&amp;$L113,'Character Sets'!$A$3:$H$21,6,FALSE))</f>
        <v>taylor</v>
      </c>
      <c r="P113" s="114" t="str">
        <f t="shared" si="13"/>
        <v>HT2_he_taylor_nametag.png</v>
      </c>
      <c r="Q113" s="114" t="s">
        <v>36</v>
      </c>
      <c r="R113" s="107" cm="1">
        <f t="array" ref="R113">_xlfn.IFS($AF113="left", 275, $AF113="right", 525)</f>
        <v>525</v>
      </c>
      <c r="S113" s="107" cm="1">
        <f t="array" ref="S113">_xlfn.IFS($AG113="left", 275, $AG113="right", 525)</f>
        <v>275</v>
      </c>
      <c r="T113" s="107" cm="1">
        <f t="array" ref="T113">_xlfn.IFS($AF113="left", 175, $AF113="right", 725)</f>
        <v>725</v>
      </c>
      <c r="U113" s="107" cm="1">
        <f t="array" ref="U113">_xlfn.IFS($AI113="top", 150, $AI113="bottom", 250)</f>
        <v>150</v>
      </c>
      <c r="V113" s="107" cm="1">
        <f t="array" ref="V113">_xlfn.IFS($AI113="top", 100, $AI113="bottom", 300)</f>
        <v>100</v>
      </c>
      <c r="W113" s="107" cm="1">
        <f t="array" ref="W113">_xlfn.IFS($AI113="top", 50, $AI113="bottom", 350)</f>
        <v>50</v>
      </c>
      <c r="X113" s="111" t="str">
        <f t="shared" si="14"/>
        <v>ST2_brother_sam.png</v>
      </c>
      <c r="Y113" s="106" t="str" cm="1">
        <f t="array" ref="Y113">_xlfn.IFS($AR113="target_sister",$AO113,$AR113="target_brother", $AN113,$AR113="distractor_sister",$AQ113,$AR113="distractor_brother",$AP113)</f>
        <v>HT2_brother_taylor.png</v>
      </c>
      <c r="Z113" s="106" t="str" cm="1">
        <f t="array" ref="Z113">_xlfn.IFS($AS113="target_sister",$AO113,$AS113="target_brother", $AN113,$AS113="distractor_sister",$AQ113,$AS113="distractor_brother",$AP113)</f>
        <v>ST2_brother_sam.png</v>
      </c>
      <c r="AA113" s="106" t="str" cm="1">
        <f t="array" ref="AA113">_xlfn.IFS($AT113="target_sister",$AO113,$AT113="target_brother", $AN113,$AT113="distractor_sister",$AQ113,$AT113="distractor_brother",$AP113)</f>
        <v>HT2_sister_taylor.png</v>
      </c>
      <c r="AB113" s="106" t="str" cm="1">
        <f t="array" ref="AB113">_xlfn.IFS($AU113="target_sister",$AO113,$AU113="target_brother", $AN113,$AU113="distractor_sister",$AQ113,$AU113="distractor_brother",$AP113)</f>
        <v>ST2_sister_sam.png</v>
      </c>
      <c r="AC113" s="111" t="str">
        <f>_xlfn.CONCAT(VLOOKUP($C113&amp;$G113,'Character Sets'!$A$3:$H$21,6,FALSE)," gave the ",LEFT($Q113,FIND(".",$Q113)-1)," to ",$AK113," ",$AL113,".")</f>
        <v>Sam gave the peach to their brother.</v>
      </c>
      <c r="AD113" s="107">
        <v>3</v>
      </c>
      <c r="AE113" s="106" t="str" cm="1">
        <f t="array" ref="AE113">_xlfn.IFS($B113="both", "_nametag", $B113="nametag", "_nametag", $B113="intro", "", $B113="neither", "")</f>
        <v>_nametag</v>
      </c>
      <c r="AF113" s="108" t="s">
        <v>6</v>
      </c>
      <c r="AG113" s="108" t="s">
        <v>5</v>
      </c>
      <c r="AH113" s="108" t="str">
        <f t="shared" si="17"/>
        <v>peach</v>
      </c>
      <c r="AI113" s="108" t="s">
        <v>7</v>
      </c>
      <c r="AJ113" s="110" t="str">
        <f t="shared" si="15"/>
        <v>top right</v>
      </c>
      <c r="AK113" s="110" t="str" cm="1">
        <f t="array" ref="AK113">_xlfn.IFS($G113="he", "his", $G113="she", "her", $G113="they", "their")</f>
        <v>their</v>
      </c>
      <c r="AL113" s="110" t="s">
        <v>135</v>
      </c>
      <c r="AM113" s="111" t="str">
        <f t="shared" si="16"/>
        <v>they_brother</v>
      </c>
      <c r="AN113" s="106" t="str">
        <f t="shared" si="18"/>
        <v>ST2_brother_sam.png</v>
      </c>
      <c r="AO113" s="106" t="str">
        <f t="shared" si="19"/>
        <v>ST2_sister_sam.png</v>
      </c>
      <c r="AP113" s="106" t="str">
        <f t="shared" si="20"/>
        <v>HT2_brother_taylor.png</v>
      </c>
      <c r="AQ113" s="106" t="str">
        <f t="shared" si="21"/>
        <v>HT2_sister_taylor.png</v>
      </c>
      <c r="AR113" s="106" t="s">
        <v>357</v>
      </c>
      <c r="AS113" s="106" t="s">
        <v>355</v>
      </c>
      <c r="AT113" s="106" t="s">
        <v>358</v>
      </c>
      <c r="AU113" s="106" t="s">
        <v>356</v>
      </c>
    </row>
    <row r="114" spans="1:47" x14ac:dyDescent="0.25">
      <c r="A114" s="107">
        <v>4</v>
      </c>
      <c r="B114" s="107" t="s">
        <v>64</v>
      </c>
      <c r="C114" s="107">
        <v>4</v>
      </c>
      <c r="D114" s="46" t="s">
        <v>66</v>
      </c>
      <c r="E114" s="46" t="str">
        <f t="shared" si="11"/>
        <v>both_list4_practice1</v>
      </c>
      <c r="F114" s="109" t="s">
        <v>338</v>
      </c>
      <c r="G114" s="46" t="s">
        <v>195</v>
      </c>
      <c r="H114" s="46">
        <f>VLOOKUP($C114&amp;$G114,'Character Sets'!$A$3:$H$21,3,FALSE)</f>
        <v>10</v>
      </c>
      <c r="I114" s="46" t="str">
        <f>VLOOKUP($C114&amp;$G114,'Character Sets'!$A$3:$H$21,4,FALSE)</f>
        <v>HT2</v>
      </c>
      <c r="J114" s="46" t="str">
        <f>LOWER(VLOOKUP($C114&amp;$G114,'Character Sets'!$A$3:$H$21,6,FALSE))</f>
        <v>taylor</v>
      </c>
      <c r="K114" s="114" t="str">
        <f t="shared" si="12"/>
        <v>HT2_he_taylor_nametag.png</v>
      </c>
      <c r="L114" s="46" t="s">
        <v>197</v>
      </c>
      <c r="M114" s="46">
        <f>VLOOKUP($C114&amp;$L114,'Character Sets'!$A$3:$H$21,3,FALSE)</f>
        <v>12</v>
      </c>
      <c r="N114" s="46" t="str">
        <f>VLOOKUP($C114&amp;$L114,'Character Sets'!$A$3:$H$21,4,FALSE)</f>
        <v>ST2</v>
      </c>
      <c r="O114" s="46" t="str">
        <f>LOWER(VLOOKUP($C114&amp;$L114,'Character Sets'!$A$3:$H$21,6,FALSE))</f>
        <v>sam</v>
      </c>
      <c r="P114" s="114" t="str">
        <f t="shared" si="13"/>
        <v>ST2_they_sam_nametag.png</v>
      </c>
      <c r="Q114" s="114" t="s">
        <v>39</v>
      </c>
      <c r="R114" s="107" cm="1">
        <f t="array" ref="R114">_xlfn.IFS($AF114="left", 275, $AF114="right", 525)</f>
        <v>525</v>
      </c>
      <c r="S114" s="107" cm="1">
        <f t="array" ref="S114">_xlfn.IFS($AG114="left", 275, $AG114="right", 525)</f>
        <v>275</v>
      </c>
      <c r="T114" s="107" cm="1">
        <f t="array" ref="T114">_xlfn.IFS($AF114="left", 175, $AF114="right", 725)</f>
        <v>725</v>
      </c>
      <c r="U114" s="107" cm="1">
        <f t="array" ref="U114">_xlfn.IFS($AI114="top", 150, $AI114="bottom", 250)</f>
        <v>150</v>
      </c>
      <c r="V114" s="107" cm="1">
        <f t="array" ref="V114">_xlfn.IFS($AI114="top", 100, $AI114="bottom", 300)</f>
        <v>100</v>
      </c>
      <c r="W114" s="107" cm="1">
        <f t="array" ref="W114">_xlfn.IFS($AI114="top", 50, $AI114="bottom", 350)</f>
        <v>50</v>
      </c>
      <c r="X114" s="111" t="str">
        <f t="shared" si="14"/>
        <v>HT2_sister_taylor.png</v>
      </c>
      <c r="Y114" s="106" t="str" cm="1">
        <f t="array" ref="Y114">_xlfn.IFS($AR114="target_sister",$AO114,$AR114="target_brother", $AN114,$AR114="distractor_sister",$AQ114,$AR114="distractor_brother",$AP114)</f>
        <v>ST2_sister_sam.png</v>
      </c>
      <c r="Z114" s="106" t="str" cm="1">
        <f t="array" ref="Z114">_xlfn.IFS($AS114="target_sister",$AO114,$AS114="target_brother", $AN114,$AS114="distractor_sister",$AQ114,$AS114="distractor_brother",$AP114)</f>
        <v>HT2_sister_taylor.png</v>
      </c>
      <c r="AA114" s="106" t="str" cm="1">
        <f t="array" ref="AA114">_xlfn.IFS($AT114="target_sister",$AO114,$AT114="target_brother", $AN114,$AT114="distractor_sister",$AQ114,$AT114="distractor_brother",$AP114)</f>
        <v>ST2_brother_sam.png</v>
      </c>
      <c r="AB114" s="106" t="str" cm="1">
        <f t="array" ref="AB114">_xlfn.IFS($AU114="target_sister",$AO114,$AU114="target_brother", $AN114,$AU114="distractor_sister",$AQ114,$AU114="distractor_brother",$AP114)</f>
        <v>HT2_brother_taylor.png</v>
      </c>
      <c r="AC114" s="111" t="str">
        <f>_xlfn.CONCAT(VLOOKUP($C114&amp;$G114,'Character Sets'!$A$3:$H$21,6,FALSE)," gave the ",LEFT($Q114,FIND(".",$Q114)-1)," to ",$AK114," ",$AL114,".")</f>
        <v>Taylor gave the sandwich to his sister.</v>
      </c>
      <c r="AD114" s="107">
        <v>1</v>
      </c>
      <c r="AE114" s="106" t="str" cm="1">
        <f t="array" ref="AE114">_xlfn.IFS($B114="both", "_nametag", $B114="nametag", "_nametag", $B114="intro", "", $B114="neither", "")</f>
        <v>_nametag</v>
      </c>
      <c r="AF114" s="108" t="s">
        <v>6</v>
      </c>
      <c r="AG114" s="108" t="s">
        <v>5</v>
      </c>
      <c r="AH114" s="108" t="str">
        <f t="shared" si="17"/>
        <v>sandwich</v>
      </c>
      <c r="AI114" s="108" t="s">
        <v>7</v>
      </c>
      <c r="AJ114" s="110" t="str">
        <f t="shared" si="15"/>
        <v>top right</v>
      </c>
      <c r="AK114" s="110" t="str" cm="1">
        <f t="array" ref="AK114">_xlfn.IFS($G114="he", "his", $G114="she", "her", $G114="they", "their")</f>
        <v>his</v>
      </c>
      <c r="AL114" s="110" t="s">
        <v>136</v>
      </c>
      <c r="AM114" s="111" t="str">
        <f t="shared" si="16"/>
        <v>he_sister</v>
      </c>
      <c r="AN114" s="106" t="str">
        <f t="shared" si="18"/>
        <v>HT2_brother_taylor.png</v>
      </c>
      <c r="AO114" s="106" t="str">
        <f t="shared" si="19"/>
        <v>HT2_sister_taylor.png</v>
      </c>
      <c r="AP114" s="106" t="str">
        <f t="shared" si="20"/>
        <v>ST2_brother_sam.png</v>
      </c>
      <c r="AQ114" s="106" t="str">
        <f t="shared" si="21"/>
        <v>ST2_sister_sam.png</v>
      </c>
      <c r="AR114" s="106" t="s">
        <v>358</v>
      </c>
      <c r="AS114" s="106" t="s">
        <v>356</v>
      </c>
      <c r="AT114" s="106" t="s">
        <v>357</v>
      </c>
      <c r="AU114" s="106" t="s">
        <v>355</v>
      </c>
    </row>
    <row r="115" spans="1:47" x14ac:dyDescent="0.25">
      <c r="A115" s="107">
        <v>4</v>
      </c>
      <c r="B115" s="107" t="s">
        <v>64</v>
      </c>
      <c r="C115" s="107">
        <v>4</v>
      </c>
      <c r="D115" s="46" t="s">
        <v>66</v>
      </c>
      <c r="E115" s="46" t="str">
        <f t="shared" si="11"/>
        <v>both_list4_practice2</v>
      </c>
      <c r="F115" s="109" t="s">
        <v>337</v>
      </c>
      <c r="G115" s="46" t="s">
        <v>196</v>
      </c>
      <c r="H115" s="46">
        <f>VLOOKUP($C115&amp;$G115,'Character Sets'!$A$3:$H$21,3,FALSE)</f>
        <v>11</v>
      </c>
      <c r="I115" s="46" t="str">
        <f>VLOOKUP($C115&amp;$G115,'Character Sets'!$A$3:$H$21,4,FALSE)</f>
        <v>ST1</v>
      </c>
      <c r="J115" s="46" t="str">
        <f>LOWER(VLOOKUP($C115&amp;$G115,'Character Sets'!$A$3:$H$21,6,FALSE))</f>
        <v>jordan</v>
      </c>
      <c r="K115" s="114" t="str">
        <f t="shared" si="12"/>
        <v>ST1_she_jordan_nametag.png</v>
      </c>
      <c r="L115" s="46" t="s">
        <v>195</v>
      </c>
      <c r="M115" s="46">
        <f>VLOOKUP($C115&amp;$L115,'Character Sets'!$A$3:$H$21,3,FALSE)</f>
        <v>10</v>
      </c>
      <c r="N115" s="46" t="str">
        <f>VLOOKUP($C115&amp;$L115,'Character Sets'!$A$3:$H$21,4,FALSE)</f>
        <v>HT2</v>
      </c>
      <c r="O115" s="46" t="str">
        <f>LOWER(VLOOKUP($C115&amp;$L115,'Character Sets'!$A$3:$H$21,6,FALSE))</f>
        <v>taylor</v>
      </c>
      <c r="P115" s="114" t="str">
        <f t="shared" si="13"/>
        <v>HT2_he_taylor_nametag.png</v>
      </c>
      <c r="Q115" s="114" t="s">
        <v>107</v>
      </c>
      <c r="R115" s="107" cm="1">
        <f t="array" ref="R115">_xlfn.IFS($AF115="left", 275, $AF115="right", 525)</f>
        <v>275</v>
      </c>
      <c r="S115" s="107" cm="1">
        <f t="array" ref="S115">_xlfn.IFS($AG115="left", 275, $AG115="right", 525)</f>
        <v>525</v>
      </c>
      <c r="T115" s="107" cm="1">
        <f t="array" ref="T115">_xlfn.IFS($AF115="left", 175, $AF115="right", 725)</f>
        <v>175</v>
      </c>
      <c r="U115" s="107" cm="1">
        <f t="array" ref="U115">_xlfn.IFS($AI115="top", 150, $AI115="bottom", 250)</f>
        <v>150</v>
      </c>
      <c r="V115" s="107" cm="1">
        <f t="array" ref="V115">_xlfn.IFS($AI115="top", 100, $AI115="bottom", 300)</f>
        <v>100</v>
      </c>
      <c r="W115" s="107" cm="1">
        <f t="array" ref="W115">_xlfn.IFS($AI115="top", 50, $AI115="bottom", 350)</f>
        <v>50</v>
      </c>
      <c r="X115" s="111" t="str">
        <f t="shared" si="14"/>
        <v>ST1_brother_jordan.png</v>
      </c>
      <c r="Y115" s="106" t="str" cm="1">
        <f t="array" ref="Y115">_xlfn.IFS($AR115="target_sister",$AO115,$AR115="target_brother", $AN115,$AR115="distractor_sister",$AQ115,$AR115="distractor_brother",$AP115)</f>
        <v>ST1_brother_jordan.png</v>
      </c>
      <c r="Z115" s="106" t="str" cm="1">
        <f t="array" ref="Z115">_xlfn.IFS($AS115="target_sister",$AO115,$AS115="target_brother", $AN115,$AS115="distractor_sister",$AQ115,$AS115="distractor_brother",$AP115)</f>
        <v>HT2_brother_taylor.png</v>
      </c>
      <c r="AA115" s="106" t="str" cm="1">
        <f t="array" ref="AA115">_xlfn.IFS($AT115="target_sister",$AO115,$AT115="target_brother", $AN115,$AT115="distractor_sister",$AQ115,$AT115="distractor_brother",$AP115)</f>
        <v>ST1_sister_jordan.png</v>
      </c>
      <c r="AB115" s="106" t="str" cm="1">
        <f t="array" ref="AB115">_xlfn.IFS($AU115="target_sister",$AO115,$AU115="target_brother", $AN115,$AU115="distractor_sister",$AQ115,$AU115="distractor_brother",$AP115)</f>
        <v>HT2_sister_taylor.png</v>
      </c>
      <c r="AC115" s="111" t="str">
        <f>_xlfn.CONCAT(VLOOKUP($C115&amp;$G115,'Character Sets'!$A$3:$H$21,6,FALSE)," gave the ",LEFT($Q115,FIND(".",$Q115)-1)," to ",$AK115," ",$AL115,".")</f>
        <v>Jordan gave the popcorn to her brother.</v>
      </c>
      <c r="AD115" s="107">
        <v>2</v>
      </c>
      <c r="AE115" s="106" t="str" cm="1">
        <f t="array" ref="AE115">_xlfn.IFS($B115="both", "_nametag", $B115="nametag", "_nametag", $B115="intro", "", $B115="neither", "")</f>
        <v>_nametag</v>
      </c>
      <c r="AF115" s="108" t="s">
        <v>5</v>
      </c>
      <c r="AG115" s="108" t="s">
        <v>6</v>
      </c>
      <c r="AH115" s="108" t="str">
        <f t="shared" si="17"/>
        <v>popcorn</v>
      </c>
      <c r="AI115" s="108" t="s">
        <v>7</v>
      </c>
      <c r="AJ115" s="110" t="str">
        <f t="shared" si="15"/>
        <v>top left</v>
      </c>
      <c r="AK115" s="110" t="str" cm="1">
        <f t="array" ref="AK115">_xlfn.IFS($G115="he", "his", $G115="she", "her", $G115="they", "their")</f>
        <v>her</v>
      </c>
      <c r="AL115" s="110" t="s">
        <v>135</v>
      </c>
      <c r="AM115" s="111" t="str">
        <f t="shared" si="16"/>
        <v>she_brother</v>
      </c>
      <c r="AN115" s="106" t="str">
        <f t="shared" si="18"/>
        <v>ST1_brother_jordan.png</v>
      </c>
      <c r="AO115" s="106" t="str">
        <f t="shared" si="19"/>
        <v>ST1_sister_jordan.png</v>
      </c>
      <c r="AP115" s="106" t="str">
        <f t="shared" si="20"/>
        <v>HT2_brother_taylor.png</v>
      </c>
      <c r="AQ115" s="106" t="str">
        <f t="shared" si="21"/>
        <v>HT2_sister_taylor.png</v>
      </c>
      <c r="AR115" s="106" t="s">
        <v>355</v>
      </c>
      <c r="AS115" s="106" t="s">
        <v>357</v>
      </c>
      <c r="AT115" s="106" t="s">
        <v>356</v>
      </c>
      <c r="AU115" s="106" t="s">
        <v>358</v>
      </c>
    </row>
    <row r="116" spans="1:47" x14ac:dyDescent="0.25">
      <c r="A116" s="107">
        <v>4</v>
      </c>
      <c r="B116" s="107" t="s">
        <v>64</v>
      </c>
      <c r="C116" s="107">
        <v>4</v>
      </c>
      <c r="D116" s="46" t="s">
        <v>66</v>
      </c>
      <c r="E116" s="46" t="str">
        <f t="shared" si="11"/>
        <v>both_list4_practice3</v>
      </c>
      <c r="F116" s="109" t="s">
        <v>339</v>
      </c>
      <c r="G116" s="46" t="s">
        <v>197</v>
      </c>
      <c r="H116" s="46">
        <f>VLOOKUP($C116&amp;$G116,'Character Sets'!$A$3:$H$21,3,FALSE)</f>
        <v>12</v>
      </c>
      <c r="I116" s="46" t="str">
        <f>VLOOKUP($C116&amp;$G116,'Character Sets'!$A$3:$H$21,4,FALSE)</f>
        <v>ST2</v>
      </c>
      <c r="J116" s="46" t="str">
        <f>LOWER(VLOOKUP($C116&amp;$G116,'Character Sets'!$A$3:$H$21,6,FALSE))</f>
        <v>sam</v>
      </c>
      <c r="K116" s="114" t="str">
        <f t="shared" si="12"/>
        <v>ST2_they_sam_nametag.png</v>
      </c>
      <c r="L116" s="46" t="s">
        <v>196</v>
      </c>
      <c r="M116" s="46">
        <f>VLOOKUP($C116&amp;$L116,'Character Sets'!$A$3:$H$21,3,FALSE)</f>
        <v>11</v>
      </c>
      <c r="N116" s="46" t="str">
        <f>VLOOKUP($C116&amp;$L116,'Character Sets'!$A$3:$H$21,4,FALSE)</f>
        <v>ST1</v>
      </c>
      <c r="O116" s="46" t="str">
        <f>LOWER(VLOOKUP($C116&amp;$L116,'Character Sets'!$A$3:$H$21,6,FALSE))</f>
        <v>jordan</v>
      </c>
      <c r="P116" s="114" t="str">
        <f t="shared" si="13"/>
        <v>ST1_she_jordan_nametag.png</v>
      </c>
      <c r="Q116" s="114" t="s">
        <v>41</v>
      </c>
      <c r="R116" s="107" cm="1">
        <f t="array" ref="R116">_xlfn.IFS($AF116="left", 275, $AF116="right", 525)</f>
        <v>275</v>
      </c>
      <c r="S116" s="107" cm="1">
        <f t="array" ref="S116">_xlfn.IFS($AG116="left", 275, $AG116="right", 525)</f>
        <v>525</v>
      </c>
      <c r="T116" s="107" cm="1">
        <f t="array" ref="T116">_xlfn.IFS($AF116="left", 175, $AF116="right", 725)</f>
        <v>175</v>
      </c>
      <c r="U116" s="107" cm="1">
        <f t="array" ref="U116">_xlfn.IFS($AI116="top", 150, $AI116="bottom", 250)</f>
        <v>250</v>
      </c>
      <c r="V116" s="107" cm="1">
        <f t="array" ref="V116">_xlfn.IFS($AI116="top", 100, $AI116="bottom", 300)</f>
        <v>300</v>
      </c>
      <c r="W116" s="107" cm="1">
        <f t="array" ref="W116">_xlfn.IFS($AI116="top", 50, $AI116="bottom", 350)</f>
        <v>350</v>
      </c>
      <c r="X116" s="111" t="str">
        <f t="shared" si="14"/>
        <v>ST2_sister_sam.png</v>
      </c>
      <c r="Y116" s="106" t="str" cm="1">
        <f t="array" ref="Y116">_xlfn.IFS($AR116="target_sister",$AO116,$AR116="target_brother", $AN116,$AR116="distractor_sister",$AQ116,$AR116="distractor_brother",$AP116)</f>
        <v>ST2_brother_sam.png</v>
      </c>
      <c r="Z116" s="106" t="str" cm="1">
        <f t="array" ref="Z116">_xlfn.IFS($AS116="target_sister",$AO116,$AS116="target_brother", $AN116,$AS116="distractor_sister",$AQ116,$AS116="distractor_brother",$AP116)</f>
        <v>ST1_sister_jordan.png</v>
      </c>
      <c r="AA116" s="106" t="str" cm="1">
        <f t="array" ref="AA116">_xlfn.IFS($AT116="target_sister",$AO116,$AT116="target_brother", $AN116,$AT116="distractor_sister",$AQ116,$AT116="distractor_brother",$AP116)</f>
        <v>ST2_sister_sam.png</v>
      </c>
      <c r="AB116" s="106" t="str" cm="1">
        <f t="array" ref="AB116">_xlfn.IFS($AU116="target_sister",$AO116,$AU116="target_brother", $AN116,$AU116="distractor_sister",$AQ116,$AU116="distractor_brother",$AP116)</f>
        <v>ST1_brother_jordan.png</v>
      </c>
      <c r="AC116" s="111" t="str">
        <f>_xlfn.CONCAT(VLOOKUP($C116&amp;$G116,'Character Sets'!$A$3:$H$21,6,FALSE)," gave the ",LEFT($Q116,FIND(".",$Q116)-1)," to ",$AK116," ",$AL116,".")</f>
        <v>Sam gave the hotdog to their sister.</v>
      </c>
      <c r="AD116" s="107">
        <v>3</v>
      </c>
      <c r="AE116" s="106" t="str" cm="1">
        <f t="array" ref="AE116">_xlfn.IFS($B116="both", "_nametag", $B116="nametag", "_nametag", $B116="intro", "", $B116="neither", "")</f>
        <v>_nametag</v>
      </c>
      <c r="AF116" s="108" t="s">
        <v>5</v>
      </c>
      <c r="AG116" s="108" t="s">
        <v>6</v>
      </c>
      <c r="AH116" s="108" t="str">
        <f t="shared" si="17"/>
        <v>hotdog</v>
      </c>
      <c r="AI116" s="108" t="s">
        <v>8</v>
      </c>
      <c r="AJ116" s="110" t="str">
        <f t="shared" si="15"/>
        <v>bottom left</v>
      </c>
      <c r="AK116" s="110" t="str" cm="1">
        <f t="array" ref="AK116">_xlfn.IFS($G116="he", "his", $G116="she", "her", $G116="they", "their")</f>
        <v>their</v>
      </c>
      <c r="AL116" s="110" t="s">
        <v>136</v>
      </c>
      <c r="AM116" s="111" t="str">
        <f t="shared" si="16"/>
        <v>they_sister</v>
      </c>
      <c r="AN116" s="106" t="str">
        <f t="shared" si="18"/>
        <v>ST2_brother_sam.png</v>
      </c>
      <c r="AO116" s="106" t="str">
        <f t="shared" si="19"/>
        <v>ST2_sister_sam.png</v>
      </c>
      <c r="AP116" s="106" t="str">
        <f t="shared" si="20"/>
        <v>ST1_brother_jordan.png</v>
      </c>
      <c r="AQ116" s="106" t="str">
        <f t="shared" si="21"/>
        <v>ST1_sister_jordan.png</v>
      </c>
      <c r="AR116" s="106" t="s">
        <v>355</v>
      </c>
      <c r="AS116" s="106" t="s">
        <v>358</v>
      </c>
      <c r="AT116" s="106" t="s">
        <v>356</v>
      </c>
      <c r="AU116" s="106" t="s">
        <v>357</v>
      </c>
    </row>
    <row r="117" spans="1:47" x14ac:dyDescent="0.25">
      <c r="A117" s="107">
        <v>4</v>
      </c>
      <c r="B117" s="107" t="s">
        <v>64</v>
      </c>
      <c r="C117" s="107">
        <v>4</v>
      </c>
      <c r="D117" s="46" t="s">
        <v>10</v>
      </c>
      <c r="E117" s="46" t="str">
        <f t="shared" si="11"/>
        <v>both_list4_critical1</v>
      </c>
      <c r="F117" s="109" t="s">
        <v>337</v>
      </c>
      <c r="G117" s="46" t="s">
        <v>195</v>
      </c>
      <c r="H117" s="46">
        <f>VLOOKUP($C117&amp;$G117,'Character Sets'!$A$3:$H$21,3,FALSE)</f>
        <v>10</v>
      </c>
      <c r="I117" s="46" t="str">
        <f>VLOOKUP($C117&amp;$G117,'Character Sets'!$A$3:$H$21,4,FALSE)</f>
        <v>HT2</v>
      </c>
      <c r="J117" s="46" t="str">
        <f>LOWER(VLOOKUP($C117&amp;$G117,'Character Sets'!$A$3:$H$21,6,FALSE))</f>
        <v>taylor</v>
      </c>
      <c r="K117" s="114" t="str">
        <f t="shared" si="12"/>
        <v>HT2_he_taylor_nametag.png</v>
      </c>
      <c r="L117" s="46" t="s">
        <v>196</v>
      </c>
      <c r="M117" s="46">
        <f>VLOOKUP($C117&amp;$L117,'Character Sets'!$A$3:$H$21,3,FALSE)</f>
        <v>11</v>
      </c>
      <c r="N117" s="46" t="str">
        <f>VLOOKUP($C117&amp;$L117,'Character Sets'!$A$3:$H$21,4,FALSE)</f>
        <v>ST1</v>
      </c>
      <c r="O117" s="46" t="str">
        <f>LOWER(VLOOKUP($C117&amp;$L117,'Character Sets'!$A$3:$H$21,6,FALSE))</f>
        <v>jordan</v>
      </c>
      <c r="P117" s="114" t="str">
        <f t="shared" si="13"/>
        <v>ST1_she_jordan_nametag.png</v>
      </c>
      <c r="Q117" s="114" t="s">
        <v>16</v>
      </c>
      <c r="R117" s="107" cm="1">
        <f t="array" ref="R117">_xlfn.IFS($AF117="left", 275, $AF117="right", 525)</f>
        <v>275</v>
      </c>
      <c r="S117" s="107" cm="1">
        <f t="array" ref="S117">_xlfn.IFS($AG117="left", 275, $AG117="right", 525)</f>
        <v>525</v>
      </c>
      <c r="T117" s="107" cm="1">
        <f t="array" ref="T117">_xlfn.IFS($AF117="left", 175, $AF117="right", 725)</f>
        <v>175</v>
      </c>
      <c r="U117" s="107" cm="1">
        <f t="array" ref="U117">_xlfn.IFS($AI117="top", 150, $AI117="bottom", 250)</f>
        <v>150</v>
      </c>
      <c r="V117" s="107" cm="1">
        <f t="array" ref="V117">_xlfn.IFS($AI117="top", 100, $AI117="bottom", 300)</f>
        <v>100</v>
      </c>
      <c r="W117" s="107" cm="1">
        <f t="array" ref="W117">_xlfn.IFS($AI117="top", 50, $AI117="bottom", 350)</f>
        <v>50</v>
      </c>
      <c r="X117" s="111" t="str">
        <f t="shared" si="14"/>
        <v>HT2_brother_taylor.png</v>
      </c>
      <c r="Y117" s="106" t="str" cm="1">
        <f t="array" ref="Y117">_xlfn.IFS($AR117="target_sister",$AO117,$AR117="target_brother", $AN117,$AR117="distractor_sister",$AQ117,$AR117="distractor_brother",$AP117)</f>
        <v>HT2_brother_taylor.png</v>
      </c>
      <c r="Z117" s="106" t="str" cm="1">
        <f t="array" ref="Z117">_xlfn.IFS($AS117="target_sister",$AO117,$AS117="target_brother", $AN117,$AS117="distractor_sister",$AQ117,$AS117="distractor_brother",$AP117)</f>
        <v>ST1_brother_jordan.png</v>
      </c>
      <c r="AA117" s="106" t="str" cm="1">
        <f t="array" ref="AA117">_xlfn.IFS($AT117="target_sister",$AO117,$AT117="target_brother", $AN117,$AT117="distractor_sister",$AQ117,$AT117="distractor_brother",$AP117)</f>
        <v>HT2_sister_taylor.png</v>
      </c>
      <c r="AB117" s="106" t="str" cm="1">
        <f t="array" ref="AB117">_xlfn.IFS($AU117="target_sister",$AO117,$AU117="target_brother", $AN117,$AU117="distractor_sister",$AQ117,$AU117="distractor_brother",$AP117)</f>
        <v>ST1_sister_jordan.png</v>
      </c>
      <c r="AC117" s="111" t="str">
        <f>_xlfn.CONCAT(VLOOKUP($C117&amp;$G117,'Character Sets'!$A$3:$H$21,6,FALSE)," gave the ",LEFT($Q117,FIND(".",$Q117)-1)," to ",$AK117," ",$AL117,".")</f>
        <v>Taylor gave the chocolate to his brother.</v>
      </c>
      <c r="AD117" s="107">
        <v>1</v>
      </c>
      <c r="AE117" s="106" t="str" cm="1">
        <f t="array" ref="AE117">_xlfn.IFS($B117="both", "_nametag", $B117="nametag", "_nametag", $B117="intro", "", $B117="neither", "")</f>
        <v>_nametag</v>
      </c>
      <c r="AF117" s="46" t="s">
        <v>5</v>
      </c>
      <c r="AG117" s="46" t="s">
        <v>6</v>
      </c>
      <c r="AH117" s="108" t="str">
        <f t="shared" si="17"/>
        <v>chocolate</v>
      </c>
      <c r="AI117" s="46" t="s">
        <v>7</v>
      </c>
      <c r="AJ117" s="110" t="str">
        <f t="shared" si="15"/>
        <v>top left</v>
      </c>
      <c r="AK117" s="110" t="str" cm="1">
        <f t="array" ref="AK117">_xlfn.IFS($G117="he", "his", $G117="she", "her", $G117="they", "their")</f>
        <v>his</v>
      </c>
      <c r="AL117" s="110" t="s">
        <v>135</v>
      </c>
      <c r="AM117" s="111" t="str">
        <f t="shared" si="16"/>
        <v>he_brother</v>
      </c>
      <c r="AN117" s="106" t="str">
        <f t="shared" si="18"/>
        <v>HT2_brother_taylor.png</v>
      </c>
      <c r="AO117" s="106" t="str">
        <f t="shared" si="19"/>
        <v>HT2_sister_taylor.png</v>
      </c>
      <c r="AP117" s="106" t="str">
        <f t="shared" si="20"/>
        <v>ST1_brother_jordan.png</v>
      </c>
      <c r="AQ117" s="106" t="str">
        <f t="shared" si="21"/>
        <v>ST1_sister_jordan.png</v>
      </c>
      <c r="AR117" s="106" t="s">
        <v>355</v>
      </c>
      <c r="AS117" s="106" t="s">
        <v>357</v>
      </c>
      <c r="AT117" s="106" t="s">
        <v>356</v>
      </c>
      <c r="AU117" s="106" t="s">
        <v>358</v>
      </c>
    </row>
    <row r="118" spans="1:47" x14ac:dyDescent="0.25">
      <c r="A118" s="107">
        <v>4</v>
      </c>
      <c r="B118" s="107" t="s">
        <v>64</v>
      </c>
      <c r="C118" s="107">
        <v>4</v>
      </c>
      <c r="D118" s="46" t="s">
        <v>10</v>
      </c>
      <c r="E118" s="46" t="str">
        <f t="shared" si="11"/>
        <v>both_list4_critical2</v>
      </c>
      <c r="F118" s="46" t="s">
        <v>337</v>
      </c>
      <c r="G118" s="46" t="s">
        <v>195</v>
      </c>
      <c r="H118" s="46">
        <f>VLOOKUP($C118&amp;$G118,'Character Sets'!$A$3:$H$21,3,FALSE)</f>
        <v>10</v>
      </c>
      <c r="I118" s="46" t="str">
        <f>VLOOKUP($C118&amp;$G118,'Character Sets'!$A$3:$H$21,4,FALSE)</f>
        <v>HT2</v>
      </c>
      <c r="J118" s="46" t="str">
        <f>LOWER(VLOOKUP($C118&amp;$G118,'Character Sets'!$A$3:$H$21,6,FALSE))</f>
        <v>taylor</v>
      </c>
      <c r="K118" s="114" t="str">
        <f t="shared" si="12"/>
        <v>HT2_he_taylor_nametag.png</v>
      </c>
      <c r="L118" s="46" t="s">
        <v>196</v>
      </c>
      <c r="M118" s="46">
        <f>VLOOKUP($C118&amp;$L118,'Character Sets'!$A$3:$H$21,3,FALSE)</f>
        <v>11</v>
      </c>
      <c r="N118" s="46" t="str">
        <f>VLOOKUP($C118&amp;$L118,'Character Sets'!$A$3:$H$21,4,FALSE)</f>
        <v>ST1</v>
      </c>
      <c r="O118" s="46" t="str">
        <f>LOWER(VLOOKUP($C118&amp;$L118,'Character Sets'!$A$3:$H$21,6,FALSE))</f>
        <v>jordan</v>
      </c>
      <c r="P118" s="114" t="str">
        <f t="shared" si="13"/>
        <v>ST1_she_jordan_nametag.png</v>
      </c>
      <c r="Q118" s="114" t="s">
        <v>17</v>
      </c>
      <c r="R118" s="107" cm="1">
        <f t="array" ref="R118">_xlfn.IFS($AF118="left", 275, $AF118="right", 525)</f>
        <v>525</v>
      </c>
      <c r="S118" s="107" cm="1">
        <f t="array" ref="S118">_xlfn.IFS($AG118="left", 275, $AG118="right", 525)</f>
        <v>275</v>
      </c>
      <c r="T118" s="107" cm="1">
        <f t="array" ref="T118">_xlfn.IFS($AF118="left", 175, $AF118="right", 725)</f>
        <v>725</v>
      </c>
      <c r="U118" s="107" cm="1">
        <f t="array" ref="U118">_xlfn.IFS($AI118="top", 150, $AI118="bottom", 250)</f>
        <v>150</v>
      </c>
      <c r="V118" s="107" cm="1">
        <f t="array" ref="V118">_xlfn.IFS($AI118="top", 100, $AI118="bottom", 300)</f>
        <v>100</v>
      </c>
      <c r="W118" s="107" cm="1">
        <f t="array" ref="W118">_xlfn.IFS($AI118="top", 50, $AI118="bottom", 350)</f>
        <v>50</v>
      </c>
      <c r="X118" s="111" t="str">
        <f t="shared" si="14"/>
        <v>HT2_sister_taylor.png</v>
      </c>
      <c r="Y118" s="106" t="str" cm="1">
        <f t="array" ref="Y118">_xlfn.IFS($AR118="target_sister",$AO118,$AR118="target_brother", $AN118,$AR118="distractor_sister",$AQ118,$AR118="distractor_brother",$AP118)</f>
        <v>ST1_sister_jordan.png</v>
      </c>
      <c r="Z118" s="106" t="str" cm="1">
        <f t="array" ref="Z118">_xlfn.IFS($AS118="target_sister",$AO118,$AS118="target_brother", $AN118,$AS118="distractor_sister",$AQ118,$AS118="distractor_brother",$AP118)</f>
        <v>HT2_sister_taylor.png</v>
      </c>
      <c r="AA118" s="106" t="str" cm="1">
        <f t="array" ref="AA118">_xlfn.IFS($AT118="target_sister",$AO118,$AT118="target_brother", $AN118,$AT118="distractor_sister",$AQ118,$AT118="distractor_brother",$AP118)</f>
        <v>ST1_brother_jordan.png</v>
      </c>
      <c r="AB118" s="106" t="str" cm="1">
        <f t="array" ref="AB118">_xlfn.IFS($AU118="target_sister",$AO118,$AU118="target_brother", $AN118,$AU118="distractor_sister",$AQ118,$AU118="distractor_brother",$AP118)</f>
        <v>HT2_brother_taylor.png</v>
      </c>
      <c r="AC118" s="111" t="str">
        <f>_xlfn.CONCAT(VLOOKUP($C118&amp;$G118,'Character Sets'!$A$3:$H$21,6,FALSE)," gave the ",LEFT($Q118,FIND(".",$Q118)-1)," to ",$AK118," ",$AL118,".")</f>
        <v>Taylor gave the cherries to his sister.</v>
      </c>
      <c r="AD118" s="107">
        <v>2</v>
      </c>
      <c r="AE118" s="106" t="str" cm="1">
        <f t="array" ref="AE118">_xlfn.IFS($B118="both", "_nametag", $B118="nametag", "_nametag", $B118="intro", "", $B118="neither", "")</f>
        <v>_nametag</v>
      </c>
      <c r="AF118" s="46" t="s">
        <v>6</v>
      </c>
      <c r="AG118" s="46" t="s">
        <v>5</v>
      </c>
      <c r="AH118" s="108" t="str">
        <f t="shared" si="17"/>
        <v>cherries</v>
      </c>
      <c r="AI118" s="46" t="s">
        <v>7</v>
      </c>
      <c r="AJ118" s="110" t="str">
        <f t="shared" si="15"/>
        <v>top right</v>
      </c>
      <c r="AK118" s="110" t="str" cm="1">
        <f t="array" ref="AK118">_xlfn.IFS($G118="he", "his", $G118="she", "her", $G118="they", "their")</f>
        <v>his</v>
      </c>
      <c r="AL118" s="110" t="s">
        <v>136</v>
      </c>
      <c r="AM118" s="111" t="str">
        <f t="shared" si="16"/>
        <v>he_sister</v>
      </c>
      <c r="AN118" s="106" t="str">
        <f t="shared" si="18"/>
        <v>HT2_brother_taylor.png</v>
      </c>
      <c r="AO118" s="106" t="str">
        <f t="shared" si="19"/>
        <v>HT2_sister_taylor.png</v>
      </c>
      <c r="AP118" s="106" t="str">
        <f t="shared" si="20"/>
        <v>ST1_brother_jordan.png</v>
      </c>
      <c r="AQ118" s="106" t="str">
        <f t="shared" si="21"/>
        <v>ST1_sister_jordan.png</v>
      </c>
      <c r="AR118" s="106" t="s">
        <v>358</v>
      </c>
      <c r="AS118" s="106" t="s">
        <v>356</v>
      </c>
      <c r="AT118" s="106" t="s">
        <v>357</v>
      </c>
      <c r="AU118" s="106" t="s">
        <v>355</v>
      </c>
    </row>
    <row r="119" spans="1:47" x14ac:dyDescent="0.25">
      <c r="A119" s="107">
        <v>4</v>
      </c>
      <c r="B119" s="107" t="s">
        <v>64</v>
      </c>
      <c r="C119" s="107">
        <v>4</v>
      </c>
      <c r="D119" s="46" t="s">
        <v>10</v>
      </c>
      <c r="E119" s="46" t="str">
        <f t="shared" si="11"/>
        <v>both_list4_critical3</v>
      </c>
      <c r="F119" s="46" t="s">
        <v>337</v>
      </c>
      <c r="G119" s="46" t="s">
        <v>195</v>
      </c>
      <c r="H119" s="46">
        <f>VLOOKUP($C119&amp;$G119,'Character Sets'!$A$3:$H$21,3,FALSE)</f>
        <v>10</v>
      </c>
      <c r="I119" s="46" t="str">
        <f>VLOOKUP($C119&amp;$G119,'Character Sets'!$A$3:$H$21,4,FALSE)</f>
        <v>HT2</v>
      </c>
      <c r="J119" s="46" t="str">
        <f>LOWER(VLOOKUP($C119&amp;$G119,'Character Sets'!$A$3:$H$21,6,FALSE))</f>
        <v>taylor</v>
      </c>
      <c r="K119" s="114" t="str">
        <f t="shared" si="12"/>
        <v>HT2_he_taylor_nametag.png</v>
      </c>
      <c r="L119" s="46" t="s">
        <v>196</v>
      </c>
      <c r="M119" s="46">
        <f>VLOOKUP($C119&amp;$L119,'Character Sets'!$A$3:$H$21,3,FALSE)</f>
        <v>11</v>
      </c>
      <c r="N119" s="46" t="str">
        <f>VLOOKUP($C119&amp;$L119,'Character Sets'!$A$3:$H$21,4,FALSE)</f>
        <v>ST1</v>
      </c>
      <c r="O119" s="46" t="str">
        <f>LOWER(VLOOKUP($C119&amp;$L119,'Character Sets'!$A$3:$H$21,6,FALSE))</f>
        <v>jordan</v>
      </c>
      <c r="P119" s="114" t="str">
        <f t="shared" si="13"/>
        <v>ST1_she_jordan_nametag.png</v>
      </c>
      <c r="Q119" s="114" t="s">
        <v>18</v>
      </c>
      <c r="R119" s="107" cm="1">
        <f t="array" ref="R119">_xlfn.IFS($AF119="left", 275, $AF119="right", 525)</f>
        <v>275</v>
      </c>
      <c r="S119" s="107" cm="1">
        <f t="array" ref="S119">_xlfn.IFS($AG119="left", 275, $AG119="right", 525)</f>
        <v>525</v>
      </c>
      <c r="T119" s="107" cm="1">
        <f t="array" ref="T119">_xlfn.IFS($AF119="left", 175, $AF119="right", 725)</f>
        <v>175</v>
      </c>
      <c r="U119" s="107" cm="1">
        <f t="array" ref="U119">_xlfn.IFS($AI119="top", 150, $AI119="bottom", 250)</f>
        <v>250</v>
      </c>
      <c r="V119" s="107" cm="1">
        <f t="array" ref="V119">_xlfn.IFS($AI119="top", 100, $AI119="bottom", 300)</f>
        <v>300</v>
      </c>
      <c r="W119" s="107" cm="1">
        <f t="array" ref="W119">_xlfn.IFS($AI119="top", 50, $AI119="bottom", 350)</f>
        <v>350</v>
      </c>
      <c r="X119" s="111" t="str">
        <f t="shared" si="14"/>
        <v>HT2_sister_taylor.png</v>
      </c>
      <c r="Y119" s="106" t="str" cm="1">
        <f t="array" ref="Y119">_xlfn.IFS($AR119="target_sister",$AO119,$AR119="target_brother", $AN119,$AR119="distractor_sister",$AQ119,$AR119="distractor_brother",$AP119)</f>
        <v>HT2_brother_taylor.png</v>
      </c>
      <c r="Z119" s="106" t="str" cm="1">
        <f t="array" ref="Z119">_xlfn.IFS($AS119="target_sister",$AO119,$AS119="target_brother", $AN119,$AS119="distractor_sister",$AQ119,$AS119="distractor_brother",$AP119)</f>
        <v>ST1_brother_jordan.png</v>
      </c>
      <c r="AA119" s="106" t="str" cm="1">
        <f t="array" ref="AA119">_xlfn.IFS($AT119="target_sister",$AO119,$AT119="target_brother", $AN119,$AT119="distractor_sister",$AQ119,$AT119="distractor_brother",$AP119)</f>
        <v>HT2_sister_taylor.png</v>
      </c>
      <c r="AB119" s="106" t="str" cm="1">
        <f t="array" ref="AB119">_xlfn.IFS($AU119="target_sister",$AO119,$AU119="target_brother", $AN119,$AU119="distractor_sister",$AQ119,$AU119="distractor_brother",$AP119)</f>
        <v>ST1_sister_jordan.png</v>
      </c>
      <c r="AC119" s="111" t="str">
        <f>_xlfn.CONCAT(VLOOKUP($C119&amp;$G119,'Character Sets'!$A$3:$H$21,6,FALSE)," gave the ",LEFT($Q119,FIND(".",$Q119)-1)," to ",$AK119," ",$AL119,".")</f>
        <v>Taylor gave the avocado to his sister.</v>
      </c>
      <c r="AD119" s="107">
        <v>3</v>
      </c>
      <c r="AE119" s="106" t="str" cm="1">
        <f t="array" ref="AE119">_xlfn.IFS($B119="both", "_nametag", $B119="nametag", "_nametag", $B119="intro", "", $B119="neither", "")</f>
        <v>_nametag</v>
      </c>
      <c r="AF119" s="46" t="s">
        <v>5</v>
      </c>
      <c r="AG119" s="46" t="s">
        <v>6</v>
      </c>
      <c r="AH119" s="108" t="str">
        <f t="shared" si="17"/>
        <v>avocado</v>
      </c>
      <c r="AI119" s="46" t="s">
        <v>8</v>
      </c>
      <c r="AJ119" s="110" t="str">
        <f t="shared" si="15"/>
        <v>bottom left</v>
      </c>
      <c r="AK119" s="110" t="str" cm="1">
        <f t="array" ref="AK119">_xlfn.IFS($G119="he", "his", $G119="she", "her", $G119="they", "their")</f>
        <v>his</v>
      </c>
      <c r="AL119" s="110" t="s">
        <v>136</v>
      </c>
      <c r="AM119" s="111" t="str">
        <f t="shared" si="16"/>
        <v>he_sister</v>
      </c>
      <c r="AN119" s="106" t="str">
        <f t="shared" si="18"/>
        <v>HT2_brother_taylor.png</v>
      </c>
      <c r="AO119" s="106" t="str">
        <f t="shared" si="19"/>
        <v>HT2_sister_taylor.png</v>
      </c>
      <c r="AP119" s="106" t="str">
        <f t="shared" si="20"/>
        <v>ST1_brother_jordan.png</v>
      </c>
      <c r="AQ119" s="106" t="str">
        <f t="shared" si="21"/>
        <v>ST1_sister_jordan.png</v>
      </c>
      <c r="AR119" s="106" t="s">
        <v>355</v>
      </c>
      <c r="AS119" s="106" t="s">
        <v>357</v>
      </c>
      <c r="AT119" s="106" t="s">
        <v>356</v>
      </c>
      <c r="AU119" s="106" t="s">
        <v>358</v>
      </c>
    </row>
    <row r="120" spans="1:47" x14ac:dyDescent="0.25">
      <c r="A120" s="107">
        <v>4</v>
      </c>
      <c r="B120" s="107" t="s">
        <v>64</v>
      </c>
      <c r="C120" s="107">
        <v>4</v>
      </c>
      <c r="D120" s="46" t="s">
        <v>10</v>
      </c>
      <c r="E120" s="46" t="str">
        <f t="shared" si="11"/>
        <v>both_list4_critical4</v>
      </c>
      <c r="F120" s="46" t="s">
        <v>337</v>
      </c>
      <c r="G120" s="46" t="s">
        <v>195</v>
      </c>
      <c r="H120" s="46">
        <f>VLOOKUP($C120&amp;$G120,'Character Sets'!$A$3:$H$21,3,FALSE)</f>
        <v>10</v>
      </c>
      <c r="I120" s="46" t="str">
        <f>VLOOKUP($C120&amp;$G120,'Character Sets'!$A$3:$H$21,4,FALSE)</f>
        <v>HT2</v>
      </c>
      <c r="J120" s="46" t="str">
        <f>LOWER(VLOOKUP($C120&amp;$G120,'Character Sets'!$A$3:$H$21,6,FALSE))</f>
        <v>taylor</v>
      </c>
      <c r="K120" s="114" t="str">
        <f t="shared" si="12"/>
        <v>HT2_he_taylor_nametag.png</v>
      </c>
      <c r="L120" s="46" t="s">
        <v>196</v>
      </c>
      <c r="M120" s="46">
        <f>VLOOKUP($C120&amp;$L120,'Character Sets'!$A$3:$H$21,3,FALSE)</f>
        <v>11</v>
      </c>
      <c r="N120" s="46" t="str">
        <f>VLOOKUP($C120&amp;$L120,'Character Sets'!$A$3:$H$21,4,FALSE)</f>
        <v>ST1</v>
      </c>
      <c r="O120" s="46" t="str">
        <f>LOWER(VLOOKUP($C120&amp;$L120,'Character Sets'!$A$3:$H$21,6,FALSE))</f>
        <v>jordan</v>
      </c>
      <c r="P120" s="114" t="str">
        <f t="shared" si="13"/>
        <v>ST1_she_jordan_nametag.png</v>
      </c>
      <c r="Q120" s="114" t="s">
        <v>105</v>
      </c>
      <c r="R120" s="107" cm="1">
        <f t="array" ref="R120">_xlfn.IFS($AF120="left", 275, $AF120="right", 525)</f>
        <v>525</v>
      </c>
      <c r="S120" s="107" cm="1">
        <f t="array" ref="S120">_xlfn.IFS($AG120="left", 275, $AG120="right", 525)</f>
        <v>275</v>
      </c>
      <c r="T120" s="107" cm="1">
        <f t="array" ref="T120">_xlfn.IFS($AF120="left", 175, $AF120="right", 725)</f>
        <v>725</v>
      </c>
      <c r="U120" s="107" cm="1">
        <f t="array" ref="U120">_xlfn.IFS($AI120="top", 150, $AI120="bottom", 250)</f>
        <v>250</v>
      </c>
      <c r="V120" s="107" cm="1">
        <f t="array" ref="V120">_xlfn.IFS($AI120="top", 100, $AI120="bottom", 300)</f>
        <v>300</v>
      </c>
      <c r="W120" s="107" cm="1">
        <f t="array" ref="W120">_xlfn.IFS($AI120="top", 50, $AI120="bottom", 350)</f>
        <v>350</v>
      </c>
      <c r="X120" s="111" t="str">
        <f t="shared" si="14"/>
        <v>HT2_brother_taylor.png</v>
      </c>
      <c r="Y120" s="106" t="str" cm="1">
        <f t="array" ref="Y120">_xlfn.IFS($AR120="target_sister",$AO120,$AR120="target_brother", $AN120,$AR120="distractor_sister",$AQ120,$AR120="distractor_brother",$AP120)</f>
        <v>ST1_brother_jordan.png</v>
      </c>
      <c r="Z120" s="106" t="str" cm="1">
        <f t="array" ref="Z120">_xlfn.IFS($AS120="target_sister",$AO120,$AS120="target_brother", $AN120,$AS120="distractor_sister",$AQ120,$AS120="distractor_brother",$AP120)</f>
        <v>HT2_sister_taylor.png</v>
      </c>
      <c r="AA120" s="106" t="str" cm="1">
        <f t="array" ref="AA120">_xlfn.IFS($AT120="target_sister",$AO120,$AT120="target_brother", $AN120,$AT120="distractor_sister",$AQ120,$AT120="distractor_brother",$AP120)</f>
        <v>ST1_sister_jordan.png</v>
      </c>
      <c r="AB120" s="106" t="str" cm="1">
        <f t="array" ref="AB120">_xlfn.IFS($AU120="target_sister",$AO120,$AU120="target_brother", $AN120,$AU120="distractor_sister",$AQ120,$AU120="distractor_brother",$AP120)</f>
        <v>HT2_brother_taylor.png</v>
      </c>
      <c r="AC120" s="111" t="str">
        <f>_xlfn.CONCAT(VLOOKUP($C120&amp;$G120,'Character Sets'!$A$3:$H$21,6,FALSE)," gave the ",LEFT($Q120,FIND(".",$Q120)-1)," to ",$AK120," ",$AL120,".")</f>
        <v>Taylor gave the pumpkin to his brother.</v>
      </c>
      <c r="AD120" s="107">
        <v>4</v>
      </c>
      <c r="AE120" s="106" t="str" cm="1">
        <f t="array" ref="AE120">_xlfn.IFS($B120="both", "_nametag", $B120="nametag", "_nametag", $B120="intro", "", $B120="neither", "")</f>
        <v>_nametag</v>
      </c>
      <c r="AF120" s="46" t="s">
        <v>6</v>
      </c>
      <c r="AG120" s="46" t="s">
        <v>5</v>
      </c>
      <c r="AH120" s="108" t="str">
        <f t="shared" si="17"/>
        <v>pumpkin</v>
      </c>
      <c r="AI120" s="46" t="s">
        <v>8</v>
      </c>
      <c r="AJ120" s="110" t="str">
        <f t="shared" si="15"/>
        <v>bottom right</v>
      </c>
      <c r="AK120" s="110" t="str" cm="1">
        <f t="array" ref="AK120">_xlfn.IFS($G120="he", "his", $G120="she", "her", $G120="they", "their")</f>
        <v>his</v>
      </c>
      <c r="AL120" s="110" t="s">
        <v>135</v>
      </c>
      <c r="AM120" s="111" t="str">
        <f t="shared" si="16"/>
        <v>he_brother</v>
      </c>
      <c r="AN120" s="106" t="str">
        <f t="shared" si="18"/>
        <v>HT2_brother_taylor.png</v>
      </c>
      <c r="AO120" s="106" t="str">
        <f t="shared" si="19"/>
        <v>HT2_sister_taylor.png</v>
      </c>
      <c r="AP120" s="106" t="str">
        <f t="shared" si="20"/>
        <v>ST1_brother_jordan.png</v>
      </c>
      <c r="AQ120" s="106" t="str">
        <f t="shared" si="21"/>
        <v>ST1_sister_jordan.png</v>
      </c>
      <c r="AR120" s="106" t="s">
        <v>357</v>
      </c>
      <c r="AS120" s="106" t="s">
        <v>356</v>
      </c>
      <c r="AT120" s="106" t="s">
        <v>358</v>
      </c>
      <c r="AU120" s="106" t="s">
        <v>355</v>
      </c>
    </row>
    <row r="121" spans="1:47" x14ac:dyDescent="0.25">
      <c r="A121" s="107">
        <v>4</v>
      </c>
      <c r="B121" s="107" t="s">
        <v>64</v>
      </c>
      <c r="C121" s="107">
        <v>4</v>
      </c>
      <c r="D121" s="46" t="s">
        <v>10</v>
      </c>
      <c r="E121" s="46" t="str">
        <f t="shared" si="11"/>
        <v>both_list4_critical5</v>
      </c>
      <c r="F121" s="46" t="s">
        <v>337</v>
      </c>
      <c r="G121" s="46" t="s">
        <v>195</v>
      </c>
      <c r="H121" s="46">
        <f>VLOOKUP($C121&amp;$G121,'Character Sets'!$A$3:$H$21,3,FALSE)</f>
        <v>10</v>
      </c>
      <c r="I121" s="46" t="str">
        <f>VLOOKUP($C121&amp;$G121,'Character Sets'!$A$3:$H$21,4,FALSE)</f>
        <v>HT2</v>
      </c>
      <c r="J121" s="46" t="str">
        <f>LOWER(VLOOKUP($C121&amp;$G121,'Character Sets'!$A$3:$H$21,6,FALSE))</f>
        <v>taylor</v>
      </c>
      <c r="K121" s="114" t="str">
        <f t="shared" si="12"/>
        <v>HT2_he_taylor_nametag.png</v>
      </c>
      <c r="L121" s="46" t="s">
        <v>196</v>
      </c>
      <c r="M121" s="46">
        <f>VLOOKUP($C121&amp;$L121,'Character Sets'!$A$3:$H$21,3,FALSE)</f>
        <v>11</v>
      </c>
      <c r="N121" s="46" t="str">
        <f>VLOOKUP($C121&amp;$L121,'Character Sets'!$A$3:$H$21,4,FALSE)</f>
        <v>ST1</v>
      </c>
      <c r="O121" s="46" t="str">
        <f>LOWER(VLOOKUP($C121&amp;$L121,'Character Sets'!$A$3:$H$21,6,FALSE))</f>
        <v>jordan</v>
      </c>
      <c r="P121" s="114" t="str">
        <f t="shared" si="13"/>
        <v>ST1_she_jordan_nametag.png</v>
      </c>
      <c r="Q121" s="114" t="s">
        <v>19</v>
      </c>
      <c r="R121" s="107" cm="1">
        <f t="array" ref="R121">_xlfn.IFS($AF121="left", 275, $AF121="right", 525)</f>
        <v>275</v>
      </c>
      <c r="S121" s="107" cm="1">
        <f t="array" ref="S121">_xlfn.IFS($AG121="left", 275, $AG121="right", 525)</f>
        <v>525</v>
      </c>
      <c r="T121" s="107" cm="1">
        <f t="array" ref="T121">_xlfn.IFS($AF121="left", 175, $AF121="right", 725)</f>
        <v>175</v>
      </c>
      <c r="U121" s="107" cm="1">
        <f t="array" ref="U121">_xlfn.IFS($AI121="top", 150, $AI121="bottom", 250)</f>
        <v>150</v>
      </c>
      <c r="V121" s="107" cm="1">
        <f t="array" ref="V121">_xlfn.IFS($AI121="top", 100, $AI121="bottom", 300)</f>
        <v>100</v>
      </c>
      <c r="W121" s="107" cm="1">
        <f t="array" ref="W121">_xlfn.IFS($AI121="top", 50, $AI121="bottom", 350)</f>
        <v>50</v>
      </c>
      <c r="X121" s="111" t="str">
        <f t="shared" si="14"/>
        <v>HT2_sister_taylor.png</v>
      </c>
      <c r="Y121" s="106" t="str" cm="1">
        <f t="array" ref="Y121">_xlfn.IFS($AR121="target_sister",$AO121,$AR121="target_brother", $AN121,$AR121="distractor_sister",$AQ121,$AR121="distractor_brother",$AP121)</f>
        <v>HT2_sister_taylor.png</v>
      </c>
      <c r="Z121" s="106" t="str" cm="1">
        <f t="array" ref="Z121">_xlfn.IFS($AS121="target_sister",$AO121,$AS121="target_brother", $AN121,$AS121="distractor_sister",$AQ121,$AS121="distractor_brother",$AP121)</f>
        <v>ST1_sister_jordan.png</v>
      </c>
      <c r="AA121" s="106" t="str" cm="1">
        <f t="array" ref="AA121">_xlfn.IFS($AT121="target_sister",$AO121,$AT121="target_brother", $AN121,$AT121="distractor_sister",$AQ121,$AT121="distractor_brother",$AP121)</f>
        <v>HT2_brother_taylor.png</v>
      </c>
      <c r="AB121" s="106" t="str" cm="1">
        <f t="array" ref="AB121">_xlfn.IFS($AU121="target_sister",$AO121,$AU121="target_brother", $AN121,$AU121="distractor_sister",$AQ121,$AU121="distractor_brother",$AP121)</f>
        <v>ST1_brother_jordan.png</v>
      </c>
      <c r="AC121" s="111" t="str">
        <f>_xlfn.CONCAT(VLOOKUP($C121&amp;$G121,'Character Sets'!$A$3:$H$21,6,FALSE)," gave the ",LEFT($Q121,FIND(".",$Q121)-1)," to ",$AK121," ",$AL121,".")</f>
        <v>Taylor gave the bread to his sister.</v>
      </c>
      <c r="AD121" s="107">
        <v>5</v>
      </c>
      <c r="AE121" s="106" t="str" cm="1">
        <f t="array" ref="AE121">_xlfn.IFS($B121="both", "_nametag", $B121="nametag", "_nametag", $B121="intro", "", $B121="neither", "")</f>
        <v>_nametag</v>
      </c>
      <c r="AF121" s="46" t="s">
        <v>5</v>
      </c>
      <c r="AG121" s="46" t="s">
        <v>6</v>
      </c>
      <c r="AH121" s="108" t="str">
        <f t="shared" si="17"/>
        <v>bread</v>
      </c>
      <c r="AI121" s="46" t="s">
        <v>7</v>
      </c>
      <c r="AJ121" s="110" t="str">
        <f t="shared" si="15"/>
        <v>top left</v>
      </c>
      <c r="AK121" s="110" t="str" cm="1">
        <f t="array" ref="AK121">_xlfn.IFS($G121="he", "his", $G121="she", "her", $G121="they", "their")</f>
        <v>his</v>
      </c>
      <c r="AL121" s="110" t="s">
        <v>136</v>
      </c>
      <c r="AM121" s="111" t="str">
        <f t="shared" si="16"/>
        <v>he_sister</v>
      </c>
      <c r="AN121" s="106" t="str">
        <f t="shared" si="18"/>
        <v>HT2_brother_taylor.png</v>
      </c>
      <c r="AO121" s="106" t="str">
        <f t="shared" si="19"/>
        <v>HT2_sister_taylor.png</v>
      </c>
      <c r="AP121" s="106" t="str">
        <f t="shared" si="20"/>
        <v>ST1_brother_jordan.png</v>
      </c>
      <c r="AQ121" s="106" t="str">
        <f t="shared" si="21"/>
        <v>ST1_sister_jordan.png</v>
      </c>
      <c r="AR121" s="106" t="s">
        <v>356</v>
      </c>
      <c r="AS121" s="106" t="s">
        <v>358</v>
      </c>
      <c r="AT121" s="106" t="s">
        <v>355</v>
      </c>
      <c r="AU121" s="106" t="s">
        <v>357</v>
      </c>
    </row>
    <row r="122" spans="1:47" x14ac:dyDescent="0.25">
      <c r="A122" s="107">
        <v>4</v>
      </c>
      <c r="B122" s="107" t="s">
        <v>64</v>
      </c>
      <c r="C122" s="107">
        <v>4</v>
      </c>
      <c r="D122" s="46" t="s">
        <v>10</v>
      </c>
      <c r="E122" s="46" t="str">
        <f t="shared" si="11"/>
        <v>both_list4_critical6</v>
      </c>
      <c r="F122" s="109" t="s">
        <v>338</v>
      </c>
      <c r="G122" s="46" t="s">
        <v>195</v>
      </c>
      <c r="H122" s="46">
        <f>VLOOKUP($C122&amp;$G122,'Character Sets'!$A$3:$H$21,3,FALSE)</f>
        <v>10</v>
      </c>
      <c r="I122" s="46" t="str">
        <f>VLOOKUP($C122&amp;$G122,'Character Sets'!$A$3:$H$21,4,FALSE)</f>
        <v>HT2</v>
      </c>
      <c r="J122" s="46" t="str">
        <f>LOWER(VLOOKUP($C122&amp;$G122,'Character Sets'!$A$3:$H$21,6,FALSE))</f>
        <v>taylor</v>
      </c>
      <c r="K122" s="114" t="str">
        <f t="shared" si="12"/>
        <v>HT2_he_taylor_nametag.png</v>
      </c>
      <c r="L122" s="46" t="s">
        <v>197</v>
      </c>
      <c r="M122" s="46">
        <f>VLOOKUP($C122&amp;$L122,'Character Sets'!$A$3:$H$21,3,FALSE)</f>
        <v>12</v>
      </c>
      <c r="N122" s="46" t="str">
        <f>VLOOKUP($C122&amp;$L122,'Character Sets'!$A$3:$H$21,4,FALSE)</f>
        <v>ST2</v>
      </c>
      <c r="O122" s="46" t="str">
        <f>LOWER(VLOOKUP($C122&amp;$L122,'Character Sets'!$A$3:$H$21,6,FALSE))</f>
        <v>sam</v>
      </c>
      <c r="P122" s="114" t="str">
        <f t="shared" si="13"/>
        <v>ST2_they_sam_nametag.png</v>
      </c>
      <c r="Q122" s="114" t="s">
        <v>20</v>
      </c>
      <c r="R122" s="107" cm="1">
        <f t="array" ref="R122">_xlfn.IFS($AF122="left", 275, $AF122="right", 525)</f>
        <v>525</v>
      </c>
      <c r="S122" s="107" cm="1">
        <f t="array" ref="S122">_xlfn.IFS($AG122="left", 275, $AG122="right", 525)</f>
        <v>275</v>
      </c>
      <c r="T122" s="107" cm="1">
        <f t="array" ref="T122">_xlfn.IFS($AF122="left", 175, $AF122="right", 725)</f>
        <v>725</v>
      </c>
      <c r="U122" s="107" cm="1">
        <f t="array" ref="U122">_xlfn.IFS($AI122="top", 150, $AI122="bottom", 250)</f>
        <v>150</v>
      </c>
      <c r="V122" s="107" cm="1">
        <f t="array" ref="V122">_xlfn.IFS($AI122="top", 100, $AI122="bottom", 300)</f>
        <v>100</v>
      </c>
      <c r="W122" s="107" cm="1">
        <f t="array" ref="W122">_xlfn.IFS($AI122="top", 50, $AI122="bottom", 350)</f>
        <v>50</v>
      </c>
      <c r="X122" s="111" t="str">
        <f t="shared" si="14"/>
        <v>HT2_brother_taylor.png</v>
      </c>
      <c r="Y122" s="106" t="str" cm="1">
        <f t="array" ref="Y122">_xlfn.IFS($AR122="target_sister",$AO122,$AR122="target_brother", $AN122,$AR122="distractor_sister",$AQ122,$AR122="distractor_brother",$AP122)</f>
        <v>ST2_brother_sam.png</v>
      </c>
      <c r="Z122" s="106" t="str" cm="1">
        <f t="array" ref="Z122">_xlfn.IFS($AS122="target_sister",$AO122,$AS122="target_brother", $AN122,$AS122="distractor_sister",$AQ122,$AS122="distractor_brother",$AP122)</f>
        <v>HT2_brother_taylor.png</v>
      </c>
      <c r="AA122" s="106" t="str" cm="1">
        <f t="array" ref="AA122">_xlfn.IFS($AT122="target_sister",$AO122,$AT122="target_brother", $AN122,$AT122="distractor_sister",$AQ122,$AT122="distractor_brother",$AP122)</f>
        <v>ST2_sister_sam.png</v>
      </c>
      <c r="AB122" s="106" t="str" cm="1">
        <f t="array" ref="AB122">_xlfn.IFS($AU122="target_sister",$AO122,$AU122="target_brother", $AN122,$AU122="distractor_sister",$AQ122,$AU122="distractor_brother",$AP122)</f>
        <v>HT2_sister_taylor.png</v>
      </c>
      <c r="AC122" s="111" t="str">
        <f>_xlfn.CONCAT(VLOOKUP($C122&amp;$G122,'Character Sets'!$A$3:$H$21,6,FALSE)," gave the ",LEFT($Q122,FIND(".",$Q122)-1)," to ",$AK122," ",$AL122,".")</f>
        <v>Taylor gave the corn to his brother.</v>
      </c>
      <c r="AD122" s="107">
        <v>6</v>
      </c>
      <c r="AE122" s="106" t="str" cm="1">
        <f t="array" ref="AE122">_xlfn.IFS($B122="both", "_nametag", $B122="nametag", "_nametag", $B122="intro", "", $B122="neither", "")</f>
        <v>_nametag</v>
      </c>
      <c r="AF122" s="46" t="s">
        <v>6</v>
      </c>
      <c r="AG122" s="46" t="s">
        <v>5</v>
      </c>
      <c r="AH122" s="108" t="str">
        <f t="shared" si="17"/>
        <v>corn</v>
      </c>
      <c r="AI122" s="46" t="s">
        <v>7</v>
      </c>
      <c r="AJ122" s="110" t="str">
        <f t="shared" si="15"/>
        <v>top right</v>
      </c>
      <c r="AK122" s="110" t="str" cm="1">
        <f t="array" ref="AK122">_xlfn.IFS($G122="he", "his", $G122="she", "her", $G122="they", "their")</f>
        <v>his</v>
      </c>
      <c r="AL122" s="110" t="s">
        <v>135</v>
      </c>
      <c r="AM122" s="111" t="str">
        <f t="shared" si="16"/>
        <v>he_brother</v>
      </c>
      <c r="AN122" s="106" t="str">
        <f t="shared" si="18"/>
        <v>HT2_brother_taylor.png</v>
      </c>
      <c r="AO122" s="106" t="str">
        <f t="shared" si="19"/>
        <v>HT2_sister_taylor.png</v>
      </c>
      <c r="AP122" s="106" t="str">
        <f t="shared" si="20"/>
        <v>ST2_brother_sam.png</v>
      </c>
      <c r="AQ122" s="106" t="str">
        <f t="shared" si="21"/>
        <v>ST2_sister_sam.png</v>
      </c>
      <c r="AR122" s="106" t="s">
        <v>357</v>
      </c>
      <c r="AS122" s="106" t="s">
        <v>355</v>
      </c>
      <c r="AT122" s="106" t="s">
        <v>358</v>
      </c>
      <c r="AU122" s="106" t="s">
        <v>356</v>
      </c>
    </row>
    <row r="123" spans="1:47" x14ac:dyDescent="0.25">
      <c r="A123" s="107">
        <v>4</v>
      </c>
      <c r="B123" s="107" t="s">
        <v>64</v>
      </c>
      <c r="C123" s="107">
        <v>4</v>
      </c>
      <c r="D123" s="46" t="s">
        <v>10</v>
      </c>
      <c r="E123" s="46" t="str">
        <f t="shared" si="11"/>
        <v>both_list4_critical7</v>
      </c>
      <c r="F123" s="109" t="s">
        <v>338</v>
      </c>
      <c r="G123" s="46" t="s">
        <v>195</v>
      </c>
      <c r="H123" s="46">
        <f>VLOOKUP($C123&amp;$G123,'Character Sets'!$A$3:$H$21,3,FALSE)</f>
        <v>10</v>
      </c>
      <c r="I123" s="46" t="str">
        <f>VLOOKUP($C123&amp;$G123,'Character Sets'!$A$3:$H$21,4,FALSE)</f>
        <v>HT2</v>
      </c>
      <c r="J123" s="46" t="str">
        <f>LOWER(VLOOKUP($C123&amp;$G123,'Character Sets'!$A$3:$H$21,6,FALSE))</f>
        <v>taylor</v>
      </c>
      <c r="K123" s="114" t="str">
        <f t="shared" si="12"/>
        <v>HT2_he_taylor_nametag.png</v>
      </c>
      <c r="L123" s="46" t="s">
        <v>197</v>
      </c>
      <c r="M123" s="46">
        <f>VLOOKUP($C123&amp;$L123,'Character Sets'!$A$3:$H$21,3,FALSE)</f>
        <v>12</v>
      </c>
      <c r="N123" s="46" t="str">
        <f>VLOOKUP($C123&amp;$L123,'Character Sets'!$A$3:$H$21,4,FALSE)</f>
        <v>ST2</v>
      </c>
      <c r="O123" s="46" t="str">
        <f>LOWER(VLOOKUP($C123&amp;$L123,'Character Sets'!$A$3:$H$21,6,FALSE))</f>
        <v>sam</v>
      </c>
      <c r="P123" s="114" t="str">
        <f t="shared" si="13"/>
        <v>ST2_they_sam_nametag.png</v>
      </c>
      <c r="Q123" s="114" t="s">
        <v>103</v>
      </c>
      <c r="R123" s="107" cm="1">
        <f t="array" ref="R123">_xlfn.IFS($AF123="left", 275, $AF123="right", 525)</f>
        <v>275</v>
      </c>
      <c r="S123" s="107" cm="1">
        <f t="array" ref="S123">_xlfn.IFS($AG123="left", 275, $AG123="right", 525)</f>
        <v>525</v>
      </c>
      <c r="T123" s="107" cm="1">
        <f t="array" ref="T123">_xlfn.IFS($AF123="left", 175, $AF123="right", 725)</f>
        <v>175</v>
      </c>
      <c r="U123" s="107" cm="1">
        <f t="array" ref="U123">_xlfn.IFS($AI123="top", 150, $AI123="bottom", 250)</f>
        <v>250</v>
      </c>
      <c r="V123" s="107" cm="1">
        <f t="array" ref="V123">_xlfn.IFS($AI123="top", 100, $AI123="bottom", 300)</f>
        <v>300</v>
      </c>
      <c r="W123" s="107" cm="1">
        <f t="array" ref="W123">_xlfn.IFS($AI123="top", 50, $AI123="bottom", 350)</f>
        <v>350</v>
      </c>
      <c r="X123" s="111" t="str">
        <f t="shared" si="14"/>
        <v>HT2_brother_taylor.png</v>
      </c>
      <c r="Y123" s="106" t="str" cm="1">
        <f t="array" ref="Y123">_xlfn.IFS($AR123="target_sister",$AO123,$AR123="target_brother", $AN123,$AR123="distractor_sister",$AQ123,$AR123="distractor_brother",$AP123)</f>
        <v>HT2_sister_taylor.png</v>
      </c>
      <c r="Z123" s="106" t="str" cm="1">
        <f t="array" ref="Z123">_xlfn.IFS($AS123="target_sister",$AO123,$AS123="target_brother", $AN123,$AS123="distractor_sister",$AQ123,$AS123="distractor_brother",$AP123)</f>
        <v>ST2_sister_sam.png</v>
      </c>
      <c r="AA123" s="106" t="str" cm="1">
        <f t="array" ref="AA123">_xlfn.IFS($AT123="target_sister",$AO123,$AT123="target_brother", $AN123,$AT123="distractor_sister",$AQ123,$AT123="distractor_brother",$AP123)</f>
        <v>HT2_brother_taylor.png</v>
      </c>
      <c r="AB123" s="106" t="str" cm="1">
        <f t="array" ref="AB123">_xlfn.IFS($AU123="target_sister",$AO123,$AU123="target_brother", $AN123,$AU123="distractor_sister",$AQ123,$AU123="distractor_brother",$AP123)</f>
        <v>ST2_brother_sam.png</v>
      </c>
      <c r="AC123" s="111" t="str">
        <f>_xlfn.CONCAT(VLOOKUP($C123&amp;$G123,'Character Sets'!$A$3:$H$21,6,FALSE)," gave the ",LEFT($Q123,FIND(".",$Q123)-1)," to ",$AK123," ",$AL123,".")</f>
        <v>Taylor gave the kiwi to his brother.</v>
      </c>
      <c r="AD123" s="107">
        <v>7</v>
      </c>
      <c r="AE123" s="106" t="str" cm="1">
        <f t="array" ref="AE123">_xlfn.IFS($B123="both", "_nametag", $B123="nametag", "_nametag", $B123="intro", "", $B123="neither", "")</f>
        <v>_nametag</v>
      </c>
      <c r="AF123" s="46" t="s">
        <v>5</v>
      </c>
      <c r="AG123" s="46" t="s">
        <v>6</v>
      </c>
      <c r="AH123" s="108" t="str">
        <f t="shared" si="17"/>
        <v>kiwi</v>
      </c>
      <c r="AI123" s="46" t="s">
        <v>8</v>
      </c>
      <c r="AJ123" s="110" t="str">
        <f t="shared" si="15"/>
        <v>bottom left</v>
      </c>
      <c r="AK123" s="110" t="str" cm="1">
        <f t="array" ref="AK123">_xlfn.IFS($G123="he", "his", $G123="she", "her", $G123="they", "their")</f>
        <v>his</v>
      </c>
      <c r="AL123" s="110" t="s">
        <v>135</v>
      </c>
      <c r="AM123" s="111" t="str">
        <f t="shared" si="16"/>
        <v>he_brother</v>
      </c>
      <c r="AN123" s="106" t="str">
        <f t="shared" si="18"/>
        <v>HT2_brother_taylor.png</v>
      </c>
      <c r="AO123" s="106" t="str">
        <f t="shared" si="19"/>
        <v>HT2_sister_taylor.png</v>
      </c>
      <c r="AP123" s="106" t="str">
        <f t="shared" si="20"/>
        <v>ST2_brother_sam.png</v>
      </c>
      <c r="AQ123" s="106" t="str">
        <f t="shared" si="21"/>
        <v>ST2_sister_sam.png</v>
      </c>
      <c r="AR123" s="106" t="s">
        <v>356</v>
      </c>
      <c r="AS123" s="106" t="s">
        <v>358</v>
      </c>
      <c r="AT123" s="106" t="s">
        <v>355</v>
      </c>
      <c r="AU123" s="106" t="s">
        <v>357</v>
      </c>
    </row>
    <row r="124" spans="1:47" x14ac:dyDescent="0.25">
      <c r="A124" s="107">
        <v>4</v>
      </c>
      <c r="B124" s="107" t="s">
        <v>64</v>
      </c>
      <c r="C124" s="107">
        <v>4</v>
      </c>
      <c r="D124" s="46" t="s">
        <v>10</v>
      </c>
      <c r="E124" s="46" t="str">
        <f t="shared" si="11"/>
        <v>both_list4_critical8</v>
      </c>
      <c r="F124" s="109" t="s">
        <v>338</v>
      </c>
      <c r="G124" s="46" t="s">
        <v>195</v>
      </c>
      <c r="H124" s="46">
        <f>VLOOKUP($C124&amp;$G124,'Character Sets'!$A$3:$H$21,3,FALSE)</f>
        <v>10</v>
      </c>
      <c r="I124" s="46" t="str">
        <f>VLOOKUP($C124&amp;$G124,'Character Sets'!$A$3:$H$21,4,FALSE)</f>
        <v>HT2</v>
      </c>
      <c r="J124" s="46" t="str">
        <f>LOWER(VLOOKUP($C124&amp;$G124,'Character Sets'!$A$3:$H$21,6,FALSE))</f>
        <v>taylor</v>
      </c>
      <c r="K124" s="114" t="str">
        <f t="shared" si="12"/>
        <v>HT2_he_taylor_nametag.png</v>
      </c>
      <c r="L124" s="46" t="s">
        <v>197</v>
      </c>
      <c r="M124" s="46">
        <f>VLOOKUP($C124&amp;$L124,'Character Sets'!$A$3:$H$21,3,FALSE)</f>
        <v>12</v>
      </c>
      <c r="N124" s="46" t="str">
        <f>VLOOKUP($C124&amp;$L124,'Character Sets'!$A$3:$H$21,4,FALSE)</f>
        <v>ST2</v>
      </c>
      <c r="O124" s="46" t="str">
        <f>LOWER(VLOOKUP($C124&amp;$L124,'Character Sets'!$A$3:$H$21,6,FALSE))</f>
        <v>sam</v>
      </c>
      <c r="P124" s="114" t="str">
        <f t="shared" si="13"/>
        <v>ST2_they_sam_nametag.png</v>
      </c>
      <c r="Q124" s="114" t="s">
        <v>40</v>
      </c>
      <c r="R124" s="107" cm="1">
        <f t="array" ref="R124">_xlfn.IFS($AF124="left", 275, $AF124="right", 525)</f>
        <v>525</v>
      </c>
      <c r="S124" s="107" cm="1">
        <f t="array" ref="S124">_xlfn.IFS($AG124="left", 275, $AG124="right", 525)</f>
        <v>275</v>
      </c>
      <c r="T124" s="107" cm="1">
        <f t="array" ref="T124">_xlfn.IFS($AF124="left", 175, $AF124="right", 725)</f>
        <v>725</v>
      </c>
      <c r="U124" s="107" cm="1">
        <f t="array" ref="U124">_xlfn.IFS($AI124="top", 150, $AI124="bottom", 250)</f>
        <v>250</v>
      </c>
      <c r="V124" s="107" cm="1">
        <f t="array" ref="V124">_xlfn.IFS($AI124="top", 100, $AI124="bottom", 300)</f>
        <v>300</v>
      </c>
      <c r="W124" s="107" cm="1">
        <f t="array" ref="W124">_xlfn.IFS($AI124="top", 50, $AI124="bottom", 350)</f>
        <v>350</v>
      </c>
      <c r="X124" s="111" t="str">
        <f t="shared" si="14"/>
        <v>HT2_sister_taylor.png</v>
      </c>
      <c r="Y124" s="106" t="str" cm="1">
        <f t="array" ref="Y124">_xlfn.IFS($AR124="target_sister",$AO124,$AR124="target_brother", $AN124,$AR124="distractor_sister",$AQ124,$AR124="distractor_brother",$AP124)</f>
        <v>ST2_brother_sam.png</v>
      </c>
      <c r="Z124" s="106" t="str" cm="1">
        <f t="array" ref="Z124">_xlfn.IFS($AS124="target_sister",$AO124,$AS124="target_brother", $AN124,$AS124="distractor_sister",$AQ124,$AS124="distractor_brother",$AP124)</f>
        <v>HT2_brother_taylor.png</v>
      </c>
      <c r="AA124" s="106" t="str" cm="1">
        <f t="array" ref="AA124">_xlfn.IFS($AT124="target_sister",$AO124,$AT124="target_brother", $AN124,$AT124="distractor_sister",$AQ124,$AT124="distractor_brother",$AP124)</f>
        <v>ST2_sister_sam.png</v>
      </c>
      <c r="AB124" s="106" t="str" cm="1">
        <f t="array" ref="AB124">_xlfn.IFS($AU124="target_sister",$AO124,$AU124="target_brother", $AN124,$AU124="distractor_sister",$AQ124,$AU124="distractor_brother",$AP124)</f>
        <v>HT2_sister_taylor.png</v>
      </c>
      <c r="AC124" s="111" t="str">
        <f>_xlfn.CONCAT(VLOOKUP($C124&amp;$G124,'Character Sets'!$A$3:$H$21,6,FALSE)," gave the ",LEFT($Q124,FIND(".",$Q124)-1)," to ",$AK124," ",$AL124,".")</f>
        <v>Taylor gave the grapes to his sister.</v>
      </c>
      <c r="AD124" s="107">
        <v>8</v>
      </c>
      <c r="AE124" s="106" t="str" cm="1">
        <f t="array" ref="AE124">_xlfn.IFS($B124="both", "_nametag", $B124="nametag", "_nametag", $B124="intro", "", $B124="neither", "")</f>
        <v>_nametag</v>
      </c>
      <c r="AF124" s="46" t="s">
        <v>6</v>
      </c>
      <c r="AG124" s="46" t="s">
        <v>5</v>
      </c>
      <c r="AH124" s="108" t="str">
        <f t="shared" si="17"/>
        <v>grapes</v>
      </c>
      <c r="AI124" s="46" t="s">
        <v>8</v>
      </c>
      <c r="AJ124" s="110" t="str">
        <f t="shared" si="15"/>
        <v>bottom right</v>
      </c>
      <c r="AK124" s="110" t="str" cm="1">
        <f t="array" ref="AK124">_xlfn.IFS($G124="he", "his", $G124="she", "her", $G124="they", "their")</f>
        <v>his</v>
      </c>
      <c r="AL124" s="110" t="s">
        <v>136</v>
      </c>
      <c r="AM124" s="111" t="str">
        <f t="shared" si="16"/>
        <v>he_sister</v>
      </c>
      <c r="AN124" s="106" t="str">
        <f t="shared" si="18"/>
        <v>HT2_brother_taylor.png</v>
      </c>
      <c r="AO124" s="106" t="str">
        <f t="shared" si="19"/>
        <v>HT2_sister_taylor.png</v>
      </c>
      <c r="AP124" s="106" t="str">
        <f t="shared" si="20"/>
        <v>ST2_brother_sam.png</v>
      </c>
      <c r="AQ124" s="106" t="str">
        <f t="shared" si="21"/>
        <v>ST2_sister_sam.png</v>
      </c>
      <c r="AR124" s="106" t="s">
        <v>357</v>
      </c>
      <c r="AS124" s="106" t="s">
        <v>355</v>
      </c>
      <c r="AT124" s="106" t="s">
        <v>358</v>
      </c>
      <c r="AU124" s="106" t="s">
        <v>356</v>
      </c>
    </row>
    <row r="125" spans="1:47" x14ac:dyDescent="0.25">
      <c r="A125" s="107">
        <v>4</v>
      </c>
      <c r="B125" s="107" t="s">
        <v>64</v>
      </c>
      <c r="C125" s="107">
        <v>4</v>
      </c>
      <c r="D125" s="46" t="s">
        <v>10</v>
      </c>
      <c r="E125" s="46" t="str">
        <f t="shared" si="11"/>
        <v>both_list4_critical9</v>
      </c>
      <c r="F125" s="109" t="s">
        <v>338</v>
      </c>
      <c r="G125" s="46" t="s">
        <v>195</v>
      </c>
      <c r="H125" s="46">
        <f>VLOOKUP($C125&amp;$G125,'Character Sets'!$A$3:$H$21,3,FALSE)</f>
        <v>10</v>
      </c>
      <c r="I125" s="46" t="str">
        <f>VLOOKUP($C125&amp;$G125,'Character Sets'!$A$3:$H$21,4,FALSE)</f>
        <v>HT2</v>
      </c>
      <c r="J125" s="46" t="str">
        <f>LOWER(VLOOKUP($C125&amp;$G125,'Character Sets'!$A$3:$H$21,6,FALSE))</f>
        <v>taylor</v>
      </c>
      <c r="K125" s="114" t="str">
        <f t="shared" si="12"/>
        <v>HT2_he_taylor_nametag.png</v>
      </c>
      <c r="L125" s="46" t="s">
        <v>197</v>
      </c>
      <c r="M125" s="46">
        <f>VLOOKUP($C125&amp;$L125,'Character Sets'!$A$3:$H$21,3,FALSE)</f>
        <v>12</v>
      </c>
      <c r="N125" s="46" t="str">
        <f>VLOOKUP($C125&amp;$L125,'Character Sets'!$A$3:$H$21,4,FALSE)</f>
        <v>ST2</v>
      </c>
      <c r="O125" s="46" t="str">
        <f>LOWER(VLOOKUP($C125&amp;$L125,'Character Sets'!$A$3:$H$21,6,FALSE))</f>
        <v>sam</v>
      </c>
      <c r="P125" s="114" t="str">
        <f t="shared" si="13"/>
        <v>ST2_they_sam_nametag.png</v>
      </c>
      <c r="Q125" s="114" t="s">
        <v>101</v>
      </c>
      <c r="R125" s="107" cm="1">
        <f t="array" ref="R125">_xlfn.IFS($AF125="left", 275, $AF125="right", 525)</f>
        <v>275</v>
      </c>
      <c r="S125" s="107" cm="1">
        <f t="array" ref="S125">_xlfn.IFS($AG125="left", 275, $AG125="right", 525)</f>
        <v>525</v>
      </c>
      <c r="T125" s="107" cm="1">
        <f t="array" ref="T125">_xlfn.IFS($AF125="left", 175, $AF125="right", 725)</f>
        <v>175</v>
      </c>
      <c r="U125" s="107" cm="1">
        <f t="array" ref="U125">_xlfn.IFS($AI125="top", 150, $AI125="bottom", 250)</f>
        <v>150</v>
      </c>
      <c r="V125" s="107" cm="1">
        <f t="array" ref="V125">_xlfn.IFS($AI125="top", 100, $AI125="bottom", 300)</f>
        <v>100</v>
      </c>
      <c r="W125" s="107" cm="1">
        <f t="array" ref="W125">_xlfn.IFS($AI125="top", 50, $AI125="bottom", 350)</f>
        <v>50</v>
      </c>
      <c r="X125" s="111" t="str">
        <f t="shared" si="14"/>
        <v>HT2_sister_taylor.png</v>
      </c>
      <c r="Y125" s="106" t="str" cm="1">
        <f t="array" ref="Y125">_xlfn.IFS($AR125="target_sister",$AO125,$AR125="target_brother", $AN125,$AR125="distractor_sister",$AQ125,$AR125="distractor_brother",$AP125)</f>
        <v>HT2_sister_taylor.png</v>
      </c>
      <c r="Z125" s="106" t="str" cm="1">
        <f t="array" ref="Z125">_xlfn.IFS($AS125="target_sister",$AO125,$AS125="target_brother", $AN125,$AS125="distractor_sister",$AQ125,$AS125="distractor_brother",$AP125)</f>
        <v>ST2_sister_sam.png</v>
      </c>
      <c r="AA125" s="106" t="str" cm="1">
        <f t="array" ref="AA125">_xlfn.IFS($AT125="target_sister",$AO125,$AT125="target_brother", $AN125,$AT125="distractor_sister",$AQ125,$AT125="distractor_brother",$AP125)</f>
        <v>HT2_brother_taylor.png</v>
      </c>
      <c r="AB125" s="106" t="str" cm="1">
        <f t="array" ref="AB125">_xlfn.IFS($AU125="target_sister",$AO125,$AU125="target_brother", $AN125,$AU125="distractor_sister",$AQ125,$AU125="distractor_brother",$AP125)</f>
        <v>ST2_brother_sam.png</v>
      </c>
      <c r="AC125" s="111" t="str">
        <f>_xlfn.CONCAT(VLOOKUP($C125&amp;$G125,'Character Sets'!$A$3:$H$21,6,FALSE)," gave the ",LEFT($Q125,FIND(".",$Q125)-1)," to ",$AK125," ",$AL125,".")</f>
        <v>Taylor gave the pear to his sister.</v>
      </c>
      <c r="AD125" s="107">
        <v>9</v>
      </c>
      <c r="AE125" s="106" t="str" cm="1">
        <f t="array" ref="AE125">_xlfn.IFS($B125="both", "_nametag", $B125="nametag", "_nametag", $B125="intro", "", $B125="neither", "")</f>
        <v>_nametag</v>
      </c>
      <c r="AF125" s="46" t="s">
        <v>5</v>
      </c>
      <c r="AG125" s="46" t="s">
        <v>6</v>
      </c>
      <c r="AH125" s="108" t="str">
        <f t="shared" si="17"/>
        <v>pear</v>
      </c>
      <c r="AI125" s="46" t="s">
        <v>7</v>
      </c>
      <c r="AJ125" s="110" t="str">
        <f t="shared" si="15"/>
        <v>top left</v>
      </c>
      <c r="AK125" s="110" t="str" cm="1">
        <f t="array" ref="AK125">_xlfn.IFS($G125="he", "his", $G125="she", "her", $G125="they", "their")</f>
        <v>his</v>
      </c>
      <c r="AL125" s="110" t="s">
        <v>136</v>
      </c>
      <c r="AM125" s="111" t="str">
        <f t="shared" si="16"/>
        <v>he_sister</v>
      </c>
      <c r="AN125" s="106" t="str">
        <f t="shared" si="18"/>
        <v>HT2_brother_taylor.png</v>
      </c>
      <c r="AO125" s="106" t="str">
        <f t="shared" si="19"/>
        <v>HT2_sister_taylor.png</v>
      </c>
      <c r="AP125" s="106" t="str">
        <f t="shared" si="20"/>
        <v>ST2_brother_sam.png</v>
      </c>
      <c r="AQ125" s="106" t="str">
        <f t="shared" si="21"/>
        <v>ST2_sister_sam.png</v>
      </c>
      <c r="AR125" s="106" t="s">
        <v>356</v>
      </c>
      <c r="AS125" s="106" t="s">
        <v>358</v>
      </c>
      <c r="AT125" s="106" t="s">
        <v>355</v>
      </c>
      <c r="AU125" s="106" t="s">
        <v>357</v>
      </c>
    </row>
    <row r="126" spans="1:47" x14ac:dyDescent="0.25">
      <c r="A126" s="107">
        <v>4</v>
      </c>
      <c r="B126" s="107" t="s">
        <v>64</v>
      </c>
      <c r="C126" s="107">
        <v>4</v>
      </c>
      <c r="D126" s="46" t="s">
        <v>10</v>
      </c>
      <c r="E126" s="46" t="str">
        <f t="shared" si="11"/>
        <v>both_list4_critical10</v>
      </c>
      <c r="F126" s="109" t="s">
        <v>338</v>
      </c>
      <c r="G126" s="46" t="s">
        <v>195</v>
      </c>
      <c r="H126" s="46">
        <f>VLOOKUP($C126&amp;$G126,'Character Sets'!$A$3:$H$21,3,FALSE)</f>
        <v>10</v>
      </c>
      <c r="I126" s="46" t="str">
        <f>VLOOKUP($C126&amp;$G126,'Character Sets'!$A$3:$H$21,4,FALSE)</f>
        <v>HT2</v>
      </c>
      <c r="J126" s="46" t="str">
        <f>LOWER(VLOOKUP($C126&amp;$G126,'Character Sets'!$A$3:$H$21,6,FALSE))</f>
        <v>taylor</v>
      </c>
      <c r="K126" s="114" t="str">
        <f t="shared" si="12"/>
        <v>HT2_he_taylor_nametag.png</v>
      </c>
      <c r="L126" s="46" t="s">
        <v>197</v>
      </c>
      <c r="M126" s="46">
        <f>VLOOKUP($C126&amp;$L126,'Character Sets'!$A$3:$H$21,3,FALSE)</f>
        <v>12</v>
      </c>
      <c r="N126" s="46" t="str">
        <f>VLOOKUP($C126&amp;$L126,'Character Sets'!$A$3:$H$21,4,FALSE)</f>
        <v>ST2</v>
      </c>
      <c r="O126" s="46" t="str">
        <f>LOWER(VLOOKUP($C126&amp;$L126,'Character Sets'!$A$3:$H$21,6,FALSE))</f>
        <v>sam</v>
      </c>
      <c r="P126" s="114" t="str">
        <f t="shared" si="13"/>
        <v>ST2_they_sam_nametag.png</v>
      </c>
      <c r="Q126" s="114" t="s">
        <v>21</v>
      </c>
      <c r="R126" s="107" cm="1">
        <f t="array" ref="R126">_xlfn.IFS($AF126="left", 275, $AF126="right", 525)</f>
        <v>525</v>
      </c>
      <c r="S126" s="107" cm="1">
        <f t="array" ref="S126">_xlfn.IFS($AG126="left", 275, $AG126="right", 525)</f>
        <v>275</v>
      </c>
      <c r="T126" s="107" cm="1">
        <f t="array" ref="T126">_xlfn.IFS($AF126="left", 175, $AF126="right", 725)</f>
        <v>725</v>
      </c>
      <c r="U126" s="107" cm="1">
        <f t="array" ref="U126">_xlfn.IFS($AI126="top", 150, $AI126="bottom", 250)</f>
        <v>150</v>
      </c>
      <c r="V126" s="107" cm="1">
        <f t="array" ref="V126">_xlfn.IFS($AI126="top", 100, $AI126="bottom", 300)</f>
        <v>100</v>
      </c>
      <c r="W126" s="107" cm="1">
        <f t="array" ref="W126">_xlfn.IFS($AI126="top", 50, $AI126="bottom", 350)</f>
        <v>50</v>
      </c>
      <c r="X126" s="111" t="str">
        <f t="shared" si="14"/>
        <v>HT2_brother_taylor.png</v>
      </c>
      <c r="Y126" s="106" t="str" cm="1">
        <f t="array" ref="Y126">_xlfn.IFS($AR126="target_sister",$AO126,$AR126="target_brother", $AN126,$AR126="distractor_sister",$AQ126,$AR126="distractor_brother",$AP126)</f>
        <v>ST2_brother_sam.png</v>
      </c>
      <c r="Z126" s="106" t="str" cm="1">
        <f t="array" ref="Z126">_xlfn.IFS($AS126="target_sister",$AO126,$AS126="target_brother", $AN126,$AS126="distractor_sister",$AQ126,$AS126="distractor_brother",$AP126)</f>
        <v>HT2_brother_taylor.png</v>
      </c>
      <c r="AA126" s="106" t="str" cm="1">
        <f t="array" ref="AA126">_xlfn.IFS($AT126="target_sister",$AO126,$AT126="target_brother", $AN126,$AT126="distractor_sister",$AQ126,$AT126="distractor_brother",$AP126)</f>
        <v>ST2_sister_sam.png</v>
      </c>
      <c r="AB126" s="106" t="str" cm="1">
        <f t="array" ref="AB126">_xlfn.IFS($AU126="target_sister",$AO126,$AU126="target_brother", $AN126,$AU126="distractor_sister",$AQ126,$AU126="distractor_brother",$AP126)</f>
        <v>HT2_sister_taylor.png</v>
      </c>
      <c r="AC126" s="111" t="str">
        <f>_xlfn.CONCAT(VLOOKUP($C126&amp;$G126,'Character Sets'!$A$3:$H$21,6,FALSE)," gave the ",LEFT($Q126,FIND(".",$Q126)-1)," to ",$AK126," ",$AL126,".")</f>
        <v>Taylor gave the juice to his brother.</v>
      </c>
      <c r="AD126" s="107">
        <v>10</v>
      </c>
      <c r="AE126" s="106" t="str" cm="1">
        <f t="array" ref="AE126">_xlfn.IFS($B126="both", "_nametag", $B126="nametag", "_nametag", $B126="intro", "", $B126="neither", "")</f>
        <v>_nametag</v>
      </c>
      <c r="AF126" s="46" t="s">
        <v>6</v>
      </c>
      <c r="AG126" s="46" t="s">
        <v>5</v>
      </c>
      <c r="AH126" s="108" t="str">
        <f t="shared" si="17"/>
        <v>juice</v>
      </c>
      <c r="AI126" s="46" t="s">
        <v>7</v>
      </c>
      <c r="AJ126" s="110" t="str">
        <f t="shared" si="15"/>
        <v>top right</v>
      </c>
      <c r="AK126" s="110" t="str" cm="1">
        <f t="array" ref="AK126">_xlfn.IFS($G126="he", "his", $G126="she", "her", $G126="they", "their")</f>
        <v>his</v>
      </c>
      <c r="AL126" s="110" t="s">
        <v>135</v>
      </c>
      <c r="AM126" s="111" t="str">
        <f t="shared" si="16"/>
        <v>he_brother</v>
      </c>
      <c r="AN126" s="106" t="str">
        <f t="shared" si="18"/>
        <v>HT2_brother_taylor.png</v>
      </c>
      <c r="AO126" s="106" t="str">
        <f t="shared" si="19"/>
        <v>HT2_sister_taylor.png</v>
      </c>
      <c r="AP126" s="106" t="str">
        <f t="shared" si="20"/>
        <v>ST2_brother_sam.png</v>
      </c>
      <c r="AQ126" s="106" t="str">
        <f t="shared" si="21"/>
        <v>ST2_sister_sam.png</v>
      </c>
      <c r="AR126" s="106" t="s">
        <v>357</v>
      </c>
      <c r="AS126" s="106" t="s">
        <v>355</v>
      </c>
      <c r="AT126" s="106" t="s">
        <v>358</v>
      </c>
      <c r="AU126" s="106" t="s">
        <v>356</v>
      </c>
    </row>
    <row r="127" spans="1:47" x14ac:dyDescent="0.25">
      <c r="A127" s="107">
        <v>4</v>
      </c>
      <c r="B127" s="107" t="s">
        <v>64</v>
      </c>
      <c r="C127" s="107">
        <v>4</v>
      </c>
      <c r="D127" s="46" t="s">
        <v>10</v>
      </c>
      <c r="E127" s="46" t="str">
        <f t="shared" si="11"/>
        <v>both_list4_critical11</v>
      </c>
      <c r="F127" s="46" t="s">
        <v>337</v>
      </c>
      <c r="G127" s="46" t="s">
        <v>196</v>
      </c>
      <c r="H127" s="46">
        <f>VLOOKUP($C127&amp;$G127,'Character Sets'!$A$3:$H$21,3,FALSE)</f>
        <v>11</v>
      </c>
      <c r="I127" s="46" t="str">
        <f>VLOOKUP($C127&amp;$G127,'Character Sets'!$A$3:$H$21,4,FALSE)</f>
        <v>ST1</v>
      </c>
      <c r="J127" s="46" t="str">
        <f>LOWER(VLOOKUP($C127&amp;$G127,'Character Sets'!$A$3:$H$21,6,FALSE))</f>
        <v>jordan</v>
      </c>
      <c r="K127" s="114" t="str">
        <f t="shared" si="12"/>
        <v>ST1_she_jordan_nametag.png</v>
      </c>
      <c r="L127" s="46" t="s">
        <v>195</v>
      </c>
      <c r="M127" s="46">
        <f>VLOOKUP($C127&amp;$L127,'Character Sets'!$A$3:$H$21,3,FALSE)</f>
        <v>10</v>
      </c>
      <c r="N127" s="46" t="str">
        <f>VLOOKUP($C127&amp;$L127,'Character Sets'!$A$3:$H$21,4,FALSE)</f>
        <v>HT2</v>
      </c>
      <c r="O127" s="46" t="str">
        <f>LOWER(VLOOKUP($C127&amp;$L127,'Character Sets'!$A$3:$H$21,6,FALSE))</f>
        <v>taylor</v>
      </c>
      <c r="P127" s="114" t="str">
        <f t="shared" si="13"/>
        <v>HT2_he_taylor_nametag.png</v>
      </c>
      <c r="Q127" s="114" t="s">
        <v>22</v>
      </c>
      <c r="R127" s="107" cm="1">
        <f t="array" ref="R127">_xlfn.IFS($AF127="left", 275, $AF127="right", 525)</f>
        <v>275</v>
      </c>
      <c r="S127" s="107" cm="1">
        <f t="array" ref="S127">_xlfn.IFS($AG127="left", 275, $AG127="right", 525)</f>
        <v>525</v>
      </c>
      <c r="T127" s="107" cm="1">
        <f t="array" ref="T127">_xlfn.IFS($AF127="left", 175, $AF127="right", 725)</f>
        <v>175</v>
      </c>
      <c r="U127" s="107" cm="1">
        <f t="array" ref="U127">_xlfn.IFS($AI127="top", 150, $AI127="bottom", 250)</f>
        <v>250</v>
      </c>
      <c r="V127" s="107" cm="1">
        <f t="array" ref="V127">_xlfn.IFS($AI127="top", 100, $AI127="bottom", 300)</f>
        <v>300</v>
      </c>
      <c r="W127" s="107" cm="1">
        <f t="array" ref="W127">_xlfn.IFS($AI127="top", 50, $AI127="bottom", 350)</f>
        <v>350</v>
      </c>
      <c r="X127" s="111" t="str">
        <f t="shared" si="14"/>
        <v>ST1_sister_jordan.png</v>
      </c>
      <c r="Y127" s="106" t="str" cm="1">
        <f t="array" ref="Y127">_xlfn.IFS($AR127="target_sister",$AO127,$AR127="target_brother", $AN127,$AR127="distractor_sister",$AQ127,$AR127="distractor_brother",$AP127)</f>
        <v>ST1_brother_jordan.png</v>
      </c>
      <c r="Z127" s="106" t="str" cm="1">
        <f t="array" ref="Z127">_xlfn.IFS($AS127="target_sister",$AO127,$AS127="target_brother", $AN127,$AS127="distractor_sister",$AQ127,$AS127="distractor_brother",$AP127)</f>
        <v>HT2_brother_taylor.png</v>
      </c>
      <c r="AA127" s="106" t="str" cm="1">
        <f t="array" ref="AA127">_xlfn.IFS($AT127="target_sister",$AO127,$AT127="target_brother", $AN127,$AT127="distractor_sister",$AQ127,$AT127="distractor_brother",$AP127)</f>
        <v>ST1_sister_jordan.png</v>
      </c>
      <c r="AB127" s="106" t="str" cm="1">
        <f t="array" ref="AB127">_xlfn.IFS($AU127="target_sister",$AO127,$AU127="target_brother", $AN127,$AU127="distractor_sister",$AQ127,$AU127="distractor_brother",$AP127)</f>
        <v>HT2_sister_taylor.png</v>
      </c>
      <c r="AC127" s="111" t="str">
        <f>_xlfn.CONCAT(VLOOKUP($C127&amp;$G127,'Character Sets'!$A$3:$H$21,6,FALSE)," gave the ",LEFT($Q127,FIND(".",$Q127)-1)," to ",$AK127," ",$AL127,".")</f>
        <v>Jordan gave the spoon to her sister.</v>
      </c>
      <c r="AD127" s="107">
        <v>11</v>
      </c>
      <c r="AE127" s="106" t="str" cm="1">
        <f t="array" ref="AE127">_xlfn.IFS($B127="both", "_nametag", $B127="nametag", "_nametag", $B127="intro", "", $B127="neither", "")</f>
        <v>_nametag</v>
      </c>
      <c r="AF127" s="46" t="s">
        <v>5</v>
      </c>
      <c r="AG127" s="46" t="s">
        <v>6</v>
      </c>
      <c r="AH127" s="108" t="str">
        <f t="shared" si="17"/>
        <v>spoon</v>
      </c>
      <c r="AI127" s="46" t="s">
        <v>8</v>
      </c>
      <c r="AJ127" s="110" t="str">
        <f t="shared" si="15"/>
        <v>bottom left</v>
      </c>
      <c r="AK127" s="110" t="str" cm="1">
        <f t="array" ref="AK127">_xlfn.IFS($G127="he", "his", $G127="she", "her", $G127="they", "their")</f>
        <v>her</v>
      </c>
      <c r="AL127" s="110" t="s">
        <v>136</v>
      </c>
      <c r="AM127" s="111" t="str">
        <f t="shared" si="16"/>
        <v>she_sister</v>
      </c>
      <c r="AN127" s="106" t="str">
        <f t="shared" si="18"/>
        <v>ST1_brother_jordan.png</v>
      </c>
      <c r="AO127" s="106" t="str">
        <f t="shared" si="19"/>
        <v>ST1_sister_jordan.png</v>
      </c>
      <c r="AP127" s="106" t="str">
        <f t="shared" si="20"/>
        <v>HT2_brother_taylor.png</v>
      </c>
      <c r="AQ127" s="106" t="str">
        <f t="shared" si="21"/>
        <v>HT2_sister_taylor.png</v>
      </c>
      <c r="AR127" s="106" t="s">
        <v>355</v>
      </c>
      <c r="AS127" s="106" t="s">
        <v>357</v>
      </c>
      <c r="AT127" s="106" t="s">
        <v>356</v>
      </c>
      <c r="AU127" s="106" t="s">
        <v>358</v>
      </c>
    </row>
    <row r="128" spans="1:47" x14ac:dyDescent="0.25">
      <c r="A128" s="107">
        <v>4</v>
      </c>
      <c r="B128" s="107" t="s">
        <v>64</v>
      </c>
      <c r="C128" s="107">
        <v>4</v>
      </c>
      <c r="D128" s="46" t="s">
        <v>10</v>
      </c>
      <c r="E128" s="46" t="str">
        <f t="shared" si="11"/>
        <v>both_list4_critical12</v>
      </c>
      <c r="F128" s="46" t="s">
        <v>337</v>
      </c>
      <c r="G128" s="46" t="s">
        <v>196</v>
      </c>
      <c r="H128" s="46">
        <f>VLOOKUP($C128&amp;$G128,'Character Sets'!$A$3:$H$21,3,FALSE)</f>
        <v>11</v>
      </c>
      <c r="I128" s="46" t="str">
        <f>VLOOKUP($C128&amp;$G128,'Character Sets'!$A$3:$H$21,4,FALSE)</f>
        <v>ST1</v>
      </c>
      <c r="J128" s="46" t="str">
        <f>LOWER(VLOOKUP($C128&amp;$G128,'Character Sets'!$A$3:$H$21,6,FALSE))</f>
        <v>jordan</v>
      </c>
      <c r="K128" s="114" t="str">
        <f t="shared" si="12"/>
        <v>ST1_she_jordan_nametag.png</v>
      </c>
      <c r="L128" s="46" t="s">
        <v>195</v>
      </c>
      <c r="M128" s="46">
        <f>VLOOKUP($C128&amp;$L128,'Character Sets'!$A$3:$H$21,3,FALSE)</f>
        <v>10</v>
      </c>
      <c r="N128" s="46" t="str">
        <f>VLOOKUP($C128&amp;$L128,'Character Sets'!$A$3:$H$21,4,FALSE)</f>
        <v>HT2</v>
      </c>
      <c r="O128" s="46" t="str">
        <f>LOWER(VLOOKUP($C128&amp;$L128,'Character Sets'!$A$3:$H$21,6,FALSE))</f>
        <v>taylor</v>
      </c>
      <c r="P128" s="114" t="str">
        <f t="shared" si="13"/>
        <v>HT2_he_taylor_nametag.png</v>
      </c>
      <c r="Q128" s="114" t="s">
        <v>23</v>
      </c>
      <c r="R128" s="107" cm="1">
        <f t="array" ref="R128">_xlfn.IFS($AF128="left", 275, $AF128="right", 525)</f>
        <v>525</v>
      </c>
      <c r="S128" s="107" cm="1">
        <f t="array" ref="S128">_xlfn.IFS($AG128="left", 275, $AG128="right", 525)</f>
        <v>275</v>
      </c>
      <c r="T128" s="107" cm="1">
        <f t="array" ref="T128">_xlfn.IFS($AF128="left", 175, $AF128="right", 725)</f>
        <v>725</v>
      </c>
      <c r="U128" s="107" cm="1">
        <f t="array" ref="U128">_xlfn.IFS($AI128="top", 150, $AI128="bottom", 250)</f>
        <v>250</v>
      </c>
      <c r="V128" s="107" cm="1">
        <f t="array" ref="V128">_xlfn.IFS($AI128="top", 100, $AI128="bottom", 300)</f>
        <v>300</v>
      </c>
      <c r="W128" s="107" cm="1">
        <f t="array" ref="W128">_xlfn.IFS($AI128="top", 50, $AI128="bottom", 350)</f>
        <v>350</v>
      </c>
      <c r="X128" s="111" t="str">
        <f t="shared" si="14"/>
        <v>ST1_brother_jordan.png</v>
      </c>
      <c r="Y128" s="106" t="str" cm="1">
        <f t="array" ref="Y128">_xlfn.IFS($AR128="target_sister",$AO128,$AR128="target_brother", $AN128,$AR128="distractor_sister",$AQ128,$AR128="distractor_brother",$AP128)</f>
        <v>HT2_sister_taylor.png</v>
      </c>
      <c r="Z128" s="106" t="str" cm="1">
        <f t="array" ref="Z128">_xlfn.IFS($AS128="target_sister",$AO128,$AS128="target_brother", $AN128,$AS128="distractor_sister",$AQ128,$AS128="distractor_brother",$AP128)</f>
        <v>ST1_sister_jordan.png</v>
      </c>
      <c r="AA128" s="106" t="str" cm="1">
        <f t="array" ref="AA128">_xlfn.IFS($AT128="target_sister",$AO128,$AT128="target_brother", $AN128,$AT128="distractor_sister",$AQ128,$AT128="distractor_brother",$AP128)</f>
        <v>HT2_brother_taylor.png</v>
      </c>
      <c r="AB128" s="106" t="str" cm="1">
        <f t="array" ref="AB128">_xlfn.IFS($AU128="target_sister",$AO128,$AU128="target_brother", $AN128,$AU128="distractor_sister",$AQ128,$AU128="distractor_brother",$AP128)</f>
        <v>ST1_brother_jordan.png</v>
      </c>
      <c r="AC128" s="111" t="str">
        <f>_xlfn.CONCAT(VLOOKUP($C128&amp;$G128,'Character Sets'!$A$3:$H$21,6,FALSE)," gave the ",LEFT($Q128,FIND(".",$Q128)-1)," to ",$AK128," ",$AL128,".")</f>
        <v>Jordan gave the broccoli to her brother.</v>
      </c>
      <c r="AD128" s="107">
        <v>12</v>
      </c>
      <c r="AE128" s="106" t="str" cm="1">
        <f t="array" ref="AE128">_xlfn.IFS($B128="both", "_nametag", $B128="nametag", "_nametag", $B128="intro", "", $B128="neither", "")</f>
        <v>_nametag</v>
      </c>
      <c r="AF128" s="46" t="s">
        <v>6</v>
      </c>
      <c r="AG128" s="46" t="s">
        <v>5</v>
      </c>
      <c r="AH128" s="108" t="str">
        <f t="shared" si="17"/>
        <v>broccoli</v>
      </c>
      <c r="AI128" s="46" t="s">
        <v>8</v>
      </c>
      <c r="AJ128" s="110" t="str">
        <f t="shared" si="15"/>
        <v>bottom right</v>
      </c>
      <c r="AK128" s="110" t="str" cm="1">
        <f t="array" ref="AK128">_xlfn.IFS($G128="he", "his", $G128="she", "her", $G128="they", "their")</f>
        <v>her</v>
      </c>
      <c r="AL128" s="110" t="s">
        <v>135</v>
      </c>
      <c r="AM128" s="111" t="str">
        <f t="shared" si="16"/>
        <v>she_brother</v>
      </c>
      <c r="AN128" s="106" t="str">
        <f t="shared" si="18"/>
        <v>ST1_brother_jordan.png</v>
      </c>
      <c r="AO128" s="106" t="str">
        <f t="shared" si="19"/>
        <v>ST1_sister_jordan.png</v>
      </c>
      <c r="AP128" s="106" t="str">
        <f t="shared" si="20"/>
        <v>HT2_brother_taylor.png</v>
      </c>
      <c r="AQ128" s="106" t="str">
        <f t="shared" si="21"/>
        <v>HT2_sister_taylor.png</v>
      </c>
      <c r="AR128" s="106" t="s">
        <v>358</v>
      </c>
      <c r="AS128" s="106" t="s">
        <v>356</v>
      </c>
      <c r="AT128" s="106" t="s">
        <v>357</v>
      </c>
      <c r="AU128" s="106" t="s">
        <v>355</v>
      </c>
    </row>
    <row r="129" spans="1:47" x14ac:dyDescent="0.25">
      <c r="A129" s="107">
        <v>4</v>
      </c>
      <c r="B129" s="107" t="s">
        <v>64</v>
      </c>
      <c r="C129" s="107">
        <v>4</v>
      </c>
      <c r="D129" s="46" t="s">
        <v>10</v>
      </c>
      <c r="E129" s="46" t="str">
        <f t="shared" si="11"/>
        <v>both_list4_critical13</v>
      </c>
      <c r="F129" s="46" t="s">
        <v>337</v>
      </c>
      <c r="G129" s="46" t="s">
        <v>196</v>
      </c>
      <c r="H129" s="46">
        <f>VLOOKUP($C129&amp;$G129,'Character Sets'!$A$3:$H$21,3,FALSE)</f>
        <v>11</v>
      </c>
      <c r="I129" s="46" t="str">
        <f>VLOOKUP($C129&amp;$G129,'Character Sets'!$A$3:$H$21,4,FALSE)</f>
        <v>ST1</v>
      </c>
      <c r="J129" s="46" t="str">
        <f>LOWER(VLOOKUP($C129&amp;$G129,'Character Sets'!$A$3:$H$21,6,FALSE))</f>
        <v>jordan</v>
      </c>
      <c r="K129" s="114" t="str">
        <f t="shared" si="12"/>
        <v>ST1_she_jordan_nametag.png</v>
      </c>
      <c r="L129" s="46" t="s">
        <v>195</v>
      </c>
      <c r="M129" s="46">
        <f>VLOOKUP($C129&amp;$L129,'Character Sets'!$A$3:$H$21,3,FALSE)</f>
        <v>10</v>
      </c>
      <c r="N129" s="46" t="str">
        <f>VLOOKUP($C129&amp;$L129,'Character Sets'!$A$3:$H$21,4,FALSE)</f>
        <v>HT2</v>
      </c>
      <c r="O129" s="46" t="str">
        <f>LOWER(VLOOKUP($C129&amp;$L129,'Character Sets'!$A$3:$H$21,6,FALSE))</f>
        <v>taylor</v>
      </c>
      <c r="P129" s="114" t="str">
        <f t="shared" si="13"/>
        <v>HT2_he_taylor_nametag.png</v>
      </c>
      <c r="Q129" s="114" t="s">
        <v>24</v>
      </c>
      <c r="R129" s="107" cm="1">
        <f t="array" ref="R129">_xlfn.IFS($AF129="left", 275, $AF129="right", 525)</f>
        <v>275</v>
      </c>
      <c r="S129" s="107" cm="1">
        <f t="array" ref="S129">_xlfn.IFS($AG129="left", 275, $AG129="right", 525)</f>
        <v>525</v>
      </c>
      <c r="T129" s="107" cm="1">
        <f t="array" ref="T129">_xlfn.IFS($AF129="left", 175, $AF129="right", 725)</f>
        <v>175</v>
      </c>
      <c r="U129" s="107" cm="1">
        <f t="array" ref="U129">_xlfn.IFS($AI129="top", 150, $AI129="bottom", 250)</f>
        <v>150</v>
      </c>
      <c r="V129" s="107" cm="1">
        <f t="array" ref="V129">_xlfn.IFS($AI129="top", 100, $AI129="bottom", 300)</f>
        <v>100</v>
      </c>
      <c r="W129" s="107" cm="1">
        <f t="array" ref="W129">_xlfn.IFS($AI129="top", 50, $AI129="bottom", 350)</f>
        <v>50</v>
      </c>
      <c r="X129" s="111" t="str">
        <f t="shared" si="14"/>
        <v>ST1_brother_jordan.png</v>
      </c>
      <c r="Y129" s="106" t="str" cm="1">
        <f t="array" ref="Y129">_xlfn.IFS($AR129="target_sister",$AO129,$AR129="target_brother", $AN129,$AR129="distractor_sister",$AQ129,$AR129="distractor_brother",$AP129)</f>
        <v>ST1_brother_jordan.png</v>
      </c>
      <c r="Z129" s="106" t="str" cm="1">
        <f t="array" ref="Z129">_xlfn.IFS($AS129="target_sister",$AO129,$AS129="target_brother", $AN129,$AS129="distractor_sister",$AQ129,$AS129="distractor_brother",$AP129)</f>
        <v>HT2_brother_taylor.png</v>
      </c>
      <c r="AA129" s="106" t="str" cm="1">
        <f t="array" ref="AA129">_xlfn.IFS($AT129="target_sister",$AO129,$AT129="target_brother", $AN129,$AT129="distractor_sister",$AQ129,$AT129="distractor_brother",$AP129)</f>
        <v>ST1_sister_jordan.png</v>
      </c>
      <c r="AB129" s="106" t="str" cm="1">
        <f t="array" ref="AB129">_xlfn.IFS($AU129="target_sister",$AO129,$AU129="target_brother", $AN129,$AU129="distractor_sister",$AQ129,$AU129="distractor_brother",$AP129)</f>
        <v>HT2_sister_taylor.png</v>
      </c>
      <c r="AC129" s="111" t="str">
        <f>_xlfn.CONCAT(VLOOKUP($C129&amp;$G129,'Character Sets'!$A$3:$H$21,6,FALSE)," gave the ",LEFT($Q129,FIND(".",$Q129)-1)," to ",$AK129," ",$AL129,".")</f>
        <v>Jordan gave the egg to her brother.</v>
      </c>
      <c r="AD129" s="107">
        <v>13</v>
      </c>
      <c r="AE129" s="106" t="str" cm="1">
        <f t="array" ref="AE129">_xlfn.IFS($B129="both", "_nametag", $B129="nametag", "_nametag", $B129="intro", "", $B129="neither", "")</f>
        <v>_nametag</v>
      </c>
      <c r="AF129" s="46" t="s">
        <v>5</v>
      </c>
      <c r="AG129" s="46" t="s">
        <v>6</v>
      </c>
      <c r="AH129" s="108" t="str">
        <f t="shared" si="17"/>
        <v>egg</v>
      </c>
      <c r="AI129" s="46" t="s">
        <v>7</v>
      </c>
      <c r="AJ129" s="110" t="str">
        <f t="shared" si="15"/>
        <v>top left</v>
      </c>
      <c r="AK129" s="110" t="str" cm="1">
        <f t="array" ref="AK129">_xlfn.IFS($G129="he", "his", $G129="she", "her", $G129="they", "their")</f>
        <v>her</v>
      </c>
      <c r="AL129" s="110" t="s">
        <v>135</v>
      </c>
      <c r="AM129" s="111" t="str">
        <f t="shared" si="16"/>
        <v>she_brother</v>
      </c>
      <c r="AN129" s="106" t="str">
        <f t="shared" si="18"/>
        <v>ST1_brother_jordan.png</v>
      </c>
      <c r="AO129" s="106" t="str">
        <f t="shared" si="19"/>
        <v>ST1_sister_jordan.png</v>
      </c>
      <c r="AP129" s="106" t="str">
        <f t="shared" si="20"/>
        <v>HT2_brother_taylor.png</v>
      </c>
      <c r="AQ129" s="106" t="str">
        <f t="shared" si="21"/>
        <v>HT2_sister_taylor.png</v>
      </c>
      <c r="AR129" s="106" t="s">
        <v>355</v>
      </c>
      <c r="AS129" s="106" t="s">
        <v>357</v>
      </c>
      <c r="AT129" s="106" t="s">
        <v>356</v>
      </c>
      <c r="AU129" s="106" t="s">
        <v>358</v>
      </c>
    </row>
    <row r="130" spans="1:47" x14ac:dyDescent="0.25">
      <c r="A130" s="107">
        <v>4</v>
      </c>
      <c r="B130" s="107" t="s">
        <v>64</v>
      </c>
      <c r="C130" s="107">
        <v>4</v>
      </c>
      <c r="D130" s="46" t="s">
        <v>10</v>
      </c>
      <c r="E130" s="46" t="str">
        <f t="shared" si="11"/>
        <v>both_list4_critical14</v>
      </c>
      <c r="F130" s="46" t="s">
        <v>337</v>
      </c>
      <c r="G130" s="46" t="s">
        <v>196</v>
      </c>
      <c r="H130" s="46">
        <f>VLOOKUP($C130&amp;$G130,'Character Sets'!$A$3:$H$21,3,FALSE)</f>
        <v>11</v>
      </c>
      <c r="I130" s="46" t="str">
        <f>VLOOKUP($C130&amp;$G130,'Character Sets'!$A$3:$H$21,4,FALSE)</f>
        <v>ST1</v>
      </c>
      <c r="J130" s="46" t="str">
        <f>LOWER(VLOOKUP($C130&amp;$G130,'Character Sets'!$A$3:$H$21,6,FALSE))</f>
        <v>jordan</v>
      </c>
      <c r="K130" s="114" t="str">
        <f t="shared" si="12"/>
        <v>ST1_she_jordan_nametag.png</v>
      </c>
      <c r="L130" s="46" t="s">
        <v>195</v>
      </c>
      <c r="M130" s="46">
        <f>VLOOKUP($C130&amp;$L130,'Character Sets'!$A$3:$H$21,3,FALSE)</f>
        <v>10</v>
      </c>
      <c r="N130" s="46" t="str">
        <f>VLOOKUP($C130&amp;$L130,'Character Sets'!$A$3:$H$21,4,FALSE)</f>
        <v>HT2</v>
      </c>
      <c r="O130" s="46" t="str">
        <f>LOWER(VLOOKUP($C130&amp;$L130,'Character Sets'!$A$3:$H$21,6,FALSE))</f>
        <v>taylor</v>
      </c>
      <c r="P130" s="114" t="str">
        <f t="shared" si="13"/>
        <v>HT2_he_taylor_nametag.png</v>
      </c>
      <c r="Q130" s="114" t="s">
        <v>35</v>
      </c>
      <c r="R130" s="107" cm="1">
        <f t="array" ref="R130">_xlfn.IFS($AF130="left", 275, $AF130="right", 525)</f>
        <v>525</v>
      </c>
      <c r="S130" s="107" cm="1">
        <f t="array" ref="S130">_xlfn.IFS($AG130="left", 275, $AG130="right", 525)</f>
        <v>275</v>
      </c>
      <c r="T130" s="107" cm="1">
        <f t="array" ref="T130">_xlfn.IFS($AF130="left", 175, $AF130="right", 725)</f>
        <v>725</v>
      </c>
      <c r="U130" s="107" cm="1">
        <f t="array" ref="U130">_xlfn.IFS($AI130="top", 150, $AI130="bottom", 250)</f>
        <v>150</v>
      </c>
      <c r="V130" s="107" cm="1">
        <f t="array" ref="V130">_xlfn.IFS($AI130="top", 100, $AI130="bottom", 300)</f>
        <v>100</v>
      </c>
      <c r="W130" s="107" cm="1">
        <f t="array" ref="W130">_xlfn.IFS($AI130="top", 50, $AI130="bottom", 350)</f>
        <v>50</v>
      </c>
      <c r="X130" s="111" t="str">
        <f t="shared" si="14"/>
        <v>ST1_sister_jordan.png</v>
      </c>
      <c r="Y130" s="106" t="str" cm="1">
        <f t="array" ref="Y130">_xlfn.IFS($AR130="target_sister",$AO130,$AR130="target_brother", $AN130,$AR130="distractor_sister",$AQ130,$AR130="distractor_brother",$AP130)</f>
        <v>HT2_sister_taylor.png</v>
      </c>
      <c r="Z130" s="106" t="str" cm="1">
        <f t="array" ref="Z130">_xlfn.IFS($AS130="target_sister",$AO130,$AS130="target_brother", $AN130,$AS130="distractor_sister",$AQ130,$AS130="distractor_brother",$AP130)</f>
        <v>ST1_sister_jordan.png</v>
      </c>
      <c r="AA130" s="106" t="str" cm="1">
        <f t="array" ref="AA130">_xlfn.IFS($AT130="target_sister",$AO130,$AT130="target_brother", $AN130,$AT130="distractor_sister",$AQ130,$AT130="distractor_brother",$AP130)</f>
        <v>HT2_brother_taylor.png</v>
      </c>
      <c r="AB130" s="106" t="str" cm="1">
        <f t="array" ref="AB130">_xlfn.IFS($AU130="target_sister",$AO130,$AU130="target_brother", $AN130,$AU130="distractor_sister",$AQ130,$AU130="distractor_brother",$AP130)</f>
        <v>ST1_brother_jordan.png</v>
      </c>
      <c r="AC130" s="111" t="str">
        <f>_xlfn.CONCAT(VLOOKUP($C130&amp;$G130,'Character Sets'!$A$3:$H$21,6,FALSE)," gave the ",LEFT($Q130,FIND(".",$Q130)-1)," to ",$AK130," ",$AL130,".")</f>
        <v>Jordan gave the strawberry to her sister.</v>
      </c>
      <c r="AD130" s="107">
        <v>14</v>
      </c>
      <c r="AE130" s="106" t="str" cm="1">
        <f t="array" ref="AE130">_xlfn.IFS($B130="both", "_nametag", $B130="nametag", "_nametag", $B130="intro", "", $B130="neither", "")</f>
        <v>_nametag</v>
      </c>
      <c r="AF130" s="46" t="s">
        <v>6</v>
      </c>
      <c r="AG130" s="46" t="s">
        <v>5</v>
      </c>
      <c r="AH130" s="108" t="str">
        <f t="shared" si="17"/>
        <v>strawberry</v>
      </c>
      <c r="AI130" s="46" t="s">
        <v>7</v>
      </c>
      <c r="AJ130" s="110" t="str">
        <f t="shared" si="15"/>
        <v>top right</v>
      </c>
      <c r="AK130" s="110" t="str" cm="1">
        <f t="array" ref="AK130">_xlfn.IFS($G130="he", "his", $G130="she", "her", $G130="they", "their")</f>
        <v>her</v>
      </c>
      <c r="AL130" s="110" t="s">
        <v>136</v>
      </c>
      <c r="AM130" s="111" t="str">
        <f t="shared" si="16"/>
        <v>she_sister</v>
      </c>
      <c r="AN130" s="106" t="str">
        <f t="shared" si="18"/>
        <v>ST1_brother_jordan.png</v>
      </c>
      <c r="AO130" s="106" t="str">
        <f t="shared" si="19"/>
        <v>ST1_sister_jordan.png</v>
      </c>
      <c r="AP130" s="106" t="str">
        <f t="shared" si="20"/>
        <v>HT2_brother_taylor.png</v>
      </c>
      <c r="AQ130" s="106" t="str">
        <f t="shared" si="21"/>
        <v>HT2_sister_taylor.png</v>
      </c>
      <c r="AR130" s="106" t="s">
        <v>358</v>
      </c>
      <c r="AS130" s="106" t="s">
        <v>356</v>
      </c>
      <c r="AT130" s="106" t="s">
        <v>357</v>
      </c>
      <c r="AU130" s="106" t="s">
        <v>355</v>
      </c>
    </row>
    <row r="131" spans="1:47" x14ac:dyDescent="0.25">
      <c r="A131" s="107">
        <v>4</v>
      </c>
      <c r="B131" s="107" t="s">
        <v>64</v>
      </c>
      <c r="C131" s="107">
        <v>4</v>
      </c>
      <c r="D131" s="46" t="s">
        <v>10</v>
      </c>
      <c r="E131" s="46" t="str">
        <f t="shared" ref="E131:E194" si="22">_xlfn.CONCAT($B131, "_list", $C131, "_", $D131, $AD131)</f>
        <v>both_list4_critical15</v>
      </c>
      <c r="F131" s="46" t="s">
        <v>337</v>
      </c>
      <c r="G131" s="46" t="s">
        <v>196</v>
      </c>
      <c r="H131" s="46">
        <f>VLOOKUP($C131&amp;$G131,'Character Sets'!$A$3:$H$21,3,FALSE)</f>
        <v>11</v>
      </c>
      <c r="I131" s="46" t="str">
        <f>VLOOKUP($C131&amp;$G131,'Character Sets'!$A$3:$H$21,4,FALSE)</f>
        <v>ST1</v>
      </c>
      <c r="J131" s="46" t="str">
        <f>LOWER(VLOOKUP($C131&amp;$G131,'Character Sets'!$A$3:$H$21,6,FALSE))</f>
        <v>jordan</v>
      </c>
      <c r="K131" s="114" t="str">
        <f t="shared" ref="K131:K194" si="23">_xlfn.CONCAT($I131, "_", $G131, "_", $J131, $AE131, ".png")</f>
        <v>ST1_she_jordan_nametag.png</v>
      </c>
      <c r="L131" s="46" t="s">
        <v>195</v>
      </c>
      <c r="M131" s="46">
        <f>VLOOKUP($C131&amp;$L131,'Character Sets'!$A$3:$H$21,3,FALSE)</f>
        <v>10</v>
      </c>
      <c r="N131" s="46" t="str">
        <f>VLOOKUP($C131&amp;$L131,'Character Sets'!$A$3:$H$21,4,FALSE)</f>
        <v>HT2</v>
      </c>
      <c r="O131" s="46" t="str">
        <f>LOWER(VLOOKUP($C131&amp;$L131,'Character Sets'!$A$3:$H$21,6,FALSE))</f>
        <v>taylor</v>
      </c>
      <c r="P131" s="114" t="str">
        <f t="shared" ref="P131:P194" si="24">_xlfn.CONCAT($N131, "_", $L131, "_", $O131, $AE131, ".png")</f>
        <v>HT2_he_taylor_nametag.png</v>
      </c>
      <c r="Q131" s="114" t="s">
        <v>25</v>
      </c>
      <c r="R131" s="107" cm="1">
        <f t="array" ref="R131">_xlfn.IFS($AF131="left", 275, $AF131="right", 525)</f>
        <v>275</v>
      </c>
      <c r="S131" s="107" cm="1">
        <f t="array" ref="S131">_xlfn.IFS($AG131="left", 275, $AG131="right", 525)</f>
        <v>525</v>
      </c>
      <c r="T131" s="107" cm="1">
        <f t="array" ref="T131">_xlfn.IFS($AF131="left", 175, $AF131="right", 725)</f>
        <v>175</v>
      </c>
      <c r="U131" s="107" cm="1">
        <f t="array" ref="U131">_xlfn.IFS($AI131="top", 150, $AI131="bottom", 250)</f>
        <v>250</v>
      </c>
      <c r="V131" s="107" cm="1">
        <f t="array" ref="V131">_xlfn.IFS($AI131="top", 100, $AI131="bottom", 300)</f>
        <v>300</v>
      </c>
      <c r="W131" s="107" cm="1">
        <f t="array" ref="W131">_xlfn.IFS($AI131="top", 50, $AI131="bottom", 350)</f>
        <v>350</v>
      </c>
      <c r="X131" s="111" t="str">
        <f t="shared" ref="X131:X194" si="25">_xlfn.CONCAT($I131,"_",$AL131,"_",$J131, ".png")</f>
        <v>ST1_brother_jordan.png</v>
      </c>
      <c r="Y131" s="106" t="str" cm="1">
        <f t="array" ref="Y131">_xlfn.IFS($AR131="target_sister",$AO131,$AR131="target_brother", $AN131,$AR131="distractor_sister",$AQ131,$AR131="distractor_brother",$AP131)</f>
        <v>ST1_sister_jordan.png</v>
      </c>
      <c r="Z131" s="106" t="str" cm="1">
        <f t="array" ref="Z131">_xlfn.IFS($AS131="target_sister",$AO131,$AS131="target_brother", $AN131,$AS131="distractor_sister",$AQ131,$AS131="distractor_brother",$AP131)</f>
        <v>HT2_brother_taylor.png</v>
      </c>
      <c r="AA131" s="106" t="str" cm="1">
        <f t="array" ref="AA131">_xlfn.IFS($AT131="target_sister",$AO131,$AT131="target_brother", $AN131,$AT131="distractor_sister",$AQ131,$AT131="distractor_brother",$AP131)</f>
        <v>ST1_brother_jordan.png</v>
      </c>
      <c r="AB131" s="106" t="str" cm="1">
        <f t="array" ref="AB131">_xlfn.IFS($AU131="target_sister",$AO131,$AU131="target_brother", $AN131,$AU131="distractor_sister",$AQ131,$AU131="distractor_brother",$AP131)</f>
        <v>HT2_sister_taylor.png</v>
      </c>
      <c r="AC131" s="111" t="str">
        <f>_xlfn.CONCAT(VLOOKUP($C131&amp;$G131,'Character Sets'!$A$3:$H$21,6,FALSE)," gave the ",LEFT($Q131,FIND(".",$Q131)-1)," to ",$AK131," ",$AL131,".")</f>
        <v>Jordan gave the pineapple to her brother.</v>
      </c>
      <c r="AD131" s="107">
        <v>15</v>
      </c>
      <c r="AE131" s="106" t="str" cm="1">
        <f t="array" ref="AE131">_xlfn.IFS($B131="both", "_nametag", $B131="nametag", "_nametag", $B131="intro", "", $B131="neither", "")</f>
        <v>_nametag</v>
      </c>
      <c r="AF131" s="46" t="s">
        <v>5</v>
      </c>
      <c r="AG131" s="46" t="s">
        <v>6</v>
      </c>
      <c r="AH131" s="108" t="str">
        <f t="shared" si="17"/>
        <v>pineapple</v>
      </c>
      <c r="AI131" s="46" t="s">
        <v>8</v>
      </c>
      <c r="AJ131" s="110" t="str">
        <f t="shared" ref="AJ131:AJ194" si="26">_xlfn.CONCAT($AI131, " ", $AF131)</f>
        <v>bottom left</v>
      </c>
      <c r="AK131" s="110" t="str" cm="1">
        <f t="array" ref="AK131">_xlfn.IFS($G131="he", "his", $G131="she", "her", $G131="they", "their")</f>
        <v>her</v>
      </c>
      <c r="AL131" s="110" t="s">
        <v>135</v>
      </c>
      <c r="AM131" s="111" t="str">
        <f t="shared" ref="AM131:AM194" si="27">_xlfn.CONCAT($G131,"_",$AL131)</f>
        <v>she_brother</v>
      </c>
      <c r="AN131" s="106" t="str">
        <f t="shared" si="18"/>
        <v>ST1_brother_jordan.png</v>
      </c>
      <c r="AO131" s="106" t="str">
        <f t="shared" si="19"/>
        <v>ST1_sister_jordan.png</v>
      </c>
      <c r="AP131" s="106" t="str">
        <f t="shared" si="20"/>
        <v>HT2_brother_taylor.png</v>
      </c>
      <c r="AQ131" s="106" t="str">
        <f t="shared" si="21"/>
        <v>HT2_sister_taylor.png</v>
      </c>
      <c r="AR131" s="106" t="s">
        <v>356</v>
      </c>
      <c r="AS131" s="106" t="s">
        <v>357</v>
      </c>
      <c r="AT131" s="106" t="s">
        <v>355</v>
      </c>
      <c r="AU131" s="106" t="s">
        <v>358</v>
      </c>
    </row>
    <row r="132" spans="1:47" x14ac:dyDescent="0.25">
      <c r="A132" s="107">
        <v>4</v>
      </c>
      <c r="B132" s="107" t="s">
        <v>64</v>
      </c>
      <c r="C132" s="107">
        <v>4</v>
      </c>
      <c r="D132" s="46" t="s">
        <v>10</v>
      </c>
      <c r="E132" s="46" t="str">
        <f t="shared" si="22"/>
        <v>both_list4_critical16</v>
      </c>
      <c r="F132" s="109" t="s">
        <v>338</v>
      </c>
      <c r="G132" s="46" t="s">
        <v>196</v>
      </c>
      <c r="H132" s="46">
        <f>VLOOKUP($C132&amp;$G132,'Character Sets'!$A$3:$H$21,3,FALSE)</f>
        <v>11</v>
      </c>
      <c r="I132" s="46" t="str">
        <f>VLOOKUP($C132&amp;$G132,'Character Sets'!$A$3:$H$21,4,FALSE)</f>
        <v>ST1</v>
      </c>
      <c r="J132" s="46" t="str">
        <f>LOWER(VLOOKUP($C132&amp;$G132,'Character Sets'!$A$3:$H$21,6,FALSE))</f>
        <v>jordan</v>
      </c>
      <c r="K132" s="114" t="str">
        <f t="shared" si="23"/>
        <v>ST1_she_jordan_nametag.png</v>
      </c>
      <c r="L132" s="46" t="s">
        <v>197</v>
      </c>
      <c r="M132" s="46">
        <f>VLOOKUP($C132&amp;$L132,'Character Sets'!$A$3:$H$21,3,FALSE)</f>
        <v>12</v>
      </c>
      <c r="N132" s="46" t="str">
        <f>VLOOKUP($C132&amp;$L132,'Character Sets'!$A$3:$H$21,4,FALSE)</f>
        <v>ST2</v>
      </c>
      <c r="O132" s="46" t="str">
        <f>LOWER(VLOOKUP($C132&amp;$L132,'Character Sets'!$A$3:$H$21,6,FALSE))</f>
        <v>sam</v>
      </c>
      <c r="P132" s="114" t="str">
        <f t="shared" si="24"/>
        <v>ST2_they_sam_nametag.png</v>
      </c>
      <c r="Q132" s="114" t="s">
        <v>26</v>
      </c>
      <c r="R132" s="107" cm="1">
        <f t="array" ref="R132">_xlfn.IFS($AF132="left", 275, $AF132="right", 525)</f>
        <v>525</v>
      </c>
      <c r="S132" s="107" cm="1">
        <f t="array" ref="S132">_xlfn.IFS($AG132="left", 275, $AG132="right", 525)</f>
        <v>275</v>
      </c>
      <c r="T132" s="107" cm="1">
        <f t="array" ref="T132">_xlfn.IFS($AF132="left", 175, $AF132="right", 725)</f>
        <v>725</v>
      </c>
      <c r="U132" s="107" cm="1">
        <f t="array" ref="U132">_xlfn.IFS($AI132="top", 150, $AI132="bottom", 250)</f>
        <v>250</v>
      </c>
      <c r="V132" s="107" cm="1">
        <f t="array" ref="V132">_xlfn.IFS($AI132="top", 100, $AI132="bottom", 300)</f>
        <v>300</v>
      </c>
      <c r="W132" s="107" cm="1">
        <f t="array" ref="W132">_xlfn.IFS($AI132="top", 50, $AI132="bottom", 350)</f>
        <v>350</v>
      </c>
      <c r="X132" s="111" t="str">
        <f t="shared" si="25"/>
        <v>ST1_sister_jordan.png</v>
      </c>
      <c r="Y132" s="106" t="str" cm="1">
        <f t="array" ref="Y132">_xlfn.IFS($AR132="target_sister",$AO132,$AR132="target_brother", $AN132,$AR132="distractor_sister",$AQ132,$AR132="distractor_brother",$AP132)</f>
        <v>ST2_brother_sam.png</v>
      </c>
      <c r="Z132" s="106" t="str" cm="1">
        <f t="array" ref="Z132">_xlfn.IFS($AS132="target_sister",$AO132,$AS132="target_brother", $AN132,$AS132="distractor_sister",$AQ132,$AS132="distractor_brother",$AP132)</f>
        <v>ST1_brother_jordan.png</v>
      </c>
      <c r="AA132" s="106" t="str" cm="1">
        <f t="array" ref="AA132">_xlfn.IFS($AT132="target_sister",$AO132,$AT132="target_brother", $AN132,$AT132="distractor_sister",$AQ132,$AT132="distractor_brother",$AP132)</f>
        <v>ST2_sister_sam.png</v>
      </c>
      <c r="AB132" s="106" t="str" cm="1">
        <f t="array" ref="AB132">_xlfn.IFS($AU132="target_sister",$AO132,$AU132="target_brother", $AN132,$AU132="distractor_sister",$AQ132,$AU132="distractor_brother",$AP132)</f>
        <v>ST1_sister_jordan.png</v>
      </c>
      <c r="AC132" s="111" t="str">
        <f>_xlfn.CONCAT(VLOOKUP($C132&amp;$G132,'Character Sets'!$A$3:$H$21,6,FALSE)," gave the ",LEFT($Q132,FIND(".",$Q132)-1)," to ",$AK132," ",$AL132,".")</f>
        <v>Jordan gave the banana to her sister.</v>
      </c>
      <c r="AD132" s="107">
        <v>16</v>
      </c>
      <c r="AE132" s="106" t="str" cm="1">
        <f t="array" ref="AE132">_xlfn.IFS($B132="both", "_nametag", $B132="nametag", "_nametag", $B132="intro", "", $B132="neither", "")</f>
        <v>_nametag</v>
      </c>
      <c r="AF132" s="46" t="s">
        <v>6</v>
      </c>
      <c r="AG132" s="46" t="s">
        <v>5</v>
      </c>
      <c r="AH132" s="108" t="str">
        <f t="shared" ref="AH132:AH195" si="28">LEFT($Q132,FIND(".",$Q132)-1)</f>
        <v>banana</v>
      </c>
      <c r="AI132" s="46" t="s">
        <v>8</v>
      </c>
      <c r="AJ132" s="110" t="str">
        <f t="shared" si="26"/>
        <v>bottom right</v>
      </c>
      <c r="AK132" s="110" t="str" cm="1">
        <f t="array" ref="AK132">_xlfn.IFS($G132="he", "his", $G132="she", "her", $G132="they", "their")</f>
        <v>her</v>
      </c>
      <c r="AL132" s="110" t="s">
        <v>136</v>
      </c>
      <c r="AM132" s="111" t="str">
        <f t="shared" si="27"/>
        <v>she_sister</v>
      </c>
      <c r="AN132" s="106" t="str">
        <f t="shared" ref="AN132:AN195" si="29">_xlfn.CONCAT($I132, "_brother_", $J132, ".png")</f>
        <v>ST1_brother_jordan.png</v>
      </c>
      <c r="AO132" s="106" t="str">
        <f t="shared" ref="AO132:AO195" si="30">_xlfn.CONCAT($I132, "_sister_", $J132, ".png")</f>
        <v>ST1_sister_jordan.png</v>
      </c>
      <c r="AP132" s="106" t="str">
        <f t="shared" ref="AP132:AP195" si="31">_xlfn.CONCAT($N132, "_brother_", $O132, ".png")</f>
        <v>ST2_brother_sam.png</v>
      </c>
      <c r="AQ132" s="106" t="str">
        <f t="shared" ref="AQ132:AQ195" si="32">_xlfn.CONCAT($N132, "_sister_", $O132, ".png")</f>
        <v>ST2_sister_sam.png</v>
      </c>
      <c r="AR132" s="106" t="s">
        <v>357</v>
      </c>
      <c r="AS132" s="106" t="s">
        <v>355</v>
      </c>
      <c r="AT132" s="106" t="s">
        <v>358</v>
      </c>
      <c r="AU132" s="106" t="s">
        <v>356</v>
      </c>
    </row>
    <row r="133" spans="1:47" x14ac:dyDescent="0.25">
      <c r="A133" s="107">
        <v>4</v>
      </c>
      <c r="B133" s="107" t="s">
        <v>64</v>
      </c>
      <c r="C133" s="107">
        <v>4</v>
      </c>
      <c r="D133" s="46" t="s">
        <v>10</v>
      </c>
      <c r="E133" s="46" t="str">
        <f t="shared" si="22"/>
        <v>both_list4_critical17</v>
      </c>
      <c r="F133" s="109" t="s">
        <v>338</v>
      </c>
      <c r="G133" s="46" t="s">
        <v>196</v>
      </c>
      <c r="H133" s="46">
        <f>VLOOKUP($C133&amp;$G133,'Character Sets'!$A$3:$H$21,3,FALSE)</f>
        <v>11</v>
      </c>
      <c r="I133" s="46" t="str">
        <f>VLOOKUP($C133&amp;$G133,'Character Sets'!$A$3:$H$21,4,FALSE)</f>
        <v>ST1</v>
      </c>
      <c r="J133" s="46" t="str">
        <f>LOWER(VLOOKUP($C133&amp;$G133,'Character Sets'!$A$3:$H$21,6,FALSE))</f>
        <v>jordan</v>
      </c>
      <c r="K133" s="114" t="str">
        <f t="shared" si="23"/>
        <v>ST1_she_jordan_nametag.png</v>
      </c>
      <c r="L133" s="46" t="s">
        <v>197</v>
      </c>
      <c r="M133" s="46">
        <f>VLOOKUP($C133&amp;$L133,'Character Sets'!$A$3:$H$21,3,FALSE)</f>
        <v>12</v>
      </c>
      <c r="N133" s="46" t="str">
        <f>VLOOKUP($C133&amp;$L133,'Character Sets'!$A$3:$H$21,4,FALSE)</f>
        <v>ST2</v>
      </c>
      <c r="O133" s="46" t="str">
        <f>LOWER(VLOOKUP($C133&amp;$L133,'Character Sets'!$A$3:$H$21,6,FALSE))</f>
        <v>sam</v>
      </c>
      <c r="P133" s="114" t="str">
        <f t="shared" si="24"/>
        <v>ST2_they_sam_nametag.png</v>
      </c>
      <c r="Q133" s="114" t="s">
        <v>175</v>
      </c>
      <c r="R133" s="107" cm="1">
        <f t="array" ref="R133">_xlfn.IFS($AF133="left", 275, $AF133="right", 525)</f>
        <v>275</v>
      </c>
      <c r="S133" s="107" cm="1">
        <f t="array" ref="S133">_xlfn.IFS($AG133="left", 275, $AG133="right", 525)</f>
        <v>525</v>
      </c>
      <c r="T133" s="107" cm="1">
        <f t="array" ref="T133">_xlfn.IFS($AF133="left", 175, $AF133="right", 725)</f>
        <v>175</v>
      </c>
      <c r="U133" s="107" cm="1">
        <f t="array" ref="U133">_xlfn.IFS($AI133="top", 150, $AI133="bottom", 250)</f>
        <v>150</v>
      </c>
      <c r="V133" s="107" cm="1">
        <f t="array" ref="V133">_xlfn.IFS($AI133="top", 100, $AI133="bottom", 300)</f>
        <v>100</v>
      </c>
      <c r="W133" s="107" cm="1">
        <f t="array" ref="W133">_xlfn.IFS($AI133="top", 50, $AI133="bottom", 350)</f>
        <v>50</v>
      </c>
      <c r="X133" s="111" t="str">
        <f t="shared" si="25"/>
        <v>ST1_sister_jordan.png</v>
      </c>
      <c r="Y133" s="106" t="str" cm="1">
        <f t="array" ref="Y133">_xlfn.IFS($AR133="target_sister",$AO133,$AR133="target_brother", $AN133,$AR133="distractor_sister",$AQ133,$AR133="distractor_brother",$AP133)</f>
        <v>ST1_sister_jordan.png</v>
      </c>
      <c r="Z133" s="106" t="str" cm="1">
        <f t="array" ref="Z133">_xlfn.IFS($AS133="target_sister",$AO133,$AS133="target_brother", $AN133,$AS133="distractor_sister",$AQ133,$AS133="distractor_brother",$AP133)</f>
        <v>ST2_sister_sam.png</v>
      </c>
      <c r="AA133" s="106" t="str" cm="1">
        <f t="array" ref="AA133">_xlfn.IFS($AT133="target_sister",$AO133,$AT133="target_brother", $AN133,$AT133="distractor_sister",$AQ133,$AT133="distractor_brother",$AP133)</f>
        <v>ST1_brother_jordan.png</v>
      </c>
      <c r="AB133" s="106" t="str" cm="1">
        <f t="array" ref="AB133">_xlfn.IFS($AU133="target_sister",$AO133,$AU133="target_brother", $AN133,$AU133="distractor_sister",$AQ133,$AU133="distractor_brother",$AP133)</f>
        <v>ST2_brother_sam.png</v>
      </c>
      <c r="AC133" s="111" t="str">
        <f>_xlfn.CONCAT(VLOOKUP($C133&amp;$G133,'Character Sets'!$A$3:$H$21,6,FALSE)," gave the ",LEFT($Q133,FIND(".",$Q133)-1)," to ",$AK133," ",$AL133,".")</f>
        <v>Jordan gave the bacon to her sister.</v>
      </c>
      <c r="AD133" s="107">
        <v>17</v>
      </c>
      <c r="AE133" s="106" t="str" cm="1">
        <f t="array" ref="AE133">_xlfn.IFS($B133="both", "_nametag", $B133="nametag", "_nametag", $B133="intro", "", $B133="neither", "")</f>
        <v>_nametag</v>
      </c>
      <c r="AF133" s="46" t="s">
        <v>5</v>
      </c>
      <c r="AG133" s="46" t="s">
        <v>6</v>
      </c>
      <c r="AH133" s="108" t="str">
        <f t="shared" si="28"/>
        <v>bacon</v>
      </c>
      <c r="AI133" s="46" t="s">
        <v>7</v>
      </c>
      <c r="AJ133" s="110" t="str">
        <f t="shared" si="26"/>
        <v>top left</v>
      </c>
      <c r="AK133" s="110" t="str" cm="1">
        <f t="array" ref="AK133">_xlfn.IFS($G133="he", "his", $G133="she", "her", $G133="they", "their")</f>
        <v>her</v>
      </c>
      <c r="AL133" s="110" t="s">
        <v>136</v>
      </c>
      <c r="AM133" s="111" t="str">
        <f t="shared" si="27"/>
        <v>she_sister</v>
      </c>
      <c r="AN133" s="106" t="str">
        <f t="shared" si="29"/>
        <v>ST1_brother_jordan.png</v>
      </c>
      <c r="AO133" s="106" t="str">
        <f t="shared" si="30"/>
        <v>ST1_sister_jordan.png</v>
      </c>
      <c r="AP133" s="106" t="str">
        <f t="shared" si="31"/>
        <v>ST2_brother_sam.png</v>
      </c>
      <c r="AQ133" s="106" t="str">
        <f t="shared" si="32"/>
        <v>ST2_sister_sam.png</v>
      </c>
      <c r="AR133" s="106" t="s">
        <v>356</v>
      </c>
      <c r="AS133" s="106" t="s">
        <v>358</v>
      </c>
      <c r="AT133" s="106" t="s">
        <v>355</v>
      </c>
      <c r="AU133" s="106" t="s">
        <v>357</v>
      </c>
    </row>
    <row r="134" spans="1:47" x14ac:dyDescent="0.25">
      <c r="A134" s="107">
        <v>4</v>
      </c>
      <c r="B134" s="107" t="s">
        <v>64</v>
      </c>
      <c r="C134" s="107">
        <v>4</v>
      </c>
      <c r="D134" s="46" t="s">
        <v>10</v>
      </c>
      <c r="E134" s="46" t="str">
        <f t="shared" si="22"/>
        <v>both_list4_critical18</v>
      </c>
      <c r="F134" s="109" t="s">
        <v>338</v>
      </c>
      <c r="G134" s="46" t="s">
        <v>196</v>
      </c>
      <c r="H134" s="46">
        <f>VLOOKUP($C134&amp;$G134,'Character Sets'!$A$3:$H$21,3,FALSE)</f>
        <v>11</v>
      </c>
      <c r="I134" s="46" t="str">
        <f>VLOOKUP($C134&amp;$G134,'Character Sets'!$A$3:$H$21,4,FALSE)</f>
        <v>ST1</v>
      </c>
      <c r="J134" s="46" t="str">
        <f>LOWER(VLOOKUP($C134&amp;$G134,'Character Sets'!$A$3:$H$21,6,FALSE))</f>
        <v>jordan</v>
      </c>
      <c r="K134" s="114" t="str">
        <f t="shared" si="23"/>
        <v>ST1_she_jordan_nametag.png</v>
      </c>
      <c r="L134" s="46" t="s">
        <v>197</v>
      </c>
      <c r="M134" s="46">
        <f>VLOOKUP($C134&amp;$L134,'Character Sets'!$A$3:$H$21,3,FALSE)</f>
        <v>12</v>
      </c>
      <c r="N134" s="46" t="str">
        <f>VLOOKUP($C134&amp;$L134,'Character Sets'!$A$3:$H$21,4,FALSE)</f>
        <v>ST2</v>
      </c>
      <c r="O134" s="46" t="str">
        <f>LOWER(VLOOKUP($C134&amp;$L134,'Character Sets'!$A$3:$H$21,6,FALSE))</f>
        <v>sam</v>
      </c>
      <c r="P134" s="114" t="str">
        <f t="shared" si="24"/>
        <v>ST2_they_sam_nametag.png</v>
      </c>
      <c r="Q134" s="127" t="s">
        <v>171</v>
      </c>
      <c r="R134" s="107" cm="1">
        <f t="array" ref="R134">_xlfn.IFS($AF134="left", 275, $AF134="right", 525)</f>
        <v>525</v>
      </c>
      <c r="S134" s="107" cm="1">
        <f t="array" ref="S134">_xlfn.IFS($AG134="left", 275, $AG134="right", 525)</f>
        <v>275</v>
      </c>
      <c r="T134" s="107" cm="1">
        <f t="array" ref="T134">_xlfn.IFS($AF134="left", 175, $AF134="right", 725)</f>
        <v>725</v>
      </c>
      <c r="U134" s="107" cm="1">
        <f t="array" ref="U134">_xlfn.IFS($AI134="top", 150, $AI134="bottom", 250)</f>
        <v>150</v>
      </c>
      <c r="V134" s="107" cm="1">
        <f t="array" ref="V134">_xlfn.IFS($AI134="top", 100, $AI134="bottom", 300)</f>
        <v>100</v>
      </c>
      <c r="W134" s="107" cm="1">
        <f t="array" ref="W134">_xlfn.IFS($AI134="top", 50, $AI134="bottom", 350)</f>
        <v>50</v>
      </c>
      <c r="X134" s="111" t="str">
        <f t="shared" si="25"/>
        <v>ST1_brother_jordan.png</v>
      </c>
      <c r="Y134" s="106" t="str" cm="1">
        <f t="array" ref="Y134">_xlfn.IFS($AR134="target_sister",$AO134,$AR134="target_brother", $AN134,$AR134="distractor_sister",$AQ134,$AR134="distractor_brother",$AP134)</f>
        <v>ST2_brother_sam.png</v>
      </c>
      <c r="Z134" s="106" t="str" cm="1">
        <f t="array" ref="Z134">_xlfn.IFS($AS134="target_sister",$AO134,$AS134="target_brother", $AN134,$AS134="distractor_sister",$AQ134,$AS134="distractor_brother",$AP134)</f>
        <v>ST1_brother_jordan.png</v>
      </c>
      <c r="AA134" s="106" t="str" cm="1">
        <f t="array" ref="AA134">_xlfn.IFS($AT134="target_sister",$AO134,$AT134="target_brother", $AN134,$AT134="distractor_sister",$AQ134,$AT134="distractor_brother",$AP134)</f>
        <v>ST2_sister_sam.png</v>
      </c>
      <c r="AB134" s="106" t="str" cm="1">
        <f t="array" ref="AB134">_xlfn.IFS($AU134="target_sister",$AO134,$AU134="target_brother", $AN134,$AU134="distractor_sister",$AQ134,$AU134="distractor_brother",$AP134)</f>
        <v>ST1_sister_jordan.png</v>
      </c>
      <c r="AC134" s="111" t="str">
        <f>_xlfn.CONCAT(VLOOKUP($C134&amp;$G134,'Character Sets'!$A$3:$H$21,6,FALSE)," gave the ",LEFT($Q134,FIND(".",$Q134)-1)," to ",$AK134," ",$AL134,".")</f>
        <v>Jordan gave the icecream to her brother.</v>
      </c>
      <c r="AD134" s="107">
        <v>18</v>
      </c>
      <c r="AE134" s="106" t="str" cm="1">
        <f t="array" ref="AE134">_xlfn.IFS($B134="both", "_nametag", $B134="nametag", "_nametag", $B134="intro", "", $B134="neither", "")</f>
        <v>_nametag</v>
      </c>
      <c r="AF134" s="46" t="s">
        <v>6</v>
      </c>
      <c r="AG134" s="46" t="s">
        <v>5</v>
      </c>
      <c r="AH134" s="108" t="str">
        <f t="shared" si="28"/>
        <v>icecream</v>
      </c>
      <c r="AI134" s="46" t="s">
        <v>7</v>
      </c>
      <c r="AJ134" s="110" t="str">
        <f t="shared" si="26"/>
        <v>top right</v>
      </c>
      <c r="AK134" s="110" t="str" cm="1">
        <f t="array" ref="AK134">_xlfn.IFS($G134="he", "his", $G134="she", "her", $G134="they", "their")</f>
        <v>her</v>
      </c>
      <c r="AL134" s="110" t="s">
        <v>135</v>
      </c>
      <c r="AM134" s="111" t="str">
        <f t="shared" si="27"/>
        <v>she_brother</v>
      </c>
      <c r="AN134" s="106" t="str">
        <f t="shared" si="29"/>
        <v>ST1_brother_jordan.png</v>
      </c>
      <c r="AO134" s="106" t="str">
        <f t="shared" si="30"/>
        <v>ST1_sister_jordan.png</v>
      </c>
      <c r="AP134" s="106" t="str">
        <f t="shared" si="31"/>
        <v>ST2_brother_sam.png</v>
      </c>
      <c r="AQ134" s="106" t="str">
        <f t="shared" si="32"/>
        <v>ST2_sister_sam.png</v>
      </c>
      <c r="AR134" s="106" t="s">
        <v>357</v>
      </c>
      <c r="AS134" s="106" t="s">
        <v>355</v>
      </c>
      <c r="AT134" s="106" t="s">
        <v>358</v>
      </c>
      <c r="AU134" s="106" t="s">
        <v>356</v>
      </c>
    </row>
    <row r="135" spans="1:47" x14ac:dyDescent="0.25">
      <c r="A135" s="107">
        <v>4</v>
      </c>
      <c r="B135" s="107" t="s">
        <v>64</v>
      </c>
      <c r="C135" s="107">
        <v>4</v>
      </c>
      <c r="D135" s="46" t="s">
        <v>10</v>
      </c>
      <c r="E135" s="46" t="str">
        <f t="shared" si="22"/>
        <v>both_list4_critical19</v>
      </c>
      <c r="F135" s="109" t="s">
        <v>338</v>
      </c>
      <c r="G135" s="46" t="s">
        <v>196</v>
      </c>
      <c r="H135" s="46">
        <f>VLOOKUP($C135&amp;$G135,'Character Sets'!$A$3:$H$21,3,FALSE)</f>
        <v>11</v>
      </c>
      <c r="I135" s="46" t="str">
        <f>VLOOKUP($C135&amp;$G135,'Character Sets'!$A$3:$H$21,4,FALSE)</f>
        <v>ST1</v>
      </c>
      <c r="J135" s="46" t="str">
        <f>LOWER(VLOOKUP($C135&amp;$G135,'Character Sets'!$A$3:$H$21,6,FALSE))</f>
        <v>jordan</v>
      </c>
      <c r="K135" s="114" t="str">
        <f t="shared" si="23"/>
        <v>ST1_she_jordan_nametag.png</v>
      </c>
      <c r="L135" s="46" t="s">
        <v>197</v>
      </c>
      <c r="M135" s="46">
        <f>VLOOKUP($C135&amp;$L135,'Character Sets'!$A$3:$H$21,3,FALSE)</f>
        <v>12</v>
      </c>
      <c r="N135" s="46" t="str">
        <f>VLOOKUP($C135&amp;$L135,'Character Sets'!$A$3:$H$21,4,FALSE)</f>
        <v>ST2</v>
      </c>
      <c r="O135" s="46" t="str">
        <f>LOWER(VLOOKUP($C135&amp;$L135,'Character Sets'!$A$3:$H$21,6,FALSE))</f>
        <v>sam</v>
      </c>
      <c r="P135" s="114" t="str">
        <f t="shared" si="24"/>
        <v>ST2_they_sam_nametag.png</v>
      </c>
      <c r="Q135" s="114" t="s">
        <v>27</v>
      </c>
      <c r="R135" s="107" cm="1">
        <f t="array" ref="R135">_xlfn.IFS($AF135="left", 275, $AF135="right", 525)</f>
        <v>275</v>
      </c>
      <c r="S135" s="107" cm="1">
        <f t="array" ref="S135">_xlfn.IFS($AG135="left", 275, $AG135="right", 525)</f>
        <v>525</v>
      </c>
      <c r="T135" s="107" cm="1">
        <f t="array" ref="T135">_xlfn.IFS($AF135="left", 175, $AF135="right", 725)</f>
        <v>175</v>
      </c>
      <c r="U135" s="107" cm="1">
        <f t="array" ref="U135">_xlfn.IFS($AI135="top", 150, $AI135="bottom", 250)</f>
        <v>250</v>
      </c>
      <c r="V135" s="107" cm="1">
        <f t="array" ref="V135">_xlfn.IFS($AI135="top", 100, $AI135="bottom", 300)</f>
        <v>300</v>
      </c>
      <c r="W135" s="107" cm="1">
        <f t="array" ref="W135">_xlfn.IFS($AI135="top", 50, $AI135="bottom", 350)</f>
        <v>350</v>
      </c>
      <c r="X135" s="111" t="str">
        <f t="shared" si="25"/>
        <v>ST1_sister_jordan.png</v>
      </c>
      <c r="Y135" s="106" t="str" cm="1">
        <f t="array" ref="Y135">_xlfn.IFS($AR135="target_sister",$AO135,$AR135="target_brother", $AN135,$AR135="distractor_sister",$AQ135,$AR135="distractor_brother",$AP135)</f>
        <v>ST1_brother_jordan.png</v>
      </c>
      <c r="Z135" s="106" t="str" cm="1">
        <f t="array" ref="Z135">_xlfn.IFS($AS135="target_sister",$AO135,$AS135="target_brother", $AN135,$AS135="distractor_sister",$AQ135,$AS135="distractor_brother",$AP135)</f>
        <v>ST2_sister_sam.png</v>
      </c>
      <c r="AA135" s="106" t="str" cm="1">
        <f t="array" ref="AA135">_xlfn.IFS($AT135="target_sister",$AO135,$AT135="target_brother", $AN135,$AT135="distractor_sister",$AQ135,$AT135="distractor_brother",$AP135)</f>
        <v>ST1_sister_jordan.png</v>
      </c>
      <c r="AB135" s="106" t="str" cm="1">
        <f t="array" ref="AB135">_xlfn.IFS($AU135="target_sister",$AO135,$AU135="target_brother", $AN135,$AU135="distractor_sister",$AQ135,$AU135="distractor_brother",$AP135)</f>
        <v>ST2_brother_sam.png</v>
      </c>
      <c r="AC135" s="111" t="str">
        <f>_xlfn.CONCAT(VLOOKUP($C135&amp;$G135,'Character Sets'!$A$3:$H$21,6,FALSE)," gave the ",LEFT($Q135,FIND(".",$Q135)-1)," to ",$AK135," ",$AL135,".")</f>
        <v>Jordan gave the carrot to her sister.</v>
      </c>
      <c r="AD135" s="107">
        <v>19</v>
      </c>
      <c r="AE135" s="106" t="str" cm="1">
        <f t="array" ref="AE135">_xlfn.IFS($B135="both", "_nametag", $B135="nametag", "_nametag", $B135="intro", "", $B135="neither", "")</f>
        <v>_nametag</v>
      </c>
      <c r="AF135" s="46" t="s">
        <v>5</v>
      </c>
      <c r="AG135" s="46" t="s">
        <v>6</v>
      </c>
      <c r="AH135" s="108" t="str">
        <f t="shared" si="28"/>
        <v>carrot</v>
      </c>
      <c r="AI135" s="46" t="s">
        <v>8</v>
      </c>
      <c r="AJ135" s="110" t="str">
        <f t="shared" si="26"/>
        <v>bottom left</v>
      </c>
      <c r="AK135" s="110" t="str" cm="1">
        <f t="array" ref="AK135">_xlfn.IFS($G135="he", "his", $G135="she", "her", $G135="they", "their")</f>
        <v>her</v>
      </c>
      <c r="AL135" s="110" t="s">
        <v>136</v>
      </c>
      <c r="AM135" s="111" t="str">
        <f t="shared" si="27"/>
        <v>she_sister</v>
      </c>
      <c r="AN135" s="106" t="str">
        <f t="shared" si="29"/>
        <v>ST1_brother_jordan.png</v>
      </c>
      <c r="AO135" s="106" t="str">
        <f t="shared" si="30"/>
        <v>ST1_sister_jordan.png</v>
      </c>
      <c r="AP135" s="106" t="str">
        <f t="shared" si="31"/>
        <v>ST2_brother_sam.png</v>
      </c>
      <c r="AQ135" s="106" t="str">
        <f t="shared" si="32"/>
        <v>ST2_sister_sam.png</v>
      </c>
      <c r="AR135" s="106" t="s">
        <v>355</v>
      </c>
      <c r="AS135" s="106" t="s">
        <v>358</v>
      </c>
      <c r="AT135" s="106" t="s">
        <v>356</v>
      </c>
      <c r="AU135" s="106" t="s">
        <v>357</v>
      </c>
    </row>
    <row r="136" spans="1:47" x14ac:dyDescent="0.25">
      <c r="A136" s="107">
        <v>4</v>
      </c>
      <c r="B136" s="107" t="s">
        <v>64</v>
      </c>
      <c r="C136" s="107">
        <v>4</v>
      </c>
      <c r="D136" s="46" t="s">
        <v>10</v>
      </c>
      <c r="E136" s="46" t="str">
        <f t="shared" si="22"/>
        <v>both_list4_critical20</v>
      </c>
      <c r="F136" s="109" t="s">
        <v>338</v>
      </c>
      <c r="G136" s="46" t="s">
        <v>196</v>
      </c>
      <c r="H136" s="46">
        <f>VLOOKUP($C136&amp;$G136,'Character Sets'!$A$3:$H$21,3,FALSE)</f>
        <v>11</v>
      </c>
      <c r="I136" s="46" t="str">
        <f>VLOOKUP($C136&amp;$G136,'Character Sets'!$A$3:$H$21,4,FALSE)</f>
        <v>ST1</v>
      </c>
      <c r="J136" s="46" t="str">
        <f>LOWER(VLOOKUP($C136&amp;$G136,'Character Sets'!$A$3:$H$21,6,FALSE))</f>
        <v>jordan</v>
      </c>
      <c r="K136" s="114" t="str">
        <f t="shared" si="23"/>
        <v>ST1_she_jordan_nametag.png</v>
      </c>
      <c r="L136" s="46" t="s">
        <v>197</v>
      </c>
      <c r="M136" s="46">
        <f>VLOOKUP($C136&amp;$L136,'Character Sets'!$A$3:$H$21,3,FALSE)</f>
        <v>12</v>
      </c>
      <c r="N136" s="46" t="str">
        <f>VLOOKUP($C136&amp;$L136,'Character Sets'!$A$3:$H$21,4,FALSE)</f>
        <v>ST2</v>
      </c>
      <c r="O136" s="46" t="str">
        <f>LOWER(VLOOKUP($C136&amp;$L136,'Character Sets'!$A$3:$H$21,6,FALSE))</f>
        <v>sam</v>
      </c>
      <c r="P136" s="114" t="str">
        <f t="shared" si="24"/>
        <v>ST2_they_sam_nametag.png</v>
      </c>
      <c r="Q136" s="114" t="s">
        <v>28</v>
      </c>
      <c r="R136" s="107" cm="1">
        <f t="array" ref="R136">_xlfn.IFS($AF136="left", 275, $AF136="right", 525)</f>
        <v>525</v>
      </c>
      <c r="S136" s="107" cm="1">
        <f t="array" ref="S136">_xlfn.IFS($AG136="left", 275, $AG136="right", 525)</f>
        <v>275</v>
      </c>
      <c r="T136" s="107" cm="1">
        <f t="array" ref="T136">_xlfn.IFS($AF136="left", 175, $AF136="right", 725)</f>
        <v>725</v>
      </c>
      <c r="U136" s="107" cm="1">
        <f t="array" ref="U136">_xlfn.IFS($AI136="top", 150, $AI136="bottom", 250)</f>
        <v>250</v>
      </c>
      <c r="V136" s="107" cm="1">
        <f t="array" ref="V136">_xlfn.IFS($AI136="top", 100, $AI136="bottom", 300)</f>
        <v>300</v>
      </c>
      <c r="W136" s="107" cm="1">
        <f t="array" ref="W136">_xlfn.IFS($AI136="top", 50, $AI136="bottom", 350)</f>
        <v>350</v>
      </c>
      <c r="X136" s="111" t="str">
        <f t="shared" si="25"/>
        <v>ST1_brother_jordan.png</v>
      </c>
      <c r="Y136" s="106" t="str" cm="1">
        <f t="array" ref="Y136">_xlfn.IFS($AR136="target_sister",$AO136,$AR136="target_brother", $AN136,$AR136="distractor_sister",$AQ136,$AR136="distractor_brother",$AP136)</f>
        <v>ST2_brother_sam.png</v>
      </c>
      <c r="Z136" s="106" t="str" cm="1">
        <f t="array" ref="Z136">_xlfn.IFS($AS136="target_sister",$AO136,$AS136="target_brother", $AN136,$AS136="distractor_sister",$AQ136,$AS136="distractor_brother",$AP136)</f>
        <v>ST1_sister_jordan.png</v>
      </c>
      <c r="AA136" s="106" t="str" cm="1">
        <f t="array" ref="AA136">_xlfn.IFS($AT136="target_sister",$AO136,$AT136="target_brother", $AN136,$AT136="distractor_sister",$AQ136,$AT136="distractor_brother",$AP136)</f>
        <v>ST2_sister_sam.png</v>
      </c>
      <c r="AB136" s="106" t="str" cm="1">
        <f t="array" ref="AB136">_xlfn.IFS($AU136="target_sister",$AO136,$AU136="target_brother", $AN136,$AU136="distractor_sister",$AQ136,$AU136="distractor_brother",$AP136)</f>
        <v>ST1_brother_jordan.png</v>
      </c>
      <c r="AC136" s="111" t="str">
        <f>_xlfn.CONCAT(VLOOKUP($C136&amp;$G136,'Character Sets'!$A$3:$H$21,6,FALSE)," gave the ",LEFT($Q136,FIND(".",$Q136)-1)," to ",$AK136," ",$AL136,".")</f>
        <v>Jordan gave the lemon to her brother.</v>
      </c>
      <c r="AD136" s="107">
        <v>20</v>
      </c>
      <c r="AE136" s="106" t="str" cm="1">
        <f t="array" ref="AE136">_xlfn.IFS($B136="both", "_nametag", $B136="nametag", "_nametag", $B136="intro", "", $B136="neither", "")</f>
        <v>_nametag</v>
      </c>
      <c r="AF136" s="46" t="s">
        <v>6</v>
      </c>
      <c r="AG136" s="46" t="s">
        <v>5</v>
      </c>
      <c r="AH136" s="108" t="str">
        <f t="shared" si="28"/>
        <v>lemon</v>
      </c>
      <c r="AI136" s="46" t="s">
        <v>8</v>
      </c>
      <c r="AJ136" s="110" t="str">
        <f t="shared" si="26"/>
        <v>bottom right</v>
      </c>
      <c r="AK136" s="110" t="str" cm="1">
        <f t="array" ref="AK136">_xlfn.IFS($G136="he", "his", $G136="she", "her", $G136="they", "their")</f>
        <v>her</v>
      </c>
      <c r="AL136" s="110" t="s">
        <v>135</v>
      </c>
      <c r="AM136" s="111" t="str">
        <f t="shared" si="27"/>
        <v>she_brother</v>
      </c>
      <c r="AN136" s="106" t="str">
        <f t="shared" si="29"/>
        <v>ST1_brother_jordan.png</v>
      </c>
      <c r="AO136" s="106" t="str">
        <f t="shared" si="30"/>
        <v>ST1_sister_jordan.png</v>
      </c>
      <c r="AP136" s="106" t="str">
        <f t="shared" si="31"/>
        <v>ST2_brother_sam.png</v>
      </c>
      <c r="AQ136" s="106" t="str">
        <f t="shared" si="32"/>
        <v>ST2_sister_sam.png</v>
      </c>
      <c r="AR136" s="106" t="s">
        <v>357</v>
      </c>
      <c r="AS136" s="106" t="s">
        <v>356</v>
      </c>
      <c r="AT136" s="106" t="s">
        <v>358</v>
      </c>
      <c r="AU136" s="106" t="s">
        <v>355</v>
      </c>
    </row>
    <row r="137" spans="1:47" x14ac:dyDescent="0.25">
      <c r="A137" s="107">
        <v>4</v>
      </c>
      <c r="B137" s="107" t="s">
        <v>64</v>
      </c>
      <c r="C137" s="107">
        <v>4</v>
      </c>
      <c r="D137" s="46" t="s">
        <v>10</v>
      </c>
      <c r="E137" s="46" t="str">
        <f t="shared" si="22"/>
        <v>both_list4_critical21</v>
      </c>
      <c r="F137" s="109" t="s">
        <v>339</v>
      </c>
      <c r="G137" s="46" t="s">
        <v>197</v>
      </c>
      <c r="H137" s="46">
        <f>VLOOKUP($C137&amp;$G137,'Character Sets'!$A$3:$H$21,3,FALSE)</f>
        <v>12</v>
      </c>
      <c r="I137" s="46" t="str">
        <f>VLOOKUP($C137&amp;$G137,'Character Sets'!$A$3:$H$21,4,FALSE)</f>
        <v>ST2</v>
      </c>
      <c r="J137" s="46" t="str">
        <f>LOWER(VLOOKUP($C137&amp;$G137,'Character Sets'!$A$3:$H$21,6,FALSE))</f>
        <v>sam</v>
      </c>
      <c r="K137" s="114" t="str">
        <f t="shared" si="23"/>
        <v>ST2_they_sam_nametag.png</v>
      </c>
      <c r="L137" s="46" t="s">
        <v>196</v>
      </c>
      <c r="M137" s="46">
        <f>VLOOKUP($C137&amp;$L137,'Character Sets'!$A$3:$H$21,3,FALSE)</f>
        <v>11</v>
      </c>
      <c r="N137" s="46" t="str">
        <f>VLOOKUP($C137&amp;$L137,'Character Sets'!$A$3:$H$21,4,FALSE)</f>
        <v>ST1</v>
      </c>
      <c r="O137" s="46" t="str">
        <f>LOWER(VLOOKUP($C137&amp;$L137,'Character Sets'!$A$3:$H$21,6,FALSE))</f>
        <v>jordan</v>
      </c>
      <c r="P137" s="114" t="str">
        <f t="shared" si="24"/>
        <v>ST1_she_jordan_nametag.png</v>
      </c>
      <c r="Q137" s="114" t="s">
        <v>170</v>
      </c>
      <c r="R137" s="107" cm="1">
        <f t="array" ref="R137">_xlfn.IFS($AF137="left", 275, $AF137="right", 525)</f>
        <v>275</v>
      </c>
      <c r="S137" s="107" cm="1">
        <f t="array" ref="S137">_xlfn.IFS($AG137="left", 275, $AG137="right", 525)</f>
        <v>525</v>
      </c>
      <c r="T137" s="107" cm="1">
        <f t="array" ref="T137">_xlfn.IFS($AF137="left", 175, $AF137="right", 725)</f>
        <v>175</v>
      </c>
      <c r="U137" s="107" cm="1">
        <f t="array" ref="U137">_xlfn.IFS($AI137="top", 150, $AI137="bottom", 250)</f>
        <v>150</v>
      </c>
      <c r="V137" s="107" cm="1">
        <f t="array" ref="V137">_xlfn.IFS($AI137="top", 100, $AI137="bottom", 300)</f>
        <v>100</v>
      </c>
      <c r="W137" s="107" cm="1">
        <f t="array" ref="W137">_xlfn.IFS($AI137="top", 50, $AI137="bottom", 350)</f>
        <v>50</v>
      </c>
      <c r="X137" s="111" t="str">
        <f t="shared" si="25"/>
        <v>ST2_brother_sam.png</v>
      </c>
      <c r="Y137" s="106" t="str" cm="1">
        <f t="array" ref="Y137">_xlfn.IFS($AR137="target_sister",$AO137,$AR137="target_brother", $AN137,$AR137="distractor_sister",$AQ137,$AR137="distractor_brother",$AP137)</f>
        <v>ST2_brother_sam.png</v>
      </c>
      <c r="Z137" s="106" t="str" cm="1">
        <f t="array" ref="Z137">_xlfn.IFS($AS137="target_sister",$AO137,$AS137="target_brother", $AN137,$AS137="distractor_sister",$AQ137,$AS137="distractor_brother",$AP137)</f>
        <v>ST1_sister_jordan.png</v>
      </c>
      <c r="AA137" s="106" t="str" cm="1">
        <f t="array" ref="AA137">_xlfn.IFS($AT137="target_sister",$AO137,$AT137="target_brother", $AN137,$AT137="distractor_sister",$AQ137,$AT137="distractor_brother",$AP137)</f>
        <v>ST2_sister_sam.png</v>
      </c>
      <c r="AB137" s="106" t="str" cm="1">
        <f t="array" ref="AB137">_xlfn.IFS($AU137="target_sister",$AO137,$AU137="target_brother", $AN137,$AU137="distractor_sister",$AQ137,$AU137="distractor_brother",$AP137)</f>
        <v>ST1_brother_jordan.png</v>
      </c>
      <c r="AC137" s="111" t="str">
        <f>_xlfn.CONCAT(VLOOKUP($C137&amp;$G137,'Character Sets'!$A$3:$H$21,6,FALSE)," gave the ",LEFT($Q137,FIND(".",$Q137)-1)," to ",$AK137," ",$AL137,".")</f>
        <v>Sam gave the pizza to their brother.</v>
      </c>
      <c r="AD137" s="107">
        <v>21</v>
      </c>
      <c r="AE137" s="106" t="str" cm="1">
        <f t="array" ref="AE137">_xlfn.IFS($B137="both", "_nametag", $B137="nametag", "_nametag", $B137="intro", "", $B137="neither", "")</f>
        <v>_nametag</v>
      </c>
      <c r="AF137" s="46" t="s">
        <v>5</v>
      </c>
      <c r="AG137" s="46" t="s">
        <v>6</v>
      </c>
      <c r="AH137" s="108" t="str">
        <f t="shared" si="28"/>
        <v>pizza</v>
      </c>
      <c r="AI137" s="46" t="s">
        <v>7</v>
      </c>
      <c r="AJ137" s="110" t="str">
        <f t="shared" si="26"/>
        <v>top left</v>
      </c>
      <c r="AK137" s="110" t="str" cm="1">
        <f t="array" ref="AK137">_xlfn.IFS($G137="he", "his", $G137="she", "her", $G137="they", "their")</f>
        <v>their</v>
      </c>
      <c r="AL137" s="110" t="s">
        <v>135</v>
      </c>
      <c r="AM137" s="111" t="str">
        <f t="shared" si="27"/>
        <v>they_brother</v>
      </c>
      <c r="AN137" s="106" t="str">
        <f t="shared" si="29"/>
        <v>ST2_brother_sam.png</v>
      </c>
      <c r="AO137" s="106" t="str">
        <f t="shared" si="30"/>
        <v>ST2_sister_sam.png</v>
      </c>
      <c r="AP137" s="106" t="str">
        <f t="shared" si="31"/>
        <v>ST1_brother_jordan.png</v>
      </c>
      <c r="AQ137" s="106" t="str">
        <f t="shared" si="32"/>
        <v>ST1_sister_jordan.png</v>
      </c>
      <c r="AR137" s="106" t="s">
        <v>355</v>
      </c>
      <c r="AS137" s="106" t="s">
        <v>358</v>
      </c>
      <c r="AT137" s="106" t="s">
        <v>356</v>
      </c>
      <c r="AU137" s="106" t="s">
        <v>357</v>
      </c>
    </row>
    <row r="138" spans="1:47" x14ac:dyDescent="0.25">
      <c r="A138" s="107">
        <v>4</v>
      </c>
      <c r="B138" s="107" t="s">
        <v>64</v>
      </c>
      <c r="C138" s="107">
        <v>4</v>
      </c>
      <c r="D138" s="46" t="s">
        <v>10</v>
      </c>
      <c r="E138" s="46" t="str">
        <f t="shared" si="22"/>
        <v>both_list4_critical22</v>
      </c>
      <c r="F138" s="109" t="s">
        <v>339</v>
      </c>
      <c r="G138" s="46" t="s">
        <v>197</v>
      </c>
      <c r="H138" s="46">
        <f>VLOOKUP($C138&amp;$G138,'Character Sets'!$A$3:$H$21,3,FALSE)</f>
        <v>12</v>
      </c>
      <c r="I138" s="46" t="str">
        <f>VLOOKUP($C138&amp;$G138,'Character Sets'!$A$3:$H$21,4,FALSE)</f>
        <v>ST2</v>
      </c>
      <c r="J138" s="46" t="str">
        <f>LOWER(VLOOKUP($C138&amp;$G138,'Character Sets'!$A$3:$H$21,6,FALSE))</f>
        <v>sam</v>
      </c>
      <c r="K138" s="114" t="str">
        <f t="shared" si="23"/>
        <v>ST2_they_sam_nametag.png</v>
      </c>
      <c r="L138" s="46" t="s">
        <v>196</v>
      </c>
      <c r="M138" s="46">
        <f>VLOOKUP($C138&amp;$L138,'Character Sets'!$A$3:$H$21,3,FALSE)</f>
        <v>11</v>
      </c>
      <c r="N138" s="46" t="str">
        <f>VLOOKUP($C138&amp;$L138,'Character Sets'!$A$3:$H$21,4,FALSE)</f>
        <v>ST1</v>
      </c>
      <c r="O138" s="46" t="str">
        <f>LOWER(VLOOKUP($C138&amp;$L138,'Character Sets'!$A$3:$H$21,6,FALSE))</f>
        <v>jordan</v>
      </c>
      <c r="P138" s="114" t="str">
        <f t="shared" si="24"/>
        <v>ST1_she_jordan_nametag.png</v>
      </c>
      <c r="Q138" s="114" t="s">
        <v>176</v>
      </c>
      <c r="R138" s="107" cm="1">
        <f t="array" ref="R138">_xlfn.IFS($AF138="left", 275, $AF138="right", 525)</f>
        <v>525</v>
      </c>
      <c r="S138" s="107" cm="1">
        <f t="array" ref="S138">_xlfn.IFS($AG138="left", 275, $AG138="right", 525)</f>
        <v>275</v>
      </c>
      <c r="T138" s="107" cm="1">
        <f t="array" ref="T138">_xlfn.IFS($AF138="left", 175, $AF138="right", 725)</f>
        <v>725</v>
      </c>
      <c r="U138" s="107" cm="1">
        <f t="array" ref="U138">_xlfn.IFS($AI138="top", 150, $AI138="bottom", 250)</f>
        <v>150</v>
      </c>
      <c r="V138" s="107" cm="1">
        <f t="array" ref="V138">_xlfn.IFS($AI138="top", 100, $AI138="bottom", 300)</f>
        <v>100</v>
      </c>
      <c r="W138" s="107" cm="1">
        <f t="array" ref="W138">_xlfn.IFS($AI138="top", 50, $AI138="bottom", 350)</f>
        <v>50</v>
      </c>
      <c r="X138" s="111" t="str">
        <f t="shared" si="25"/>
        <v>ST2_sister_sam.png</v>
      </c>
      <c r="Y138" s="106" t="str" cm="1">
        <f t="array" ref="Y138">_xlfn.IFS($AR138="target_sister",$AO138,$AR138="target_brother", $AN138,$AR138="distractor_sister",$AQ138,$AR138="distractor_brother",$AP138)</f>
        <v>ST1_brother_jordan.png</v>
      </c>
      <c r="Z138" s="106" t="str" cm="1">
        <f t="array" ref="Z138">_xlfn.IFS($AS138="target_sister",$AO138,$AS138="target_brother", $AN138,$AS138="distractor_sister",$AQ138,$AS138="distractor_brother",$AP138)</f>
        <v>ST2_sister_sam.png</v>
      </c>
      <c r="AA138" s="106" t="str" cm="1">
        <f t="array" ref="AA138">_xlfn.IFS($AT138="target_sister",$AO138,$AT138="target_brother", $AN138,$AT138="distractor_sister",$AQ138,$AT138="distractor_brother",$AP138)</f>
        <v>ST1_sister_jordan.png</v>
      </c>
      <c r="AB138" s="106" t="str" cm="1">
        <f t="array" ref="AB138">_xlfn.IFS($AU138="target_sister",$AO138,$AU138="target_brother", $AN138,$AU138="distractor_sister",$AQ138,$AU138="distractor_brother",$AP138)</f>
        <v>ST2_brother_sam.png</v>
      </c>
      <c r="AC138" s="111" t="str">
        <f>_xlfn.CONCAT(VLOOKUP($C138&amp;$G138,'Character Sets'!$A$3:$H$21,6,FALSE)," gave the ",LEFT($Q138,FIND(".",$Q138)-1)," to ",$AK138," ",$AL138,".")</f>
        <v>Sam gave the plate to their sister.</v>
      </c>
      <c r="AD138" s="107">
        <v>22</v>
      </c>
      <c r="AE138" s="106" t="str" cm="1">
        <f t="array" ref="AE138">_xlfn.IFS($B138="both", "_nametag", $B138="nametag", "_nametag", $B138="intro", "", $B138="neither", "")</f>
        <v>_nametag</v>
      </c>
      <c r="AF138" s="46" t="s">
        <v>6</v>
      </c>
      <c r="AG138" s="46" t="s">
        <v>5</v>
      </c>
      <c r="AH138" s="108" t="str">
        <f t="shared" si="28"/>
        <v>plate</v>
      </c>
      <c r="AI138" s="46" t="s">
        <v>7</v>
      </c>
      <c r="AJ138" s="110" t="str">
        <f t="shared" si="26"/>
        <v>top right</v>
      </c>
      <c r="AK138" s="110" t="str" cm="1">
        <f t="array" ref="AK138">_xlfn.IFS($G138="he", "his", $G138="she", "her", $G138="they", "their")</f>
        <v>their</v>
      </c>
      <c r="AL138" s="110" t="s">
        <v>136</v>
      </c>
      <c r="AM138" s="111" t="str">
        <f t="shared" si="27"/>
        <v>they_sister</v>
      </c>
      <c r="AN138" s="106" t="str">
        <f t="shared" si="29"/>
        <v>ST2_brother_sam.png</v>
      </c>
      <c r="AO138" s="106" t="str">
        <f t="shared" si="30"/>
        <v>ST2_sister_sam.png</v>
      </c>
      <c r="AP138" s="106" t="str">
        <f t="shared" si="31"/>
        <v>ST1_brother_jordan.png</v>
      </c>
      <c r="AQ138" s="106" t="str">
        <f t="shared" si="32"/>
        <v>ST1_sister_jordan.png</v>
      </c>
      <c r="AR138" s="106" t="s">
        <v>357</v>
      </c>
      <c r="AS138" s="106" t="s">
        <v>356</v>
      </c>
      <c r="AT138" s="106" t="s">
        <v>358</v>
      </c>
      <c r="AU138" s="106" t="s">
        <v>355</v>
      </c>
    </row>
    <row r="139" spans="1:47" x14ac:dyDescent="0.25">
      <c r="A139" s="107">
        <v>4</v>
      </c>
      <c r="B139" s="107" t="s">
        <v>64</v>
      </c>
      <c r="C139" s="107">
        <v>4</v>
      </c>
      <c r="D139" s="46" t="s">
        <v>10</v>
      </c>
      <c r="E139" s="46" t="str">
        <f t="shared" si="22"/>
        <v>both_list4_critical23</v>
      </c>
      <c r="F139" s="109" t="s">
        <v>339</v>
      </c>
      <c r="G139" s="46" t="s">
        <v>197</v>
      </c>
      <c r="H139" s="46">
        <f>VLOOKUP($C139&amp;$G139,'Character Sets'!$A$3:$H$21,3,FALSE)</f>
        <v>12</v>
      </c>
      <c r="I139" s="46" t="str">
        <f>VLOOKUP($C139&amp;$G139,'Character Sets'!$A$3:$H$21,4,FALSE)</f>
        <v>ST2</v>
      </c>
      <c r="J139" s="46" t="str">
        <f>LOWER(VLOOKUP($C139&amp;$G139,'Character Sets'!$A$3:$H$21,6,FALSE))</f>
        <v>sam</v>
      </c>
      <c r="K139" s="114" t="str">
        <f t="shared" si="23"/>
        <v>ST2_they_sam_nametag.png</v>
      </c>
      <c r="L139" s="46" t="s">
        <v>196</v>
      </c>
      <c r="M139" s="46">
        <f>VLOOKUP($C139&amp;$L139,'Character Sets'!$A$3:$H$21,3,FALSE)</f>
        <v>11</v>
      </c>
      <c r="N139" s="46" t="str">
        <f>VLOOKUP($C139&amp;$L139,'Character Sets'!$A$3:$H$21,4,FALSE)</f>
        <v>ST1</v>
      </c>
      <c r="O139" s="46" t="str">
        <f>LOWER(VLOOKUP($C139&amp;$L139,'Character Sets'!$A$3:$H$21,6,FALSE))</f>
        <v>jordan</v>
      </c>
      <c r="P139" s="114" t="str">
        <f t="shared" si="24"/>
        <v>ST1_she_jordan_nametag.png</v>
      </c>
      <c r="Q139" s="117" t="s">
        <v>37</v>
      </c>
      <c r="R139" s="107" cm="1">
        <f t="array" ref="R139">_xlfn.IFS($AF139="left", 275, $AF139="right", 525)</f>
        <v>275</v>
      </c>
      <c r="S139" s="107" cm="1">
        <f t="array" ref="S139">_xlfn.IFS($AG139="left", 275, $AG139="right", 525)</f>
        <v>525</v>
      </c>
      <c r="T139" s="107" cm="1">
        <f t="array" ref="T139">_xlfn.IFS($AF139="left", 175, $AF139="right", 725)</f>
        <v>175</v>
      </c>
      <c r="U139" s="107" cm="1">
        <f t="array" ref="U139">_xlfn.IFS($AI139="top", 150, $AI139="bottom", 250)</f>
        <v>250</v>
      </c>
      <c r="V139" s="107" cm="1">
        <f t="array" ref="V139">_xlfn.IFS($AI139="top", 100, $AI139="bottom", 300)</f>
        <v>300</v>
      </c>
      <c r="W139" s="107" cm="1">
        <f t="array" ref="W139">_xlfn.IFS($AI139="top", 50, $AI139="bottom", 350)</f>
        <v>350</v>
      </c>
      <c r="X139" s="111" t="str">
        <f t="shared" si="25"/>
        <v>ST2_sister_sam.png</v>
      </c>
      <c r="Y139" s="106" t="str" cm="1">
        <f t="array" ref="Y139">_xlfn.IFS($AR139="target_sister",$AO139,$AR139="target_brother", $AN139,$AR139="distractor_sister",$AQ139,$AR139="distractor_brother",$AP139)</f>
        <v>ST2_brother_sam.png</v>
      </c>
      <c r="Z139" s="106" t="str" cm="1">
        <f t="array" ref="Z139">_xlfn.IFS($AS139="target_sister",$AO139,$AS139="target_brother", $AN139,$AS139="distractor_sister",$AQ139,$AS139="distractor_brother",$AP139)</f>
        <v>ST1_sister_jordan.png</v>
      </c>
      <c r="AA139" s="106" t="str" cm="1">
        <f t="array" ref="AA139">_xlfn.IFS($AT139="target_sister",$AO139,$AT139="target_brother", $AN139,$AT139="distractor_sister",$AQ139,$AT139="distractor_brother",$AP139)</f>
        <v>ST2_sister_sam.png</v>
      </c>
      <c r="AB139" s="106" t="str" cm="1">
        <f t="array" ref="AB139">_xlfn.IFS($AU139="target_sister",$AO139,$AU139="target_brother", $AN139,$AU139="distractor_sister",$AQ139,$AU139="distractor_brother",$AP139)</f>
        <v>ST1_brother_jordan.png</v>
      </c>
      <c r="AC139" s="111" t="str">
        <f>_xlfn.CONCAT(VLOOKUP($C139&amp;$G139,'Character Sets'!$A$3:$H$21,6,FALSE)," gave the ",LEFT($Q139,FIND(".",$Q139)-1)," to ",$AK139," ",$AL139,".")</f>
        <v>Sam gave the orange to their sister.</v>
      </c>
      <c r="AD139" s="107">
        <v>23</v>
      </c>
      <c r="AE139" s="106" t="str" cm="1">
        <f t="array" ref="AE139">_xlfn.IFS($B139="both", "_nametag", $B139="nametag", "_nametag", $B139="intro", "", $B139="neither", "")</f>
        <v>_nametag</v>
      </c>
      <c r="AF139" s="46" t="s">
        <v>5</v>
      </c>
      <c r="AG139" s="46" t="s">
        <v>6</v>
      </c>
      <c r="AH139" s="108" t="str">
        <f t="shared" si="28"/>
        <v>orange</v>
      </c>
      <c r="AI139" s="46" t="s">
        <v>8</v>
      </c>
      <c r="AJ139" s="110" t="str">
        <f t="shared" si="26"/>
        <v>bottom left</v>
      </c>
      <c r="AK139" s="110" t="str" cm="1">
        <f t="array" ref="AK139">_xlfn.IFS($G139="he", "his", $G139="she", "her", $G139="they", "their")</f>
        <v>their</v>
      </c>
      <c r="AL139" s="110" t="s">
        <v>136</v>
      </c>
      <c r="AM139" s="111" t="str">
        <f t="shared" si="27"/>
        <v>they_sister</v>
      </c>
      <c r="AN139" s="106" t="str">
        <f t="shared" si="29"/>
        <v>ST2_brother_sam.png</v>
      </c>
      <c r="AO139" s="106" t="str">
        <f t="shared" si="30"/>
        <v>ST2_sister_sam.png</v>
      </c>
      <c r="AP139" s="106" t="str">
        <f t="shared" si="31"/>
        <v>ST1_brother_jordan.png</v>
      </c>
      <c r="AQ139" s="106" t="str">
        <f t="shared" si="32"/>
        <v>ST1_sister_jordan.png</v>
      </c>
      <c r="AR139" s="106" t="s">
        <v>355</v>
      </c>
      <c r="AS139" s="106" t="s">
        <v>358</v>
      </c>
      <c r="AT139" s="106" t="s">
        <v>356</v>
      </c>
      <c r="AU139" s="106" t="s">
        <v>357</v>
      </c>
    </row>
    <row r="140" spans="1:47" x14ac:dyDescent="0.25">
      <c r="A140" s="107">
        <v>4</v>
      </c>
      <c r="B140" s="107" t="s">
        <v>64</v>
      </c>
      <c r="C140" s="107">
        <v>4</v>
      </c>
      <c r="D140" s="46" t="s">
        <v>10</v>
      </c>
      <c r="E140" s="46" t="str">
        <f t="shared" si="22"/>
        <v>both_list4_critical24</v>
      </c>
      <c r="F140" s="109" t="s">
        <v>339</v>
      </c>
      <c r="G140" s="46" t="s">
        <v>197</v>
      </c>
      <c r="H140" s="46">
        <f>VLOOKUP($C140&amp;$G140,'Character Sets'!$A$3:$H$21,3,FALSE)</f>
        <v>12</v>
      </c>
      <c r="I140" s="46" t="str">
        <f>VLOOKUP($C140&amp;$G140,'Character Sets'!$A$3:$H$21,4,FALSE)</f>
        <v>ST2</v>
      </c>
      <c r="J140" s="46" t="str">
        <f>LOWER(VLOOKUP($C140&amp;$G140,'Character Sets'!$A$3:$H$21,6,FALSE))</f>
        <v>sam</v>
      </c>
      <c r="K140" s="114" t="str">
        <f t="shared" si="23"/>
        <v>ST2_they_sam_nametag.png</v>
      </c>
      <c r="L140" s="46" t="s">
        <v>196</v>
      </c>
      <c r="M140" s="46">
        <f>VLOOKUP($C140&amp;$L140,'Character Sets'!$A$3:$H$21,3,FALSE)</f>
        <v>11</v>
      </c>
      <c r="N140" s="46" t="str">
        <f>VLOOKUP($C140&amp;$L140,'Character Sets'!$A$3:$H$21,4,FALSE)</f>
        <v>ST1</v>
      </c>
      <c r="O140" s="46" t="str">
        <f>LOWER(VLOOKUP($C140&amp;$L140,'Character Sets'!$A$3:$H$21,6,FALSE))</f>
        <v>jordan</v>
      </c>
      <c r="P140" s="114" t="str">
        <f t="shared" si="24"/>
        <v>ST1_she_jordan_nametag.png</v>
      </c>
      <c r="Q140" s="114" t="s">
        <v>29</v>
      </c>
      <c r="R140" s="107" cm="1">
        <f t="array" ref="R140">_xlfn.IFS($AF140="left", 275, $AF140="right", 525)</f>
        <v>525</v>
      </c>
      <c r="S140" s="107" cm="1">
        <f t="array" ref="S140">_xlfn.IFS($AG140="left", 275, $AG140="right", 525)</f>
        <v>275</v>
      </c>
      <c r="T140" s="107" cm="1">
        <f t="array" ref="T140">_xlfn.IFS($AF140="left", 175, $AF140="right", 725)</f>
        <v>725</v>
      </c>
      <c r="U140" s="107" cm="1">
        <f t="array" ref="U140">_xlfn.IFS($AI140="top", 150, $AI140="bottom", 250)</f>
        <v>250</v>
      </c>
      <c r="V140" s="107" cm="1">
        <f t="array" ref="V140">_xlfn.IFS($AI140="top", 100, $AI140="bottom", 300)</f>
        <v>300</v>
      </c>
      <c r="W140" s="107" cm="1">
        <f t="array" ref="W140">_xlfn.IFS($AI140="top", 50, $AI140="bottom", 350)</f>
        <v>350</v>
      </c>
      <c r="X140" s="111" t="str">
        <f t="shared" si="25"/>
        <v>ST2_brother_sam.png</v>
      </c>
      <c r="Y140" s="106" t="str" cm="1">
        <f t="array" ref="Y140">_xlfn.IFS($AR140="target_sister",$AO140,$AR140="target_brother", $AN140,$AR140="distractor_sister",$AQ140,$AR140="distractor_brother",$AP140)</f>
        <v>ST1_brother_jordan.png</v>
      </c>
      <c r="Z140" s="106" t="str" cm="1">
        <f t="array" ref="Z140">_xlfn.IFS($AS140="target_sister",$AO140,$AS140="target_brother", $AN140,$AS140="distractor_sister",$AQ140,$AS140="distractor_brother",$AP140)</f>
        <v>ST2_sister_sam.png</v>
      </c>
      <c r="AA140" s="106" t="str" cm="1">
        <f t="array" ref="AA140">_xlfn.IFS($AT140="target_sister",$AO140,$AT140="target_brother", $AN140,$AT140="distractor_sister",$AQ140,$AT140="distractor_brother",$AP140)</f>
        <v>ST1_sister_jordan.png</v>
      </c>
      <c r="AB140" s="106" t="str" cm="1">
        <f t="array" ref="AB140">_xlfn.IFS($AU140="target_sister",$AO140,$AU140="target_brother", $AN140,$AU140="distractor_sister",$AQ140,$AU140="distractor_brother",$AP140)</f>
        <v>ST2_brother_sam.png</v>
      </c>
      <c r="AC140" s="111" t="str">
        <f>_xlfn.CONCAT(VLOOKUP($C140&amp;$G140,'Character Sets'!$A$3:$H$21,6,FALSE)," gave the ",LEFT($Q140,FIND(".",$Q140)-1)," to ",$AK140," ",$AL140,".")</f>
        <v>Sam gave the potato to their brother.</v>
      </c>
      <c r="AD140" s="107">
        <v>24</v>
      </c>
      <c r="AE140" s="106" t="str" cm="1">
        <f t="array" ref="AE140">_xlfn.IFS($B140="both", "_nametag", $B140="nametag", "_nametag", $B140="intro", "", $B140="neither", "")</f>
        <v>_nametag</v>
      </c>
      <c r="AF140" s="46" t="s">
        <v>6</v>
      </c>
      <c r="AG140" s="46" t="s">
        <v>5</v>
      </c>
      <c r="AH140" s="108" t="str">
        <f t="shared" si="28"/>
        <v>potato</v>
      </c>
      <c r="AI140" s="46" t="s">
        <v>8</v>
      </c>
      <c r="AJ140" s="110" t="str">
        <f t="shared" si="26"/>
        <v>bottom right</v>
      </c>
      <c r="AK140" s="110" t="str" cm="1">
        <f t="array" ref="AK140">_xlfn.IFS($G140="he", "his", $G140="she", "her", $G140="they", "their")</f>
        <v>their</v>
      </c>
      <c r="AL140" s="110" t="s">
        <v>135</v>
      </c>
      <c r="AM140" s="111" t="str">
        <f t="shared" si="27"/>
        <v>they_brother</v>
      </c>
      <c r="AN140" s="106" t="str">
        <f t="shared" si="29"/>
        <v>ST2_brother_sam.png</v>
      </c>
      <c r="AO140" s="106" t="str">
        <f t="shared" si="30"/>
        <v>ST2_sister_sam.png</v>
      </c>
      <c r="AP140" s="106" t="str">
        <f t="shared" si="31"/>
        <v>ST1_brother_jordan.png</v>
      </c>
      <c r="AQ140" s="106" t="str">
        <f t="shared" si="32"/>
        <v>ST1_sister_jordan.png</v>
      </c>
      <c r="AR140" s="106" t="s">
        <v>357</v>
      </c>
      <c r="AS140" s="106" t="s">
        <v>356</v>
      </c>
      <c r="AT140" s="106" t="s">
        <v>358</v>
      </c>
      <c r="AU140" s="106" t="s">
        <v>355</v>
      </c>
    </row>
    <row r="141" spans="1:47" x14ac:dyDescent="0.25">
      <c r="A141" s="107">
        <v>4</v>
      </c>
      <c r="B141" s="107" t="s">
        <v>64</v>
      </c>
      <c r="C141" s="107">
        <v>4</v>
      </c>
      <c r="D141" s="46" t="s">
        <v>10</v>
      </c>
      <c r="E141" s="46" t="str">
        <f t="shared" si="22"/>
        <v>both_list4_critical25</v>
      </c>
      <c r="F141" s="109" t="s">
        <v>339</v>
      </c>
      <c r="G141" s="46" t="s">
        <v>197</v>
      </c>
      <c r="H141" s="46">
        <f>VLOOKUP($C141&amp;$G141,'Character Sets'!$A$3:$H$21,3,FALSE)</f>
        <v>12</v>
      </c>
      <c r="I141" s="46" t="str">
        <f>VLOOKUP($C141&amp;$G141,'Character Sets'!$A$3:$H$21,4,FALSE)</f>
        <v>ST2</v>
      </c>
      <c r="J141" s="46" t="str">
        <f>LOWER(VLOOKUP($C141&amp;$G141,'Character Sets'!$A$3:$H$21,6,FALSE))</f>
        <v>sam</v>
      </c>
      <c r="K141" s="114" t="str">
        <f t="shared" si="23"/>
        <v>ST2_they_sam_nametag.png</v>
      </c>
      <c r="L141" s="46" t="s">
        <v>196</v>
      </c>
      <c r="M141" s="46">
        <f>VLOOKUP($C141&amp;$L141,'Character Sets'!$A$3:$H$21,3,FALSE)</f>
        <v>11</v>
      </c>
      <c r="N141" s="46" t="str">
        <f>VLOOKUP($C141&amp;$L141,'Character Sets'!$A$3:$H$21,4,FALSE)</f>
        <v>ST1</v>
      </c>
      <c r="O141" s="46" t="str">
        <f>LOWER(VLOOKUP($C141&amp;$L141,'Character Sets'!$A$3:$H$21,6,FALSE))</f>
        <v>jordan</v>
      </c>
      <c r="P141" s="114" t="str">
        <f t="shared" si="24"/>
        <v>ST1_she_jordan_nametag.png</v>
      </c>
      <c r="Q141" s="114" t="s">
        <v>30</v>
      </c>
      <c r="R141" s="107" cm="1">
        <f t="array" ref="R141">_xlfn.IFS($AF141="left", 275, $AF141="right", 525)</f>
        <v>275</v>
      </c>
      <c r="S141" s="107" cm="1">
        <f t="array" ref="S141">_xlfn.IFS($AG141="left", 275, $AG141="right", 525)</f>
        <v>525</v>
      </c>
      <c r="T141" s="107" cm="1">
        <f t="array" ref="T141">_xlfn.IFS($AF141="left", 175, $AF141="right", 725)</f>
        <v>175</v>
      </c>
      <c r="U141" s="107" cm="1">
        <f t="array" ref="U141">_xlfn.IFS($AI141="top", 150, $AI141="bottom", 250)</f>
        <v>150</v>
      </c>
      <c r="V141" s="107" cm="1">
        <f t="array" ref="V141">_xlfn.IFS($AI141="top", 100, $AI141="bottom", 300)</f>
        <v>100</v>
      </c>
      <c r="W141" s="107" cm="1">
        <f t="array" ref="W141">_xlfn.IFS($AI141="top", 50, $AI141="bottom", 350)</f>
        <v>50</v>
      </c>
      <c r="X141" s="111" t="str">
        <f t="shared" si="25"/>
        <v>ST2_sister_sam.png</v>
      </c>
      <c r="Y141" s="106" t="str" cm="1">
        <f t="array" ref="Y141">_xlfn.IFS($AR141="target_sister",$AO141,$AR141="target_brother", $AN141,$AR141="distractor_sister",$AQ141,$AR141="distractor_brother",$AP141)</f>
        <v>ST2_sister_sam.png</v>
      </c>
      <c r="Z141" s="106" t="str" cm="1">
        <f t="array" ref="Z141">_xlfn.IFS($AS141="target_sister",$AO141,$AS141="target_brother", $AN141,$AS141="distractor_sister",$AQ141,$AS141="distractor_brother",$AP141)</f>
        <v>ST1_sister_jordan.png</v>
      </c>
      <c r="AA141" s="106" t="str" cm="1">
        <f t="array" ref="AA141">_xlfn.IFS($AT141="target_sister",$AO141,$AT141="target_brother", $AN141,$AT141="distractor_sister",$AQ141,$AT141="distractor_brother",$AP141)</f>
        <v>ST2_brother_sam.png</v>
      </c>
      <c r="AB141" s="106" t="str" cm="1">
        <f t="array" ref="AB141">_xlfn.IFS($AU141="target_sister",$AO141,$AU141="target_brother", $AN141,$AU141="distractor_sister",$AQ141,$AU141="distractor_brother",$AP141)</f>
        <v>ST1_brother_jordan.png</v>
      </c>
      <c r="AC141" s="111" t="str">
        <f>_xlfn.CONCAT(VLOOKUP($C141&amp;$G141,'Character Sets'!$A$3:$H$21,6,FALSE)," gave the ",LEFT($Q141,FIND(".",$Q141)-1)," to ",$AK141," ",$AL141,".")</f>
        <v>Sam gave the apple to their sister.</v>
      </c>
      <c r="AD141" s="107">
        <v>25</v>
      </c>
      <c r="AE141" s="106" t="str" cm="1">
        <f t="array" ref="AE141">_xlfn.IFS($B141="both", "_nametag", $B141="nametag", "_nametag", $B141="intro", "", $B141="neither", "")</f>
        <v>_nametag</v>
      </c>
      <c r="AF141" s="46" t="s">
        <v>5</v>
      </c>
      <c r="AG141" s="46" t="s">
        <v>6</v>
      </c>
      <c r="AH141" s="108" t="str">
        <f t="shared" si="28"/>
        <v>apple</v>
      </c>
      <c r="AI141" s="46" t="s">
        <v>7</v>
      </c>
      <c r="AJ141" s="110" t="str">
        <f t="shared" si="26"/>
        <v>top left</v>
      </c>
      <c r="AK141" s="110" t="str" cm="1">
        <f t="array" ref="AK141">_xlfn.IFS($G141="he", "his", $G141="she", "her", $G141="they", "their")</f>
        <v>their</v>
      </c>
      <c r="AL141" s="110" t="s">
        <v>136</v>
      </c>
      <c r="AM141" s="111" t="str">
        <f t="shared" si="27"/>
        <v>they_sister</v>
      </c>
      <c r="AN141" s="106" t="str">
        <f t="shared" si="29"/>
        <v>ST2_brother_sam.png</v>
      </c>
      <c r="AO141" s="106" t="str">
        <f t="shared" si="30"/>
        <v>ST2_sister_sam.png</v>
      </c>
      <c r="AP141" s="106" t="str">
        <f t="shared" si="31"/>
        <v>ST1_brother_jordan.png</v>
      </c>
      <c r="AQ141" s="106" t="str">
        <f t="shared" si="32"/>
        <v>ST1_sister_jordan.png</v>
      </c>
      <c r="AR141" s="106" t="s">
        <v>356</v>
      </c>
      <c r="AS141" s="106" t="s">
        <v>358</v>
      </c>
      <c r="AT141" s="106" t="s">
        <v>355</v>
      </c>
      <c r="AU141" s="106" t="s">
        <v>357</v>
      </c>
    </row>
    <row r="142" spans="1:47" x14ac:dyDescent="0.25">
      <c r="A142" s="107">
        <v>4</v>
      </c>
      <c r="B142" s="107" t="s">
        <v>64</v>
      </c>
      <c r="C142" s="107">
        <v>4</v>
      </c>
      <c r="D142" s="46" t="s">
        <v>10</v>
      </c>
      <c r="E142" s="46" t="str">
        <f t="shared" si="22"/>
        <v>both_list4_critical26</v>
      </c>
      <c r="F142" s="109" t="s">
        <v>339</v>
      </c>
      <c r="G142" s="46" t="s">
        <v>197</v>
      </c>
      <c r="H142" s="46">
        <f>VLOOKUP($C142&amp;$G142,'Character Sets'!$A$3:$H$21,3,FALSE)</f>
        <v>12</v>
      </c>
      <c r="I142" s="46" t="str">
        <f>VLOOKUP($C142&amp;$G142,'Character Sets'!$A$3:$H$21,4,FALSE)</f>
        <v>ST2</v>
      </c>
      <c r="J142" s="46" t="str">
        <f>LOWER(VLOOKUP($C142&amp;$G142,'Character Sets'!$A$3:$H$21,6,FALSE))</f>
        <v>sam</v>
      </c>
      <c r="K142" s="114" t="str">
        <f t="shared" si="23"/>
        <v>ST2_they_sam_nametag.png</v>
      </c>
      <c r="L142" s="46" t="s">
        <v>195</v>
      </c>
      <c r="M142" s="46">
        <f>VLOOKUP($C142&amp;$L142,'Character Sets'!$A$3:$H$21,3,FALSE)</f>
        <v>10</v>
      </c>
      <c r="N142" s="46" t="str">
        <f>VLOOKUP($C142&amp;$L142,'Character Sets'!$A$3:$H$21,4,FALSE)</f>
        <v>HT2</v>
      </c>
      <c r="O142" s="46" t="str">
        <f>LOWER(VLOOKUP($C142&amp;$L142,'Character Sets'!$A$3:$H$21,6,FALSE))</f>
        <v>taylor</v>
      </c>
      <c r="P142" s="114" t="str">
        <f t="shared" si="24"/>
        <v>HT2_he_taylor_nametag.png</v>
      </c>
      <c r="Q142" s="114" t="s">
        <v>31</v>
      </c>
      <c r="R142" s="107" cm="1">
        <f t="array" ref="R142">_xlfn.IFS($AF142="left", 275, $AF142="right", 525)</f>
        <v>525</v>
      </c>
      <c r="S142" s="107" cm="1">
        <f t="array" ref="S142">_xlfn.IFS($AG142="left", 275, $AG142="right", 525)</f>
        <v>275</v>
      </c>
      <c r="T142" s="107" cm="1">
        <f t="array" ref="T142">_xlfn.IFS($AF142="left", 175, $AF142="right", 725)</f>
        <v>725</v>
      </c>
      <c r="U142" s="107" cm="1">
        <f t="array" ref="U142">_xlfn.IFS($AI142="top", 150, $AI142="bottom", 250)</f>
        <v>150</v>
      </c>
      <c r="V142" s="107" cm="1">
        <f t="array" ref="V142">_xlfn.IFS($AI142="top", 100, $AI142="bottom", 300)</f>
        <v>100</v>
      </c>
      <c r="W142" s="107" cm="1">
        <f t="array" ref="W142">_xlfn.IFS($AI142="top", 50, $AI142="bottom", 350)</f>
        <v>50</v>
      </c>
      <c r="X142" s="111" t="str">
        <f t="shared" si="25"/>
        <v>ST2_brother_sam.png</v>
      </c>
      <c r="Y142" s="106" t="str" cm="1">
        <f t="array" ref="Y142">_xlfn.IFS($AR142="target_sister",$AO142,$AR142="target_brother", $AN142,$AR142="distractor_sister",$AQ142,$AR142="distractor_brother",$AP142)</f>
        <v>HT2_sister_taylor.png</v>
      </c>
      <c r="Z142" s="106" t="str" cm="1">
        <f t="array" ref="Z142">_xlfn.IFS($AS142="target_sister",$AO142,$AS142="target_brother", $AN142,$AS142="distractor_sister",$AQ142,$AS142="distractor_brother",$AP142)</f>
        <v>ST2_brother_sam.png</v>
      </c>
      <c r="AA142" s="106" t="str" cm="1">
        <f t="array" ref="AA142">_xlfn.IFS($AT142="target_sister",$AO142,$AT142="target_brother", $AN142,$AT142="distractor_sister",$AQ142,$AT142="distractor_brother",$AP142)</f>
        <v>HT2_brother_taylor.png</v>
      </c>
      <c r="AB142" s="106" t="str" cm="1">
        <f t="array" ref="AB142">_xlfn.IFS($AU142="target_sister",$AO142,$AU142="target_brother", $AN142,$AU142="distractor_sister",$AQ142,$AU142="distractor_brother",$AP142)</f>
        <v>ST2_sister_sam.png</v>
      </c>
      <c r="AC142" s="111" t="str">
        <f>_xlfn.CONCAT(VLOOKUP($C142&amp;$G142,'Character Sets'!$A$3:$H$21,6,FALSE)," gave the ",LEFT($Q142,FIND(".",$Q142)-1)," to ",$AK142," ",$AL142,".")</f>
        <v>Sam gave the onion to their brother.</v>
      </c>
      <c r="AD142" s="107">
        <v>26</v>
      </c>
      <c r="AE142" s="106" t="str" cm="1">
        <f t="array" ref="AE142">_xlfn.IFS($B142="both", "_nametag", $B142="nametag", "_nametag", $B142="intro", "", $B142="neither", "")</f>
        <v>_nametag</v>
      </c>
      <c r="AF142" s="46" t="s">
        <v>6</v>
      </c>
      <c r="AG142" s="46" t="s">
        <v>5</v>
      </c>
      <c r="AH142" s="108" t="str">
        <f t="shared" si="28"/>
        <v>onion</v>
      </c>
      <c r="AI142" s="46" t="s">
        <v>7</v>
      </c>
      <c r="AJ142" s="110" t="str">
        <f t="shared" si="26"/>
        <v>top right</v>
      </c>
      <c r="AK142" s="110" t="str" cm="1">
        <f t="array" ref="AK142">_xlfn.IFS($G142="he", "his", $G142="she", "her", $G142="they", "their")</f>
        <v>their</v>
      </c>
      <c r="AL142" s="110" t="s">
        <v>135</v>
      </c>
      <c r="AM142" s="111" t="str">
        <f t="shared" si="27"/>
        <v>they_brother</v>
      </c>
      <c r="AN142" s="106" t="str">
        <f t="shared" si="29"/>
        <v>ST2_brother_sam.png</v>
      </c>
      <c r="AO142" s="106" t="str">
        <f t="shared" si="30"/>
        <v>ST2_sister_sam.png</v>
      </c>
      <c r="AP142" s="106" t="str">
        <f t="shared" si="31"/>
        <v>HT2_brother_taylor.png</v>
      </c>
      <c r="AQ142" s="106" t="str">
        <f t="shared" si="32"/>
        <v>HT2_sister_taylor.png</v>
      </c>
      <c r="AR142" s="106" t="s">
        <v>358</v>
      </c>
      <c r="AS142" s="106" t="s">
        <v>355</v>
      </c>
      <c r="AT142" s="106" t="s">
        <v>357</v>
      </c>
      <c r="AU142" s="106" t="s">
        <v>356</v>
      </c>
    </row>
    <row r="143" spans="1:47" x14ac:dyDescent="0.25">
      <c r="A143" s="107">
        <v>4</v>
      </c>
      <c r="B143" s="107" t="s">
        <v>64</v>
      </c>
      <c r="C143" s="107">
        <v>4</v>
      </c>
      <c r="D143" s="46" t="s">
        <v>10</v>
      </c>
      <c r="E143" s="46" t="str">
        <f t="shared" si="22"/>
        <v>both_list4_critical27</v>
      </c>
      <c r="F143" s="109" t="s">
        <v>339</v>
      </c>
      <c r="G143" s="46" t="s">
        <v>197</v>
      </c>
      <c r="H143" s="46">
        <f>VLOOKUP($C143&amp;$G143,'Character Sets'!$A$3:$H$21,3,FALSE)</f>
        <v>12</v>
      </c>
      <c r="I143" s="46" t="str">
        <f>VLOOKUP($C143&amp;$G143,'Character Sets'!$A$3:$H$21,4,FALSE)</f>
        <v>ST2</v>
      </c>
      <c r="J143" s="46" t="str">
        <f>LOWER(VLOOKUP($C143&amp;$G143,'Character Sets'!$A$3:$H$21,6,FALSE))</f>
        <v>sam</v>
      </c>
      <c r="K143" s="114" t="str">
        <f t="shared" si="23"/>
        <v>ST2_they_sam_nametag.png</v>
      </c>
      <c r="L143" s="46" t="s">
        <v>195</v>
      </c>
      <c r="M143" s="46">
        <f>VLOOKUP($C143&amp;$L143,'Character Sets'!$A$3:$H$21,3,FALSE)</f>
        <v>10</v>
      </c>
      <c r="N143" s="46" t="str">
        <f>VLOOKUP($C143&amp;$L143,'Character Sets'!$A$3:$H$21,4,FALSE)</f>
        <v>HT2</v>
      </c>
      <c r="O143" s="46" t="str">
        <f>LOWER(VLOOKUP($C143&amp;$L143,'Character Sets'!$A$3:$H$21,6,FALSE))</f>
        <v>taylor</v>
      </c>
      <c r="P143" s="114" t="str">
        <f t="shared" si="24"/>
        <v>HT2_he_taylor_nametag.png</v>
      </c>
      <c r="Q143" s="114" t="s">
        <v>34</v>
      </c>
      <c r="R143" s="107" cm="1">
        <f t="array" ref="R143">_xlfn.IFS($AF143="left", 275, $AF143="right", 525)</f>
        <v>275</v>
      </c>
      <c r="S143" s="107" cm="1">
        <f t="array" ref="S143">_xlfn.IFS($AG143="left", 275, $AG143="right", 525)</f>
        <v>525</v>
      </c>
      <c r="T143" s="107" cm="1">
        <f t="array" ref="T143">_xlfn.IFS($AF143="left", 175, $AF143="right", 725)</f>
        <v>175</v>
      </c>
      <c r="U143" s="107" cm="1">
        <f t="array" ref="U143">_xlfn.IFS($AI143="top", 150, $AI143="bottom", 250)</f>
        <v>250</v>
      </c>
      <c r="V143" s="107" cm="1">
        <f t="array" ref="V143">_xlfn.IFS($AI143="top", 100, $AI143="bottom", 300)</f>
        <v>300</v>
      </c>
      <c r="W143" s="107" cm="1">
        <f t="array" ref="W143">_xlfn.IFS($AI143="top", 50, $AI143="bottom", 350)</f>
        <v>350</v>
      </c>
      <c r="X143" s="111" t="str">
        <f t="shared" si="25"/>
        <v>ST2_brother_sam.png</v>
      </c>
      <c r="Y143" s="106" t="str" cm="1">
        <f t="array" ref="Y143">_xlfn.IFS($AR143="target_sister",$AO143,$AR143="target_brother", $AN143,$AR143="distractor_sister",$AQ143,$AR143="distractor_brother",$AP143)</f>
        <v>ST2_sister_sam.png</v>
      </c>
      <c r="Z143" s="106" t="str" cm="1">
        <f t="array" ref="Z143">_xlfn.IFS($AS143="target_sister",$AO143,$AS143="target_brother", $AN143,$AS143="distractor_sister",$AQ143,$AS143="distractor_brother",$AP143)</f>
        <v>HT2_brother_taylor.png</v>
      </c>
      <c r="AA143" s="106" t="str" cm="1">
        <f t="array" ref="AA143">_xlfn.IFS($AT143="target_sister",$AO143,$AT143="target_brother", $AN143,$AT143="distractor_sister",$AQ143,$AT143="distractor_brother",$AP143)</f>
        <v>ST2_brother_sam.png</v>
      </c>
      <c r="AB143" s="106" t="str" cm="1">
        <f t="array" ref="AB143">_xlfn.IFS($AU143="target_sister",$AO143,$AU143="target_brother", $AN143,$AU143="distractor_sister",$AQ143,$AU143="distractor_brother",$AP143)</f>
        <v>HT2_sister_taylor.png</v>
      </c>
      <c r="AC143" s="111" t="str">
        <f>_xlfn.CONCAT(VLOOKUP($C143&amp;$G143,'Character Sets'!$A$3:$H$21,6,FALSE)," gave the ",LEFT($Q143,FIND(".",$Q143)-1)," to ",$AK143," ",$AL143,".")</f>
        <v>Sam gave the watermelon to their brother.</v>
      </c>
      <c r="AD143" s="107">
        <v>27</v>
      </c>
      <c r="AE143" s="106" t="str" cm="1">
        <f t="array" ref="AE143">_xlfn.IFS($B143="both", "_nametag", $B143="nametag", "_nametag", $B143="intro", "", $B143="neither", "")</f>
        <v>_nametag</v>
      </c>
      <c r="AF143" s="46" t="s">
        <v>5</v>
      </c>
      <c r="AG143" s="46" t="s">
        <v>6</v>
      </c>
      <c r="AH143" s="108" t="str">
        <f t="shared" si="28"/>
        <v>watermelon</v>
      </c>
      <c r="AI143" s="46" t="s">
        <v>8</v>
      </c>
      <c r="AJ143" s="110" t="str">
        <f t="shared" si="26"/>
        <v>bottom left</v>
      </c>
      <c r="AK143" s="110" t="str" cm="1">
        <f t="array" ref="AK143">_xlfn.IFS($G143="he", "his", $G143="she", "her", $G143="they", "their")</f>
        <v>their</v>
      </c>
      <c r="AL143" s="110" t="s">
        <v>135</v>
      </c>
      <c r="AM143" s="111" t="str">
        <f t="shared" si="27"/>
        <v>they_brother</v>
      </c>
      <c r="AN143" s="106" t="str">
        <f t="shared" si="29"/>
        <v>ST2_brother_sam.png</v>
      </c>
      <c r="AO143" s="106" t="str">
        <f t="shared" si="30"/>
        <v>ST2_sister_sam.png</v>
      </c>
      <c r="AP143" s="106" t="str">
        <f t="shared" si="31"/>
        <v>HT2_brother_taylor.png</v>
      </c>
      <c r="AQ143" s="106" t="str">
        <f t="shared" si="32"/>
        <v>HT2_sister_taylor.png</v>
      </c>
      <c r="AR143" s="106" t="s">
        <v>356</v>
      </c>
      <c r="AS143" s="106" t="s">
        <v>357</v>
      </c>
      <c r="AT143" s="106" t="s">
        <v>355</v>
      </c>
      <c r="AU143" s="106" t="s">
        <v>358</v>
      </c>
    </row>
    <row r="144" spans="1:47" x14ac:dyDescent="0.25">
      <c r="A144" s="107">
        <v>4</v>
      </c>
      <c r="B144" s="107" t="s">
        <v>64</v>
      </c>
      <c r="C144" s="107">
        <v>4</v>
      </c>
      <c r="D144" s="46" t="s">
        <v>10</v>
      </c>
      <c r="E144" s="46" t="str">
        <f t="shared" si="22"/>
        <v>both_list4_critical28</v>
      </c>
      <c r="F144" s="109" t="s">
        <v>339</v>
      </c>
      <c r="G144" s="46" t="s">
        <v>197</v>
      </c>
      <c r="H144" s="46">
        <f>VLOOKUP($C144&amp;$G144,'Character Sets'!$A$3:$H$21,3,FALSE)</f>
        <v>12</v>
      </c>
      <c r="I144" s="46" t="str">
        <f>VLOOKUP($C144&amp;$G144,'Character Sets'!$A$3:$H$21,4,FALSE)</f>
        <v>ST2</v>
      </c>
      <c r="J144" s="46" t="str">
        <f>LOWER(VLOOKUP($C144&amp;$G144,'Character Sets'!$A$3:$H$21,6,FALSE))</f>
        <v>sam</v>
      </c>
      <c r="K144" s="114" t="str">
        <f t="shared" si="23"/>
        <v>ST2_they_sam_nametag.png</v>
      </c>
      <c r="L144" s="46" t="s">
        <v>195</v>
      </c>
      <c r="M144" s="46">
        <f>VLOOKUP($C144&amp;$L144,'Character Sets'!$A$3:$H$21,3,FALSE)</f>
        <v>10</v>
      </c>
      <c r="N144" s="46" t="str">
        <f>VLOOKUP($C144&amp;$L144,'Character Sets'!$A$3:$H$21,4,FALSE)</f>
        <v>HT2</v>
      </c>
      <c r="O144" s="46" t="str">
        <f>LOWER(VLOOKUP($C144&amp;$L144,'Character Sets'!$A$3:$H$21,6,FALSE))</f>
        <v>taylor</v>
      </c>
      <c r="P144" s="114" t="str">
        <f t="shared" si="24"/>
        <v>HT2_he_taylor_nametag.png</v>
      </c>
      <c r="Q144" s="114" t="s">
        <v>32</v>
      </c>
      <c r="R144" s="107" cm="1">
        <f t="array" ref="R144">_xlfn.IFS($AF144="left", 275, $AF144="right", 525)</f>
        <v>525</v>
      </c>
      <c r="S144" s="107" cm="1">
        <f t="array" ref="S144">_xlfn.IFS($AG144="left", 275, $AG144="right", 525)</f>
        <v>275</v>
      </c>
      <c r="T144" s="107" cm="1">
        <f t="array" ref="T144">_xlfn.IFS($AF144="left", 175, $AF144="right", 725)</f>
        <v>725</v>
      </c>
      <c r="U144" s="107" cm="1">
        <f t="array" ref="U144">_xlfn.IFS($AI144="top", 150, $AI144="bottom", 250)</f>
        <v>250</v>
      </c>
      <c r="V144" s="107" cm="1">
        <f t="array" ref="V144">_xlfn.IFS($AI144="top", 100, $AI144="bottom", 300)</f>
        <v>300</v>
      </c>
      <c r="W144" s="107" cm="1">
        <f t="array" ref="W144">_xlfn.IFS($AI144="top", 50, $AI144="bottom", 350)</f>
        <v>350</v>
      </c>
      <c r="X144" s="111" t="str">
        <f t="shared" si="25"/>
        <v>ST2_sister_sam.png</v>
      </c>
      <c r="Y144" s="106" t="str" cm="1">
        <f t="array" ref="Y144">_xlfn.IFS($AR144="target_sister",$AO144,$AR144="target_brother", $AN144,$AR144="distractor_sister",$AQ144,$AR144="distractor_brother",$AP144)</f>
        <v>HT2_sister_taylor.png</v>
      </c>
      <c r="Z144" s="106" t="str" cm="1">
        <f t="array" ref="Z144">_xlfn.IFS($AS144="target_sister",$AO144,$AS144="target_brother", $AN144,$AS144="distractor_sister",$AQ144,$AS144="distractor_brother",$AP144)</f>
        <v>ST2_brother_sam.png</v>
      </c>
      <c r="AA144" s="106" t="str" cm="1">
        <f t="array" ref="AA144">_xlfn.IFS($AT144="target_sister",$AO144,$AT144="target_brother", $AN144,$AT144="distractor_sister",$AQ144,$AT144="distractor_brother",$AP144)</f>
        <v>HT2_brother_taylor.png</v>
      </c>
      <c r="AB144" s="106" t="str" cm="1">
        <f t="array" ref="AB144">_xlfn.IFS($AU144="target_sister",$AO144,$AU144="target_brother", $AN144,$AU144="distractor_sister",$AQ144,$AU144="distractor_brother",$AP144)</f>
        <v>ST2_sister_sam.png</v>
      </c>
      <c r="AC144" s="111" t="str">
        <f>_xlfn.CONCAT(VLOOKUP($C144&amp;$G144,'Character Sets'!$A$3:$H$21,6,FALSE)," gave the ",LEFT($Q144,FIND(".",$Q144)-1)," to ",$AK144," ",$AL144,".")</f>
        <v>Sam gave the knife to their sister.</v>
      </c>
      <c r="AD144" s="107">
        <v>28</v>
      </c>
      <c r="AE144" s="106" t="str" cm="1">
        <f t="array" ref="AE144">_xlfn.IFS($B144="both", "_nametag", $B144="nametag", "_nametag", $B144="intro", "", $B144="neither", "")</f>
        <v>_nametag</v>
      </c>
      <c r="AF144" s="46" t="s">
        <v>6</v>
      </c>
      <c r="AG144" s="46" t="s">
        <v>5</v>
      </c>
      <c r="AH144" s="108" t="str">
        <f t="shared" si="28"/>
        <v>knife</v>
      </c>
      <c r="AI144" s="46" t="s">
        <v>8</v>
      </c>
      <c r="AJ144" s="110" t="str">
        <f t="shared" si="26"/>
        <v>bottom right</v>
      </c>
      <c r="AK144" s="110" t="str" cm="1">
        <f t="array" ref="AK144">_xlfn.IFS($G144="he", "his", $G144="she", "her", $G144="they", "their")</f>
        <v>their</v>
      </c>
      <c r="AL144" s="110" t="s">
        <v>136</v>
      </c>
      <c r="AM144" s="111" t="str">
        <f t="shared" si="27"/>
        <v>they_sister</v>
      </c>
      <c r="AN144" s="106" t="str">
        <f t="shared" si="29"/>
        <v>ST2_brother_sam.png</v>
      </c>
      <c r="AO144" s="106" t="str">
        <f t="shared" si="30"/>
        <v>ST2_sister_sam.png</v>
      </c>
      <c r="AP144" s="106" t="str">
        <f t="shared" si="31"/>
        <v>HT2_brother_taylor.png</v>
      </c>
      <c r="AQ144" s="106" t="str">
        <f t="shared" si="32"/>
        <v>HT2_sister_taylor.png</v>
      </c>
      <c r="AR144" s="106" t="s">
        <v>358</v>
      </c>
      <c r="AS144" s="106" t="s">
        <v>355</v>
      </c>
      <c r="AT144" s="106" t="s">
        <v>357</v>
      </c>
      <c r="AU144" s="106" t="s">
        <v>356</v>
      </c>
    </row>
    <row r="145" spans="1:47" x14ac:dyDescent="0.25">
      <c r="A145" s="107">
        <v>4</v>
      </c>
      <c r="B145" s="107" t="s">
        <v>64</v>
      </c>
      <c r="C145" s="107">
        <v>4</v>
      </c>
      <c r="D145" s="46" t="s">
        <v>10</v>
      </c>
      <c r="E145" s="46" t="str">
        <f t="shared" si="22"/>
        <v>both_list4_critical29</v>
      </c>
      <c r="F145" s="109" t="s">
        <v>339</v>
      </c>
      <c r="G145" s="46" t="s">
        <v>197</v>
      </c>
      <c r="H145" s="46">
        <f>VLOOKUP($C145&amp;$G145,'Character Sets'!$A$3:$H$21,3,FALSE)</f>
        <v>12</v>
      </c>
      <c r="I145" s="46" t="str">
        <f>VLOOKUP($C145&amp;$G145,'Character Sets'!$A$3:$H$21,4,FALSE)</f>
        <v>ST2</v>
      </c>
      <c r="J145" s="46" t="str">
        <f>LOWER(VLOOKUP($C145&amp;$G145,'Character Sets'!$A$3:$H$21,6,FALSE))</f>
        <v>sam</v>
      </c>
      <c r="K145" s="114" t="str">
        <f t="shared" si="23"/>
        <v>ST2_they_sam_nametag.png</v>
      </c>
      <c r="L145" s="46" t="s">
        <v>195</v>
      </c>
      <c r="M145" s="46">
        <f>VLOOKUP($C145&amp;$L145,'Character Sets'!$A$3:$H$21,3,FALSE)</f>
        <v>10</v>
      </c>
      <c r="N145" s="46" t="str">
        <f>VLOOKUP($C145&amp;$L145,'Character Sets'!$A$3:$H$21,4,FALSE)</f>
        <v>HT2</v>
      </c>
      <c r="O145" s="46" t="str">
        <f>LOWER(VLOOKUP($C145&amp;$L145,'Character Sets'!$A$3:$H$21,6,FALSE))</f>
        <v>taylor</v>
      </c>
      <c r="P145" s="114" t="str">
        <f t="shared" si="24"/>
        <v>HT2_he_taylor_nametag.png</v>
      </c>
      <c r="Q145" s="114" t="s">
        <v>85</v>
      </c>
      <c r="R145" s="107" cm="1">
        <f t="array" ref="R145">_xlfn.IFS($AF145="left", 275, $AF145="right", 525)</f>
        <v>275</v>
      </c>
      <c r="S145" s="107" cm="1">
        <f t="array" ref="S145">_xlfn.IFS($AG145="left", 275, $AG145="right", 525)</f>
        <v>525</v>
      </c>
      <c r="T145" s="107" cm="1">
        <f t="array" ref="T145">_xlfn.IFS($AF145="left", 175, $AF145="right", 725)</f>
        <v>175</v>
      </c>
      <c r="U145" s="107" cm="1">
        <f t="array" ref="U145">_xlfn.IFS($AI145="top", 150, $AI145="bottom", 250)</f>
        <v>150</v>
      </c>
      <c r="V145" s="107" cm="1">
        <f t="array" ref="V145">_xlfn.IFS($AI145="top", 100, $AI145="bottom", 300)</f>
        <v>100</v>
      </c>
      <c r="W145" s="107" cm="1">
        <f t="array" ref="W145">_xlfn.IFS($AI145="top", 50, $AI145="bottom", 350)</f>
        <v>50</v>
      </c>
      <c r="X145" s="111" t="str">
        <f t="shared" si="25"/>
        <v>ST2_brother_sam.png</v>
      </c>
      <c r="Y145" s="106" t="str" cm="1">
        <f t="array" ref="Y145">_xlfn.IFS($AR145="target_sister",$AO145,$AR145="target_brother", $AN145,$AR145="distractor_sister",$AQ145,$AR145="distractor_brother",$AP145)</f>
        <v>ST2_brother_sam.png</v>
      </c>
      <c r="Z145" s="106" t="str" cm="1">
        <f t="array" ref="Z145">_xlfn.IFS($AS145="target_sister",$AO145,$AS145="target_brother", $AN145,$AS145="distractor_sister",$AQ145,$AS145="distractor_brother",$AP145)</f>
        <v>HT2_brother_taylor.png</v>
      </c>
      <c r="AA145" s="106" t="str" cm="1">
        <f t="array" ref="AA145">_xlfn.IFS($AT145="target_sister",$AO145,$AT145="target_brother", $AN145,$AT145="distractor_sister",$AQ145,$AT145="distractor_brother",$AP145)</f>
        <v>ST2_sister_sam.png</v>
      </c>
      <c r="AB145" s="106" t="str" cm="1">
        <f t="array" ref="AB145">_xlfn.IFS($AU145="target_sister",$AO145,$AU145="target_brother", $AN145,$AU145="distractor_sister",$AQ145,$AU145="distractor_brother",$AP145)</f>
        <v>HT2_sister_taylor.png</v>
      </c>
      <c r="AC145" s="111" t="str">
        <f>_xlfn.CONCAT(VLOOKUP($C145&amp;$G145,'Character Sets'!$A$3:$H$21,6,FALSE)," gave the ",LEFT($Q145,FIND(".",$Q145)-1)," to ",$AK145," ",$AL145,".")</f>
        <v>Sam gave the cookie to their brother.</v>
      </c>
      <c r="AD145" s="107">
        <v>29</v>
      </c>
      <c r="AE145" s="106" t="str" cm="1">
        <f t="array" ref="AE145">_xlfn.IFS($B145="both", "_nametag", $B145="nametag", "_nametag", $B145="intro", "", $B145="neither", "")</f>
        <v>_nametag</v>
      </c>
      <c r="AF145" s="46" t="s">
        <v>5</v>
      </c>
      <c r="AG145" s="46" t="s">
        <v>6</v>
      </c>
      <c r="AH145" s="108" t="str">
        <f t="shared" si="28"/>
        <v>cookie</v>
      </c>
      <c r="AI145" s="46" t="s">
        <v>7</v>
      </c>
      <c r="AJ145" s="110" t="str">
        <f t="shared" si="26"/>
        <v>top left</v>
      </c>
      <c r="AK145" s="110" t="str" cm="1">
        <f t="array" ref="AK145">_xlfn.IFS($G145="he", "his", $G145="she", "her", $G145="they", "their")</f>
        <v>their</v>
      </c>
      <c r="AL145" s="110" t="s">
        <v>135</v>
      </c>
      <c r="AM145" s="111" t="str">
        <f t="shared" si="27"/>
        <v>they_brother</v>
      </c>
      <c r="AN145" s="106" t="str">
        <f t="shared" si="29"/>
        <v>ST2_brother_sam.png</v>
      </c>
      <c r="AO145" s="106" t="str">
        <f t="shared" si="30"/>
        <v>ST2_sister_sam.png</v>
      </c>
      <c r="AP145" s="106" t="str">
        <f t="shared" si="31"/>
        <v>HT2_brother_taylor.png</v>
      </c>
      <c r="AQ145" s="106" t="str">
        <f t="shared" si="32"/>
        <v>HT2_sister_taylor.png</v>
      </c>
      <c r="AR145" s="106" t="s">
        <v>355</v>
      </c>
      <c r="AS145" s="106" t="s">
        <v>357</v>
      </c>
      <c r="AT145" s="106" t="s">
        <v>356</v>
      </c>
      <c r="AU145" s="106" t="s">
        <v>358</v>
      </c>
    </row>
    <row r="146" spans="1:47" x14ac:dyDescent="0.25">
      <c r="A146" s="107">
        <v>4</v>
      </c>
      <c r="B146" s="107" t="s">
        <v>64</v>
      </c>
      <c r="C146" s="107">
        <v>4</v>
      </c>
      <c r="D146" s="46" t="s">
        <v>10</v>
      </c>
      <c r="E146" s="46" t="str">
        <f t="shared" si="22"/>
        <v>both_list4_critical30</v>
      </c>
      <c r="F146" s="109" t="s">
        <v>339</v>
      </c>
      <c r="G146" s="46" t="s">
        <v>197</v>
      </c>
      <c r="H146" s="46">
        <f>VLOOKUP($C146&amp;$G146,'Character Sets'!$A$3:$H$21,3,FALSE)</f>
        <v>12</v>
      </c>
      <c r="I146" s="46" t="str">
        <f>VLOOKUP($C146&amp;$G146,'Character Sets'!$A$3:$H$21,4,FALSE)</f>
        <v>ST2</v>
      </c>
      <c r="J146" s="46" t="str">
        <f>LOWER(VLOOKUP($C146&amp;$G146,'Character Sets'!$A$3:$H$21,6,FALSE))</f>
        <v>sam</v>
      </c>
      <c r="K146" s="114" t="str">
        <f t="shared" si="23"/>
        <v>ST2_they_sam_nametag.png</v>
      </c>
      <c r="L146" s="46" t="s">
        <v>195</v>
      </c>
      <c r="M146" s="46">
        <f>VLOOKUP($C146&amp;$L146,'Character Sets'!$A$3:$H$21,3,FALSE)</f>
        <v>10</v>
      </c>
      <c r="N146" s="46" t="str">
        <f>VLOOKUP($C146&amp;$L146,'Character Sets'!$A$3:$H$21,4,FALSE)</f>
        <v>HT2</v>
      </c>
      <c r="O146" s="46" t="str">
        <f>LOWER(VLOOKUP($C146&amp;$L146,'Character Sets'!$A$3:$H$21,6,FALSE))</f>
        <v>taylor</v>
      </c>
      <c r="P146" s="114" t="str">
        <f t="shared" si="24"/>
        <v>HT2_he_taylor_nametag.png</v>
      </c>
      <c r="Q146" s="114" t="s">
        <v>33</v>
      </c>
      <c r="R146" s="107" cm="1">
        <f t="array" ref="R146">_xlfn.IFS($AF146="left", 275, $AF146="right", 525)</f>
        <v>525</v>
      </c>
      <c r="S146" s="107" cm="1">
        <f t="array" ref="S146">_xlfn.IFS($AG146="left", 275, $AG146="right", 525)</f>
        <v>275</v>
      </c>
      <c r="T146" s="107" cm="1">
        <f t="array" ref="T146">_xlfn.IFS($AF146="left", 175, $AF146="right", 725)</f>
        <v>725</v>
      </c>
      <c r="U146" s="107" cm="1">
        <f t="array" ref="U146">_xlfn.IFS($AI146="top", 150, $AI146="bottom", 250)</f>
        <v>250</v>
      </c>
      <c r="V146" s="107" cm="1">
        <f t="array" ref="V146">_xlfn.IFS($AI146="top", 100, $AI146="bottom", 300)</f>
        <v>300</v>
      </c>
      <c r="W146" s="107" cm="1">
        <f t="array" ref="W146">_xlfn.IFS($AI146="top", 50, $AI146="bottom", 350)</f>
        <v>350</v>
      </c>
      <c r="X146" s="111" t="str">
        <f t="shared" si="25"/>
        <v>ST2_sister_sam.png</v>
      </c>
      <c r="Y146" s="106" t="str" cm="1">
        <f t="array" ref="Y146">_xlfn.IFS($AR146="target_sister",$AO146,$AR146="target_brother", $AN146,$AR146="distractor_sister",$AQ146,$AR146="distractor_brother",$AP146)</f>
        <v>HT2_sister_taylor.png</v>
      </c>
      <c r="Z146" s="106" t="str" cm="1">
        <f t="array" ref="Z146">_xlfn.IFS($AS146="target_sister",$AO146,$AS146="target_brother", $AN146,$AS146="distractor_sister",$AQ146,$AS146="distractor_brother",$AP146)</f>
        <v>ST2_brother_sam.png</v>
      </c>
      <c r="AA146" s="106" t="str" cm="1">
        <f t="array" ref="AA146">_xlfn.IFS($AT146="target_sister",$AO146,$AT146="target_brother", $AN146,$AT146="distractor_sister",$AQ146,$AT146="distractor_brother",$AP146)</f>
        <v>HT2_brother_taylor.png</v>
      </c>
      <c r="AB146" s="106" t="str" cm="1">
        <f t="array" ref="AB146">_xlfn.IFS($AU146="target_sister",$AO146,$AU146="target_brother", $AN146,$AU146="distractor_sister",$AQ146,$AU146="distractor_brother",$AP146)</f>
        <v>ST2_sister_sam.png</v>
      </c>
      <c r="AC146" s="111" t="str">
        <f>_xlfn.CONCAT(VLOOKUP($C146&amp;$G146,'Character Sets'!$A$3:$H$21,6,FALSE)," gave the ",LEFT($Q146,FIND(".",$Q146)-1)," to ",$AK146," ",$AL146,".")</f>
        <v>Sam gave the tomato to their sister.</v>
      </c>
      <c r="AD146" s="107">
        <v>30</v>
      </c>
      <c r="AE146" s="106" t="str" cm="1">
        <f t="array" ref="AE146">_xlfn.IFS($B146="both", "_nametag", $B146="nametag", "_nametag", $B146="intro", "", $B146="neither", "")</f>
        <v>_nametag</v>
      </c>
      <c r="AF146" s="46" t="s">
        <v>6</v>
      </c>
      <c r="AG146" s="46" t="s">
        <v>5</v>
      </c>
      <c r="AH146" s="108" t="str">
        <f t="shared" si="28"/>
        <v>tomato</v>
      </c>
      <c r="AI146" s="108" t="s">
        <v>8</v>
      </c>
      <c r="AJ146" s="110" t="str">
        <f t="shared" si="26"/>
        <v>bottom right</v>
      </c>
      <c r="AK146" s="110" t="str" cm="1">
        <f t="array" ref="AK146">_xlfn.IFS($G146="he", "his", $G146="she", "her", $G146="they", "their")</f>
        <v>their</v>
      </c>
      <c r="AL146" s="110" t="s">
        <v>136</v>
      </c>
      <c r="AM146" s="111" t="str">
        <f t="shared" si="27"/>
        <v>they_sister</v>
      </c>
      <c r="AN146" s="106" t="str">
        <f t="shared" si="29"/>
        <v>ST2_brother_sam.png</v>
      </c>
      <c r="AO146" s="106" t="str">
        <f t="shared" si="30"/>
        <v>ST2_sister_sam.png</v>
      </c>
      <c r="AP146" s="106" t="str">
        <f t="shared" si="31"/>
        <v>HT2_brother_taylor.png</v>
      </c>
      <c r="AQ146" s="106" t="str">
        <f t="shared" si="32"/>
        <v>HT2_sister_taylor.png</v>
      </c>
      <c r="AR146" s="106" t="s">
        <v>358</v>
      </c>
      <c r="AS146" s="106" t="s">
        <v>355</v>
      </c>
      <c r="AT146" s="106" t="s">
        <v>357</v>
      </c>
      <c r="AU146" s="106" t="s">
        <v>356</v>
      </c>
    </row>
    <row r="147" spans="1:47" x14ac:dyDescent="0.25">
      <c r="A147" s="107">
        <v>5</v>
      </c>
      <c r="B147" s="107" t="s">
        <v>64</v>
      </c>
      <c r="C147" s="107">
        <v>5</v>
      </c>
      <c r="D147" s="46" t="s">
        <v>65</v>
      </c>
      <c r="E147" s="46" t="str">
        <f t="shared" si="22"/>
        <v>both_list5_example1</v>
      </c>
      <c r="F147" s="109" t="s">
        <v>337</v>
      </c>
      <c r="G147" s="46" t="s">
        <v>195</v>
      </c>
      <c r="H147" s="46">
        <f>VLOOKUP($C147&amp;$G147,'Character Sets'!$A$3:$H$21,3,FALSE)</f>
        <v>13</v>
      </c>
      <c r="I147" s="46" t="str">
        <f>VLOOKUP($C147&amp;$G147,'Character Sets'!$A$3:$H$21,4,FALSE)</f>
        <v>HT2</v>
      </c>
      <c r="J147" s="46" t="str">
        <f>LOWER(VLOOKUP($C147&amp;$G147,'Character Sets'!$A$3:$H$21,6,FALSE))</f>
        <v>casey</v>
      </c>
      <c r="K147" s="114" t="str">
        <f t="shared" si="23"/>
        <v>HT2_he_casey_nametag.png</v>
      </c>
      <c r="L147" s="46" t="s">
        <v>196</v>
      </c>
      <c r="M147" s="46">
        <f>VLOOKUP($C147&amp;$L147,'Character Sets'!$A$3:$H$21,3,FALSE)</f>
        <v>14</v>
      </c>
      <c r="N147" s="46" t="str">
        <f>VLOOKUP($C147&amp;$L147,'Character Sets'!$A$3:$H$21,4,FALSE)</f>
        <v>ST2</v>
      </c>
      <c r="O147" s="46" t="str">
        <f>LOWER(VLOOKUP($C147&amp;$L147,'Character Sets'!$A$3:$H$21,6,FALSE))</f>
        <v>jaime</v>
      </c>
      <c r="P147" s="114" t="str">
        <f t="shared" si="24"/>
        <v>ST2_she_jaime_nametag.png</v>
      </c>
      <c r="Q147" s="114" t="s">
        <v>38</v>
      </c>
      <c r="R147" s="107" cm="1">
        <f t="array" ref="R147">_xlfn.IFS($AF147="left", 275, $AF147="right", 525)</f>
        <v>275</v>
      </c>
      <c r="S147" s="107" cm="1">
        <f t="array" ref="S147">_xlfn.IFS($AG147="left", 275, $AG147="right", 525)</f>
        <v>525</v>
      </c>
      <c r="T147" s="107" cm="1">
        <f t="array" ref="T147">_xlfn.IFS($AF147="left", 175, $AF147="right", 725)</f>
        <v>175</v>
      </c>
      <c r="U147" s="107" cm="1">
        <f t="array" ref="U147">_xlfn.IFS($AI147="top", 150, $AI147="bottom", 250)</f>
        <v>250</v>
      </c>
      <c r="V147" s="107" cm="1">
        <f t="array" ref="V147">_xlfn.IFS($AI147="top", 100, $AI147="bottom", 300)</f>
        <v>300</v>
      </c>
      <c r="W147" s="107" cm="1">
        <f t="array" ref="W147">_xlfn.IFS($AI147="top", 50, $AI147="bottom", 350)</f>
        <v>350</v>
      </c>
      <c r="X147" s="111" t="str">
        <f t="shared" si="25"/>
        <v>HT2_brother_casey.png</v>
      </c>
      <c r="Y147" s="106" t="str" cm="1">
        <f t="array" ref="Y147">_xlfn.IFS($AR147="target_sister",$AO147,$AR147="target_brother", $AN147,$AR147="distractor_sister",$AQ147,$AR147="distractor_brother",$AP147)</f>
        <v>HT2_sister_casey.png</v>
      </c>
      <c r="Z147" s="106" t="str" cm="1">
        <f t="array" ref="Z147">_xlfn.IFS($AS147="target_sister",$AO147,$AS147="target_brother", $AN147,$AS147="distractor_sister",$AQ147,$AS147="distractor_brother",$AP147)</f>
        <v>ST2_brother_jaime.png</v>
      </c>
      <c r="AA147" s="106" t="str" cm="1">
        <f t="array" ref="AA147">_xlfn.IFS($AT147="target_sister",$AO147,$AT147="target_brother", $AN147,$AT147="distractor_sister",$AQ147,$AT147="distractor_brother",$AP147)</f>
        <v>HT2_brother_casey.png</v>
      </c>
      <c r="AB147" s="106" t="str" cm="1">
        <f t="array" ref="AB147">_xlfn.IFS($AU147="target_sister",$AO147,$AU147="target_brother", $AN147,$AU147="distractor_sister",$AQ147,$AU147="distractor_brother",$AP147)</f>
        <v>ST2_sister_jaime.png</v>
      </c>
      <c r="AC147" s="111" t="str">
        <f>_xlfn.CONCAT(VLOOKUP($C147&amp;$G147,'Character Sets'!$A$3:$H$21,6,FALSE)," gave the ",LEFT($Q147,FIND(".",$Q147)-1)," to ",$AK147," ",$AL147,".")</f>
        <v>Casey gave the fork to his brother.</v>
      </c>
      <c r="AD147" s="107">
        <v>1</v>
      </c>
      <c r="AE147" s="106" t="str" cm="1">
        <f t="array" ref="AE147">_xlfn.IFS($B147="both", "_nametag", $B147="nametag", "_nametag", $B147="intro", "", $B147="neither", "")</f>
        <v>_nametag</v>
      </c>
      <c r="AF147" s="108" t="s">
        <v>5</v>
      </c>
      <c r="AG147" s="108" t="s">
        <v>6</v>
      </c>
      <c r="AH147" s="108" t="str">
        <f t="shared" si="28"/>
        <v>fork</v>
      </c>
      <c r="AI147" s="108" t="s">
        <v>8</v>
      </c>
      <c r="AJ147" s="110" t="str">
        <f t="shared" si="26"/>
        <v>bottom left</v>
      </c>
      <c r="AK147" s="110" t="str" cm="1">
        <f t="array" ref="AK147">_xlfn.IFS($G147="he", "his", $G147="she", "her", $G147="they", "their")</f>
        <v>his</v>
      </c>
      <c r="AL147" s="110" t="s">
        <v>135</v>
      </c>
      <c r="AM147" s="111" t="str">
        <f t="shared" si="27"/>
        <v>he_brother</v>
      </c>
      <c r="AN147" s="106" t="str">
        <f t="shared" si="29"/>
        <v>HT2_brother_casey.png</v>
      </c>
      <c r="AO147" s="106" t="str">
        <f t="shared" si="30"/>
        <v>HT2_sister_casey.png</v>
      </c>
      <c r="AP147" s="106" t="str">
        <f t="shared" si="31"/>
        <v>ST2_brother_jaime.png</v>
      </c>
      <c r="AQ147" s="106" t="str">
        <f t="shared" si="32"/>
        <v>ST2_sister_jaime.png</v>
      </c>
      <c r="AR147" s="106" t="s">
        <v>356</v>
      </c>
      <c r="AS147" s="106" t="s">
        <v>357</v>
      </c>
      <c r="AT147" s="106" t="s">
        <v>355</v>
      </c>
      <c r="AU147" s="106" t="s">
        <v>358</v>
      </c>
    </row>
    <row r="148" spans="1:47" x14ac:dyDescent="0.25">
      <c r="A148" s="107">
        <v>5</v>
      </c>
      <c r="B148" s="107" t="s">
        <v>64</v>
      </c>
      <c r="C148" s="107">
        <v>5</v>
      </c>
      <c r="D148" s="46" t="s">
        <v>65</v>
      </c>
      <c r="E148" s="46" t="str">
        <f t="shared" si="22"/>
        <v>both_list5_example2</v>
      </c>
      <c r="F148" s="109" t="s">
        <v>338</v>
      </c>
      <c r="G148" s="46" t="s">
        <v>196</v>
      </c>
      <c r="H148" s="46">
        <f>VLOOKUP($C148&amp;$G148,'Character Sets'!$A$3:$H$21,3,FALSE)</f>
        <v>14</v>
      </c>
      <c r="I148" s="46" t="str">
        <f>VLOOKUP($C148&amp;$G148,'Character Sets'!$A$3:$H$21,4,FALSE)</f>
        <v>ST2</v>
      </c>
      <c r="J148" s="46" t="str">
        <f>LOWER(VLOOKUP($C148&amp;$G148,'Character Sets'!$A$3:$H$21,6,FALSE))</f>
        <v>jaime</v>
      </c>
      <c r="K148" s="114" t="str">
        <f t="shared" si="23"/>
        <v>ST2_she_jaime_nametag.png</v>
      </c>
      <c r="L148" s="46" t="s">
        <v>197</v>
      </c>
      <c r="M148" s="46">
        <f>VLOOKUP($C148&amp;$L148,'Character Sets'!$A$3:$H$21,3,FALSE)</f>
        <v>15</v>
      </c>
      <c r="N148" s="46" t="str">
        <f>VLOOKUP($C148&amp;$L148,'Character Sets'!$A$3:$H$21,4,FALSE)</f>
        <v>ST1</v>
      </c>
      <c r="O148" s="46" t="str">
        <f>LOWER(VLOOKUP($C148&amp;$L148,'Character Sets'!$A$3:$H$21,6,FALSE))</f>
        <v>alex</v>
      </c>
      <c r="P148" s="114" t="str">
        <f t="shared" si="24"/>
        <v>ST1_they_alex_nametag.png</v>
      </c>
      <c r="Q148" s="114" t="s">
        <v>99</v>
      </c>
      <c r="R148" s="107" cm="1">
        <f t="array" ref="R148">_xlfn.IFS($AF148="left", 275, $AF148="right", 525)</f>
        <v>525</v>
      </c>
      <c r="S148" s="107" cm="1">
        <f t="array" ref="S148">_xlfn.IFS($AG148="left", 275, $AG148="right", 525)</f>
        <v>275</v>
      </c>
      <c r="T148" s="107" cm="1">
        <f t="array" ref="T148">_xlfn.IFS($AF148="left", 175, $AF148="right", 725)</f>
        <v>725</v>
      </c>
      <c r="U148" s="107" cm="1">
        <f t="array" ref="U148">_xlfn.IFS($AI148="top", 150, $AI148="bottom", 250)</f>
        <v>250</v>
      </c>
      <c r="V148" s="107" cm="1">
        <f t="array" ref="V148">_xlfn.IFS($AI148="top", 100, $AI148="bottom", 300)</f>
        <v>300</v>
      </c>
      <c r="W148" s="107" cm="1">
        <f t="array" ref="W148">_xlfn.IFS($AI148="top", 50, $AI148="bottom", 350)</f>
        <v>350</v>
      </c>
      <c r="X148" s="111" t="str">
        <f t="shared" si="25"/>
        <v>ST2_sister_jaime.png</v>
      </c>
      <c r="Y148" s="106" t="str" cm="1">
        <f t="array" ref="Y148">_xlfn.IFS($AR148="target_sister",$AO148,$AR148="target_brother", $AN148,$AR148="distractor_sister",$AQ148,$AR148="distractor_brother",$AP148)</f>
        <v>ST1_brother_alex.png</v>
      </c>
      <c r="Z148" s="106" t="str" cm="1">
        <f t="array" ref="Z148">_xlfn.IFS($AS148="target_sister",$AO148,$AS148="target_brother", $AN148,$AS148="distractor_sister",$AQ148,$AS148="distractor_brother",$AP148)</f>
        <v>ST2_brother_jaime.png</v>
      </c>
      <c r="AA148" s="106" t="str" cm="1">
        <f t="array" ref="AA148">_xlfn.IFS($AT148="target_sister",$AO148,$AT148="target_brother", $AN148,$AT148="distractor_sister",$AQ148,$AT148="distractor_brother",$AP148)</f>
        <v>ST1_sister_alex.png</v>
      </c>
      <c r="AB148" s="106" t="str" cm="1">
        <f t="array" ref="AB148">_xlfn.IFS($AU148="target_sister",$AO148,$AU148="target_brother", $AN148,$AU148="distractor_sister",$AQ148,$AU148="distractor_brother",$AP148)</f>
        <v>ST2_sister_jaime.png</v>
      </c>
      <c r="AC148" s="111" t="str">
        <f>_xlfn.CONCAT(VLOOKUP($C148&amp;$G148,'Character Sets'!$A$3:$H$21,6,FALSE)," gave the ",LEFT($Q148,FIND(".",$Q148)-1)," to ",$AK148," ",$AL148,".")</f>
        <v>Jaime gave the pepper to her sister.</v>
      </c>
      <c r="AD148" s="107">
        <v>2</v>
      </c>
      <c r="AE148" s="106" t="str" cm="1">
        <f t="array" ref="AE148">_xlfn.IFS($B148="both", "_nametag", $B148="nametag", "_nametag", $B148="intro", "", $B148="neither", "")</f>
        <v>_nametag</v>
      </c>
      <c r="AF148" s="108" t="s">
        <v>6</v>
      </c>
      <c r="AG148" s="108" t="s">
        <v>5</v>
      </c>
      <c r="AH148" s="108" t="str">
        <f t="shared" si="28"/>
        <v>pepper</v>
      </c>
      <c r="AI148" s="108" t="s">
        <v>8</v>
      </c>
      <c r="AJ148" s="110" t="str">
        <f t="shared" si="26"/>
        <v>bottom right</v>
      </c>
      <c r="AK148" s="110" t="str" cm="1">
        <f t="array" ref="AK148">_xlfn.IFS($G148="he", "his", $G148="she", "her", $G148="they", "their")</f>
        <v>her</v>
      </c>
      <c r="AL148" s="110" t="s">
        <v>136</v>
      </c>
      <c r="AM148" s="111" t="str">
        <f t="shared" si="27"/>
        <v>she_sister</v>
      </c>
      <c r="AN148" s="106" t="str">
        <f t="shared" si="29"/>
        <v>ST2_brother_jaime.png</v>
      </c>
      <c r="AO148" s="106" t="str">
        <f t="shared" si="30"/>
        <v>ST2_sister_jaime.png</v>
      </c>
      <c r="AP148" s="106" t="str">
        <f t="shared" si="31"/>
        <v>ST1_brother_alex.png</v>
      </c>
      <c r="AQ148" s="106" t="str">
        <f t="shared" si="32"/>
        <v>ST1_sister_alex.png</v>
      </c>
      <c r="AR148" s="106" t="s">
        <v>357</v>
      </c>
      <c r="AS148" s="106" t="s">
        <v>355</v>
      </c>
      <c r="AT148" s="106" t="s">
        <v>358</v>
      </c>
      <c r="AU148" s="106" t="s">
        <v>356</v>
      </c>
    </row>
    <row r="149" spans="1:47" x14ac:dyDescent="0.25">
      <c r="A149" s="107">
        <v>5</v>
      </c>
      <c r="B149" s="107" t="s">
        <v>64</v>
      </c>
      <c r="C149" s="107">
        <v>5</v>
      </c>
      <c r="D149" s="46" t="s">
        <v>65</v>
      </c>
      <c r="E149" s="46" t="str">
        <f t="shared" si="22"/>
        <v>both_list5_example3</v>
      </c>
      <c r="F149" s="109" t="s">
        <v>339</v>
      </c>
      <c r="G149" s="46" t="s">
        <v>197</v>
      </c>
      <c r="H149" s="46">
        <f>VLOOKUP($C149&amp;$G149,'Character Sets'!$A$3:$H$21,3,FALSE)</f>
        <v>15</v>
      </c>
      <c r="I149" s="46" t="str">
        <f>VLOOKUP($C149&amp;$G149,'Character Sets'!$A$3:$H$21,4,FALSE)</f>
        <v>ST1</v>
      </c>
      <c r="J149" s="46" t="str">
        <f>LOWER(VLOOKUP($C149&amp;$G149,'Character Sets'!$A$3:$H$21,6,FALSE))</f>
        <v>alex</v>
      </c>
      <c r="K149" s="114" t="str">
        <f t="shared" si="23"/>
        <v>ST1_they_alex_nametag.png</v>
      </c>
      <c r="L149" s="46" t="s">
        <v>195</v>
      </c>
      <c r="M149" s="46">
        <f>VLOOKUP($C149&amp;$L149,'Character Sets'!$A$3:$H$21,3,FALSE)</f>
        <v>13</v>
      </c>
      <c r="N149" s="46" t="str">
        <f>VLOOKUP($C149&amp;$L149,'Character Sets'!$A$3:$H$21,4,FALSE)</f>
        <v>HT2</v>
      </c>
      <c r="O149" s="46" t="str">
        <f>LOWER(VLOOKUP($C149&amp;$L149,'Character Sets'!$A$3:$H$21,6,FALSE))</f>
        <v>casey</v>
      </c>
      <c r="P149" s="114" t="str">
        <f t="shared" si="24"/>
        <v>HT2_he_casey_nametag.png</v>
      </c>
      <c r="Q149" s="114" t="s">
        <v>36</v>
      </c>
      <c r="R149" s="107" cm="1">
        <f t="array" ref="R149">_xlfn.IFS($AF149="left", 275, $AF149="right", 525)</f>
        <v>525</v>
      </c>
      <c r="S149" s="107" cm="1">
        <f t="array" ref="S149">_xlfn.IFS($AG149="left", 275, $AG149="right", 525)</f>
        <v>275</v>
      </c>
      <c r="T149" s="107" cm="1">
        <f t="array" ref="T149">_xlfn.IFS($AF149="left", 175, $AF149="right", 725)</f>
        <v>725</v>
      </c>
      <c r="U149" s="107" cm="1">
        <f t="array" ref="U149">_xlfn.IFS($AI149="top", 150, $AI149="bottom", 250)</f>
        <v>150</v>
      </c>
      <c r="V149" s="107" cm="1">
        <f t="array" ref="V149">_xlfn.IFS($AI149="top", 100, $AI149="bottom", 300)</f>
        <v>100</v>
      </c>
      <c r="W149" s="107" cm="1">
        <f t="array" ref="W149">_xlfn.IFS($AI149="top", 50, $AI149="bottom", 350)</f>
        <v>50</v>
      </c>
      <c r="X149" s="111" t="str">
        <f t="shared" si="25"/>
        <v>ST1_brother_alex.png</v>
      </c>
      <c r="Y149" s="106" t="str" cm="1">
        <f t="array" ref="Y149">_xlfn.IFS($AR149="target_sister",$AO149,$AR149="target_brother", $AN149,$AR149="distractor_sister",$AQ149,$AR149="distractor_brother",$AP149)</f>
        <v>HT2_brother_casey.png</v>
      </c>
      <c r="Z149" s="106" t="str" cm="1">
        <f t="array" ref="Z149">_xlfn.IFS($AS149="target_sister",$AO149,$AS149="target_brother", $AN149,$AS149="distractor_sister",$AQ149,$AS149="distractor_brother",$AP149)</f>
        <v>ST1_brother_alex.png</v>
      </c>
      <c r="AA149" s="106" t="str" cm="1">
        <f t="array" ref="AA149">_xlfn.IFS($AT149="target_sister",$AO149,$AT149="target_brother", $AN149,$AT149="distractor_sister",$AQ149,$AT149="distractor_brother",$AP149)</f>
        <v>HT2_sister_casey.png</v>
      </c>
      <c r="AB149" s="106" t="str" cm="1">
        <f t="array" ref="AB149">_xlfn.IFS($AU149="target_sister",$AO149,$AU149="target_brother", $AN149,$AU149="distractor_sister",$AQ149,$AU149="distractor_brother",$AP149)</f>
        <v>ST1_sister_alex.png</v>
      </c>
      <c r="AC149" s="111" t="str">
        <f>_xlfn.CONCAT(VLOOKUP($C149&amp;$G149,'Character Sets'!$A$3:$H$21,6,FALSE)," gave the ",LEFT($Q149,FIND(".",$Q149)-1)," to ",$AK149," ",$AL149,".")</f>
        <v>Alex gave the peach to their brother.</v>
      </c>
      <c r="AD149" s="107">
        <v>3</v>
      </c>
      <c r="AE149" s="106" t="str" cm="1">
        <f t="array" ref="AE149">_xlfn.IFS($B149="both", "_nametag", $B149="nametag", "_nametag", $B149="intro", "", $B149="neither", "")</f>
        <v>_nametag</v>
      </c>
      <c r="AF149" s="108" t="s">
        <v>6</v>
      </c>
      <c r="AG149" s="108" t="s">
        <v>5</v>
      </c>
      <c r="AH149" s="108" t="str">
        <f t="shared" si="28"/>
        <v>peach</v>
      </c>
      <c r="AI149" s="108" t="s">
        <v>7</v>
      </c>
      <c r="AJ149" s="110" t="str">
        <f t="shared" si="26"/>
        <v>top right</v>
      </c>
      <c r="AK149" s="110" t="str" cm="1">
        <f t="array" ref="AK149">_xlfn.IFS($G149="he", "his", $G149="she", "her", $G149="they", "their")</f>
        <v>their</v>
      </c>
      <c r="AL149" s="110" t="s">
        <v>135</v>
      </c>
      <c r="AM149" s="111" t="str">
        <f t="shared" si="27"/>
        <v>they_brother</v>
      </c>
      <c r="AN149" s="106" t="str">
        <f t="shared" si="29"/>
        <v>ST1_brother_alex.png</v>
      </c>
      <c r="AO149" s="106" t="str">
        <f t="shared" si="30"/>
        <v>ST1_sister_alex.png</v>
      </c>
      <c r="AP149" s="106" t="str">
        <f t="shared" si="31"/>
        <v>HT2_brother_casey.png</v>
      </c>
      <c r="AQ149" s="106" t="str">
        <f t="shared" si="32"/>
        <v>HT2_sister_casey.png</v>
      </c>
      <c r="AR149" s="106" t="s">
        <v>357</v>
      </c>
      <c r="AS149" s="106" t="s">
        <v>355</v>
      </c>
      <c r="AT149" s="106" t="s">
        <v>358</v>
      </c>
      <c r="AU149" s="106" t="s">
        <v>356</v>
      </c>
    </row>
    <row r="150" spans="1:47" x14ac:dyDescent="0.25">
      <c r="A150" s="107">
        <v>5</v>
      </c>
      <c r="B150" s="107" t="s">
        <v>64</v>
      </c>
      <c r="C150" s="107">
        <v>5</v>
      </c>
      <c r="D150" s="46" t="s">
        <v>66</v>
      </c>
      <c r="E150" s="46" t="str">
        <f t="shared" si="22"/>
        <v>both_list5_practice1</v>
      </c>
      <c r="F150" s="109" t="s">
        <v>338</v>
      </c>
      <c r="G150" s="46" t="s">
        <v>195</v>
      </c>
      <c r="H150" s="46">
        <f>VLOOKUP($C150&amp;$G150,'Character Sets'!$A$3:$H$21,3,FALSE)</f>
        <v>13</v>
      </c>
      <c r="I150" s="46" t="str">
        <f>VLOOKUP($C150&amp;$G150,'Character Sets'!$A$3:$H$21,4,FALSE)</f>
        <v>HT2</v>
      </c>
      <c r="J150" s="46" t="str">
        <f>LOWER(VLOOKUP($C150&amp;$G150,'Character Sets'!$A$3:$H$21,6,FALSE))</f>
        <v>casey</v>
      </c>
      <c r="K150" s="114" t="str">
        <f t="shared" si="23"/>
        <v>HT2_he_casey_nametag.png</v>
      </c>
      <c r="L150" s="46" t="s">
        <v>197</v>
      </c>
      <c r="M150" s="46">
        <f>VLOOKUP($C150&amp;$L150,'Character Sets'!$A$3:$H$21,3,FALSE)</f>
        <v>15</v>
      </c>
      <c r="N150" s="46" t="str">
        <f>VLOOKUP($C150&amp;$L150,'Character Sets'!$A$3:$H$21,4,FALSE)</f>
        <v>ST1</v>
      </c>
      <c r="O150" s="46" t="str">
        <f>LOWER(VLOOKUP($C150&amp;$L150,'Character Sets'!$A$3:$H$21,6,FALSE))</f>
        <v>alex</v>
      </c>
      <c r="P150" s="114" t="str">
        <f t="shared" si="24"/>
        <v>ST1_they_alex_nametag.png</v>
      </c>
      <c r="Q150" s="114" t="s">
        <v>39</v>
      </c>
      <c r="R150" s="107" cm="1">
        <f t="array" ref="R150">_xlfn.IFS($AF150="left", 275, $AF150="right", 525)</f>
        <v>525</v>
      </c>
      <c r="S150" s="107" cm="1">
        <f t="array" ref="S150">_xlfn.IFS($AG150="left", 275, $AG150="right", 525)</f>
        <v>275</v>
      </c>
      <c r="T150" s="107" cm="1">
        <f t="array" ref="T150">_xlfn.IFS($AF150="left", 175, $AF150="right", 725)</f>
        <v>725</v>
      </c>
      <c r="U150" s="107" cm="1">
        <f t="array" ref="U150">_xlfn.IFS($AI150="top", 150, $AI150="bottom", 250)</f>
        <v>150</v>
      </c>
      <c r="V150" s="107" cm="1">
        <f t="array" ref="V150">_xlfn.IFS($AI150="top", 100, $AI150="bottom", 300)</f>
        <v>100</v>
      </c>
      <c r="W150" s="107" cm="1">
        <f t="array" ref="W150">_xlfn.IFS($AI150="top", 50, $AI150="bottom", 350)</f>
        <v>50</v>
      </c>
      <c r="X150" s="111" t="str">
        <f t="shared" si="25"/>
        <v>HT2_sister_casey.png</v>
      </c>
      <c r="Y150" s="106" t="str" cm="1">
        <f t="array" ref="Y150">_xlfn.IFS($AR150="target_sister",$AO150,$AR150="target_brother", $AN150,$AR150="distractor_sister",$AQ150,$AR150="distractor_brother",$AP150)</f>
        <v>ST1_sister_alex.png</v>
      </c>
      <c r="Z150" s="106" t="str" cm="1">
        <f t="array" ref="Z150">_xlfn.IFS($AS150="target_sister",$AO150,$AS150="target_brother", $AN150,$AS150="distractor_sister",$AQ150,$AS150="distractor_brother",$AP150)</f>
        <v>HT2_sister_casey.png</v>
      </c>
      <c r="AA150" s="106" t="str" cm="1">
        <f t="array" ref="AA150">_xlfn.IFS($AT150="target_sister",$AO150,$AT150="target_brother", $AN150,$AT150="distractor_sister",$AQ150,$AT150="distractor_brother",$AP150)</f>
        <v>ST1_brother_alex.png</v>
      </c>
      <c r="AB150" s="106" t="str" cm="1">
        <f t="array" ref="AB150">_xlfn.IFS($AU150="target_sister",$AO150,$AU150="target_brother", $AN150,$AU150="distractor_sister",$AQ150,$AU150="distractor_brother",$AP150)</f>
        <v>HT2_brother_casey.png</v>
      </c>
      <c r="AC150" s="111" t="str">
        <f>_xlfn.CONCAT(VLOOKUP($C150&amp;$G150,'Character Sets'!$A$3:$H$21,6,FALSE)," gave the ",LEFT($Q150,FIND(".",$Q150)-1)," to ",$AK150," ",$AL150,".")</f>
        <v>Casey gave the sandwich to his sister.</v>
      </c>
      <c r="AD150" s="107">
        <v>1</v>
      </c>
      <c r="AE150" s="106" t="str" cm="1">
        <f t="array" ref="AE150">_xlfn.IFS($B150="both", "_nametag", $B150="nametag", "_nametag", $B150="intro", "", $B150="neither", "")</f>
        <v>_nametag</v>
      </c>
      <c r="AF150" s="108" t="s">
        <v>6</v>
      </c>
      <c r="AG150" s="108" t="s">
        <v>5</v>
      </c>
      <c r="AH150" s="108" t="str">
        <f t="shared" si="28"/>
        <v>sandwich</v>
      </c>
      <c r="AI150" s="108" t="s">
        <v>7</v>
      </c>
      <c r="AJ150" s="110" t="str">
        <f t="shared" si="26"/>
        <v>top right</v>
      </c>
      <c r="AK150" s="110" t="str" cm="1">
        <f t="array" ref="AK150">_xlfn.IFS($G150="he", "his", $G150="she", "her", $G150="they", "their")</f>
        <v>his</v>
      </c>
      <c r="AL150" s="110" t="s">
        <v>136</v>
      </c>
      <c r="AM150" s="111" t="str">
        <f t="shared" si="27"/>
        <v>he_sister</v>
      </c>
      <c r="AN150" s="106" t="str">
        <f t="shared" si="29"/>
        <v>HT2_brother_casey.png</v>
      </c>
      <c r="AO150" s="106" t="str">
        <f t="shared" si="30"/>
        <v>HT2_sister_casey.png</v>
      </c>
      <c r="AP150" s="106" t="str">
        <f t="shared" si="31"/>
        <v>ST1_brother_alex.png</v>
      </c>
      <c r="AQ150" s="106" t="str">
        <f t="shared" si="32"/>
        <v>ST1_sister_alex.png</v>
      </c>
      <c r="AR150" s="106" t="s">
        <v>358</v>
      </c>
      <c r="AS150" s="106" t="s">
        <v>356</v>
      </c>
      <c r="AT150" s="106" t="s">
        <v>357</v>
      </c>
      <c r="AU150" s="106" t="s">
        <v>355</v>
      </c>
    </row>
    <row r="151" spans="1:47" x14ac:dyDescent="0.25">
      <c r="A151" s="107">
        <v>5</v>
      </c>
      <c r="B151" s="107" t="s">
        <v>64</v>
      </c>
      <c r="C151" s="107">
        <v>5</v>
      </c>
      <c r="D151" s="46" t="s">
        <v>66</v>
      </c>
      <c r="E151" s="46" t="str">
        <f t="shared" si="22"/>
        <v>both_list5_practice2</v>
      </c>
      <c r="F151" s="109" t="s">
        <v>337</v>
      </c>
      <c r="G151" s="46" t="s">
        <v>196</v>
      </c>
      <c r="H151" s="46">
        <f>VLOOKUP($C151&amp;$G151,'Character Sets'!$A$3:$H$21,3,FALSE)</f>
        <v>14</v>
      </c>
      <c r="I151" s="46" t="str">
        <f>VLOOKUP($C151&amp;$G151,'Character Sets'!$A$3:$H$21,4,FALSE)</f>
        <v>ST2</v>
      </c>
      <c r="J151" s="46" t="str">
        <f>LOWER(VLOOKUP($C151&amp;$G151,'Character Sets'!$A$3:$H$21,6,FALSE))</f>
        <v>jaime</v>
      </c>
      <c r="K151" s="114" t="str">
        <f t="shared" si="23"/>
        <v>ST2_she_jaime_nametag.png</v>
      </c>
      <c r="L151" s="46" t="s">
        <v>195</v>
      </c>
      <c r="M151" s="46">
        <f>VLOOKUP($C151&amp;$L151,'Character Sets'!$A$3:$H$21,3,FALSE)</f>
        <v>13</v>
      </c>
      <c r="N151" s="46" t="str">
        <f>VLOOKUP($C151&amp;$L151,'Character Sets'!$A$3:$H$21,4,FALSE)</f>
        <v>HT2</v>
      </c>
      <c r="O151" s="46" t="str">
        <f>LOWER(VLOOKUP($C151&amp;$L151,'Character Sets'!$A$3:$H$21,6,FALSE))</f>
        <v>casey</v>
      </c>
      <c r="P151" s="114" t="str">
        <f t="shared" si="24"/>
        <v>HT2_he_casey_nametag.png</v>
      </c>
      <c r="Q151" s="114" t="s">
        <v>107</v>
      </c>
      <c r="R151" s="107" cm="1">
        <f t="array" ref="R151">_xlfn.IFS($AF151="left", 275, $AF151="right", 525)</f>
        <v>275</v>
      </c>
      <c r="S151" s="107" cm="1">
        <f t="array" ref="S151">_xlfn.IFS($AG151="left", 275, $AG151="right", 525)</f>
        <v>525</v>
      </c>
      <c r="T151" s="107" cm="1">
        <f t="array" ref="T151">_xlfn.IFS($AF151="left", 175, $AF151="right", 725)</f>
        <v>175</v>
      </c>
      <c r="U151" s="107" cm="1">
        <f t="array" ref="U151">_xlfn.IFS($AI151="top", 150, $AI151="bottom", 250)</f>
        <v>150</v>
      </c>
      <c r="V151" s="107" cm="1">
        <f t="array" ref="V151">_xlfn.IFS($AI151="top", 100, $AI151="bottom", 300)</f>
        <v>100</v>
      </c>
      <c r="W151" s="107" cm="1">
        <f t="array" ref="W151">_xlfn.IFS($AI151="top", 50, $AI151="bottom", 350)</f>
        <v>50</v>
      </c>
      <c r="X151" s="111" t="str">
        <f t="shared" si="25"/>
        <v>ST2_brother_jaime.png</v>
      </c>
      <c r="Y151" s="106" t="str" cm="1">
        <f t="array" ref="Y151">_xlfn.IFS($AR151="target_sister",$AO151,$AR151="target_brother", $AN151,$AR151="distractor_sister",$AQ151,$AR151="distractor_brother",$AP151)</f>
        <v>ST2_brother_jaime.png</v>
      </c>
      <c r="Z151" s="106" t="str" cm="1">
        <f t="array" ref="Z151">_xlfn.IFS($AS151="target_sister",$AO151,$AS151="target_brother", $AN151,$AS151="distractor_sister",$AQ151,$AS151="distractor_brother",$AP151)</f>
        <v>HT2_brother_casey.png</v>
      </c>
      <c r="AA151" s="106" t="str" cm="1">
        <f t="array" ref="AA151">_xlfn.IFS($AT151="target_sister",$AO151,$AT151="target_brother", $AN151,$AT151="distractor_sister",$AQ151,$AT151="distractor_brother",$AP151)</f>
        <v>ST2_sister_jaime.png</v>
      </c>
      <c r="AB151" s="106" t="str" cm="1">
        <f t="array" ref="AB151">_xlfn.IFS($AU151="target_sister",$AO151,$AU151="target_brother", $AN151,$AU151="distractor_sister",$AQ151,$AU151="distractor_brother",$AP151)</f>
        <v>HT2_sister_casey.png</v>
      </c>
      <c r="AC151" s="111" t="str">
        <f>_xlfn.CONCAT(VLOOKUP($C151&amp;$G151,'Character Sets'!$A$3:$H$21,6,FALSE)," gave the ",LEFT($Q151,FIND(".",$Q151)-1)," to ",$AK151," ",$AL151,".")</f>
        <v>Jaime gave the popcorn to her brother.</v>
      </c>
      <c r="AD151" s="107">
        <v>2</v>
      </c>
      <c r="AE151" s="106" t="str" cm="1">
        <f t="array" ref="AE151">_xlfn.IFS($B151="both", "_nametag", $B151="nametag", "_nametag", $B151="intro", "", $B151="neither", "")</f>
        <v>_nametag</v>
      </c>
      <c r="AF151" s="108" t="s">
        <v>5</v>
      </c>
      <c r="AG151" s="108" t="s">
        <v>6</v>
      </c>
      <c r="AH151" s="108" t="str">
        <f t="shared" si="28"/>
        <v>popcorn</v>
      </c>
      <c r="AI151" s="108" t="s">
        <v>7</v>
      </c>
      <c r="AJ151" s="110" t="str">
        <f t="shared" si="26"/>
        <v>top left</v>
      </c>
      <c r="AK151" s="110" t="str" cm="1">
        <f t="array" ref="AK151">_xlfn.IFS($G151="he", "his", $G151="she", "her", $G151="they", "their")</f>
        <v>her</v>
      </c>
      <c r="AL151" s="110" t="s">
        <v>135</v>
      </c>
      <c r="AM151" s="111" t="str">
        <f t="shared" si="27"/>
        <v>she_brother</v>
      </c>
      <c r="AN151" s="106" t="str">
        <f t="shared" si="29"/>
        <v>ST2_brother_jaime.png</v>
      </c>
      <c r="AO151" s="106" t="str">
        <f t="shared" si="30"/>
        <v>ST2_sister_jaime.png</v>
      </c>
      <c r="AP151" s="106" t="str">
        <f t="shared" si="31"/>
        <v>HT2_brother_casey.png</v>
      </c>
      <c r="AQ151" s="106" t="str">
        <f t="shared" si="32"/>
        <v>HT2_sister_casey.png</v>
      </c>
      <c r="AR151" s="106" t="s">
        <v>355</v>
      </c>
      <c r="AS151" s="106" t="s">
        <v>357</v>
      </c>
      <c r="AT151" s="106" t="s">
        <v>356</v>
      </c>
      <c r="AU151" s="106" t="s">
        <v>358</v>
      </c>
    </row>
    <row r="152" spans="1:47" x14ac:dyDescent="0.25">
      <c r="A152" s="107">
        <v>5</v>
      </c>
      <c r="B152" s="107" t="s">
        <v>64</v>
      </c>
      <c r="C152" s="107">
        <v>5</v>
      </c>
      <c r="D152" s="46" t="s">
        <v>66</v>
      </c>
      <c r="E152" s="46" t="str">
        <f t="shared" si="22"/>
        <v>both_list5_practice3</v>
      </c>
      <c r="F152" s="109" t="s">
        <v>339</v>
      </c>
      <c r="G152" s="46" t="s">
        <v>197</v>
      </c>
      <c r="H152" s="46">
        <f>VLOOKUP($C152&amp;$G152,'Character Sets'!$A$3:$H$21,3,FALSE)</f>
        <v>15</v>
      </c>
      <c r="I152" s="46" t="str">
        <f>VLOOKUP($C152&amp;$G152,'Character Sets'!$A$3:$H$21,4,FALSE)</f>
        <v>ST1</v>
      </c>
      <c r="J152" s="46" t="str">
        <f>LOWER(VLOOKUP($C152&amp;$G152,'Character Sets'!$A$3:$H$21,6,FALSE))</f>
        <v>alex</v>
      </c>
      <c r="K152" s="114" t="str">
        <f t="shared" si="23"/>
        <v>ST1_they_alex_nametag.png</v>
      </c>
      <c r="L152" s="46" t="s">
        <v>196</v>
      </c>
      <c r="M152" s="46">
        <f>VLOOKUP($C152&amp;$L152,'Character Sets'!$A$3:$H$21,3,FALSE)</f>
        <v>14</v>
      </c>
      <c r="N152" s="46" t="str">
        <f>VLOOKUP($C152&amp;$L152,'Character Sets'!$A$3:$H$21,4,FALSE)</f>
        <v>ST2</v>
      </c>
      <c r="O152" s="46" t="str">
        <f>LOWER(VLOOKUP($C152&amp;$L152,'Character Sets'!$A$3:$H$21,6,FALSE))</f>
        <v>jaime</v>
      </c>
      <c r="P152" s="114" t="str">
        <f t="shared" si="24"/>
        <v>ST2_she_jaime_nametag.png</v>
      </c>
      <c r="Q152" s="114" t="s">
        <v>41</v>
      </c>
      <c r="R152" s="107" cm="1">
        <f t="array" ref="R152">_xlfn.IFS($AF152="left", 275, $AF152="right", 525)</f>
        <v>275</v>
      </c>
      <c r="S152" s="107" cm="1">
        <f t="array" ref="S152">_xlfn.IFS($AG152="left", 275, $AG152="right", 525)</f>
        <v>525</v>
      </c>
      <c r="T152" s="107" cm="1">
        <f t="array" ref="T152">_xlfn.IFS($AF152="left", 175, $AF152="right", 725)</f>
        <v>175</v>
      </c>
      <c r="U152" s="107" cm="1">
        <f t="array" ref="U152">_xlfn.IFS($AI152="top", 150, $AI152="bottom", 250)</f>
        <v>250</v>
      </c>
      <c r="V152" s="107" cm="1">
        <f t="array" ref="V152">_xlfn.IFS($AI152="top", 100, $AI152="bottom", 300)</f>
        <v>300</v>
      </c>
      <c r="W152" s="107" cm="1">
        <f t="array" ref="W152">_xlfn.IFS($AI152="top", 50, $AI152="bottom", 350)</f>
        <v>350</v>
      </c>
      <c r="X152" s="111" t="str">
        <f t="shared" si="25"/>
        <v>ST1_sister_alex.png</v>
      </c>
      <c r="Y152" s="106" t="str" cm="1">
        <f t="array" ref="Y152">_xlfn.IFS($AR152="target_sister",$AO152,$AR152="target_brother", $AN152,$AR152="distractor_sister",$AQ152,$AR152="distractor_brother",$AP152)</f>
        <v>ST1_brother_alex.png</v>
      </c>
      <c r="Z152" s="106" t="str" cm="1">
        <f t="array" ref="Z152">_xlfn.IFS($AS152="target_sister",$AO152,$AS152="target_brother", $AN152,$AS152="distractor_sister",$AQ152,$AS152="distractor_brother",$AP152)</f>
        <v>ST2_sister_jaime.png</v>
      </c>
      <c r="AA152" s="106" t="str" cm="1">
        <f t="array" ref="AA152">_xlfn.IFS($AT152="target_sister",$AO152,$AT152="target_brother", $AN152,$AT152="distractor_sister",$AQ152,$AT152="distractor_brother",$AP152)</f>
        <v>ST1_sister_alex.png</v>
      </c>
      <c r="AB152" s="106" t="str" cm="1">
        <f t="array" ref="AB152">_xlfn.IFS($AU152="target_sister",$AO152,$AU152="target_brother", $AN152,$AU152="distractor_sister",$AQ152,$AU152="distractor_brother",$AP152)</f>
        <v>ST2_brother_jaime.png</v>
      </c>
      <c r="AC152" s="111" t="str">
        <f>_xlfn.CONCAT(VLOOKUP($C152&amp;$G152,'Character Sets'!$A$3:$H$21,6,FALSE)," gave the ",LEFT($Q152,FIND(".",$Q152)-1)," to ",$AK152," ",$AL152,".")</f>
        <v>Alex gave the hotdog to their sister.</v>
      </c>
      <c r="AD152" s="107">
        <v>3</v>
      </c>
      <c r="AE152" s="106" t="str" cm="1">
        <f t="array" ref="AE152">_xlfn.IFS($B152="both", "_nametag", $B152="nametag", "_nametag", $B152="intro", "", $B152="neither", "")</f>
        <v>_nametag</v>
      </c>
      <c r="AF152" s="108" t="s">
        <v>5</v>
      </c>
      <c r="AG152" s="108" t="s">
        <v>6</v>
      </c>
      <c r="AH152" s="108" t="str">
        <f t="shared" si="28"/>
        <v>hotdog</v>
      </c>
      <c r="AI152" s="108" t="s">
        <v>8</v>
      </c>
      <c r="AJ152" s="110" t="str">
        <f t="shared" si="26"/>
        <v>bottom left</v>
      </c>
      <c r="AK152" s="110" t="str" cm="1">
        <f t="array" ref="AK152">_xlfn.IFS($G152="he", "his", $G152="she", "her", $G152="they", "their")</f>
        <v>their</v>
      </c>
      <c r="AL152" s="110" t="s">
        <v>136</v>
      </c>
      <c r="AM152" s="111" t="str">
        <f t="shared" si="27"/>
        <v>they_sister</v>
      </c>
      <c r="AN152" s="106" t="str">
        <f t="shared" si="29"/>
        <v>ST1_brother_alex.png</v>
      </c>
      <c r="AO152" s="106" t="str">
        <f t="shared" si="30"/>
        <v>ST1_sister_alex.png</v>
      </c>
      <c r="AP152" s="106" t="str">
        <f t="shared" si="31"/>
        <v>ST2_brother_jaime.png</v>
      </c>
      <c r="AQ152" s="106" t="str">
        <f t="shared" si="32"/>
        <v>ST2_sister_jaime.png</v>
      </c>
      <c r="AR152" s="106" t="s">
        <v>355</v>
      </c>
      <c r="AS152" s="106" t="s">
        <v>358</v>
      </c>
      <c r="AT152" s="106" t="s">
        <v>356</v>
      </c>
      <c r="AU152" s="106" t="s">
        <v>357</v>
      </c>
    </row>
    <row r="153" spans="1:47" x14ac:dyDescent="0.25">
      <c r="A153" s="107">
        <v>5</v>
      </c>
      <c r="B153" s="107" t="s">
        <v>64</v>
      </c>
      <c r="C153" s="107">
        <v>5</v>
      </c>
      <c r="D153" s="46" t="s">
        <v>10</v>
      </c>
      <c r="E153" s="46" t="str">
        <f t="shared" si="22"/>
        <v>both_list5_critical1</v>
      </c>
      <c r="F153" s="109" t="s">
        <v>337</v>
      </c>
      <c r="G153" s="46" t="s">
        <v>195</v>
      </c>
      <c r="H153" s="46">
        <f>VLOOKUP($C153&amp;$G153,'Character Sets'!$A$3:$H$21,3,FALSE)</f>
        <v>13</v>
      </c>
      <c r="I153" s="46" t="str">
        <f>VLOOKUP($C153&amp;$G153,'Character Sets'!$A$3:$H$21,4,FALSE)</f>
        <v>HT2</v>
      </c>
      <c r="J153" s="46" t="str">
        <f>LOWER(VLOOKUP($C153&amp;$G153,'Character Sets'!$A$3:$H$21,6,FALSE))</f>
        <v>casey</v>
      </c>
      <c r="K153" s="114" t="str">
        <f t="shared" si="23"/>
        <v>HT2_he_casey_nametag.png</v>
      </c>
      <c r="L153" s="46" t="s">
        <v>196</v>
      </c>
      <c r="M153" s="46">
        <f>VLOOKUP($C153&amp;$L153,'Character Sets'!$A$3:$H$21,3,FALSE)</f>
        <v>14</v>
      </c>
      <c r="N153" s="46" t="str">
        <f>VLOOKUP($C153&amp;$L153,'Character Sets'!$A$3:$H$21,4,FALSE)</f>
        <v>ST2</v>
      </c>
      <c r="O153" s="46" t="str">
        <f>LOWER(VLOOKUP($C153&amp;$L153,'Character Sets'!$A$3:$H$21,6,FALSE))</f>
        <v>jaime</v>
      </c>
      <c r="P153" s="114" t="str">
        <f t="shared" si="24"/>
        <v>ST2_she_jaime_nametag.png</v>
      </c>
      <c r="Q153" s="114" t="s">
        <v>16</v>
      </c>
      <c r="R153" s="107" cm="1">
        <f t="array" ref="R153">_xlfn.IFS($AF153="left", 275, $AF153="right", 525)</f>
        <v>275</v>
      </c>
      <c r="S153" s="107" cm="1">
        <f t="array" ref="S153">_xlfn.IFS($AG153="left", 275, $AG153="right", 525)</f>
        <v>525</v>
      </c>
      <c r="T153" s="107" cm="1">
        <f t="array" ref="T153">_xlfn.IFS($AF153="left", 175, $AF153="right", 725)</f>
        <v>175</v>
      </c>
      <c r="U153" s="107" cm="1">
        <f t="array" ref="U153">_xlfn.IFS($AI153="top", 150, $AI153="bottom", 250)</f>
        <v>150</v>
      </c>
      <c r="V153" s="107" cm="1">
        <f t="array" ref="V153">_xlfn.IFS($AI153="top", 100, $AI153="bottom", 300)</f>
        <v>100</v>
      </c>
      <c r="W153" s="107" cm="1">
        <f t="array" ref="W153">_xlfn.IFS($AI153="top", 50, $AI153="bottom", 350)</f>
        <v>50</v>
      </c>
      <c r="X153" s="111" t="str">
        <f t="shared" si="25"/>
        <v>HT2_brother_casey.png</v>
      </c>
      <c r="Y153" s="106" t="str" cm="1">
        <f t="array" ref="Y153">_xlfn.IFS($AR153="target_sister",$AO153,$AR153="target_brother", $AN153,$AR153="distractor_sister",$AQ153,$AR153="distractor_brother",$AP153)</f>
        <v>HT2_brother_casey.png</v>
      </c>
      <c r="Z153" s="106" t="str" cm="1">
        <f t="array" ref="Z153">_xlfn.IFS($AS153="target_sister",$AO153,$AS153="target_brother", $AN153,$AS153="distractor_sister",$AQ153,$AS153="distractor_brother",$AP153)</f>
        <v>ST2_brother_jaime.png</v>
      </c>
      <c r="AA153" s="106" t="str" cm="1">
        <f t="array" ref="AA153">_xlfn.IFS($AT153="target_sister",$AO153,$AT153="target_brother", $AN153,$AT153="distractor_sister",$AQ153,$AT153="distractor_brother",$AP153)</f>
        <v>HT2_sister_casey.png</v>
      </c>
      <c r="AB153" s="106" t="str" cm="1">
        <f t="array" ref="AB153">_xlfn.IFS($AU153="target_sister",$AO153,$AU153="target_brother", $AN153,$AU153="distractor_sister",$AQ153,$AU153="distractor_brother",$AP153)</f>
        <v>ST2_sister_jaime.png</v>
      </c>
      <c r="AC153" s="111" t="str">
        <f>_xlfn.CONCAT(VLOOKUP($C153&amp;$G153,'Character Sets'!$A$3:$H$21,6,FALSE)," gave the ",LEFT($Q153,FIND(".",$Q153)-1)," to ",$AK153," ",$AL153,".")</f>
        <v>Casey gave the chocolate to his brother.</v>
      </c>
      <c r="AD153" s="107">
        <v>1</v>
      </c>
      <c r="AE153" s="106" t="str" cm="1">
        <f t="array" ref="AE153">_xlfn.IFS($B153="both", "_nametag", $B153="nametag", "_nametag", $B153="intro", "", $B153="neither", "")</f>
        <v>_nametag</v>
      </c>
      <c r="AF153" s="46" t="s">
        <v>5</v>
      </c>
      <c r="AG153" s="46" t="s">
        <v>6</v>
      </c>
      <c r="AH153" s="108" t="str">
        <f t="shared" si="28"/>
        <v>chocolate</v>
      </c>
      <c r="AI153" s="46" t="s">
        <v>7</v>
      </c>
      <c r="AJ153" s="110" t="str">
        <f t="shared" si="26"/>
        <v>top left</v>
      </c>
      <c r="AK153" s="110" t="str" cm="1">
        <f t="array" ref="AK153">_xlfn.IFS($G153="he", "his", $G153="she", "her", $G153="they", "their")</f>
        <v>his</v>
      </c>
      <c r="AL153" s="110" t="s">
        <v>135</v>
      </c>
      <c r="AM153" s="111" t="str">
        <f t="shared" si="27"/>
        <v>he_brother</v>
      </c>
      <c r="AN153" s="106" t="str">
        <f t="shared" si="29"/>
        <v>HT2_brother_casey.png</v>
      </c>
      <c r="AO153" s="106" t="str">
        <f t="shared" si="30"/>
        <v>HT2_sister_casey.png</v>
      </c>
      <c r="AP153" s="106" t="str">
        <f t="shared" si="31"/>
        <v>ST2_brother_jaime.png</v>
      </c>
      <c r="AQ153" s="106" t="str">
        <f t="shared" si="32"/>
        <v>ST2_sister_jaime.png</v>
      </c>
      <c r="AR153" s="106" t="s">
        <v>355</v>
      </c>
      <c r="AS153" s="106" t="s">
        <v>357</v>
      </c>
      <c r="AT153" s="106" t="s">
        <v>356</v>
      </c>
      <c r="AU153" s="106" t="s">
        <v>358</v>
      </c>
    </row>
    <row r="154" spans="1:47" x14ac:dyDescent="0.25">
      <c r="A154" s="107">
        <v>5</v>
      </c>
      <c r="B154" s="107" t="s">
        <v>64</v>
      </c>
      <c r="C154" s="107">
        <v>5</v>
      </c>
      <c r="D154" s="46" t="s">
        <v>10</v>
      </c>
      <c r="E154" s="46" t="str">
        <f t="shared" si="22"/>
        <v>both_list5_critical2</v>
      </c>
      <c r="F154" s="46" t="s">
        <v>337</v>
      </c>
      <c r="G154" s="46" t="s">
        <v>195</v>
      </c>
      <c r="H154" s="46">
        <f>VLOOKUP($C154&amp;$G154,'Character Sets'!$A$3:$H$21,3,FALSE)</f>
        <v>13</v>
      </c>
      <c r="I154" s="46" t="str">
        <f>VLOOKUP($C154&amp;$G154,'Character Sets'!$A$3:$H$21,4,FALSE)</f>
        <v>HT2</v>
      </c>
      <c r="J154" s="46" t="str">
        <f>LOWER(VLOOKUP($C154&amp;$G154,'Character Sets'!$A$3:$H$21,6,FALSE))</f>
        <v>casey</v>
      </c>
      <c r="K154" s="114" t="str">
        <f t="shared" si="23"/>
        <v>HT2_he_casey_nametag.png</v>
      </c>
      <c r="L154" s="46" t="s">
        <v>196</v>
      </c>
      <c r="M154" s="46">
        <f>VLOOKUP($C154&amp;$L154,'Character Sets'!$A$3:$H$21,3,FALSE)</f>
        <v>14</v>
      </c>
      <c r="N154" s="46" t="str">
        <f>VLOOKUP($C154&amp;$L154,'Character Sets'!$A$3:$H$21,4,FALSE)</f>
        <v>ST2</v>
      </c>
      <c r="O154" s="46" t="str">
        <f>LOWER(VLOOKUP($C154&amp;$L154,'Character Sets'!$A$3:$H$21,6,FALSE))</f>
        <v>jaime</v>
      </c>
      <c r="P154" s="114" t="str">
        <f t="shared" si="24"/>
        <v>ST2_she_jaime_nametag.png</v>
      </c>
      <c r="Q154" s="114" t="s">
        <v>17</v>
      </c>
      <c r="R154" s="107" cm="1">
        <f t="array" ref="R154">_xlfn.IFS($AF154="left", 275, $AF154="right", 525)</f>
        <v>525</v>
      </c>
      <c r="S154" s="107" cm="1">
        <f t="array" ref="S154">_xlfn.IFS($AG154="left", 275, $AG154="right", 525)</f>
        <v>275</v>
      </c>
      <c r="T154" s="107" cm="1">
        <f t="array" ref="T154">_xlfn.IFS($AF154="left", 175, $AF154="right", 725)</f>
        <v>725</v>
      </c>
      <c r="U154" s="107" cm="1">
        <f t="array" ref="U154">_xlfn.IFS($AI154="top", 150, $AI154="bottom", 250)</f>
        <v>150</v>
      </c>
      <c r="V154" s="107" cm="1">
        <f t="array" ref="V154">_xlfn.IFS($AI154="top", 100, $AI154="bottom", 300)</f>
        <v>100</v>
      </c>
      <c r="W154" s="107" cm="1">
        <f t="array" ref="W154">_xlfn.IFS($AI154="top", 50, $AI154="bottom", 350)</f>
        <v>50</v>
      </c>
      <c r="X154" s="111" t="str">
        <f t="shared" si="25"/>
        <v>HT2_sister_casey.png</v>
      </c>
      <c r="Y154" s="106" t="str" cm="1">
        <f t="array" ref="Y154">_xlfn.IFS($AR154="target_sister",$AO154,$AR154="target_brother", $AN154,$AR154="distractor_sister",$AQ154,$AR154="distractor_brother",$AP154)</f>
        <v>ST2_sister_jaime.png</v>
      </c>
      <c r="Z154" s="106" t="str" cm="1">
        <f t="array" ref="Z154">_xlfn.IFS($AS154="target_sister",$AO154,$AS154="target_brother", $AN154,$AS154="distractor_sister",$AQ154,$AS154="distractor_brother",$AP154)</f>
        <v>HT2_sister_casey.png</v>
      </c>
      <c r="AA154" s="106" t="str" cm="1">
        <f t="array" ref="AA154">_xlfn.IFS($AT154="target_sister",$AO154,$AT154="target_brother", $AN154,$AT154="distractor_sister",$AQ154,$AT154="distractor_brother",$AP154)</f>
        <v>ST2_brother_jaime.png</v>
      </c>
      <c r="AB154" s="106" t="str" cm="1">
        <f t="array" ref="AB154">_xlfn.IFS($AU154="target_sister",$AO154,$AU154="target_brother", $AN154,$AU154="distractor_sister",$AQ154,$AU154="distractor_brother",$AP154)</f>
        <v>HT2_brother_casey.png</v>
      </c>
      <c r="AC154" s="111" t="str">
        <f>_xlfn.CONCAT(VLOOKUP($C154&amp;$G154,'Character Sets'!$A$3:$H$21,6,FALSE)," gave the ",LEFT($Q154,FIND(".",$Q154)-1)," to ",$AK154," ",$AL154,".")</f>
        <v>Casey gave the cherries to his sister.</v>
      </c>
      <c r="AD154" s="107">
        <v>2</v>
      </c>
      <c r="AE154" s="106" t="str" cm="1">
        <f t="array" ref="AE154">_xlfn.IFS($B154="both", "_nametag", $B154="nametag", "_nametag", $B154="intro", "", $B154="neither", "")</f>
        <v>_nametag</v>
      </c>
      <c r="AF154" s="46" t="s">
        <v>6</v>
      </c>
      <c r="AG154" s="46" t="s">
        <v>5</v>
      </c>
      <c r="AH154" s="108" t="str">
        <f t="shared" si="28"/>
        <v>cherries</v>
      </c>
      <c r="AI154" s="46" t="s">
        <v>7</v>
      </c>
      <c r="AJ154" s="110" t="str">
        <f t="shared" si="26"/>
        <v>top right</v>
      </c>
      <c r="AK154" s="110" t="str" cm="1">
        <f t="array" ref="AK154">_xlfn.IFS($G154="he", "his", $G154="she", "her", $G154="they", "their")</f>
        <v>his</v>
      </c>
      <c r="AL154" s="110" t="s">
        <v>136</v>
      </c>
      <c r="AM154" s="111" t="str">
        <f t="shared" si="27"/>
        <v>he_sister</v>
      </c>
      <c r="AN154" s="106" t="str">
        <f t="shared" si="29"/>
        <v>HT2_brother_casey.png</v>
      </c>
      <c r="AO154" s="106" t="str">
        <f t="shared" si="30"/>
        <v>HT2_sister_casey.png</v>
      </c>
      <c r="AP154" s="106" t="str">
        <f t="shared" si="31"/>
        <v>ST2_brother_jaime.png</v>
      </c>
      <c r="AQ154" s="106" t="str">
        <f t="shared" si="32"/>
        <v>ST2_sister_jaime.png</v>
      </c>
      <c r="AR154" s="106" t="s">
        <v>358</v>
      </c>
      <c r="AS154" s="106" t="s">
        <v>356</v>
      </c>
      <c r="AT154" s="106" t="s">
        <v>357</v>
      </c>
      <c r="AU154" s="106" t="s">
        <v>355</v>
      </c>
    </row>
    <row r="155" spans="1:47" x14ac:dyDescent="0.25">
      <c r="A155" s="107">
        <v>5</v>
      </c>
      <c r="B155" s="107" t="s">
        <v>64</v>
      </c>
      <c r="C155" s="107">
        <v>5</v>
      </c>
      <c r="D155" s="46" t="s">
        <v>10</v>
      </c>
      <c r="E155" s="46" t="str">
        <f t="shared" si="22"/>
        <v>both_list5_critical3</v>
      </c>
      <c r="F155" s="46" t="s">
        <v>337</v>
      </c>
      <c r="G155" s="46" t="s">
        <v>195</v>
      </c>
      <c r="H155" s="46">
        <f>VLOOKUP($C155&amp;$G155,'Character Sets'!$A$3:$H$21,3,FALSE)</f>
        <v>13</v>
      </c>
      <c r="I155" s="46" t="str">
        <f>VLOOKUP($C155&amp;$G155,'Character Sets'!$A$3:$H$21,4,FALSE)</f>
        <v>HT2</v>
      </c>
      <c r="J155" s="46" t="str">
        <f>LOWER(VLOOKUP($C155&amp;$G155,'Character Sets'!$A$3:$H$21,6,FALSE))</f>
        <v>casey</v>
      </c>
      <c r="K155" s="114" t="str">
        <f t="shared" si="23"/>
        <v>HT2_he_casey_nametag.png</v>
      </c>
      <c r="L155" s="46" t="s">
        <v>196</v>
      </c>
      <c r="M155" s="46">
        <f>VLOOKUP($C155&amp;$L155,'Character Sets'!$A$3:$H$21,3,FALSE)</f>
        <v>14</v>
      </c>
      <c r="N155" s="46" t="str">
        <f>VLOOKUP($C155&amp;$L155,'Character Sets'!$A$3:$H$21,4,FALSE)</f>
        <v>ST2</v>
      </c>
      <c r="O155" s="46" t="str">
        <f>LOWER(VLOOKUP($C155&amp;$L155,'Character Sets'!$A$3:$H$21,6,FALSE))</f>
        <v>jaime</v>
      </c>
      <c r="P155" s="114" t="str">
        <f t="shared" si="24"/>
        <v>ST2_she_jaime_nametag.png</v>
      </c>
      <c r="Q155" s="114" t="s">
        <v>18</v>
      </c>
      <c r="R155" s="107" cm="1">
        <f t="array" ref="R155">_xlfn.IFS($AF155="left", 275, $AF155="right", 525)</f>
        <v>275</v>
      </c>
      <c r="S155" s="107" cm="1">
        <f t="array" ref="S155">_xlfn.IFS($AG155="left", 275, $AG155="right", 525)</f>
        <v>525</v>
      </c>
      <c r="T155" s="107" cm="1">
        <f t="array" ref="T155">_xlfn.IFS($AF155="left", 175, $AF155="right", 725)</f>
        <v>175</v>
      </c>
      <c r="U155" s="107" cm="1">
        <f t="array" ref="U155">_xlfn.IFS($AI155="top", 150, $AI155="bottom", 250)</f>
        <v>250</v>
      </c>
      <c r="V155" s="107" cm="1">
        <f t="array" ref="V155">_xlfn.IFS($AI155="top", 100, $AI155="bottom", 300)</f>
        <v>300</v>
      </c>
      <c r="W155" s="107" cm="1">
        <f t="array" ref="W155">_xlfn.IFS($AI155="top", 50, $AI155="bottom", 350)</f>
        <v>350</v>
      </c>
      <c r="X155" s="111" t="str">
        <f t="shared" si="25"/>
        <v>HT2_sister_casey.png</v>
      </c>
      <c r="Y155" s="106" t="str" cm="1">
        <f t="array" ref="Y155">_xlfn.IFS($AR155="target_sister",$AO155,$AR155="target_brother", $AN155,$AR155="distractor_sister",$AQ155,$AR155="distractor_brother",$AP155)</f>
        <v>HT2_brother_casey.png</v>
      </c>
      <c r="Z155" s="106" t="str" cm="1">
        <f t="array" ref="Z155">_xlfn.IFS($AS155="target_sister",$AO155,$AS155="target_brother", $AN155,$AS155="distractor_sister",$AQ155,$AS155="distractor_brother",$AP155)</f>
        <v>ST2_brother_jaime.png</v>
      </c>
      <c r="AA155" s="106" t="str" cm="1">
        <f t="array" ref="AA155">_xlfn.IFS($AT155="target_sister",$AO155,$AT155="target_brother", $AN155,$AT155="distractor_sister",$AQ155,$AT155="distractor_brother",$AP155)</f>
        <v>HT2_sister_casey.png</v>
      </c>
      <c r="AB155" s="106" t="str" cm="1">
        <f t="array" ref="AB155">_xlfn.IFS($AU155="target_sister",$AO155,$AU155="target_brother", $AN155,$AU155="distractor_sister",$AQ155,$AU155="distractor_brother",$AP155)</f>
        <v>ST2_sister_jaime.png</v>
      </c>
      <c r="AC155" s="111" t="str">
        <f>_xlfn.CONCAT(VLOOKUP($C155&amp;$G155,'Character Sets'!$A$3:$H$21,6,FALSE)," gave the ",LEFT($Q155,FIND(".",$Q155)-1)," to ",$AK155," ",$AL155,".")</f>
        <v>Casey gave the avocado to his sister.</v>
      </c>
      <c r="AD155" s="107">
        <v>3</v>
      </c>
      <c r="AE155" s="106" t="str" cm="1">
        <f t="array" ref="AE155">_xlfn.IFS($B155="both", "_nametag", $B155="nametag", "_nametag", $B155="intro", "", $B155="neither", "")</f>
        <v>_nametag</v>
      </c>
      <c r="AF155" s="46" t="s">
        <v>5</v>
      </c>
      <c r="AG155" s="46" t="s">
        <v>6</v>
      </c>
      <c r="AH155" s="108" t="str">
        <f t="shared" si="28"/>
        <v>avocado</v>
      </c>
      <c r="AI155" s="46" t="s">
        <v>8</v>
      </c>
      <c r="AJ155" s="110" t="str">
        <f t="shared" si="26"/>
        <v>bottom left</v>
      </c>
      <c r="AK155" s="110" t="str" cm="1">
        <f t="array" ref="AK155">_xlfn.IFS($G155="he", "his", $G155="she", "her", $G155="they", "their")</f>
        <v>his</v>
      </c>
      <c r="AL155" s="110" t="s">
        <v>136</v>
      </c>
      <c r="AM155" s="111" t="str">
        <f t="shared" si="27"/>
        <v>he_sister</v>
      </c>
      <c r="AN155" s="106" t="str">
        <f t="shared" si="29"/>
        <v>HT2_brother_casey.png</v>
      </c>
      <c r="AO155" s="106" t="str">
        <f t="shared" si="30"/>
        <v>HT2_sister_casey.png</v>
      </c>
      <c r="AP155" s="106" t="str">
        <f t="shared" si="31"/>
        <v>ST2_brother_jaime.png</v>
      </c>
      <c r="AQ155" s="106" t="str">
        <f t="shared" si="32"/>
        <v>ST2_sister_jaime.png</v>
      </c>
      <c r="AR155" s="106" t="s">
        <v>355</v>
      </c>
      <c r="AS155" s="106" t="s">
        <v>357</v>
      </c>
      <c r="AT155" s="106" t="s">
        <v>356</v>
      </c>
      <c r="AU155" s="106" t="s">
        <v>358</v>
      </c>
    </row>
    <row r="156" spans="1:47" x14ac:dyDescent="0.25">
      <c r="A156" s="107">
        <v>5</v>
      </c>
      <c r="B156" s="107" t="s">
        <v>64</v>
      </c>
      <c r="C156" s="107">
        <v>5</v>
      </c>
      <c r="D156" s="46" t="s">
        <v>10</v>
      </c>
      <c r="E156" s="46" t="str">
        <f t="shared" si="22"/>
        <v>both_list5_critical4</v>
      </c>
      <c r="F156" s="46" t="s">
        <v>337</v>
      </c>
      <c r="G156" s="46" t="s">
        <v>195</v>
      </c>
      <c r="H156" s="46">
        <f>VLOOKUP($C156&amp;$G156,'Character Sets'!$A$3:$H$21,3,FALSE)</f>
        <v>13</v>
      </c>
      <c r="I156" s="46" t="str">
        <f>VLOOKUP($C156&amp;$G156,'Character Sets'!$A$3:$H$21,4,FALSE)</f>
        <v>HT2</v>
      </c>
      <c r="J156" s="46" t="str">
        <f>LOWER(VLOOKUP($C156&amp;$G156,'Character Sets'!$A$3:$H$21,6,FALSE))</f>
        <v>casey</v>
      </c>
      <c r="K156" s="114" t="str">
        <f t="shared" si="23"/>
        <v>HT2_he_casey_nametag.png</v>
      </c>
      <c r="L156" s="46" t="s">
        <v>196</v>
      </c>
      <c r="M156" s="46">
        <f>VLOOKUP($C156&amp;$L156,'Character Sets'!$A$3:$H$21,3,FALSE)</f>
        <v>14</v>
      </c>
      <c r="N156" s="46" t="str">
        <f>VLOOKUP($C156&amp;$L156,'Character Sets'!$A$3:$H$21,4,FALSE)</f>
        <v>ST2</v>
      </c>
      <c r="O156" s="46" t="str">
        <f>LOWER(VLOOKUP($C156&amp;$L156,'Character Sets'!$A$3:$H$21,6,FALSE))</f>
        <v>jaime</v>
      </c>
      <c r="P156" s="114" t="str">
        <f t="shared" si="24"/>
        <v>ST2_she_jaime_nametag.png</v>
      </c>
      <c r="Q156" s="114" t="s">
        <v>105</v>
      </c>
      <c r="R156" s="107" cm="1">
        <f t="array" ref="R156">_xlfn.IFS($AF156="left", 275, $AF156="right", 525)</f>
        <v>525</v>
      </c>
      <c r="S156" s="107" cm="1">
        <f t="array" ref="S156">_xlfn.IFS($AG156="left", 275, $AG156="right", 525)</f>
        <v>275</v>
      </c>
      <c r="T156" s="107" cm="1">
        <f t="array" ref="T156">_xlfn.IFS($AF156="left", 175, $AF156="right", 725)</f>
        <v>725</v>
      </c>
      <c r="U156" s="107" cm="1">
        <f t="array" ref="U156">_xlfn.IFS($AI156="top", 150, $AI156="bottom", 250)</f>
        <v>250</v>
      </c>
      <c r="V156" s="107" cm="1">
        <f t="array" ref="V156">_xlfn.IFS($AI156="top", 100, $AI156="bottom", 300)</f>
        <v>300</v>
      </c>
      <c r="W156" s="107" cm="1">
        <f t="array" ref="W156">_xlfn.IFS($AI156="top", 50, $AI156="bottom", 350)</f>
        <v>350</v>
      </c>
      <c r="X156" s="111" t="str">
        <f t="shared" si="25"/>
        <v>HT2_brother_casey.png</v>
      </c>
      <c r="Y156" s="106" t="str" cm="1">
        <f t="array" ref="Y156">_xlfn.IFS($AR156="target_sister",$AO156,$AR156="target_brother", $AN156,$AR156="distractor_sister",$AQ156,$AR156="distractor_brother",$AP156)</f>
        <v>ST2_brother_jaime.png</v>
      </c>
      <c r="Z156" s="106" t="str" cm="1">
        <f t="array" ref="Z156">_xlfn.IFS($AS156="target_sister",$AO156,$AS156="target_brother", $AN156,$AS156="distractor_sister",$AQ156,$AS156="distractor_brother",$AP156)</f>
        <v>HT2_sister_casey.png</v>
      </c>
      <c r="AA156" s="106" t="str" cm="1">
        <f t="array" ref="AA156">_xlfn.IFS($AT156="target_sister",$AO156,$AT156="target_brother", $AN156,$AT156="distractor_sister",$AQ156,$AT156="distractor_brother",$AP156)</f>
        <v>ST2_sister_jaime.png</v>
      </c>
      <c r="AB156" s="106" t="str" cm="1">
        <f t="array" ref="AB156">_xlfn.IFS($AU156="target_sister",$AO156,$AU156="target_brother", $AN156,$AU156="distractor_sister",$AQ156,$AU156="distractor_brother",$AP156)</f>
        <v>HT2_brother_casey.png</v>
      </c>
      <c r="AC156" s="111" t="str">
        <f>_xlfn.CONCAT(VLOOKUP($C156&amp;$G156,'Character Sets'!$A$3:$H$21,6,FALSE)," gave the ",LEFT($Q156,FIND(".",$Q156)-1)," to ",$AK156," ",$AL156,".")</f>
        <v>Casey gave the pumpkin to his brother.</v>
      </c>
      <c r="AD156" s="107">
        <v>4</v>
      </c>
      <c r="AE156" s="106" t="str" cm="1">
        <f t="array" ref="AE156">_xlfn.IFS($B156="both", "_nametag", $B156="nametag", "_nametag", $B156="intro", "", $B156="neither", "")</f>
        <v>_nametag</v>
      </c>
      <c r="AF156" s="46" t="s">
        <v>6</v>
      </c>
      <c r="AG156" s="46" t="s">
        <v>5</v>
      </c>
      <c r="AH156" s="108" t="str">
        <f t="shared" si="28"/>
        <v>pumpkin</v>
      </c>
      <c r="AI156" s="46" t="s">
        <v>8</v>
      </c>
      <c r="AJ156" s="110" t="str">
        <f t="shared" si="26"/>
        <v>bottom right</v>
      </c>
      <c r="AK156" s="110" t="str" cm="1">
        <f t="array" ref="AK156">_xlfn.IFS($G156="he", "his", $G156="she", "her", $G156="they", "their")</f>
        <v>his</v>
      </c>
      <c r="AL156" s="110" t="s">
        <v>135</v>
      </c>
      <c r="AM156" s="111" t="str">
        <f t="shared" si="27"/>
        <v>he_brother</v>
      </c>
      <c r="AN156" s="106" t="str">
        <f t="shared" si="29"/>
        <v>HT2_brother_casey.png</v>
      </c>
      <c r="AO156" s="106" t="str">
        <f t="shared" si="30"/>
        <v>HT2_sister_casey.png</v>
      </c>
      <c r="AP156" s="106" t="str">
        <f t="shared" si="31"/>
        <v>ST2_brother_jaime.png</v>
      </c>
      <c r="AQ156" s="106" t="str">
        <f t="shared" si="32"/>
        <v>ST2_sister_jaime.png</v>
      </c>
      <c r="AR156" s="106" t="s">
        <v>357</v>
      </c>
      <c r="AS156" s="106" t="s">
        <v>356</v>
      </c>
      <c r="AT156" s="106" t="s">
        <v>358</v>
      </c>
      <c r="AU156" s="106" t="s">
        <v>355</v>
      </c>
    </row>
    <row r="157" spans="1:47" x14ac:dyDescent="0.25">
      <c r="A157" s="107">
        <v>5</v>
      </c>
      <c r="B157" s="107" t="s">
        <v>64</v>
      </c>
      <c r="C157" s="107">
        <v>5</v>
      </c>
      <c r="D157" s="46" t="s">
        <v>10</v>
      </c>
      <c r="E157" s="46" t="str">
        <f t="shared" si="22"/>
        <v>both_list5_critical5</v>
      </c>
      <c r="F157" s="46" t="s">
        <v>337</v>
      </c>
      <c r="G157" s="46" t="s">
        <v>195</v>
      </c>
      <c r="H157" s="46">
        <f>VLOOKUP($C157&amp;$G157,'Character Sets'!$A$3:$H$21,3,FALSE)</f>
        <v>13</v>
      </c>
      <c r="I157" s="46" t="str">
        <f>VLOOKUP($C157&amp;$G157,'Character Sets'!$A$3:$H$21,4,FALSE)</f>
        <v>HT2</v>
      </c>
      <c r="J157" s="46" t="str">
        <f>LOWER(VLOOKUP($C157&amp;$G157,'Character Sets'!$A$3:$H$21,6,FALSE))</f>
        <v>casey</v>
      </c>
      <c r="K157" s="114" t="str">
        <f t="shared" si="23"/>
        <v>HT2_he_casey_nametag.png</v>
      </c>
      <c r="L157" s="46" t="s">
        <v>196</v>
      </c>
      <c r="M157" s="46">
        <f>VLOOKUP($C157&amp;$L157,'Character Sets'!$A$3:$H$21,3,FALSE)</f>
        <v>14</v>
      </c>
      <c r="N157" s="46" t="str">
        <f>VLOOKUP($C157&amp;$L157,'Character Sets'!$A$3:$H$21,4,FALSE)</f>
        <v>ST2</v>
      </c>
      <c r="O157" s="46" t="str">
        <f>LOWER(VLOOKUP($C157&amp;$L157,'Character Sets'!$A$3:$H$21,6,FALSE))</f>
        <v>jaime</v>
      </c>
      <c r="P157" s="114" t="str">
        <f t="shared" si="24"/>
        <v>ST2_she_jaime_nametag.png</v>
      </c>
      <c r="Q157" s="114" t="s">
        <v>19</v>
      </c>
      <c r="R157" s="107" cm="1">
        <f t="array" ref="R157">_xlfn.IFS($AF157="left", 275, $AF157="right", 525)</f>
        <v>275</v>
      </c>
      <c r="S157" s="107" cm="1">
        <f t="array" ref="S157">_xlfn.IFS($AG157="left", 275, $AG157="right", 525)</f>
        <v>525</v>
      </c>
      <c r="T157" s="107" cm="1">
        <f t="array" ref="T157">_xlfn.IFS($AF157="left", 175, $AF157="right", 725)</f>
        <v>175</v>
      </c>
      <c r="U157" s="107" cm="1">
        <f t="array" ref="U157">_xlfn.IFS($AI157="top", 150, $AI157="bottom", 250)</f>
        <v>150</v>
      </c>
      <c r="V157" s="107" cm="1">
        <f t="array" ref="V157">_xlfn.IFS($AI157="top", 100, $AI157="bottom", 300)</f>
        <v>100</v>
      </c>
      <c r="W157" s="107" cm="1">
        <f t="array" ref="W157">_xlfn.IFS($AI157="top", 50, $AI157="bottom", 350)</f>
        <v>50</v>
      </c>
      <c r="X157" s="111" t="str">
        <f t="shared" si="25"/>
        <v>HT2_sister_casey.png</v>
      </c>
      <c r="Y157" s="106" t="str" cm="1">
        <f t="array" ref="Y157">_xlfn.IFS($AR157="target_sister",$AO157,$AR157="target_brother", $AN157,$AR157="distractor_sister",$AQ157,$AR157="distractor_brother",$AP157)</f>
        <v>HT2_sister_casey.png</v>
      </c>
      <c r="Z157" s="106" t="str" cm="1">
        <f t="array" ref="Z157">_xlfn.IFS($AS157="target_sister",$AO157,$AS157="target_brother", $AN157,$AS157="distractor_sister",$AQ157,$AS157="distractor_brother",$AP157)</f>
        <v>ST2_sister_jaime.png</v>
      </c>
      <c r="AA157" s="106" t="str" cm="1">
        <f t="array" ref="AA157">_xlfn.IFS($AT157="target_sister",$AO157,$AT157="target_brother", $AN157,$AT157="distractor_sister",$AQ157,$AT157="distractor_brother",$AP157)</f>
        <v>HT2_brother_casey.png</v>
      </c>
      <c r="AB157" s="106" t="str" cm="1">
        <f t="array" ref="AB157">_xlfn.IFS($AU157="target_sister",$AO157,$AU157="target_brother", $AN157,$AU157="distractor_sister",$AQ157,$AU157="distractor_brother",$AP157)</f>
        <v>ST2_brother_jaime.png</v>
      </c>
      <c r="AC157" s="111" t="str">
        <f>_xlfn.CONCAT(VLOOKUP($C157&amp;$G157,'Character Sets'!$A$3:$H$21,6,FALSE)," gave the ",LEFT($Q157,FIND(".",$Q157)-1)," to ",$AK157," ",$AL157,".")</f>
        <v>Casey gave the bread to his sister.</v>
      </c>
      <c r="AD157" s="107">
        <v>5</v>
      </c>
      <c r="AE157" s="106" t="str" cm="1">
        <f t="array" ref="AE157">_xlfn.IFS($B157="both", "_nametag", $B157="nametag", "_nametag", $B157="intro", "", $B157="neither", "")</f>
        <v>_nametag</v>
      </c>
      <c r="AF157" s="46" t="s">
        <v>5</v>
      </c>
      <c r="AG157" s="46" t="s">
        <v>6</v>
      </c>
      <c r="AH157" s="108" t="str">
        <f t="shared" si="28"/>
        <v>bread</v>
      </c>
      <c r="AI157" s="46" t="s">
        <v>7</v>
      </c>
      <c r="AJ157" s="110" t="str">
        <f t="shared" si="26"/>
        <v>top left</v>
      </c>
      <c r="AK157" s="110" t="str" cm="1">
        <f t="array" ref="AK157">_xlfn.IFS($G157="he", "his", $G157="she", "her", $G157="they", "their")</f>
        <v>his</v>
      </c>
      <c r="AL157" s="110" t="s">
        <v>136</v>
      </c>
      <c r="AM157" s="111" t="str">
        <f t="shared" si="27"/>
        <v>he_sister</v>
      </c>
      <c r="AN157" s="106" t="str">
        <f t="shared" si="29"/>
        <v>HT2_brother_casey.png</v>
      </c>
      <c r="AO157" s="106" t="str">
        <f t="shared" si="30"/>
        <v>HT2_sister_casey.png</v>
      </c>
      <c r="AP157" s="106" t="str">
        <f t="shared" si="31"/>
        <v>ST2_brother_jaime.png</v>
      </c>
      <c r="AQ157" s="106" t="str">
        <f t="shared" si="32"/>
        <v>ST2_sister_jaime.png</v>
      </c>
      <c r="AR157" s="106" t="s">
        <v>356</v>
      </c>
      <c r="AS157" s="106" t="s">
        <v>358</v>
      </c>
      <c r="AT157" s="106" t="s">
        <v>355</v>
      </c>
      <c r="AU157" s="106" t="s">
        <v>357</v>
      </c>
    </row>
    <row r="158" spans="1:47" x14ac:dyDescent="0.25">
      <c r="A158" s="107">
        <v>5</v>
      </c>
      <c r="B158" s="107" t="s">
        <v>64</v>
      </c>
      <c r="C158" s="107">
        <v>5</v>
      </c>
      <c r="D158" s="46" t="s">
        <v>10</v>
      </c>
      <c r="E158" s="46" t="str">
        <f t="shared" si="22"/>
        <v>both_list5_critical6</v>
      </c>
      <c r="F158" s="109" t="s">
        <v>338</v>
      </c>
      <c r="G158" s="46" t="s">
        <v>195</v>
      </c>
      <c r="H158" s="46">
        <f>VLOOKUP($C158&amp;$G158,'Character Sets'!$A$3:$H$21,3,FALSE)</f>
        <v>13</v>
      </c>
      <c r="I158" s="46" t="str">
        <f>VLOOKUP($C158&amp;$G158,'Character Sets'!$A$3:$H$21,4,FALSE)</f>
        <v>HT2</v>
      </c>
      <c r="J158" s="46" t="str">
        <f>LOWER(VLOOKUP($C158&amp;$G158,'Character Sets'!$A$3:$H$21,6,FALSE))</f>
        <v>casey</v>
      </c>
      <c r="K158" s="114" t="str">
        <f t="shared" si="23"/>
        <v>HT2_he_casey_nametag.png</v>
      </c>
      <c r="L158" s="46" t="s">
        <v>197</v>
      </c>
      <c r="M158" s="46">
        <f>VLOOKUP($C158&amp;$L158,'Character Sets'!$A$3:$H$21,3,FALSE)</f>
        <v>15</v>
      </c>
      <c r="N158" s="46" t="str">
        <f>VLOOKUP($C158&amp;$L158,'Character Sets'!$A$3:$H$21,4,FALSE)</f>
        <v>ST1</v>
      </c>
      <c r="O158" s="46" t="str">
        <f>LOWER(VLOOKUP($C158&amp;$L158,'Character Sets'!$A$3:$H$21,6,FALSE))</f>
        <v>alex</v>
      </c>
      <c r="P158" s="114" t="str">
        <f t="shared" si="24"/>
        <v>ST1_they_alex_nametag.png</v>
      </c>
      <c r="Q158" s="114" t="s">
        <v>20</v>
      </c>
      <c r="R158" s="107" cm="1">
        <f t="array" ref="R158">_xlfn.IFS($AF158="left", 275, $AF158="right", 525)</f>
        <v>525</v>
      </c>
      <c r="S158" s="107" cm="1">
        <f t="array" ref="S158">_xlfn.IFS($AG158="left", 275, $AG158="right", 525)</f>
        <v>275</v>
      </c>
      <c r="T158" s="107" cm="1">
        <f t="array" ref="T158">_xlfn.IFS($AF158="left", 175, $AF158="right", 725)</f>
        <v>725</v>
      </c>
      <c r="U158" s="107" cm="1">
        <f t="array" ref="U158">_xlfn.IFS($AI158="top", 150, $AI158="bottom", 250)</f>
        <v>150</v>
      </c>
      <c r="V158" s="107" cm="1">
        <f t="array" ref="V158">_xlfn.IFS($AI158="top", 100, $AI158="bottom", 300)</f>
        <v>100</v>
      </c>
      <c r="W158" s="107" cm="1">
        <f t="array" ref="W158">_xlfn.IFS($AI158="top", 50, $AI158="bottom", 350)</f>
        <v>50</v>
      </c>
      <c r="X158" s="111" t="str">
        <f t="shared" si="25"/>
        <v>HT2_brother_casey.png</v>
      </c>
      <c r="Y158" s="106" t="str" cm="1">
        <f t="array" ref="Y158">_xlfn.IFS($AR158="target_sister",$AO158,$AR158="target_brother", $AN158,$AR158="distractor_sister",$AQ158,$AR158="distractor_brother",$AP158)</f>
        <v>ST1_brother_alex.png</v>
      </c>
      <c r="Z158" s="106" t="str" cm="1">
        <f t="array" ref="Z158">_xlfn.IFS($AS158="target_sister",$AO158,$AS158="target_brother", $AN158,$AS158="distractor_sister",$AQ158,$AS158="distractor_brother",$AP158)</f>
        <v>HT2_brother_casey.png</v>
      </c>
      <c r="AA158" s="106" t="str" cm="1">
        <f t="array" ref="AA158">_xlfn.IFS($AT158="target_sister",$AO158,$AT158="target_brother", $AN158,$AT158="distractor_sister",$AQ158,$AT158="distractor_brother",$AP158)</f>
        <v>ST1_sister_alex.png</v>
      </c>
      <c r="AB158" s="106" t="str" cm="1">
        <f t="array" ref="AB158">_xlfn.IFS($AU158="target_sister",$AO158,$AU158="target_brother", $AN158,$AU158="distractor_sister",$AQ158,$AU158="distractor_brother",$AP158)</f>
        <v>HT2_sister_casey.png</v>
      </c>
      <c r="AC158" s="111" t="str">
        <f>_xlfn.CONCAT(VLOOKUP($C158&amp;$G158,'Character Sets'!$A$3:$H$21,6,FALSE)," gave the ",LEFT($Q158,FIND(".",$Q158)-1)," to ",$AK158," ",$AL158,".")</f>
        <v>Casey gave the corn to his brother.</v>
      </c>
      <c r="AD158" s="107">
        <v>6</v>
      </c>
      <c r="AE158" s="106" t="str" cm="1">
        <f t="array" ref="AE158">_xlfn.IFS($B158="both", "_nametag", $B158="nametag", "_nametag", $B158="intro", "", $B158="neither", "")</f>
        <v>_nametag</v>
      </c>
      <c r="AF158" s="46" t="s">
        <v>6</v>
      </c>
      <c r="AG158" s="46" t="s">
        <v>5</v>
      </c>
      <c r="AH158" s="108" t="str">
        <f t="shared" si="28"/>
        <v>corn</v>
      </c>
      <c r="AI158" s="46" t="s">
        <v>7</v>
      </c>
      <c r="AJ158" s="110" t="str">
        <f t="shared" si="26"/>
        <v>top right</v>
      </c>
      <c r="AK158" s="110" t="str" cm="1">
        <f t="array" ref="AK158">_xlfn.IFS($G158="he", "his", $G158="she", "her", $G158="they", "their")</f>
        <v>his</v>
      </c>
      <c r="AL158" s="110" t="s">
        <v>135</v>
      </c>
      <c r="AM158" s="111" t="str">
        <f t="shared" si="27"/>
        <v>he_brother</v>
      </c>
      <c r="AN158" s="106" t="str">
        <f t="shared" si="29"/>
        <v>HT2_brother_casey.png</v>
      </c>
      <c r="AO158" s="106" t="str">
        <f t="shared" si="30"/>
        <v>HT2_sister_casey.png</v>
      </c>
      <c r="AP158" s="106" t="str">
        <f t="shared" si="31"/>
        <v>ST1_brother_alex.png</v>
      </c>
      <c r="AQ158" s="106" t="str">
        <f t="shared" si="32"/>
        <v>ST1_sister_alex.png</v>
      </c>
      <c r="AR158" s="106" t="s">
        <v>357</v>
      </c>
      <c r="AS158" s="106" t="s">
        <v>355</v>
      </c>
      <c r="AT158" s="106" t="s">
        <v>358</v>
      </c>
      <c r="AU158" s="106" t="s">
        <v>356</v>
      </c>
    </row>
    <row r="159" spans="1:47" x14ac:dyDescent="0.25">
      <c r="A159" s="107">
        <v>5</v>
      </c>
      <c r="B159" s="107" t="s">
        <v>64</v>
      </c>
      <c r="C159" s="107">
        <v>5</v>
      </c>
      <c r="D159" s="46" t="s">
        <v>10</v>
      </c>
      <c r="E159" s="46" t="str">
        <f t="shared" si="22"/>
        <v>both_list5_critical7</v>
      </c>
      <c r="F159" s="109" t="s">
        <v>338</v>
      </c>
      <c r="G159" s="46" t="s">
        <v>195</v>
      </c>
      <c r="H159" s="46">
        <f>VLOOKUP($C159&amp;$G159,'Character Sets'!$A$3:$H$21,3,FALSE)</f>
        <v>13</v>
      </c>
      <c r="I159" s="46" t="str">
        <f>VLOOKUP($C159&amp;$G159,'Character Sets'!$A$3:$H$21,4,FALSE)</f>
        <v>HT2</v>
      </c>
      <c r="J159" s="46" t="str">
        <f>LOWER(VLOOKUP($C159&amp;$G159,'Character Sets'!$A$3:$H$21,6,FALSE))</f>
        <v>casey</v>
      </c>
      <c r="K159" s="114" t="str">
        <f t="shared" si="23"/>
        <v>HT2_he_casey_nametag.png</v>
      </c>
      <c r="L159" s="46" t="s">
        <v>197</v>
      </c>
      <c r="M159" s="46">
        <f>VLOOKUP($C159&amp;$L159,'Character Sets'!$A$3:$H$21,3,FALSE)</f>
        <v>15</v>
      </c>
      <c r="N159" s="46" t="str">
        <f>VLOOKUP($C159&amp;$L159,'Character Sets'!$A$3:$H$21,4,FALSE)</f>
        <v>ST1</v>
      </c>
      <c r="O159" s="46" t="str">
        <f>LOWER(VLOOKUP($C159&amp;$L159,'Character Sets'!$A$3:$H$21,6,FALSE))</f>
        <v>alex</v>
      </c>
      <c r="P159" s="114" t="str">
        <f t="shared" si="24"/>
        <v>ST1_they_alex_nametag.png</v>
      </c>
      <c r="Q159" s="114" t="s">
        <v>103</v>
      </c>
      <c r="R159" s="107" cm="1">
        <f t="array" ref="R159">_xlfn.IFS($AF159="left", 275, $AF159="right", 525)</f>
        <v>275</v>
      </c>
      <c r="S159" s="107" cm="1">
        <f t="array" ref="S159">_xlfn.IFS($AG159="left", 275, $AG159="right", 525)</f>
        <v>525</v>
      </c>
      <c r="T159" s="107" cm="1">
        <f t="array" ref="T159">_xlfn.IFS($AF159="left", 175, $AF159="right", 725)</f>
        <v>175</v>
      </c>
      <c r="U159" s="107" cm="1">
        <f t="array" ref="U159">_xlfn.IFS($AI159="top", 150, $AI159="bottom", 250)</f>
        <v>250</v>
      </c>
      <c r="V159" s="107" cm="1">
        <f t="array" ref="V159">_xlfn.IFS($AI159="top", 100, $AI159="bottom", 300)</f>
        <v>300</v>
      </c>
      <c r="W159" s="107" cm="1">
        <f t="array" ref="W159">_xlfn.IFS($AI159="top", 50, $AI159="bottom", 350)</f>
        <v>350</v>
      </c>
      <c r="X159" s="111" t="str">
        <f t="shared" si="25"/>
        <v>HT2_brother_casey.png</v>
      </c>
      <c r="Y159" s="106" t="str" cm="1">
        <f t="array" ref="Y159">_xlfn.IFS($AR159="target_sister",$AO159,$AR159="target_brother", $AN159,$AR159="distractor_sister",$AQ159,$AR159="distractor_brother",$AP159)</f>
        <v>HT2_sister_casey.png</v>
      </c>
      <c r="Z159" s="106" t="str" cm="1">
        <f t="array" ref="Z159">_xlfn.IFS($AS159="target_sister",$AO159,$AS159="target_brother", $AN159,$AS159="distractor_sister",$AQ159,$AS159="distractor_brother",$AP159)</f>
        <v>ST1_sister_alex.png</v>
      </c>
      <c r="AA159" s="106" t="str" cm="1">
        <f t="array" ref="AA159">_xlfn.IFS($AT159="target_sister",$AO159,$AT159="target_brother", $AN159,$AT159="distractor_sister",$AQ159,$AT159="distractor_brother",$AP159)</f>
        <v>HT2_brother_casey.png</v>
      </c>
      <c r="AB159" s="106" t="str" cm="1">
        <f t="array" ref="AB159">_xlfn.IFS($AU159="target_sister",$AO159,$AU159="target_brother", $AN159,$AU159="distractor_sister",$AQ159,$AU159="distractor_brother",$AP159)</f>
        <v>ST1_brother_alex.png</v>
      </c>
      <c r="AC159" s="111" t="str">
        <f>_xlfn.CONCAT(VLOOKUP($C159&amp;$G159,'Character Sets'!$A$3:$H$21,6,FALSE)," gave the ",LEFT($Q159,FIND(".",$Q159)-1)," to ",$AK159," ",$AL159,".")</f>
        <v>Casey gave the kiwi to his brother.</v>
      </c>
      <c r="AD159" s="107">
        <v>7</v>
      </c>
      <c r="AE159" s="106" t="str" cm="1">
        <f t="array" ref="AE159">_xlfn.IFS($B159="both", "_nametag", $B159="nametag", "_nametag", $B159="intro", "", $B159="neither", "")</f>
        <v>_nametag</v>
      </c>
      <c r="AF159" s="46" t="s">
        <v>5</v>
      </c>
      <c r="AG159" s="46" t="s">
        <v>6</v>
      </c>
      <c r="AH159" s="108" t="str">
        <f t="shared" si="28"/>
        <v>kiwi</v>
      </c>
      <c r="AI159" s="46" t="s">
        <v>8</v>
      </c>
      <c r="AJ159" s="110" t="str">
        <f t="shared" si="26"/>
        <v>bottom left</v>
      </c>
      <c r="AK159" s="110" t="str" cm="1">
        <f t="array" ref="AK159">_xlfn.IFS($G159="he", "his", $G159="she", "her", $G159="they", "their")</f>
        <v>his</v>
      </c>
      <c r="AL159" s="110" t="s">
        <v>135</v>
      </c>
      <c r="AM159" s="111" t="str">
        <f t="shared" si="27"/>
        <v>he_brother</v>
      </c>
      <c r="AN159" s="106" t="str">
        <f t="shared" si="29"/>
        <v>HT2_brother_casey.png</v>
      </c>
      <c r="AO159" s="106" t="str">
        <f t="shared" si="30"/>
        <v>HT2_sister_casey.png</v>
      </c>
      <c r="AP159" s="106" t="str">
        <f t="shared" si="31"/>
        <v>ST1_brother_alex.png</v>
      </c>
      <c r="AQ159" s="106" t="str">
        <f t="shared" si="32"/>
        <v>ST1_sister_alex.png</v>
      </c>
      <c r="AR159" s="106" t="s">
        <v>356</v>
      </c>
      <c r="AS159" s="106" t="s">
        <v>358</v>
      </c>
      <c r="AT159" s="106" t="s">
        <v>355</v>
      </c>
      <c r="AU159" s="106" t="s">
        <v>357</v>
      </c>
    </row>
    <row r="160" spans="1:47" x14ac:dyDescent="0.25">
      <c r="A160" s="107">
        <v>5</v>
      </c>
      <c r="B160" s="107" t="s">
        <v>64</v>
      </c>
      <c r="C160" s="107">
        <v>5</v>
      </c>
      <c r="D160" s="46" t="s">
        <v>10</v>
      </c>
      <c r="E160" s="46" t="str">
        <f t="shared" si="22"/>
        <v>both_list5_critical8</v>
      </c>
      <c r="F160" s="109" t="s">
        <v>338</v>
      </c>
      <c r="G160" s="46" t="s">
        <v>195</v>
      </c>
      <c r="H160" s="46">
        <f>VLOOKUP($C160&amp;$G160,'Character Sets'!$A$3:$H$21,3,FALSE)</f>
        <v>13</v>
      </c>
      <c r="I160" s="46" t="str">
        <f>VLOOKUP($C160&amp;$G160,'Character Sets'!$A$3:$H$21,4,FALSE)</f>
        <v>HT2</v>
      </c>
      <c r="J160" s="46" t="str">
        <f>LOWER(VLOOKUP($C160&amp;$G160,'Character Sets'!$A$3:$H$21,6,FALSE))</f>
        <v>casey</v>
      </c>
      <c r="K160" s="114" t="str">
        <f t="shared" si="23"/>
        <v>HT2_he_casey_nametag.png</v>
      </c>
      <c r="L160" s="46" t="s">
        <v>197</v>
      </c>
      <c r="M160" s="46">
        <f>VLOOKUP($C160&amp;$L160,'Character Sets'!$A$3:$H$21,3,FALSE)</f>
        <v>15</v>
      </c>
      <c r="N160" s="46" t="str">
        <f>VLOOKUP($C160&amp;$L160,'Character Sets'!$A$3:$H$21,4,FALSE)</f>
        <v>ST1</v>
      </c>
      <c r="O160" s="46" t="str">
        <f>LOWER(VLOOKUP($C160&amp;$L160,'Character Sets'!$A$3:$H$21,6,FALSE))</f>
        <v>alex</v>
      </c>
      <c r="P160" s="114" t="str">
        <f t="shared" si="24"/>
        <v>ST1_they_alex_nametag.png</v>
      </c>
      <c r="Q160" s="114" t="s">
        <v>40</v>
      </c>
      <c r="R160" s="107" cm="1">
        <f t="array" ref="R160">_xlfn.IFS($AF160="left", 275, $AF160="right", 525)</f>
        <v>525</v>
      </c>
      <c r="S160" s="107" cm="1">
        <f t="array" ref="S160">_xlfn.IFS($AG160="left", 275, $AG160="right", 525)</f>
        <v>275</v>
      </c>
      <c r="T160" s="107" cm="1">
        <f t="array" ref="T160">_xlfn.IFS($AF160="left", 175, $AF160="right", 725)</f>
        <v>725</v>
      </c>
      <c r="U160" s="107" cm="1">
        <f t="array" ref="U160">_xlfn.IFS($AI160="top", 150, $AI160="bottom", 250)</f>
        <v>250</v>
      </c>
      <c r="V160" s="107" cm="1">
        <f t="array" ref="V160">_xlfn.IFS($AI160="top", 100, $AI160="bottom", 300)</f>
        <v>300</v>
      </c>
      <c r="W160" s="107" cm="1">
        <f t="array" ref="W160">_xlfn.IFS($AI160="top", 50, $AI160="bottom", 350)</f>
        <v>350</v>
      </c>
      <c r="X160" s="111" t="str">
        <f t="shared" si="25"/>
        <v>HT2_sister_casey.png</v>
      </c>
      <c r="Y160" s="106" t="str" cm="1">
        <f t="array" ref="Y160">_xlfn.IFS($AR160="target_sister",$AO160,$AR160="target_brother", $AN160,$AR160="distractor_sister",$AQ160,$AR160="distractor_brother",$AP160)</f>
        <v>ST1_brother_alex.png</v>
      </c>
      <c r="Z160" s="106" t="str" cm="1">
        <f t="array" ref="Z160">_xlfn.IFS($AS160="target_sister",$AO160,$AS160="target_brother", $AN160,$AS160="distractor_sister",$AQ160,$AS160="distractor_brother",$AP160)</f>
        <v>HT2_brother_casey.png</v>
      </c>
      <c r="AA160" s="106" t="str" cm="1">
        <f t="array" ref="AA160">_xlfn.IFS($AT160="target_sister",$AO160,$AT160="target_brother", $AN160,$AT160="distractor_sister",$AQ160,$AT160="distractor_brother",$AP160)</f>
        <v>ST1_sister_alex.png</v>
      </c>
      <c r="AB160" s="106" t="str" cm="1">
        <f t="array" ref="AB160">_xlfn.IFS($AU160="target_sister",$AO160,$AU160="target_brother", $AN160,$AU160="distractor_sister",$AQ160,$AU160="distractor_brother",$AP160)</f>
        <v>HT2_sister_casey.png</v>
      </c>
      <c r="AC160" s="111" t="str">
        <f>_xlfn.CONCAT(VLOOKUP($C160&amp;$G160,'Character Sets'!$A$3:$H$21,6,FALSE)," gave the ",LEFT($Q160,FIND(".",$Q160)-1)," to ",$AK160," ",$AL160,".")</f>
        <v>Casey gave the grapes to his sister.</v>
      </c>
      <c r="AD160" s="107">
        <v>8</v>
      </c>
      <c r="AE160" s="106" t="str" cm="1">
        <f t="array" ref="AE160">_xlfn.IFS($B160="both", "_nametag", $B160="nametag", "_nametag", $B160="intro", "", $B160="neither", "")</f>
        <v>_nametag</v>
      </c>
      <c r="AF160" s="46" t="s">
        <v>6</v>
      </c>
      <c r="AG160" s="46" t="s">
        <v>5</v>
      </c>
      <c r="AH160" s="108" t="str">
        <f t="shared" si="28"/>
        <v>grapes</v>
      </c>
      <c r="AI160" s="46" t="s">
        <v>8</v>
      </c>
      <c r="AJ160" s="110" t="str">
        <f t="shared" si="26"/>
        <v>bottom right</v>
      </c>
      <c r="AK160" s="110" t="str" cm="1">
        <f t="array" ref="AK160">_xlfn.IFS($G160="he", "his", $G160="she", "her", $G160="they", "their")</f>
        <v>his</v>
      </c>
      <c r="AL160" s="110" t="s">
        <v>136</v>
      </c>
      <c r="AM160" s="111" t="str">
        <f t="shared" si="27"/>
        <v>he_sister</v>
      </c>
      <c r="AN160" s="106" t="str">
        <f t="shared" si="29"/>
        <v>HT2_brother_casey.png</v>
      </c>
      <c r="AO160" s="106" t="str">
        <f t="shared" si="30"/>
        <v>HT2_sister_casey.png</v>
      </c>
      <c r="AP160" s="106" t="str">
        <f t="shared" si="31"/>
        <v>ST1_brother_alex.png</v>
      </c>
      <c r="AQ160" s="106" t="str">
        <f t="shared" si="32"/>
        <v>ST1_sister_alex.png</v>
      </c>
      <c r="AR160" s="106" t="s">
        <v>357</v>
      </c>
      <c r="AS160" s="106" t="s">
        <v>355</v>
      </c>
      <c r="AT160" s="106" t="s">
        <v>358</v>
      </c>
      <c r="AU160" s="106" t="s">
        <v>356</v>
      </c>
    </row>
    <row r="161" spans="1:47" x14ac:dyDescent="0.25">
      <c r="A161" s="107">
        <v>5</v>
      </c>
      <c r="B161" s="107" t="s">
        <v>64</v>
      </c>
      <c r="C161" s="107">
        <v>5</v>
      </c>
      <c r="D161" s="46" t="s">
        <v>10</v>
      </c>
      <c r="E161" s="46" t="str">
        <f t="shared" si="22"/>
        <v>both_list5_critical9</v>
      </c>
      <c r="F161" s="109" t="s">
        <v>338</v>
      </c>
      <c r="G161" s="46" t="s">
        <v>195</v>
      </c>
      <c r="H161" s="46">
        <f>VLOOKUP($C161&amp;$G161,'Character Sets'!$A$3:$H$21,3,FALSE)</f>
        <v>13</v>
      </c>
      <c r="I161" s="46" t="str">
        <f>VLOOKUP($C161&amp;$G161,'Character Sets'!$A$3:$H$21,4,FALSE)</f>
        <v>HT2</v>
      </c>
      <c r="J161" s="46" t="str">
        <f>LOWER(VLOOKUP($C161&amp;$G161,'Character Sets'!$A$3:$H$21,6,FALSE))</f>
        <v>casey</v>
      </c>
      <c r="K161" s="114" t="str">
        <f t="shared" si="23"/>
        <v>HT2_he_casey_nametag.png</v>
      </c>
      <c r="L161" s="46" t="s">
        <v>197</v>
      </c>
      <c r="M161" s="46">
        <f>VLOOKUP($C161&amp;$L161,'Character Sets'!$A$3:$H$21,3,FALSE)</f>
        <v>15</v>
      </c>
      <c r="N161" s="46" t="str">
        <f>VLOOKUP($C161&amp;$L161,'Character Sets'!$A$3:$H$21,4,FALSE)</f>
        <v>ST1</v>
      </c>
      <c r="O161" s="46" t="str">
        <f>LOWER(VLOOKUP($C161&amp;$L161,'Character Sets'!$A$3:$H$21,6,FALSE))</f>
        <v>alex</v>
      </c>
      <c r="P161" s="114" t="str">
        <f t="shared" si="24"/>
        <v>ST1_they_alex_nametag.png</v>
      </c>
      <c r="Q161" s="114" t="s">
        <v>101</v>
      </c>
      <c r="R161" s="107" cm="1">
        <f t="array" ref="R161">_xlfn.IFS($AF161="left", 275, $AF161="right", 525)</f>
        <v>275</v>
      </c>
      <c r="S161" s="107" cm="1">
        <f t="array" ref="S161">_xlfn.IFS($AG161="left", 275, $AG161="right", 525)</f>
        <v>525</v>
      </c>
      <c r="T161" s="107" cm="1">
        <f t="array" ref="T161">_xlfn.IFS($AF161="left", 175, $AF161="right", 725)</f>
        <v>175</v>
      </c>
      <c r="U161" s="107" cm="1">
        <f t="array" ref="U161">_xlfn.IFS($AI161="top", 150, $AI161="bottom", 250)</f>
        <v>150</v>
      </c>
      <c r="V161" s="107" cm="1">
        <f t="array" ref="V161">_xlfn.IFS($AI161="top", 100, $AI161="bottom", 300)</f>
        <v>100</v>
      </c>
      <c r="W161" s="107" cm="1">
        <f t="array" ref="W161">_xlfn.IFS($AI161="top", 50, $AI161="bottom", 350)</f>
        <v>50</v>
      </c>
      <c r="X161" s="111" t="str">
        <f t="shared" si="25"/>
        <v>HT2_sister_casey.png</v>
      </c>
      <c r="Y161" s="106" t="str" cm="1">
        <f t="array" ref="Y161">_xlfn.IFS($AR161="target_sister",$AO161,$AR161="target_brother", $AN161,$AR161="distractor_sister",$AQ161,$AR161="distractor_brother",$AP161)</f>
        <v>HT2_sister_casey.png</v>
      </c>
      <c r="Z161" s="106" t="str" cm="1">
        <f t="array" ref="Z161">_xlfn.IFS($AS161="target_sister",$AO161,$AS161="target_brother", $AN161,$AS161="distractor_sister",$AQ161,$AS161="distractor_brother",$AP161)</f>
        <v>ST1_sister_alex.png</v>
      </c>
      <c r="AA161" s="106" t="str" cm="1">
        <f t="array" ref="AA161">_xlfn.IFS($AT161="target_sister",$AO161,$AT161="target_brother", $AN161,$AT161="distractor_sister",$AQ161,$AT161="distractor_brother",$AP161)</f>
        <v>HT2_brother_casey.png</v>
      </c>
      <c r="AB161" s="106" t="str" cm="1">
        <f t="array" ref="AB161">_xlfn.IFS($AU161="target_sister",$AO161,$AU161="target_brother", $AN161,$AU161="distractor_sister",$AQ161,$AU161="distractor_brother",$AP161)</f>
        <v>ST1_brother_alex.png</v>
      </c>
      <c r="AC161" s="111" t="str">
        <f>_xlfn.CONCAT(VLOOKUP($C161&amp;$G161,'Character Sets'!$A$3:$H$21,6,FALSE)," gave the ",LEFT($Q161,FIND(".",$Q161)-1)," to ",$AK161," ",$AL161,".")</f>
        <v>Casey gave the pear to his sister.</v>
      </c>
      <c r="AD161" s="107">
        <v>9</v>
      </c>
      <c r="AE161" s="106" t="str" cm="1">
        <f t="array" ref="AE161">_xlfn.IFS($B161="both", "_nametag", $B161="nametag", "_nametag", $B161="intro", "", $B161="neither", "")</f>
        <v>_nametag</v>
      </c>
      <c r="AF161" s="46" t="s">
        <v>5</v>
      </c>
      <c r="AG161" s="46" t="s">
        <v>6</v>
      </c>
      <c r="AH161" s="108" t="str">
        <f t="shared" si="28"/>
        <v>pear</v>
      </c>
      <c r="AI161" s="46" t="s">
        <v>7</v>
      </c>
      <c r="AJ161" s="110" t="str">
        <f t="shared" si="26"/>
        <v>top left</v>
      </c>
      <c r="AK161" s="110" t="str" cm="1">
        <f t="array" ref="AK161">_xlfn.IFS($G161="he", "his", $G161="she", "her", $G161="they", "their")</f>
        <v>his</v>
      </c>
      <c r="AL161" s="110" t="s">
        <v>136</v>
      </c>
      <c r="AM161" s="111" t="str">
        <f t="shared" si="27"/>
        <v>he_sister</v>
      </c>
      <c r="AN161" s="106" t="str">
        <f t="shared" si="29"/>
        <v>HT2_brother_casey.png</v>
      </c>
      <c r="AO161" s="106" t="str">
        <f t="shared" si="30"/>
        <v>HT2_sister_casey.png</v>
      </c>
      <c r="AP161" s="106" t="str">
        <f t="shared" si="31"/>
        <v>ST1_brother_alex.png</v>
      </c>
      <c r="AQ161" s="106" t="str">
        <f t="shared" si="32"/>
        <v>ST1_sister_alex.png</v>
      </c>
      <c r="AR161" s="106" t="s">
        <v>356</v>
      </c>
      <c r="AS161" s="106" t="s">
        <v>358</v>
      </c>
      <c r="AT161" s="106" t="s">
        <v>355</v>
      </c>
      <c r="AU161" s="106" t="s">
        <v>357</v>
      </c>
    </row>
    <row r="162" spans="1:47" x14ac:dyDescent="0.25">
      <c r="A162" s="107">
        <v>5</v>
      </c>
      <c r="B162" s="107" t="s">
        <v>64</v>
      </c>
      <c r="C162" s="107">
        <v>5</v>
      </c>
      <c r="D162" s="46" t="s">
        <v>10</v>
      </c>
      <c r="E162" s="46" t="str">
        <f t="shared" si="22"/>
        <v>both_list5_critical10</v>
      </c>
      <c r="F162" s="109" t="s">
        <v>338</v>
      </c>
      <c r="G162" s="46" t="s">
        <v>195</v>
      </c>
      <c r="H162" s="46">
        <f>VLOOKUP($C162&amp;$G162,'Character Sets'!$A$3:$H$21,3,FALSE)</f>
        <v>13</v>
      </c>
      <c r="I162" s="46" t="str">
        <f>VLOOKUP($C162&amp;$G162,'Character Sets'!$A$3:$H$21,4,FALSE)</f>
        <v>HT2</v>
      </c>
      <c r="J162" s="46" t="str">
        <f>LOWER(VLOOKUP($C162&amp;$G162,'Character Sets'!$A$3:$H$21,6,FALSE))</f>
        <v>casey</v>
      </c>
      <c r="K162" s="114" t="str">
        <f t="shared" si="23"/>
        <v>HT2_he_casey_nametag.png</v>
      </c>
      <c r="L162" s="46" t="s">
        <v>197</v>
      </c>
      <c r="M162" s="46">
        <f>VLOOKUP($C162&amp;$L162,'Character Sets'!$A$3:$H$21,3,FALSE)</f>
        <v>15</v>
      </c>
      <c r="N162" s="46" t="str">
        <f>VLOOKUP($C162&amp;$L162,'Character Sets'!$A$3:$H$21,4,FALSE)</f>
        <v>ST1</v>
      </c>
      <c r="O162" s="46" t="str">
        <f>LOWER(VLOOKUP($C162&amp;$L162,'Character Sets'!$A$3:$H$21,6,FALSE))</f>
        <v>alex</v>
      </c>
      <c r="P162" s="114" t="str">
        <f t="shared" si="24"/>
        <v>ST1_they_alex_nametag.png</v>
      </c>
      <c r="Q162" s="114" t="s">
        <v>21</v>
      </c>
      <c r="R162" s="107" cm="1">
        <f t="array" ref="R162">_xlfn.IFS($AF162="left", 275, $AF162="right", 525)</f>
        <v>525</v>
      </c>
      <c r="S162" s="107" cm="1">
        <f t="array" ref="S162">_xlfn.IFS($AG162="left", 275, $AG162="right", 525)</f>
        <v>275</v>
      </c>
      <c r="T162" s="107" cm="1">
        <f t="array" ref="T162">_xlfn.IFS($AF162="left", 175, $AF162="right", 725)</f>
        <v>725</v>
      </c>
      <c r="U162" s="107" cm="1">
        <f t="array" ref="U162">_xlfn.IFS($AI162="top", 150, $AI162="bottom", 250)</f>
        <v>150</v>
      </c>
      <c r="V162" s="107" cm="1">
        <f t="array" ref="V162">_xlfn.IFS($AI162="top", 100, $AI162="bottom", 300)</f>
        <v>100</v>
      </c>
      <c r="W162" s="107" cm="1">
        <f t="array" ref="W162">_xlfn.IFS($AI162="top", 50, $AI162="bottom", 350)</f>
        <v>50</v>
      </c>
      <c r="X162" s="111" t="str">
        <f t="shared" si="25"/>
        <v>HT2_brother_casey.png</v>
      </c>
      <c r="Y162" s="106" t="str" cm="1">
        <f t="array" ref="Y162">_xlfn.IFS($AR162="target_sister",$AO162,$AR162="target_brother", $AN162,$AR162="distractor_sister",$AQ162,$AR162="distractor_brother",$AP162)</f>
        <v>ST1_brother_alex.png</v>
      </c>
      <c r="Z162" s="106" t="str" cm="1">
        <f t="array" ref="Z162">_xlfn.IFS($AS162="target_sister",$AO162,$AS162="target_brother", $AN162,$AS162="distractor_sister",$AQ162,$AS162="distractor_brother",$AP162)</f>
        <v>HT2_brother_casey.png</v>
      </c>
      <c r="AA162" s="106" t="str" cm="1">
        <f t="array" ref="AA162">_xlfn.IFS($AT162="target_sister",$AO162,$AT162="target_brother", $AN162,$AT162="distractor_sister",$AQ162,$AT162="distractor_brother",$AP162)</f>
        <v>ST1_sister_alex.png</v>
      </c>
      <c r="AB162" s="106" t="str" cm="1">
        <f t="array" ref="AB162">_xlfn.IFS($AU162="target_sister",$AO162,$AU162="target_brother", $AN162,$AU162="distractor_sister",$AQ162,$AU162="distractor_brother",$AP162)</f>
        <v>HT2_sister_casey.png</v>
      </c>
      <c r="AC162" s="111" t="str">
        <f>_xlfn.CONCAT(VLOOKUP($C162&amp;$G162,'Character Sets'!$A$3:$H$21,6,FALSE)," gave the ",LEFT($Q162,FIND(".",$Q162)-1)," to ",$AK162," ",$AL162,".")</f>
        <v>Casey gave the juice to his brother.</v>
      </c>
      <c r="AD162" s="107">
        <v>10</v>
      </c>
      <c r="AE162" s="106" t="str" cm="1">
        <f t="array" ref="AE162">_xlfn.IFS($B162="both", "_nametag", $B162="nametag", "_nametag", $B162="intro", "", $B162="neither", "")</f>
        <v>_nametag</v>
      </c>
      <c r="AF162" s="46" t="s">
        <v>6</v>
      </c>
      <c r="AG162" s="46" t="s">
        <v>5</v>
      </c>
      <c r="AH162" s="108" t="str">
        <f t="shared" si="28"/>
        <v>juice</v>
      </c>
      <c r="AI162" s="46" t="s">
        <v>7</v>
      </c>
      <c r="AJ162" s="110" t="str">
        <f t="shared" si="26"/>
        <v>top right</v>
      </c>
      <c r="AK162" s="110" t="str" cm="1">
        <f t="array" ref="AK162">_xlfn.IFS($G162="he", "his", $G162="she", "her", $G162="they", "their")</f>
        <v>his</v>
      </c>
      <c r="AL162" s="110" t="s">
        <v>135</v>
      </c>
      <c r="AM162" s="111" t="str">
        <f t="shared" si="27"/>
        <v>he_brother</v>
      </c>
      <c r="AN162" s="106" t="str">
        <f t="shared" si="29"/>
        <v>HT2_brother_casey.png</v>
      </c>
      <c r="AO162" s="106" t="str">
        <f t="shared" si="30"/>
        <v>HT2_sister_casey.png</v>
      </c>
      <c r="AP162" s="106" t="str">
        <f t="shared" si="31"/>
        <v>ST1_brother_alex.png</v>
      </c>
      <c r="AQ162" s="106" t="str">
        <f t="shared" si="32"/>
        <v>ST1_sister_alex.png</v>
      </c>
      <c r="AR162" s="106" t="s">
        <v>357</v>
      </c>
      <c r="AS162" s="106" t="s">
        <v>355</v>
      </c>
      <c r="AT162" s="106" t="s">
        <v>358</v>
      </c>
      <c r="AU162" s="106" t="s">
        <v>356</v>
      </c>
    </row>
    <row r="163" spans="1:47" x14ac:dyDescent="0.25">
      <c r="A163" s="107">
        <v>5</v>
      </c>
      <c r="B163" s="107" t="s">
        <v>64</v>
      </c>
      <c r="C163" s="107">
        <v>5</v>
      </c>
      <c r="D163" s="46" t="s">
        <v>10</v>
      </c>
      <c r="E163" s="46" t="str">
        <f t="shared" si="22"/>
        <v>both_list5_critical11</v>
      </c>
      <c r="F163" s="46" t="s">
        <v>337</v>
      </c>
      <c r="G163" s="46" t="s">
        <v>196</v>
      </c>
      <c r="H163" s="46">
        <f>VLOOKUP($C163&amp;$G163,'Character Sets'!$A$3:$H$21,3,FALSE)</f>
        <v>14</v>
      </c>
      <c r="I163" s="46" t="str">
        <f>VLOOKUP($C163&amp;$G163,'Character Sets'!$A$3:$H$21,4,FALSE)</f>
        <v>ST2</v>
      </c>
      <c r="J163" s="46" t="str">
        <f>LOWER(VLOOKUP($C163&amp;$G163,'Character Sets'!$A$3:$H$21,6,FALSE))</f>
        <v>jaime</v>
      </c>
      <c r="K163" s="114" t="str">
        <f t="shared" si="23"/>
        <v>ST2_she_jaime_nametag.png</v>
      </c>
      <c r="L163" s="46" t="s">
        <v>195</v>
      </c>
      <c r="M163" s="46">
        <f>VLOOKUP($C163&amp;$L163,'Character Sets'!$A$3:$H$21,3,FALSE)</f>
        <v>13</v>
      </c>
      <c r="N163" s="46" t="str">
        <f>VLOOKUP($C163&amp;$L163,'Character Sets'!$A$3:$H$21,4,FALSE)</f>
        <v>HT2</v>
      </c>
      <c r="O163" s="46" t="str">
        <f>LOWER(VLOOKUP($C163&amp;$L163,'Character Sets'!$A$3:$H$21,6,FALSE))</f>
        <v>casey</v>
      </c>
      <c r="P163" s="114" t="str">
        <f t="shared" si="24"/>
        <v>HT2_he_casey_nametag.png</v>
      </c>
      <c r="Q163" s="114" t="s">
        <v>22</v>
      </c>
      <c r="R163" s="107" cm="1">
        <f t="array" ref="R163">_xlfn.IFS($AF163="left", 275, $AF163="right", 525)</f>
        <v>275</v>
      </c>
      <c r="S163" s="107" cm="1">
        <f t="array" ref="S163">_xlfn.IFS($AG163="left", 275, $AG163="right", 525)</f>
        <v>525</v>
      </c>
      <c r="T163" s="107" cm="1">
        <f t="array" ref="T163">_xlfn.IFS($AF163="left", 175, $AF163="right", 725)</f>
        <v>175</v>
      </c>
      <c r="U163" s="107" cm="1">
        <f t="array" ref="U163">_xlfn.IFS($AI163="top", 150, $AI163="bottom", 250)</f>
        <v>250</v>
      </c>
      <c r="V163" s="107" cm="1">
        <f t="array" ref="V163">_xlfn.IFS($AI163="top", 100, $AI163="bottom", 300)</f>
        <v>300</v>
      </c>
      <c r="W163" s="107" cm="1">
        <f t="array" ref="W163">_xlfn.IFS($AI163="top", 50, $AI163="bottom", 350)</f>
        <v>350</v>
      </c>
      <c r="X163" s="111" t="str">
        <f t="shared" si="25"/>
        <v>ST2_sister_jaime.png</v>
      </c>
      <c r="Y163" s="106" t="str" cm="1">
        <f t="array" ref="Y163">_xlfn.IFS($AR163="target_sister",$AO163,$AR163="target_brother", $AN163,$AR163="distractor_sister",$AQ163,$AR163="distractor_brother",$AP163)</f>
        <v>ST2_brother_jaime.png</v>
      </c>
      <c r="Z163" s="106" t="str" cm="1">
        <f t="array" ref="Z163">_xlfn.IFS($AS163="target_sister",$AO163,$AS163="target_brother", $AN163,$AS163="distractor_sister",$AQ163,$AS163="distractor_brother",$AP163)</f>
        <v>HT2_brother_casey.png</v>
      </c>
      <c r="AA163" s="106" t="str" cm="1">
        <f t="array" ref="AA163">_xlfn.IFS($AT163="target_sister",$AO163,$AT163="target_brother", $AN163,$AT163="distractor_sister",$AQ163,$AT163="distractor_brother",$AP163)</f>
        <v>ST2_sister_jaime.png</v>
      </c>
      <c r="AB163" s="106" t="str" cm="1">
        <f t="array" ref="AB163">_xlfn.IFS($AU163="target_sister",$AO163,$AU163="target_brother", $AN163,$AU163="distractor_sister",$AQ163,$AU163="distractor_brother",$AP163)</f>
        <v>HT2_sister_casey.png</v>
      </c>
      <c r="AC163" s="111" t="str">
        <f>_xlfn.CONCAT(VLOOKUP($C163&amp;$G163,'Character Sets'!$A$3:$H$21,6,FALSE)," gave the ",LEFT($Q163,FIND(".",$Q163)-1)," to ",$AK163," ",$AL163,".")</f>
        <v>Jaime gave the spoon to her sister.</v>
      </c>
      <c r="AD163" s="107">
        <v>11</v>
      </c>
      <c r="AE163" s="106" t="str" cm="1">
        <f t="array" ref="AE163">_xlfn.IFS($B163="both", "_nametag", $B163="nametag", "_nametag", $B163="intro", "", $B163="neither", "")</f>
        <v>_nametag</v>
      </c>
      <c r="AF163" s="46" t="s">
        <v>5</v>
      </c>
      <c r="AG163" s="46" t="s">
        <v>6</v>
      </c>
      <c r="AH163" s="108" t="str">
        <f t="shared" si="28"/>
        <v>spoon</v>
      </c>
      <c r="AI163" s="46" t="s">
        <v>8</v>
      </c>
      <c r="AJ163" s="110" t="str">
        <f t="shared" si="26"/>
        <v>bottom left</v>
      </c>
      <c r="AK163" s="110" t="str" cm="1">
        <f t="array" ref="AK163">_xlfn.IFS($G163="he", "his", $G163="she", "her", $G163="they", "their")</f>
        <v>her</v>
      </c>
      <c r="AL163" s="110" t="s">
        <v>136</v>
      </c>
      <c r="AM163" s="111" t="str">
        <f t="shared" si="27"/>
        <v>she_sister</v>
      </c>
      <c r="AN163" s="106" t="str">
        <f t="shared" si="29"/>
        <v>ST2_brother_jaime.png</v>
      </c>
      <c r="AO163" s="106" t="str">
        <f t="shared" si="30"/>
        <v>ST2_sister_jaime.png</v>
      </c>
      <c r="AP163" s="106" t="str">
        <f t="shared" si="31"/>
        <v>HT2_brother_casey.png</v>
      </c>
      <c r="AQ163" s="106" t="str">
        <f t="shared" si="32"/>
        <v>HT2_sister_casey.png</v>
      </c>
      <c r="AR163" s="106" t="s">
        <v>355</v>
      </c>
      <c r="AS163" s="106" t="s">
        <v>357</v>
      </c>
      <c r="AT163" s="106" t="s">
        <v>356</v>
      </c>
      <c r="AU163" s="106" t="s">
        <v>358</v>
      </c>
    </row>
    <row r="164" spans="1:47" x14ac:dyDescent="0.25">
      <c r="A164" s="107">
        <v>5</v>
      </c>
      <c r="B164" s="107" t="s">
        <v>64</v>
      </c>
      <c r="C164" s="107">
        <v>5</v>
      </c>
      <c r="D164" s="46" t="s">
        <v>10</v>
      </c>
      <c r="E164" s="46" t="str">
        <f t="shared" si="22"/>
        <v>both_list5_critical12</v>
      </c>
      <c r="F164" s="46" t="s">
        <v>337</v>
      </c>
      <c r="G164" s="46" t="s">
        <v>196</v>
      </c>
      <c r="H164" s="46">
        <f>VLOOKUP($C164&amp;$G164,'Character Sets'!$A$3:$H$21,3,FALSE)</f>
        <v>14</v>
      </c>
      <c r="I164" s="46" t="str">
        <f>VLOOKUP($C164&amp;$G164,'Character Sets'!$A$3:$H$21,4,FALSE)</f>
        <v>ST2</v>
      </c>
      <c r="J164" s="46" t="str">
        <f>LOWER(VLOOKUP($C164&amp;$G164,'Character Sets'!$A$3:$H$21,6,FALSE))</f>
        <v>jaime</v>
      </c>
      <c r="K164" s="114" t="str">
        <f t="shared" si="23"/>
        <v>ST2_she_jaime_nametag.png</v>
      </c>
      <c r="L164" s="46" t="s">
        <v>195</v>
      </c>
      <c r="M164" s="46">
        <f>VLOOKUP($C164&amp;$L164,'Character Sets'!$A$3:$H$21,3,FALSE)</f>
        <v>13</v>
      </c>
      <c r="N164" s="46" t="str">
        <f>VLOOKUP($C164&amp;$L164,'Character Sets'!$A$3:$H$21,4,FALSE)</f>
        <v>HT2</v>
      </c>
      <c r="O164" s="46" t="str">
        <f>LOWER(VLOOKUP($C164&amp;$L164,'Character Sets'!$A$3:$H$21,6,FALSE))</f>
        <v>casey</v>
      </c>
      <c r="P164" s="114" t="str">
        <f t="shared" si="24"/>
        <v>HT2_he_casey_nametag.png</v>
      </c>
      <c r="Q164" s="114" t="s">
        <v>23</v>
      </c>
      <c r="R164" s="107" cm="1">
        <f t="array" ref="R164">_xlfn.IFS($AF164="left", 275, $AF164="right", 525)</f>
        <v>525</v>
      </c>
      <c r="S164" s="107" cm="1">
        <f t="array" ref="S164">_xlfn.IFS($AG164="left", 275, $AG164="right", 525)</f>
        <v>275</v>
      </c>
      <c r="T164" s="107" cm="1">
        <f t="array" ref="T164">_xlfn.IFS($AF164="left", 175, $AF164="right", 725)</f>
        <v>725</v>
      </c>
      <c r="U164" s="107" cm="1">
        <f t="array" ref="U164">_xlfn.IFS($AI164="top", 150, $AI164="bottom", 250)</f>
        <v>250</v>
      </c>
      <c r="V164" s="107" cm="1">
        <f t="array" ref="V164">_xlfn.IFS($AI164="top", 100, $AI164="bottom", 300)</f>
        <v>300</v>
      </c>
      <c r="W164" s="107" cm="1">
        <f t="array" ref="W164">_xlfn.IFS($AI164="top", 50, $AI164="bottom", 350)</f>
        <v>350</v>
      </c>
      <c r="X164" s="111" t="str">
        <f t="shared" si="25"/>
        <v>ST2_brother_jaime.png</v>
      </c>
      <c r="Y164" s="106" t="str" cm="1">
        <f t="array" ref="Y164">_xlfn.IFS($AR164="target_sister",$AO164,$AR164="target_brother", $AN164,$AR164="distractor_sister",$AQ164,$AR164="distractor_brother",$AP164)</f>
        <v>HT2_sister_casey.png</v>
      </c>
      <c r="Z164" s="106" t="str" cm="1">
        <f t="array" ref="Z164">_xlfn.IFS($AS164="target_sister",$AO164,$AS164="target_brother", $AN164,$AS164="distractor_sister",$AQ164,$AS164="distractor_brother",$AP164)</f>
        <v>ST2_sister_jaime.png</v>
      </c>
      <c r="AA164" s="106" t="str" cm="1">
        <f t="array" ref="AA164">_xlfn.IFS($AT164="target_sister",$AO164,$AT164="target_brother", $AN164,$AT164="distractor_sister",$AQ164,$AT164="distractor_brother",$AP164)</f>
        <v>HT2_brother_casey.png</v>
      </c>
      <c r="AB164" s="106" t="str" cm="1">
        <f t="array" ref="AB164">_xlfn.IFS($AU164="target_sister",$AO164,$AU164="target_brother", $AN164,$AU164="distractor_sister",$AQ164,$AU164="distractor_brother",$AP164)</f>
        <v>ST2_brother_jaime.png</v>
      </c>
      <c r="AC164" s="111" t="str">
        <f>_xlfn.CONCAT(VLOOKUP($C164&amp;$G164,'Character Sets'!$A$3:$H$21,6,FALSE)," gave the ",LEFT($Q164,FIND(".",$Q164)-1)," to ",$AK164," ",$AL164,".")</f>
        <v>Jaime gave the broccoli to her brother.</v>
      </c>
      <c r="AD164" s="107">
        <v>12</v>
      </c>
      <c r="AE164" s="106" t="str" cm="1">
        <f t="array" ref="AE164">_xlfn.IFS($B164="both", "_nametag", $B164="nametag", "_nametag", $B164="intro", "", $B164="neither", "")</f>
        <v>_nametag</v>
      </c>
      <c r="AF164" s="46" t="s">
        <v>6</v>
      </c>
      <c r="AG164" s="46" t="s">
        <v>5</v>
      </c>
      <c r="AH164" s="108" t="str">
        <f t="shared" si="28"/>
        <v>broccoli</v>
      </c>
      <c r="AI164" s="46" t="s">
        <v>8</v>
      </c>
      <c r="AJ164" s="110" t="str">
        <f t="shared" si="26"/>
        <v>bottom right</v>
      </c>
      <c r="AK164" s="110" t="str" cm="1">
        <f t="array" ref="AK164">_xlfn.IFS($G164="he", "his", $G164="she", "her", $G164="they", "their")</f>
        <v>her</v>
      </c>
      <c r="AL164" s="110" t="s">
        <v>135</v>
      </c>
      <c r="AM164" s="111" t="str">
        <f t="shared" si="27"/>
        <v>she_brother</v>
      </c>
      <c r="AN164" s="106" t="str">
        <f t="shared" si="29"/>
        <v>ST2_brother_jaime.png</v>
      </c>
      <c r="AO164" s="106" t="str">
        <f t="shared" si="30"/>
        <v>ST2_sister_jaime.png</v>
      </c>
      <c r="AP164" s="106" t="str">
        <f t="shared" si="31"/>
        <v>HT2_brother_casey.png</v>
      </c>
      <c r="AQ164" s="106" t="str">
        <f t="shared" si="32"/>
        <v>HT2_sister_casey.png</v>
      </c>
      <c r="AR164" s="106" t="s">
        <v>358</v>
      </c>
      <c r="AS164" s="106" t="s">
        <v>356</v>
      </c>
      <c r="AT164" s="106" t="s">
        <v>357</v>
      </c>
      <c r="AU164" s="106" t="s">
        <v>355</v>
      </c>
    </row>
    <row r="165" spans="1:47" x14ac:dyDescent="0.25">
      <c r="A165" s="107">
        <v>5</v>
      </c>
      <c r="B165" s="107" t="s">
        <v>64</v>
      </c>
      <c r="C165" s="107">
        <v>5</v>
      </c>
      <c r="D165" s="46" t="s">
        <v>10</v>
      </c>
      <c r="E165" s="46" t="str">
        <f t="shared" si="22"/>
        <v>both_list5_critical13</v>
      </c>
      <c r="F165" s="46" t="s">
        <v>337</v>
      </c>
      <c r="G165" s="46" t="s">
        <v>196</v>
      </c>
      <c r="H165" s="46">
        <f>VLOOKUP($C165&amp;$G165,'Character Sets'!$A$3:$H$21,3,FALSE)</f>
        <v>14</v>
      </c>
      <c r="I165" s="46" t="str">
        <f>VLOOKUP($C165&amp;$G165,'Character Sets'!$A$3:$H$21,4,FALSE)</f>
        <v>ST2</v>
      </c>
      <c r="J165" s="46" t="str">
        <f>LOWER(VLOOKUP($C165&amp;$G165,'Character Sets'!$A$3:$H$21,6,FALSE))</f>
        <v>jaime</v>
      </c>
      <c r="K165" s="114" t="str">
        <f t="shared" si="23"/>
        <v>ST2_she_jaime_nametag.png</v>
      </c>
      <c r="L165" s="46" t="s">
        <v>195</v>
      </c>
      <c r="M165" s="46">
        <f>VLOOKUP($C165&amp;$L165,'Character Sets'!$A$3:$H$21,3,FALSE)</f>
        <v>13</v>
      </c>
      <c r="N165" s="46" t="str">
        <f>VLOOKUP($C165&amp;$L165,'Character Sets'!$A$3:$H$21,4,FALSE)</f>
        <v>HT2</v>
      </c>
      <c r="O165" s="46" t="str">
        <f>LOWER(VLOOKUP($C165&amp;$L165,'Character Sets'!$A$3:$H$21,6,FALSE))</f>
        <v>casey</v>
      </c>
      <c r="P165" s="114" t="str">
        <f t="shared" si="24"/>
        <v>HT2_he_casey_nametag.png</v>
      </c>
      <c r="Q165" s="114" t="s">
        <v>24</v>
      </c>
      <c r="R165" s="107" cm="1">
        <f t="array" ref="R165">_xlfn.IFS($AF165="left", 275, $AF165="right", 525)</f>
        <v>275</v>
      </c>
      <c r="S165" s="107" cm="1">
        <f t="array" ref="S165">_xlfn.IFS($AG165="left", 275, $AG165="right", 525)</f>
        <v>525</v>
      </c>
      <c r="T165" s="107" cm="1">
        <f t="array" ref="T165">_xlfn.IFS($AF165="left", 175, $AF165="right", 725)</f>
        <v>175</v>
      </c>
      <c r="U165" s="107" cm="1">
        <f t="array" ref="U165">_xlfn.IFS($AI165="top", 150, $AI165="bottom", 250)</f>
        <v>150</v>
      </c>
      <c r="V165" s="107" cm="1">
        <f t="array" ref="V165">_xlfn.IFS($AI165="top", 100, $AI165="bottom", 300)</f>
        <v>100</v>
      </c>
      <c r="W165" s="107" cm="1">
        <f t="array" ref="W165">_xlfn.IFS($AI165="top", 50, $AI165="bottom", 350)</f>
        <v>50</v>
      </c>
      <c r="X165" s="111" t="str">
        <f t="shared" si="25"/>
        <v>ST2_brother_jaime.png</v>
      </c>
      <c r="Y165" s="106" t="str" cm="1">
        <f t="array" ref="Y165">_xlfn.IFS($AR165="target_sister",$AO165,$AR165="target_brother", $AN165,$AR165="distractor_sister",$AQ165,$AR165="distractor_brother",$AP165)</f>
        <v>ST2_brother_jaime.png</v>
      </c>
      <c r="Z165" s="106" t="str" cm="1">
        <f t="array" ref="Z165">_xlfn.IFS($AS165="target_sister",$AO165,$AS165="target_brother", $AN165,$AS165="distractor_sister",$AQ165,$AS165="distractor_brother",$AP165)</f>
        <v>HT2_brother_casey.png</v>
      </c>
      <c r="AA165" s="106" t="str" cm="1">
        <f t="array" ref="AA165">_xlfn.IFS($AT165="target_sister",$AO165,$AT165="target_brother", $AN165,$AT165="distractor_sister",$AQ165,$AT165="distractor_brother",$AP165)</f>
        <v>ST2_sister_jaime.png</v>
      </c>
      <c r="AB165" s="106" t="str" cm="1">
        <f t="array" ref="AB165">_xlfn.IFS($AU165="target_sister",$AO165,$AU165="target_brother", $AN165,$AU165="distractor_sister",$AQ165,$AU165="distractor_brother",$AP165)</f>
        <v>HT2_sister_casey.png</v>
      </c>
      <c r="AC165" s="111" t="str">
        <f>_xlfn.CONCAT(VLOOKUP($C165&amp;$G165,'Character Sets'!$A$3:$H$21,6,FALSE)," gave the ",LEFT($Q165,FIND(".",$Q165)-1)," to ",$AK165," ",$AL165,".")</f>
        <v>Jaime gave the egg to her brother.</v>
      </c>
      <c r="AD165" s="107">
        <v>13</v>
      </c>
      <c r="AE165" s="106" t="str" cm="1">
        <f t="array" ref="AE165">_xlfn.IFS($B165="both", "_nametag", $B165="nametag", "_nametag", $B165="intro", "", $B165="neither", "")</f>
        <v>_nametag</v>
      </c>
      <c r="AF165" s="46" t="s">
        <v>5</v>
      </c>
      <c r="AG165" s="46" t="s">
        <v>6</v>
      </c>
      <c r="AH165" s="108" t="str">
        <f t="shared" si="28"/>
        <v>egg</v>
      </c>
      <c r="AI165" s="46" t="s">
        <v>7</v>
      </c>
      <c r="AJ165" s="110" t="str">
        <f t="shared" si="26"/>
        <v>top left</v>
      </c>
      <c r="AK165" s="110" t="str" cm="1">
        <f t="array" ref="AK165">_xlfn.IFS($G165="he", "his", $G165="she", "her", $G165="they", "their")</f>
        <v>her</v>
      </c>
      <c r="AL165" s="110" t="s">
        <v>135</v>
      </c>
      <c r="AM165" s="111" t="str">
        <f t="shared" si="27"/>
        <v>she_brother</v>
      </c>
      <c r="AN165" s="106" t="str">
        <f t="shared" si="29"/>
        <v>ST2_brother_jaime.png</v>
      </c>
      <c r="AO165" s="106" t="str">
        <f t="shared" si="30"/>
        <v>ST2_sister_jaime.png</v>
      </c>
      <c r="AP165" s="106" t="str">
        <f t="shared" si="31"/>
        <v>HT2_brother_casey.png</v>
      </c>
      <c r="AQ165" s="106" t="str">
        <f t="shared" si="32"/>
        <v>HT2_sister_casey.png</v>
      </c>
      <c r="AR165" s="106" t="s">
        <v>355</v>
      </c>
      <c r="AS165" s="106" t="s">
        <v>357</v>
      </c>
      <c r="AT165" s="106" t="s">
        <v>356</v>
      </c>
      <c r="AU165" s="106" t="s">
        <v>358</v>
      </c>
    </row>
    <row r="166" spans="1:47" x14ac:dyDescent="0.25">
      <c r="A166" s="107">
        <v>5</v>
      </c>
      <c r="B166" s="107" t="s">
        <v>64</v>
      </c>
      <c r="C166" s="107">
        <v>5</v>
      </c>
      <c r="D166" s="46" t="s">
        <v>10</v>
      </c>
      <c r="E166" s="46" t="str">
        <f t="shared" si="22"/>
        <v>both_list5_critical14</v>
      </c>
      <c r="F166" s="46" t="s">
        <v>337</v>
      </c>
      <c r="G166" s="46" t="s">
        <v>196</v>
      </c>
      <c r="H166" s="46">
        <f>VLOOKUP($C166&amp;$G166,'Character Sets'!$A$3:$H$21,3,FALSE)</f>
        <v>14</v>
      </c>
      <c r="I166" s="46" t="str">
        <f>VLOOKUP($C166&amp;$G166,'Character Sets'!$A$3:$H$21,4,FALSE)</f>
        <v>ST2</v>
      </c>
      <c r="J166" s="46" t="str">
        <f>LOWER(VLOOKUP($C166&amp;$G166,'Character Sets'!$A$3:$H$21,6,FALSE))</f>
        <v>jaime</v>
      </c>
      <c r="K166" s="114" t="str">
        <f t="shared" si="23"/>
        <v>ST2_she_jaime_nametag.png</v>
      </c>
      <c r="L166" s="46" t="s">
        <v>195</v>
      </c>
      <c r="M166" s="46">
        <f>VLOOKUP($C166&amp;$L166,'Character Sets'!$A$3:$H$21,3,FALSE)</f>
        <v>13</v>
      </c>
      <c r="N166" s="46" t="str">
        <f>VLOOKUP($C166&amp;$L166,'Character Sets'!$A$3:$H$21,4,FALSE)</f>
        <v>HT2</v>
      </c>
      <c r="O166" s="46" t="str">
        <f>LOWER(VLOOKUP($C166&amp;$L166,'Character Sets'!$A$3:$H$21,6,FALSE))</f>
        <v>casey</v>
      </c>
      <c r="P166" s="114" t="str">
        <f t="shared" si="24"/>
        <v>HT2_he_casey_nametag.png</v>
      </c>
      <c r="Q166" s="114" t="s">
        <v>35</v>
      </c>
      <c r="R166" s="107" cm="1">
        <f t="array" ref="R166">_xlfn.IFS($AF166="left", 275, $AF166="right", 525)</f>
        <v>525</v>
      </c>
      <c r="S166" s="107" cm="1">
        <f t="array" ref="S166">_xlfn.IFS($AG166="left", 275, $AG166="right", 525)</f>
        <v>275</v>
      </c>
      <c r="T166" s="107" cm="1">
        <f t="array" ref="T166">_xlfn.IFS($AF166="left", 175, $AF166="right", 725)</f>
        <v>725</v>
      </c>
      <c r="U166" s="107" cm="1">
        <f t="array" ref="U166">_xlfn.IFS($AI166="top", 150, $AI166="bottom", 250)</f>
        <v>150</v>
      </c>
      <c r="V166" s="107" cm="1">
        <f t="array" ref="V166">_xlfn.IFS($AI166="top", 100, $AI166="bottom", 300)</f>
        <v>100</v>
      </c>
      <c r="W166" s="107" cm="1">
        <f t="array" ref="W166">_xlfn.IFS($AI166="top", 50, $AI166="bottom", 350)</f>
        <v>50</v>
      </c>
      <c r="X166" s="111" t="str">
        <f t="shared" si="25"/>
        <v>ST2_sister_jaime.png</v>
      </c>
      <c r="Y166" s="106" t="str" cm="1">
        <f t="array" ref="Y166">_xlfn.IFS($AR166="target_sister",$AO166,$AR166="target_brother", $AN166,$AR166="distractor_sister",$AQ166,$AR166="distractor_brother",$AP166)</f>
        <v>HT2_sister_casey.png</v>
      </c>
      <c r="Z166" s="106" t="str" cm="1">
        <f t="array" ref="Z166">_xlfn.IFS($AS166="target_sister",$AO166,$AS166="target_brother", $AN166,$AS166="distractor_sister",$AQ166,$AS166="distractor_brother",$AP166)</f>
        <v>ST2_sister_jaime.png</v>
      </c>
      <c r="AA166" s="106" t="str" cm="1">
        <f t="array" ref="AA166">_xlfn.IFS($AT166="target_sister",$AO166,$AT166="target_brother", $AN166,$AT166="distractor_sister",$AQ166,$AT166="distractor_brother",$AP166)</f>
        <v>HT2_brother_casey.png</v>
      </c>
      <c r="AB166" s="106" t="str" cm="1">
        <f t="array" ref="AB166">_xlfn.IFS($AU166="target_sister",$AO166,$AU166="target_brother", $AN166,$AU166="distractor_sister",$AQ166,$AU166="distractor_brother",$AP166)</f>
        <v>ST2_brother_jaime.png</v>
      </c>
      <c r="AC166" s="111" t="str">
        <f>_xlfn.CONCAT(VLOOKUP($C166&amp;$G166,'Character Sets'!$A$3:$H$21,6,FALSE)," gave the ",LEFT($Q166,FIND(".",$Q166)-1)," to ",$AK166," ",$AL166,".")</f>
        <v>Jaime gave the strawberry to her sister.</v>
      </c>
      <c r="AD166" s="107">
        <v>14</v>
      </c>
      <c r="AE166" s="106" t="str" cm="1">
        <f t="array" ref="AE166">_xlfn.IFS($B166="both", "_nametag", $B166="nametag", "_nametag", $B166="intro", "", $B166="neither", "")</f>
        <v>_nametag</v>
      </c>
      <c r="AF166" s="46" t="s">
        <v>6</v>
      </c>
      <c r="AG166" s="46" t="s">
        <v>5</v>
      </c>
      <c r="AH166" s="108" t="str">
        <f t="shared" si="28"/>
        <v>strawberry</v>
      </c>
      <c r="AI166" s="46" t="s">
        <v>7</v>
      </c>
      <c r="AJ166" s="110" t="str">
        <f t="shared" si="26"/>
        <v>top right</v>
      </c>
      <c r="AK166" s="110" t="str" cm="1">
        <f t="array" ref="AK166">_xlfn.IFS($G166="he", "his", $G166="she", "her", $G166="they", "their")</f>
        <v>her</v>
      </c>
      <c r="AL166" s="110" t="s">
        <v>136</v>
      </c>
      <c r="AM166" s="111" t="str">
        <f t="shared" si="27"/>
        <v>she_sister</v>
      </c>
      <c r="AN166" s="106" t="str">
        <f t="shared" si="29"/>
        <v>ST2_brother_jaime.png</v>
      </c>
      <c r="AO166" s="106" t="str">
        <f t="shared" si="30"/>
        <v>ST2_sister_jaime.png</v>
      </c>
      <c r="AP166" s="106" t="str">
        <f t="shared" si="31"/>
        <v>HT2_brother_casey.png</v>
      </c>
      <c r="AQ166" s="106" t="str">
        <f t="shared" si="32"/>
        <v>HT2_sister_casey.png</v>
      </c>
      <c r="AR166" s="106" t="s">
        <v>358</v>
      </c>
      <c r="AS166" s="106" t="s">
        <v>356</v>
      </c>
      <c r="AT166" s="106" t="s">
        <v>357</v>
      </c>
      <c r="AU166" s="106" t="s">
        <v>355</v>
      </c>
    </row>
    <row r="167" spans="1:47" x14ac:dyDescent="0.25">
      <c r="A167" s="107">
        <v>5</v>
      </c>
      <c r="B167" s="107" t="s">
        <v>64</v>
      </c>
      <c r="C167" s="107">
        <v>5</v>
      </c>
      <c r="D167" s="46" t="s">
        <v>10</v>
      </c>
      <c r="E167" s="46" t="str">
        <f t="shared" si="22"/>
        <v>both_list5_critical15</v>
      </c>
      <c r="F167" s="46" t="s">
        <v>337</v>
      </c>
      <c r="G167" s="46" t="s">
        <v>196</v>
      </c>
      <c r="H167" s="46">
        <f>VLOOKUP($C167&amp;$G167,'Character Sets'!$A$3:$H$21,3,FALSE)</f>
        <v>14</v>
      </c>
      <c r="I167" s="46" t="str">
        <f>VLOOKUP($C167&amp;$G167,'Character Sets'!$A$3:$H$21,4,FALSE)</f>
        <v>ST2</v>
      </c>
      <c r="J167" s="46" t="str">
        <f>LOWER(VLOOKUP($C167&amp;$G167,'Character Sets'!$A$3:$H$21,6,FALSE))</f>
        <v>jaime</v>
      </c>
      <c r="K167" s="114" t="str">
        <f t="shared" si="23"/>
        <v>ST2_she_jaime_nametag.png</v>
      </c>
      <c r="L167" s="46" t="s">
        <v>195</v>
      </c>
      <c r="M167" s="46">
        <f>VLOOKUP($C167&amp;$L167,'Character Sets'!$A$3:$H$21,3,FALSE)</f>
        <v>13</v>
      </c>
      <c r="N167" s="46" t="str">
        <f>VLOOKUP($C167&amp;$L167,'Character Sets'!$A$3:$H$21,4,FALSE)</f>
        <v>HT2</v>
      </c>
      <c r="O167" s="46" t="str">
        <f>LOWER(VLOOKUP($C167&amp;$L167,'Character Sets'!$A$3:$H$21,6,FALSE))</f>
        <v>casey</v>
      </c>
      <c r="P167" s="114" t="str">
        <f t="shared" si="24"/>
        <v>HT2_he_casey_nametag.png</v>
      </c>
      <c r="Q167" s="114" t="s">
        <v>25</v>
      </c>
      <c r="R167" s="107" cm="1">
        <f t="array" ref="R167">_xlfn.IFS($AF167="left", 275, $AF167="right", 525)</f>
        <v>275</v>
      </c>
      <c r="S167" s="107" cm="1">
        <f t="array" ref="S167">_xlfn.IFS($AG167="left", 275, $AG167="right", 525)</f>
        <v>525</v>
      </c>
      <c r="T167" s="107" cm="1">
        <f t="array" ref="T167">_xlfn.IFS($AF167="left", 175, $AF167="right", 725)</f>
        <v>175</v>
      </c>
      <c r="U167" s="107" cm="1">
        <f t="array" ref="U167">_xlfn.IFS($AI167="top", 150, $AI167="bottom", 250)</f>
        <v>250</v>
      </c>
      <c r="V167" s="107" cm="1">
        <f t="array" ref="V167">_xlfn.IFS($AI167="top", 100, $AI167="bottom", 300)</f>
        <v>300</v>
      </c>
      <c r="W167" s="107" cm="1">
        <f t="array" ref="W167">_xlfn.IFS($AI167="top", 50, $AI167="bottom", 350)</f>
        <v>350</v>
      </c>
      <c r="X167" s="111" t="str">
        <f t="shared" si="25"/>
        <v>ST2_brother_jaime.png</v>
      </c>
      <c r="Y167" s="106" t="str" cm="1">
        <f t="array" ref="Y167">_xlfn.IFS($AR167="target_sister",$AO167,$AR167="target_brother", $AN167,$AR167="distractor_sister",$AQ167,$AR167="distractor_brother",$AP167)</f>
        <v>ST2_sister_jaime.png</v>
      </c>
      <c r="Z167" s="106" t="str" cm="1">
        <f t="array" ref="Z167">_xlfn.IFS($AS167="target_sister",$AO167,$AS167="target_brother", $AN167,$AS167="distractor_sister",$AQ167,$AS167="distractor_brother",$AP167)</f>
        <v>HT2_brother_casey.png</v>
      </c>
      <c r="AA167" s="106" t="str" cm="1">
        <f t="array" ref="AA167">_xlfn.IFS($AT167="target_sister",$AO167,$AT167="target_brother", $AN167,$AT167="distractor_sister",$AQ167,$AT167="distractor_brother",$AP167)</f>
        <v>ST2_brother_jaime.png</v>
      </c>
      <c r="AB167" s="106" t="str" cm="1">
        <f t="array" ref="AB167">_xlfn.IFS($AU167="target_sister",$AO167,$AU167="target_brother", $AN167,$AU167="distractor_sister",$AQ167,$AU167="distractor_brother",$AP167)</f>
        <v>HT2_sister_casey.png</v>
      </c>
      <c r="AC167" s="111" t="str">
        <f>_xlfn.CONCAT(VLOOKUP($C167&amp;$G167,'Character Sets'!$A$3:$H$21,6,FALSE)," gave the ",LEFT($Q167,FIND(".",$Q167)-1)," to ",$AK167," ",$AL167,".")</f>
        <v>Jaime gave the pineapple to her brother.</v>
      </c>
      <c r="AD167" s="107">
        <v>15</v>
      </c>
      <c r="AE167" s="106" t="str" cm="1">
        <f t="array" ref="AE167">_xlfn.IFS($B167="both", "_nametag", $B167="nametag", "_nametag", $B167="intro", "", $B167="neither", "")</f>
        <v>_nametag</v>
      </c>
      <c r="AF167" s="46" t="s">
        <v>5</v>
      </c>
      <c r="AG167" s="46" t="s">
        <v>6</v>
      </c>
      <c r="AH167" s="108" t="str">
        <f t="shared" si="28"/>
        <v>pineapple</v>
      </c>
      <c r="AI167" s="46" t="s">
        <v>8</v>
      </c>
      <c r="AJ167" s="110" t="str">
        <f t="shared" si="26"/>
        <v>bottom left</v>
      </c>
      <c r="AK167" s="110" t="str" cm="1">
        <f t="array" ref="AK167">_xlfn.IFS($G167="he", "his", $G167="she", "her", $G167="they", "their")</f>
        <v>her</v>
      </c>
      <c r="AL167" s="110" t="s">
        <v>135</v>
      </c>
      <c r="AM167" s="111" t="str">
        <f t="shared" si="27"/>
        <v>she_brother</v>
      </c>
      <c r="AN167" s="106" t="str">
        <f t="shared" si="29"/>
        <v>ST2_brother_jaime.png</v>
      </c>
      <c r="AO167" s="106" t="str">
        <f t="shared" si="30"/>
        <v>ST2_sister_jaime.png</v>
      </c>
      <c r="AP167" s="106" t="str">
        <f t="shared" si="31"/>
        <v>HT2_brother_casey.png</v>
      </c>
      <c r="AQ167" s="106" t="str">
        <f t="shared" si="32"/>
        <v>HT2_sister_casey.png</v>
      </c>
      <c r="AR167" s="106" t="s">
        <v>356</v>
      </c>
      <c r="AS167" s="106" t="s">
        <v>357</v>
      </c>
      <c r="AT167" s="106" t="s">
        <v>355</v>
      </c>
      <c r="AU167" s="106" t="s">
        <v>358</v>
      </c>
    </row>
    <row r="168" spans="1:47" x14ac:dyDescent="0.25">
      <c r="A168" s="107">
        <v>5</v>
      </c>
      <c r="B168" s="107" t="s">
        <v>64</v>
      </c>
      <c r="C168" s="107">
        <v>5</v>
      </c>
      <c r="D168" s="46" t="s">
        <v>10</v>
      </c>
      <c r="E168" s="46" t="str">
        <f t="shared" si="22"/>
        <v>both_list5_critical16</v>
      </c>
      <c r="F168" s="109" t="s">
        <v>338</v>
      </c>
      <c r="G168" s="46" t="s">
        <v>196</v>
      </c>
      <c r="H168" s="46">
        <f>VLOOKUP($C168&amp;$G168,'Character Sets'!$A$3:$H$21,3,FALSE)</f>
        <v>14</v>
      </c>
      <c r="I168" s="46" t="str">
        <f>VLOOKUP($C168&amp;$G168,'Character Sets'!$A$3:$H$21,4,FALSE)</f>
        <v>ST2</v>
      </c>
      <c r="J168" s="46" t="str">
        <f>LOWER(VLOOKUP($C168&amp;$G168,'Character Sets'!$A$3:$H$21,6,FALSE))</f>
        <v>jaime</v>
      </c>
      <c r="K168" s="114" t="str">
        <f t="shared" si="23"/>
        <v>ST2_she_jaime_nametag.png</v>
      </c>
      <c r="L168" s="46" t="s">
        <v>197</v>
      </c>
      <c r="M168" s="46">
        <f>VLOOKUP($C168&amp;$L168,'Character Sets'!$A$3:$H$21,3,FALSE)</f>
        <v>15</v>
      </c>
      <c r="N168" s="46" t="str">
        <f>VLOOKUP($C168&amp;$L168,'Character Sets'!$A$3:$H$21,4,FALSE)</f>
        <v>ST1</v>
      </c>
      <c r="O168" s="46" t="str">
        <f>LOWER(VLOOKUP($C168&amp;$L168,'Character Sets'!$A$3:$H$21,6,FALSE))</f>
        <v>alex</v>
      </c>
      <c r="P168" s="114" t="str">
        <f t="shared" si="24"/>
        <v>ST1_they_alex_nametag.png</v>
      </c>
      <c r="Q168" s="114" t="s">
        <v>26</v>
      </c>
      <c r="R168" s="107" cm="1">
        <f t="array" ref="R168">_xlfn.IFS($AF168="left", 275, $AF168="right", 525)</f>
        <v>525</v>
      </c>
      <c r="S168" s="107" cm="1">
        <f t="array" ref="S168">_xlfn.IFS($AG168="left", 275, $AG168="right", 525)</f>
        <v>275</v>
      </c>
      <c r="T168" s="107" cm="1">
        <f t="array" ref="T168">_xlfn.IFS($AF168="left", 175, $AF168="right", 725)</f>
        <v>725</v>
      </c>
      <c r="U168" s="107" cm="1">
        <f t="array" ref="U168">_xlfn.IFS($AI168="top", 150, $AI168="bottom", 250)</f>
        <v>250</v>
      </c>
      <c r="V168" s="107" cm="1">
        <f t="array" ref="V168">_xlfn.IFS($AI168="top", 100, $AI168="bottom", 300)</f>
        <v>300</v>
      </c>
      <c r="W168" s="107" cm="1">
        <f t="array" ref="W168">_xlfn.IFS($AI168="top", 50, $AI168="bottom", 350)</f>
        <v>350</v>
      </c>
      <c r="X168" s="111" t="str">
        <f t="shared" si="25"/>
        <v>ST2_sister_jaime.png</v>
      </c>
      <c r="Y168" s="106" t="str" cm="1">
        <f t="array" ref="Y168">_xlfn.IFS($AR168="target_sister",$AO168,$AR168="target_brother", $AN168,$AR168="distractor_sister",$AQ168,$AR168="distractor_brother",$AP168)</f>
        <v>ST1_brother_alex.png</v>
      </c>
      <c r="Z168" s="106" t="str" cm="1">
        <f t="array" ref="Z168">_xlfn.IFS($AS168="target_sister",$AO168,$AS168="target_brother", $AN168,$AS168="distractor_sister",$AQ168,$AS168="distractor_brother",$AP168)</f>
        <v>ST2_brother_jaime.png</v>
      </c>
      <c r="AA168" s="106" t="str" cm="1">
        <f t="array" ref="AA168">_xlfn.IFS($AT168="target_sister",$AO168,$AT168="target_brother", $AN168,$AT168="distractor_sister",$AQ168,$AT168="distractor_brother",$AP168)</f>
        <v>ST1_sister_alex.png</v>
      </c>
      <c r="AB168" s="106" t="str" cm="1">
        <f t="array" ref="AB168">_xlfn.IFS($AU168="target_sister",$AO168,$AU168="target_brother", $AN168,$AU168="distractor_sister",$AQ168,$AU168="distractor_brother",$AP168)</f>
        <v>ST2_sister_jaime.png</v>
      </c>
      <c r="AC168" s="111" t="str">
        <f>_xlfn.CONCAT(VLOOKUP($C168&amp;$G168,'Character Sets'!$A$3:$H$21,6,FALSE)," gave the ",LEFT($Q168,FIND(".",$Q168)-1)," to ",$AK168," ",$AL168,".")</f>
        <v>Jaime gave the banana to her sister.</v>
      </c>
      <c r="AD168" s="107">
        <v>16</v>
      </c>
      <c r="AE168" s="106" t="str" cm="1">
        <f t="array" ref="AE168">_xlfn.IFS($B168="both", "_nametag", $B168="nametag", "_nametag", $B168="intro", "", $B168="neither", "")</f>
        <v>_nametag</v>
      </c>
      <c r="AF168" s="46" t="s">
        <v>6</v>
      </c>
      <c r="AG168" s="46" t="s">
        <v>5</v>
      </c>
      <c r="AH168" s="108" t="str">
        <f t="shared" si="28"/>
        <v>banana</v>
      </c>
      <c r="AI168" s="46" t="s">
        <v>8</v>
      </c>
      <c r="AJ168" s="110" t="str">
        <f t="shared" si="26"/>
        <v>bottom right</v>
      </c>
      <c r="AK168" s="110" t="str" cm="1">
        <f t="array" ref="AK168">_xlfn.IFS($G168="he", "his", $G168="she", "her", $G168="they", "their")</f>
        <v>her</v>
      </c>
      <c r="AL168" s="110" t="s">
        <v>136</v>
      </c>
      <c r="AM168" s="111" t="str">
        <f t="shared" si="27"/>
        <v>she_sister</v>
      </c>
      <c r="AN168" s="106" t="str">
        <f t="shared" si="29"/>
        <v>ST2_brother_jaime.png</v>
      </c>
      <c r="AO168" s="106" t="str">
        <f t="shared" si="30"/>
        <v>ST2_sister_jaime.png</v>
      </c>
      <c r="AP168" s="106" t="str">
        <f t="shared" si="31"/>
        <v>ST1_brother_alex.png</v>
      </c>
      <c r="AQ168" s="106" t="str">
        <f t="shared" si="32"/>
        <v>ST1_sister_alex.png</v>
      </c>
      <c r="AR168" s="106" t="s">
        <v>357</v>
      </c>
      <c r="AS168" s="106" t="s">
        <v>355</v>
      </c>
      <c r="AT168" s="106" t="s">
        <v>358</v>
      </c>
      <c r="AU168" s="106" t="s">
        <v>356</v>
      </c>
    </row>
    <row r="169" spans="1:47" x14ac:dyDescent="0.25">
      <c r="A169" s="107">
        <v>5</v>
      </c>
      <c r="B169" s="107" t="s">
        <v>64</v>
      </c>
      <c r="C169" s="107">
        <v>5</v>
      </c>
      <c r="D169" s="46" t="s">
        <v>10</v>
      </c>
      <c r="E169" s="46" t="str">
        <f t="shared" si="22"/>
        <v>both_list5_critical17</v>
      </c>
      <c r="F169" s="109" t="s">
        <v>338</v>
      </c>
      <c r="G169" s="46" t="s">
        <v>196</v>
      </c>
      <c r="H169" s="46">
        <f>VLOOKUP($C169&amp;$G169,'Character Sets'!$A$3:$H$21,3,FALSE)</f>
        <v>14</v>
      </c>
      <c r="I169" s="46" t="str">
        <f>VLOOKUP($C169&amp;$G169,'Character Sets'!$A$3:$H$21,4,FALSE)</f>
        <v>ST2</v>
      </c>
      <c r="J169" s="46" t="str">
        <f>LOWER(VLOOKUP($C169&amp;$G169,'Character Sets'!$A$3:$H$21,6,FALSE))</f>
        <v>jaime</v>
      </c>
      <c r="K169" s="114" t="str">
        <f t="shared" si="23"/>
        <v>ST2_she_jaime_nametag.png</v>
      </c>
      <c r="L169" s="46" t="s">
        <v>197</v>
      </c>
      <c r="M169" s="46">
        <f>VLOOKUP($C169&amp;$L169,'Character Sets'!$A$3:$H$21,3,FALSE)</f>
        <v>15</v>
      </c>
      <c r="N169" s="46" t="str">
        <f>VLOOKUP($C169&amp;$L169,'Character Sets'!$A$3:$H$21,4,FALSE)</f>
        <v>ST1</v>
      </c>
      <c r="O169" s="46" t="str">
        <f>LOWER(VLOOKUP($C169&amp;$L169,'Character Sets'!$A$3:$H$21,6,FALSE))</f>
        <v>alex</v>
      </c>
      <c r="P169" s="114" t="str">
        <f t="shared" si="24"/>
        <v>ST1_they_alex_nametag.png</v>
      </c>
      <c r="Q169" s="114" t="s">
        <v>175</v>
      </c>
      <c r="R169" s="107" cm="1">
        <f t="array" ref="R169">_xlfn.IFS($AF169="left", 275, $AF169="right", 525)</f>
        <v>275</v>
      </c>
      <c r="S169" s="107" cm="1">
        <f t="array" ref="S169">_xlfn.IFS($AG169="left", 275, $AG169="right", 525)</f>
        <v>525</v>
      </c>
      <c r="T169" s="107" cm="1">
        <f t="array" ref="T169">_xlfn.IFS($AF169="left", 175, $AF169="right", 725)</f>
        <v>175</v>
      </c>
      <c r="U169" s="107" cm="1">
        <f t="array" ref="U169">_xlfn.IFS($AI169="top", 150, $AI169="bottom", 250)</f>
        <v>150</v>
      </c>
      <c r="V169" s="107" cm="1">
        <f t="array" ref="V169">_xlfn.IFS($AI169="top", 100, $AI169="bottom", 300)</f>
        <v>100</v>
      </c>
      <c r="W169" s="107" cm="1">
        <f t="array" ref="W169">_xlfn.IFS($AI169="top", 50, $AI169="bottom", 350)</f>
        <v>50</v>
      </c>
      <c r="X169" s="111" t="str">
        <f t="shared" si="25"/>
        <v>ST2_sister_jaime.png</v>
      </c>
      <c r="Y169" s="106" t="str" cm="1">
        <f t="array" ref="Y169">_xlfn.IFS($AR169="target_sister",$AO169,$AR169="target_brother", $AN169,$AR169="distractor_sister",$AQ169,$AR169="distractor_brother",$AP169)</f>
        <v>ST2_sister_jaime.png</v>
      </c>
      <c r="Z169" s="106" t="str" cm="1">
        <f t="array" ref="Z169">_xlfn.IFS($AS169="target_sister",$AO169,$AS169="target_brother", $AN169,$AS169="distractor_sister",$AQ169,$AS169="distractor_brother",$AP169)</f>
        <v>ST1_sister_alex.png</v>
      </c>
      <c r="AA169" s="106" t="str" cm="1">
        <f t="array" ref="AA169">_xlfn.IFS($AT169="target_sister",$AO169,$AT169="target_brother", $AN169,$AT169="distractor_sister",$AQ169,$AT169="distractor_brother",$AP169)</f>
        <v>ST2_brother_jaime.png</v>
      </c>
      <c r="AB169" s="106" t="str" cm="1">
        <f t="array" ref="AB169">_xlfn.IFS($AU169="target_sister",$AO169,$AU169="target_brother", $AN169,$AU169="distractor_sister",$AQ169,$AU169="distractor_brother",$AP169)</f>
        <v>ST1_brother_alex.png</v>
      </c>
      <c r="AC169" s="111" t="str">
        <f>_xlfn.CONCAT(VLOOKUP($C169&amp;$G169,'Character Sets'!$A$3:$H$21,6,FALSE)," gave the ",LEFT($Q169,FIND(".",$Q169)-1)," to ",$AK169," ",$AL169,".")</f>
        <v>Jaime gave the bacon to her sister.</v>
      </c>
      <c r="AD169" s="107">
        <v>17</v>
      </c>
      <c r="AE169" s="106" t="str" cm="1">
        <f t="array" ref="AE169">_xlfn.IFS($B169="both", "_nametag", $B169="nametag", "_nametag", $B169="intro", "", $B169="neither", "")</f>
        <v>_nametag</v>
      </c>
      <c r="AF169" s="46" t="s">
        <v>5</v>
      </c>
      <c r="AG169" s="46" t="s">
        <v>6</v>
      </c>
      <c r="AH169" s="108" t="str">
        <f t="shared" si="28"/>
        <v>bacon</v>
      </c>
      <c r="AI169" s="46" t="s">
        <v>7</v>
      </c>
      <c r="AJ169" s="110" t="str">
        <f t="shared" si="26"/>
        <v>top left</v>
      </c>
      <c r="AK169" s="110" t="str" cm="1">
        <f t="array" ref="AK169">_xlfn.IFS($G169="he", "his", $G169="she", "her", $G169="they", "their")</f>
        <v>her</v>
      </c>
      <c r="AL169" s="110" t="s">
        <v>136</v>
      </c>
      <c r="AM169" s="111" t="str">
        <f t="shared" si="27"/>
        <v>she_sister</v>
      </c>
      <c r="AN169" s="106" t="str">
        <f t="shared" si="29"/>
        <v>ST2_brother_jaime.png</v>
      </c>
      <c r="AO169" s="106" t="str">
        <f t="shared" si="30"/>
        <v>ST2_sister_jaime.png</v>
      </c>
      <c r="AP169" s="106" t="str">
        <f t="shared" si="31"/>
        <v>ST1_brother_alex.png</v>
      </c>
      <c r="AQ169" s="106" t="str">
        <f t="shared" si="32"/>
        <v>ST1_sister_alex.png</v>
      </c>
      <c r="AR169" s="106" t="s">
        <v>356</v>
      </c>
      <c r="AS169" s="106" t="s">
        <v>358</v>
      </c>
      <c r="AT169" s="106" t="s">
        <v>355</v>
      </c>
      <c r="AU169" s="106" t="s">
        <v>357</v>
      </c>
    </row>
    <row r="170" spans="1:47" x14ac:dyDescent="0.25">
      <c r="A170" s="107">
        <v>5</v>
      </c>
      <c r="B170" s="107" t="s">
        <v>64</v>
      </c>
      <c r="C170" s="107">
        <v>5</v>
      </c>
      <c r="D170" s="46" t="s">
        <v>10</v>
      </c>
      <c r="E170" s="46" t="str">
        <f t="shared" si="22"/>
        <v>both_list5_critical18</v>
      </c>
      <c r="F170" s="109" t="s">
        <v>338</v>
      </c>
      <c r="G170" s="46" t="s">
        <v>196</v>
      </c>
      <c r="H170" s="46">
        <f>VLOOKUP($C170&amp;$G170,'Character Sets'!$A$3:$H$21,3,FALSE)</f>
        <v>14</v>
      </c>
      <c r="I170" s="46" t="str">
        <f>VLOOKUP($C170&amp;$G170,'Character Sets'!$A$3:$H$21,4,FALSE)</f>
        <v>ST2</v>
      </c>
      <c r="J170" s="46" t="str">
        <f>LOWER(VLOOKUP($C170&amp;$G170,'Character Sets'!$A$3:$H$21,6,FALSE))</f>
        <v>jaime</v>
      </c>
      <c r="K170" s="114" t="str">
        <f t="shared" si="23"/>
        <v>ST2_she_jaime_nametag.png</v>
      </c>
      <c r="L170" s="46" t="s">
        <v>197</v>
      </c>
      <c r="M170" s="46">
        <f>VLOOKUP($C170&amp;$L170,'Character Sets'!$A$3:$H$21,3,FALSE)</f>
        <v>15</v>
      </c>
      <c r="N170" s="46" t="str">
        <f>VLOOKUP($C170&amp;$L170,'Character Sets'!$A$3:$H$21,4,FALSE)</f>
        <v>ST1</v>
      </c>
      <c r="O170" s="46" t="str">
        <f>LOWER(VLOOKUP($C170&amp;$L170,'Character Sets'!$A$3:$H$21,6,FALSE))</f>
        <v>alex</v>
      </c>
      <c r="P170" s="114" t="str">
        <f t="shared" si="24"/>
        <v>ST1_they_alex_nametag.png</v>
      </c>
      <c r="Q170" s="127" t="s">
        <v>171</v>
      </c>
      <c r="R170" s="107" cm="1">
        <f t="array" ref="R170">_xlfn.IFS($AF170="left", 275, $AF170="right", 525)</f>
        <v>525</v>
      </c>
      <c r="S170" s="107" cm="1">
        <f t="array" ref="S170">_xlfn.IFS($AG170="left", 275, $AG170="right", 525)</f>
        <v>275</v>
      </c>
      <c r="T170" s="107" cm="1">
        <f t="array" ref="T170">_xlfn.IFS($AF170="left", 175, $AF170="right", 725)</f>
        <v>725</v>
      </c>
      <c r="U170" s="107" cm="1">
        <f t="array" ref="U170">_xlfn.IFS($AI170="top", 150, $AI170="bottom", 250)</f>
        <v>150</v>
      </c>
      <c r="V170" s="107" cm="1">
        <f t="array" ref="V170">_xlfn.IFS($AI170="top", 100, $AI170="bottom", 300)</f>
        <v>100</v>
      </c>
      <c r="W170" s="107" cm="1">
        <f t="array" ref="W170">_xlfn.IFS($AI170="top", 50, $AI170="bottom", 350)</f>
        <v>50</v>
      </c>
      <c r="X170" s="111" t="str">
        <f t="shared" si="25"/>
        <v>ST2_brother_jaime.png</v>
      </c>
      <c r="Y170" s="106" t="str" cm="1">
        <f t="array" ref="Y170">_xlfn.IFS($AR170="target_sister",$AO170,$AR170="target_brother", $AN170,$AR170="distractor_sister",$AQ170,$AR170="distractor_brother",$AP170)</f>
        <v>ST1_brother_alex.png</v>
      </c>
      <c r="Z170" s="106" t="str" cm="1">
        <f t="array" ref="Z170">_xlfn.IFS($AS170="target_sister",$AO170,$AS170="target_brother", $AN170,$AS170="distractor_sister",$AQ170,$AS170="distractor_brother",$AP170)</f>
        <v>ST2_brother_jaime.png</v>
      </c>
      <c r="AA170" s="106" t="str" cm="1">
        <f t="array" ref="AA170">_xlfn.IFS($AT170="target_sister",$AO170,$AT170="target_brother", $AN170,$AT170="distractor_sister",$AQ170,$AT170="distractor_brother",$AP170)</f>
        <v>ST1_sister_alex.png</v>
      </c>
      <c r="AB170" s="106" t="str" cm="1">
        <f t="array" ref="AB170">_xlfn.IFS($AU170="target_sister",$AO170,$AU170="target_brother", $AN170,$AU170="distractor_sister",$AQ170,$AU170="distractor_brother",$AP170)</f>
        <v>ST2_sister_jaime.png</v>
      </c>
      <c r="AC170" s="111" t="str">
        <f>_xlfn.CONCAT(VLOOKUP($C170&amp;$G170,'Character Sets'!$A$3:$H$21,6,FALSE)," gave the ",LEFT($Q170,FIND(".",$Q170)-1)," to ",$AK170," ",$AL170,".")</f>
        <v>Jaime gave the icecream to her brother.</v>
      </c>
      <c r="AD170" s="107">
        <v>18</v>
      </c>
      <c r="AE170" s="106" t="str" cm="1">
        <f t="array" ref="AE170">_xlfn.IFS($B170="both", "_nametag", $B170="nametag", "_nametag", $B170="intro", "", $B170="neither", "")</f>
        <v>_nametag</v>
      </c>
      <c r="AF170" s="46" t="s">
        <v>6</v>
      </c>
      <c r="AG170" s="46" t="s">
        <v>5</v>
      </c>
      <c r="AH170" s="108" t="str">
        <f t="shared" si="28"/>
        <v>icecream</v>
      </c>
      <c r="AI170" s="46" t="s">
        <v>7</v>
      </c>
      <c r="AJ170" s="110" t="str">
        <f t="shared" si="26"/>
        <v>top right</v>
      </c>
      <c r="AK170" s="110" t="str" cm="1">
        <f t="array" ref="AK170">_xlfn.IFS($G170="he", "his", $G170="she", "her", $G170="they", "their")</f>
        <v>her</v>
      </c>
      <c r="AL170" s="110" t="s">
        <v>135</v>
      </c>
      <c r="AM170" s="111" t="str">
        <f t="shared" si="27"/>
        <v>she_brother</v>
      </c>
      <c r="AN170" s="106" t="str">
        <f t="shared" si="29"/>
        <v>ST2_brother_jaime.png</v>
      </c>
      <c r="AO170" s="106" t="str">
        <f t="shared" si="30"/>
        <v>ST2_sister_jaime.png</v>
      </c>
      <c r="AP170" s="106" t="str">
        <f t="shared" si="31"/>
        <v>ST1_brother_alex.png</v>
      </c>
      <c r="AQ170" s="106" t="str">
        <f t="shared" si="32"/>
        <v>ST1_sister_alex.png</v>
      </c>
      <c r="AR170" s="106" t="s">
        <v>357</v>
      </c>
      <c r="AS170" s="106" t="s">
        <v>355</v>
      </c>
      <c r="AT170" s="106" t="s">
        <v>358</v>
      </c>
      <c r="AU170" s="106" t="s">
        <v>356</v>
      </c>
    </row>
    <row r="171" spans="1:47" x14ac:dyDescent="0.25">
      <c r="A171" s="107">
        <v>5</v>
      </c>
      <c r="B171" s="107" t="s">
        <v>64</v>
      </c>
      <c r="C171" s="107">
        <v>5</v>
      </c>
      <c r="D171" s="46" t="s">
        <v>10</v>
      </c>
      <c r="E171" s="46" t="str">
        <f t="shared" si="22"/>
        <v>both_list5_critical19</v>
      </c>
      <c r="F171" s="109" t="s">
        <v>338</v>
      </c>
      <c r="G171" s="46" t="s">
        <v>196</v>
      </c>
      <c r="H171" s="46">
        <f>VLOOKUP($C171&amp;$G171,'Character Sets'!$A$3:$H$21,3,FALSE)</f>
        <v>14</v>
      </c>
      <c r="I171" s="46" t="str">
        <f>VLOOKUP($C171&amp;$G171,'Character Sets'!$A$3:$H$21,4,FALSE)</f>
        <v>ST2</v>
      </c>
      <c r="J171" s="46" t="str">
        <f>LOWER(VLOOKUP($C171&amp;$G171,'Character Sets'!$A$3:$H$21,6,FALSE))</f>
        <v>jaime</v>
      </c>
      <c r="K171" s="114" t="str">
        <f t="shared" si="23"/>
        <v>ST2_she_jaime_nametag.png</v>
      </c>
      <c r="L171" s="46" t="s">
        <v>197</v>
      </c>
      <c r="M171" s="46">
        <f>VLOOKUP($C171&amp;$L171,'Character Sets'!$A$3:$H$21,3,FALSE)</f>
        <v>15</v>
      </c>
      <c r="N171" s="46" t="str">
        <f>VLOOKUP($C171&amp;$L171,'Character Sets'!$A$3:$H$21,4,FALSE)</f>
        <v>ST1</v>
      </c>
      <c r="O171" s="46" t="str">
        <f>LOWER(VLOOKUP($C171&amp;$L171,'Character Sets'!$A$3:$H$21,6,FALSE))</f>
        <v>alex</v>
      </c>
      <c r="P171" s="114" t="str">
        <f t="shared" si="24"/>
        <v>ST1_they_alex_nametag.png</v>
      </c>
      <c r="Q171" s="114" t="s">
        <v>27</v>
      </c>
      <c r="R171" s="107" cm="1">
        <f t="array" ref="R171">_xlfn.IFS($AF171="left", 275, $AF171="right", 525)</f>
        <v>275</v>
      </c>
      <c r="S171" s="107" cm="1">
        <f t="array" ref="S171">_xlfn.IFS($AG171="left", 275, $AG171="right", 525)</f>
        <v>525</v>
      </c>
      <c r="T171" s="107" cm="1">
        <f t="array" ref="T171">_xlfn.IFS($AF171="left", 175, $AF171="right", 725)</f>
        <v>175</v>
      </c>
      <c r="U171" s="107" cm="1">
        <f t="array" ref="U171">_xlfn.IFS($AI171="top", 150, $AI171="bottom", 250)</f>
        <v>250</v>
      </c>
      <c r="V171" s="107" cm="1">
        <f t="array" ref="V171">_xlfn.IFS($AI171="top", 100, $AI171="bottom", 300)</f>
        <v>300</v>
      </c>
      <c r="W171" s="107" cm="1">
        <f t="array" ref="W171">_xlfn.IFS($AI171="top", 50, $AI171="bottom", 350)</f>
        <v>350</v>
      </c>
      <c r="X171" s="111" t="str">
        <f t="shared" si="25"/>
        <v>ST2_sister_jaime.png</v>
      </c>
      <c r="Y171" s="106" t="str" cm="1">
        <f t="array" ref="Y171">_xlfn.IFS($AR171="target_sister",$AO171,$AR171="target_brother", $AN171,$AR171="distractor_sister",$AQ171,$AR171="distractor_brother",$AP171)</f>
        <v>ST2_brother_jaime.png</v>
      </c>
      <c r="Z171" s="106" t="str" cm="1">
        <f t="array" ref="Z171">_xlfn.IFS($AS171="target_sister",$AO171,$AS171="target_brother", $AN171,$AS171="distractor_sister",$AQ171,$AS171="distractor_brother",$AP171)</f>
        <v>ST1_sister_alex.png</v>
      </c>
      <c r="AA171" s="106" t="str" cm="1">
        <f t="array" ref="AA171">_xlfn.IFS($AT171="target_sister",$AO171,$AT171="target_brother", $AN171,$AT171="distractor_sister",$AQ171,$AT171="distractor_brother",$AP171)</f>
        <v>ST2_sister_jaime.png</v>
      </c>
      <c r="AB171" s="106" t="str" cm="1">
        <f t="array" ref="AB171">_xlfn.IFS($AU171="target_sister",$AO171,$AU171="target_brother", $AN171,$AU171="distractor_sister",$AQ171,$AU171="distractor_brother",$AP171)</f>
        <v>ST1_brother_alex.png</v>
      </c>
      <c r="AC171" s="111" t="str">
        <f>_xlfn.CONCAT(VLOOKUP($C171&amp;$G171,'Character Sets'!$A$3:$H$21,6,FALSE)," gave the ",LEFT($Q171,FIND(".",$Q171)-1)," to ",$AK171," ",$AL171,".")</f>
        <v>Jaime gave the carrot to her sister.</v>
      </c>
      <c r="AD171" s="107">
        <v>19</v>
      </c>
      <c r="AE171" s="106" t="str" cm="1">
        <f t="array" ref="AE171">_xlfn.IFS($B171="both", "_nametag", $B171="nametag", "_nametag", $B171="intro", "", $B171="neither", "")</f>
        <v>_nametag</v>
      </c>
      <c r="AF171" s="46" t="s">
        <v>5</v>
      </c>
      <c r="AG171" s="46" t="s">
        <v>6</v>
      </c>
      <c r="AH171" s="108" t="str">
        <f t="shared" si="28"/>
        <v>carrot</v>
      </c>
      <c r="AI171" s="46" t="s">
        <v>8</v>
      </c>
      <c r="AJ171" s="110" t="str">
        <f t="shared" si="26"/>
        <v>bottom left</v>
      </c>
      <c r="AK171" s="110" t="str" cm="1">
        <f t="array" ref="AK171">_xlfn.IFS($G171="he", "his", $G171="she", "her", $G171="they", "their")</f>
        <v>her</v>
      </c>
      <c r="AL171" s="110" t="s">
        <v>136</v>
      </c>
      <c r="AM171" s="111" t="str">
        <f t="shared" si="27"/>
        <v>she_sister</v>
      </c>
      <c r="AN171" s="106" t="str">
        <f t="shared" si="29"/>
        <v>ST2_brother_jaime.png</v>
      </c>
      <c r="AO171" s="106" t="str">
        <f t="shared" si="30"/>
        <v>ST2_sister_jaime.png</v>
      </c>
      <c r="AP171" s="106" t="str">
        <f t="shared" si="31"/>
        <v>ST1_brother_alex.png</v>
      </c>
      <c r="AQ171" s="106" t="str">
        <f t="shared" si="32"/>
        <v>ST1_sister_alex.png</v>
      </c>
      <c r="AR171" s="106" t="s">
        <v>355</v>
      </c>
      <c r="AS171" s="106" t="s">
        <v>358</v>
      </c>
      <c r="AT171" s="106" t="s">
        <v>356</v>
      </c>
      <c r="AU171" s="106" t="s">
        <v>357</v>
      </c>
    </row>
    <row r="172" spans="1:47" x14ac:dyDescent="0.25">
      <c r="A172" s="107">
        <v>5</v>
      </c>
      <c r="B172" s="107" t="s">
        <v>64</v>
      </c>
      <c r="C172" s="107">
        <v>5</v>
      </c>
      <c r="D172" s="46" t="s">
        <v>10</v>
      </c>
      <c r="E172" s="46" t="str">
        <f t="shared" si="22"/>
        <v>both_list5_critical20</v>
      </c>
      <c r="F172" s="109" t="s">
        <v>338</v>
      </c>
      <c r="G172" s="46" t="s">
        <v>196</v>
      </c>
      <c r="H172" s="46">
        <f>VLOOKUP($C172&amp;$G172,'Character Sets'!$A$3:$H$21,3,FALSE)</f>
        <v>14</v>
      </c>
      <c r="I172" s="46" t="str">
        <f>VLOOKUP($C172&amp;$G172,'Character Sets'!$A$3:$H$21,4,FALSE)</f>
        <v>ST2</v>
      </c>
      <c r="J172" s="46" t="str">
        <f>LOWER(VLOOKUP($C172&amp;$G172,'Character Sets'!$A$3:$H$21,6,FALSE))</f>
        <v>jaime</v>
      </c>
      <c r="K172" s="114" t="str">
        <f t="shared" si="23"/>
        <v>ST2_she_jaime_nametag.png</v>
      </c>
      <c r="L172" s="46" t="s">
        <v>197</v>
      </c>
      <c r="M172" s="46">
        <f>VLOOKUP($C172&amp;$L172,'Character Sets'!$A$3:$H$21,3,FALSE)</f>
        <v>15</v>
      </c>
      <c r="N172" s="46" t="str">
        <f>VLOOKUP($C172&amp;$L172,'Character Sets'!$A$3:$H$21,4,FALSE)</f>
        <v>ST1</v>
      </c>
      <c r="O172" s="46" t="str">
        <f>LOWER(VLOOKUP($C172&amp;$L172,'Character Sets'!$A$3:$H$21,6,FALSE))</f>
        <v>alex</v>
      </c>
      <c r="P172" s="114" t="str">
        <f t="shared" si="24"/>
        <v>ST1_they_alex_nametag.png</v>
      </c>
      <c r="Q172" s="114" t="s">
        <v>28</v>
      </c>
      <c r="R172" s="107" cm="1">
        <f t="array" ref="R172">_xlfn.IFS($AF172="left", 275, $AF172="right", 525)</f>
        <v>525</v>
      </c>
      <c r="S172" s="107" cm="1">
        <f t="array" ref="S172">_xlfn.IFS($AG172="left", 275, $AG172="right", 525)</f>
        <v>275</v>
      </c>
      <c r="T172" s="107" cm="1">
        <f t="array" ref="T172">_xlfn.IFS($AF172="left", 175, $AF172="right", 725)</f>
        <v>725</v>
      </c>
      <c r="U172" s="107" cm="1">
        <f t="array" ref="U172">_xlfn.IFS($AI172="top", 150, $AI172="bottom", 250)</f>
        <v>250</v>
      </c>
      <c r="V172" s="107" cm="1">
        <f t="array" ref="V172">_xlfn.IFS($AI172="top", 100, $AI172="bottom", 300)</f>
        <v>300</v>
      </c>
      <c r="W172" s="107" cm="1">
        <f t="array" ref="W172">_xlfn.IFS($AI172="top", 50, $AI172="bottom", 350)</f>
        <v>350</v>
      </c>
      <c r="X172" s="111" t="str">
        <f t="shared" si="25"/>
        <v>ST2_brother_jaime.png</v>
      </c>
      <c r="Y172" s="106" t="str" cm="1">
        <f t="array" ref="Y172">_xlfn.IFS($AR172="target_sister",$AO172,$AR172="target_brother", $AN172,$AR172="distractor_sister",$AQ172,$AR172="distractor_brother",$AP172)</f>
        <v>ST1_brother_alex.png</v>
      </c>
      <c r="Z172" s="106" t="str" cm="1">
        <f t="array" ref="Z172">_xlfn.IFS($AS172="target_sister",$AO172,$AS172="target_brother", $AN172,$AS172="distractor_sister",$AQ172,$AS172="distractor_brother",$AP172)</f>
        <v>ST2_sister_jaime.png</v>
      </c>
      <c r="AA172" s="106" t="str" cm="1">
        <f t="array" ref="AA172">_xlfn.IFS($AT172="target_sister",$AO172,$AT172="target_brother", $AN172,$AT172="distractor_sister",$AQ172,$AT172="distractor_brother",$AP172)</f>
        <v>ST1_sister_alex.png</v>
      </c>
      <c r="AB172" s="106" t="str" cm="1">
        <f t="array" ref="AB172">_xlfn.IFS($AU172="target_sister",$AO172,$AU172="target_brother", $AN172,$AU172="distractor_sister",$AQ172,$AU172="distractor_brother",$AP172)</f>
        <v>ST2_brother_jaime.png</v>
      </c>
      <c r="AC172" s="111" t="str">
        <f>_xlfn.CONCAT(VLOOKUP($C172&amp;$G172,'Character Sets'!$A$3:$H$21,6,FALSE)," gave the ",LEFT($Q172,FIND(".",$Q172)-1)," to ",$AK172," ",$AL172,".")</f>
        <v>Jaime gave the lemon to her brother.</v>
      </c>
      <c r="AD172" s="107">
        <v>20</v>
      </c>
      <c r="AE172" s="106" t="str" cm="1">
        <f t="array" ref="AE172">_xlfn.IFS($B172="both", "_nametag", $B172="nametag", "_nametag", $B172="intro", "", $B172="neither", "")</f>
        <v>_nametag</v>
      </c>
      <c r="AF172" s="46" t="s">
        <v>6</v>
      </c>
      <c r="AG172" s="46" t="s">
        <v>5</v>
      </c>
      <c r="AH172" s="108" t="str">
        <f t="shared" si="28"/>
        <v>lemon</v>
      </c>
      <c r="AI172" s="46" t="s">
        <v>8</v>
      </c>
      <c r="AJ172" s="110" t="str">
        <f t="shared" si="26"/>
        <v>bottom right</v>
      </c>
      <c r="AK172" s="110" t="str" cm="1">
        <f t="array" ref="AK172">_xlfn.IFS($G172="he", "his", $G172="she", "her", $G172="they", "their")</f>
        <v>her</v>
      </c>
      <c r="AL172" s="110" t="s">
        <v>135</v>
      </c>
      <c r="AM172" s="111" t="str">
        <f t="shared" si="27"/>
        <v>she_brother</v>
      </c>
      <c r="AN172" s="106" t="str">
        <f t="shared" si="29"/>
        <v>ST2_brother_jaime.png</v>
      </c>
      <c r="AO172" s="106" t="str">
        <f t="shared" si="30"/>
        <v>ST2_sister_jaime.png</v>
      </c>
      <c r="AP172" s="106" t="str">
        <f t="shared" si="31"/>
        <v>ST1_brother_alex.png</v>
      </c>
      <c r="AQ172" s="106" t="str">
        <f t="shared" si="32"/>
        <v>ST1_sister_alex.png</v>
      </c>
      <c r="AR172" s="106" t="s">
        <v>357</v>
      </c>
      <c r="AS172" s="106" t="s">
        <v>356</v>
      </c>
      <c r="AT172" s="106" t="s">
        <v>358</v>
      </c>
      <c r="AU172" s="106" t="s">
        <v>355</v>
      </c>
    </row>
    <row r="173" spans="1:47" x14ac:dyDescent="0.25">
      <c r="A173" s="107">
        <v>5</v>
      </c>
      <c r="B173" s="107" t="s">
        <v>64</v>
      </c>
      <c r="C173" s="107">
        <v>5</v>
      </c>
      <c r="D173" s="46" t="s">
        <v>10</v>
      </c>
      <c r="E173" s="46" t="str">
        <f t="shared" si="22"/>
        <v>both_list5_critical21</v>
      </c>
      <c r="F173" s="109" t="s">
        <v>339</v>
      </c>
      <c r="G173" s="46" t="s">
        <v>197</v>
      </c>
      <c r="H173" s="46">
        <f>VLOOKUP($C173&amp;$G173,'Character Sets'!$A$3:$H$21,3,FALSE)</f>
        <v>15</v>
      </c>
      <c r="I173" s="46" t="str">
        <f>VLOOKUP($C173&amp;$G173,'Character Sets'!$A$3:$H$21,4,FALSE)</f>
        <v>ST1</v>
      </c>
      <c r="J173" s="46" t="str">
        <f>LOWER(VLOOKUP($C173&amp;$G173,'Character Sets'!$A$3:$H$21,6,FALSE))</f>
        <v>alex</v>
      </c>
      <c r="K173" s="114" t="str">
        <f t="shared" si="23"/>
        <v>ST1_they_alex_nametag.png</v>
      </c>
      <c r="L173" s="46" t="s">
        <v>196</v>
      </c>
      <c r="M173" s="46">
        <f>VLOOKUP($C173&amp;$L173,'Character Sets'!$A$3:$H$21,3,FALSE)</f>
        <v>14</v>
      </c>
      <c r="N173" s="46" t="str">
        <f>VLOOKUP($C173&amp;$L173,'Character Sets'!$A$3:$H$21,4,FALSE)</f>
        <v>ST2</v>
      </c>
      <c r="O173" s="46" t="str">
        <f>LOWER(VLOOKUP($C173&amp;$L173,'Character Sets'!$A$3:$H$21,6,FALSE))</f>
        <v>jaime</v>
      </c>
      <c r="P173" s="114" t="str">
        <f t="shared" si="24"/>
        <v>ST2_she_jaime_nametag.png</v>
      </c>
      <c r="Q173" s="114" t="s">
        <v>170</v>
      </c>
      <c r="R173" s="107" cm="1">
        <f t="array" ref="R173">_xlfn.IFS($AF173="left", 275, $AF173="right", 525)</f>
        <v>275</v>
      </c>
      <c r="S173" s="107" cm="1">
        <f t="array" ref="S173">_xlfn.IFS($AG173="left", 275, $AG173="right", 525)</f>
        <v>525</v>
      </c>
      <c r="T173" s="107" cm="1">
        <f t="array" ref="T173">_xlfn.IFS($AF173="left", 175, $AF173="right", 725)</f>
        <v>175</v>
      </c>
      <c r="U173" s="107" cm="1">
        <f t="array" ref="U173">_xlfn.IFS($AI173="top", 150, $AI173="bottom", 250)</f>
        <v>150</v>
      </c>
      <c r="V173" s="107" cm="1">
        <f t="array" ref="V173">_xlfn.IFS($AI173="top", 100, $AI173="bottom", 300)</f>
        <v>100</v>
      </c>
      <c r="W173" s="107" cm="1">
        <f t="array" ref="W173">_xlfn.IFS($AI173="top", 50, $AI173="bottom", 350)</f>
        <v>50</v>
      </c>
      <c r="X173" s="111" t="str">
        <f t="shared" si="25"/>
        <v>ST1_brother_alex.png</v>
      </c>
      <c r="Y173" s="106" t="str" cm="1">
        <f t="array" ref="Y173">_xlfn.IFS($AR173="target_sister",$AO173,$AR173="target_brother", $AN173,$AR173="distractor_sister",$AQ173,$AR173="distractor_brother",$AP173)</f>
        <v>ST1_brother_alex.png</v>
      </c>
      <c r="Z173" s="106" t="str" cm="1">
        <f t="array" ref="Z173">_xlfn.IFS($AS173="target_sister",$AO173,$AS173="target_brother", $AN173,$AS173="distractor_sister",$AQ173,$AS173="distractor_brother",$AP173)</f>
        <v>ST2_sister_jaime.png</v>
      </c>
      <c r="AA173" s="106" t="str" cm="1">
        <f t="array" ref="AA173">_xlfn.IFS($AT173="target_sister",$AO173,$AT173="target_brother", $AN173,$AT173="distractor_sister",$AQ173,$AT173="distractor_brother",$AP173)</f>
        <v>ST1_sister_alex.png</v>
      </c>
      <c r="AB173" s="106" t="str" cm="1">
        <f t="array" ref="AB173">_xlfn.IFS($AU173="target_sister",$AO173,$AU173="target_brother", $AN173,$AU173="distractor_sister",$AQ173,$AU173="distractor_brother",$AP173)</f>
        <v>ST2_brother_jaime.png</v>
      </c>
      <c r="AC173" s="111" t="str">
        <f>_xlfn.CONCAT(VLOOKUP($C173&amp;$G173,'Character Sets'!$A$3:$H$21,6,FALSE)," gave the ",LEFT($Q173,FIND(".",$Q173)-1)," to ",$AK173," ",$AL173,".")</f>
        <v>Alex gave the pizza to their brother.</v>
      </c>
      <c r="AD173" s="107">
        <v>21</v>
      </c>
      <c r="AE173" s="106" t="str" cm="1">
        <f t="array" ref="AE173">_xlfn.IFS($B173="both", "_nametag", $B173="nametag", "_nametag", $B173="intro", "", $B173="neither", "")</f>
        <v>_nametag</v>
      </c>
      <c r="AF173" s="46" t="s">
        <v>5</v>
      </c>
      <c r="AG173" s="46" t="s">
        <v>6</v>
      </c>
      <c r="AH173" s="108" t="str">
        <f t="shared" si="28"/>
        <v>pizza</v>
      </c>
      <c r="AI173" s="46" t="s">
        <v>7</v>
      </c>
      <c r="AJ173" s="110" t="str">
        <f t="shared" si="26"/>
        <v>top left</v>
      </c>
      <c r="AK173" s="110" t="str" cm="1">
        <f t="array" ref="AK173">_xlfn.IFS($G173="he", "his", $G173="she", "her", $G173="they", "their")</f>
        <v>their</v>
      </c>
      <c r="AL173" s="110" t="s">
        <v>135</v>
      </c>
      <c r="AM173" s="111" t="str">
        <f t="shared" si="27"/>
        <v>they_brother</v>
      </c>
      <c r="AN173" s="106" t="str">
        <f t="shared" si="29"/>
        <v>ST1_brother_alex.png</v>
      </c>
      <c r="AO173" s="106" t="str">
        <f t="shared" si="30"/>
        <v>ST1_sister_alex.png</v>
      </c>
      <c r="AP173" s="106" t="str">
        <f t="shared" si="31"/>
        <v>ST2_brother_jaime.png</v>
      </c>
      <c r="AQ173" s="106" t="str">
        <f t="shared" si="32"/>
        <v>ST2_sister_jaime.png</v>
      </c>
      <c r="AR173" s="106" t="s">
        <v>355</v>
      </c>
      <c r="AS173" s="106" t="s">
        <v>358</v>
      </c>
      <c r="AT173" s="106" t="s">
        <v>356</v>
      </c>
      <c r="AU173" s="106" t="s">
        <v>357</v>
      </c>
    </row>
    <row r="174" spans="1:47" x14ac:dyDescent="0.25">
      <c r="A174" s="107">
        <v>5</v>
      </c>
      <c r="B174" s="107" t="s">
        <v>64</v>
      </c>
      <c r="C174" s="107">
        <v>5</v>
      </c>
      <c r="D174" s="46" t="s">
        <v>10</v>
      </c>
      <c r="E174" s="46" t="str">
        <f t="shared" si="22"/>
        <v>both_list5_critical22</v>
      </c>
      <c r="F174" s="109" t="s">
        <v>339</v>
      </c>
      <c r="G174" s="46" t="s">
        <v>197</v>
      </c>
      <c r="H174" s="46">
        <f>VLOOKUP($C174&amp;$G174,'Character Sets'!$A$3:$H$21,3,FALSE)</f>
        <v>15</v>
      </c>
      <c r="I174" s="46" t="str">
        <f>VLOOKUP($C174&amp;$G174,'Character Sets'!$A$3:$H$21,4,FALSE)</f>
        <v>ST1</v>
      </c>
      <c r="J174" s="46" t="str">
        <f>LOWER(VLOOKUP($C174&amp;$G174,'Character Sets'!$A$3:$H$21,6,FALSE))</f>
        <v>alex</v>
      </c>
      <c r="K174" s="114" t="str">
        <f t="shared" si="23"/>
        <v>ST1_they_alex_nametag.png</v>
      </c>
      <c r="L174" s="46" t="s">
        <v>196</v>
      </c>
      <c r="M174" s="46">
        <f>VLOOKUP($C174&amp;$L174,'Character Sets'!$A$3:$H$21,3,FALSE)</f>
        <v>14</v>
      </c>
      <c r="N174" s="46" t="str">
        <f>VLOOKUP($C174&amp;$L174,'Character Sets'!$A$3:$H$21,4,FALSE)</f>
        <v>ST2</v>
      </c>
      <c r="O174" s="46" t="str">
        <f>LOWER(VLOOKUP($C174&amp;$L174,'Character Sets'!$A$3:$H$21,6,FALSE))</f>
        <v>jaime</v>
      </c>
      <c r="P174" s="114" t="str">
        <f t="shared" si="24"/>
        <v>ST2_she_jaime_nametag.png</v>
      </c>
      <c r="Q174" s="114" t="s">
        <v>176</v>
      </c>
      <c r="R174" s="107" cm="1">
        <f t="array" ref="R174">_xlfn.IFS($AF174="left", 275, $AF174="right", 525)</f>
        <v>525</v>
      </c>
      <c r="S174" s="107" cm="1">
        <f t="array" ref="S174">_xlfn.IFS($AG174="left", 275, $AG174="right", 525)</f>
        <v>275</v>
      </c>
      <c r="T174" s="107" cm="1">
        <f t="array" ref="T174">_xlfn.IFS($AF174="left", 175, $AF174="right", 725)</f>
        <v>725</v>
      </c>
      <c r="U174" s="107" cm="1">
        <f t="array" ref="U174">_xlfn.IFS($AI174="top", 150, $AI174="bottom", 250)</f>
        <v>150</v>
      </c>
      <c r="V174" s="107" cm="1">
        <f t="array" ref="V174">_xlfn.IFS($AI174="top", 100, $AI174="bottom", 300)</f>
        <v>100</v>
      </c>
      <c r="W174" s="107" cm="1">
        <f t="array" ref="W174">_xlfn.IFS($AI174="top", 50, $AI174="bottom", 350)</f>
        <v>50</v>
      </c>
      <c r="X174" s="111" t="str">
        <f t="shared" si="25"/>
        <v>ST1_sister_alex.png</v>
      </c>
      <c r="Y174" s="106" t="str" cm="1">
        <f t="array" ref="Y174">_xlfn.IFS($AR174="target_sister",$AO174,$AR174="target_brother", $AN174,$AR174="distractor_sister",$AQ174,$AR174="distractor_brother",$AP174)</f>
        <v>ST2_brother_jaime.png</v>
      </c>
      <c r="Z174" s="106" t="str" cm="1">
        <f t="array" ref="Z174">_xlfn.IFS($AS174="target_sister",$AO174,$AS174="target_brother", $AN174,$AS174="distractor_sister",$AQ174,$AS174="distractor_brother",$AP174)</f>
        <v>ST1_sister_alex.png</v>
      </c>
      <c r="AA174" s="106" t="str" cm="1">
        <f t="array" ref="AA174">_xlfn.IFS($AT174="target_sister",$AO174,$AT174="target_brother", $AN174,$AT174="distractor_sister",$AQ174,$AT174="distractor_brother",$AP174)</f>
        <v>ST2_sister_jaime.png</v>
      </c>
      <c r="AB174" s="106" t="str" cm="1">
        <f t="array" ref="AB174">_xlfn.IFS($AU174="target_sister",$AO174,$AU174="target_brother", $AN174,$AU174="distractor_sister",$AQ174,$AU174="distractor_brother",$AP174)</f>
        <v>ST1_brother_alex.png</v>
      </c>
      <c r="AC174" s="111" t="str">
        <f>_xlfn.CONCAT(VLOOKUP($C174&amp;$G174,'Character Sets'!$A$3:$H$21,6,FALSE)," gave the ",LEFT($Q174,FIND(".",$Q174)-1)," to ",$AK174," ",$AL174,".")</f>
        <v>Alex gave the plate to their sister.</v>
      </c>
      <c r="AD174" s="107">
        <v>22</v>
      </c>
      <c r="AE174" s="106" t="str" cm="1">
        <f t="array" ref="AE174">_xlfn.IFS($B174="both", "_nametag", $B174="nametag", "_nametag", $B174="intro", "", $B174="neither", "")</f>
        <v>_nametag</v>
      </c>
      <c r="AF174" s="46" t="s">
        <v>6</v>
      </c>
      <c r="AG174" s="46" t="s">
        <v>5</v>
      </c>
      <c r="AH174" s="108" t="str">
        <f t="shared" si="28"/>
        <v>plate</v>
      </c>
      <c r="AI174" s="46" t="s">
        <v>7</v>
      </c>
      <c r="AJ174" s="110" t="str">
        <f t="shared" si="26"/>
        <v>top right</v>
      </c>
      <c r="AK174" s="110" t="str" cm="1">
        <f t="array" ref="AK174">_xlfn.IFS($G174="he", "his", $G174="she", "her", $G174="they", "their")</f>
        <v>their</v>
      </c>
      <c r="AL174" s="110" t="s">
        <v>136</v>
      </c>
      <c r="AM174" s="111" t="str">
        <f t="shared" si="27"/>
        <v>they_sister</v>
      </c>
      <c r="AN174" s="106" t="str">
        <f t="shared" si="29"/>
        <v>ST1_brother_alex.png</v>
      </c>
      <c r="AO174" s="106" t="str">
        <f t="shared" si="30"/>
        <v>ST1_sister_alex.png</v>
      </c>
      <c r="AP174" s="106" t="str">
        <f t="shared" si="31"/>
        <v>ST2_brother_jaime.png</v>
      </c>
      <c r="AQ174" s="106" t="str">
        <f t="shared" si="32"/>
        <v>ST2_sister_jaime.png</v>
      </c>
      <c r="AR174" s="106" t="s">
        <v>357</v>
      </c>
      <c r="AS174" s="106" t="s">
        <v>356</v>
      </c>
      <c r="AT174" s="106" t="s">
        <v>358</v>
      </c>
      <c r="AU174" s="106" t="s">
        <v>355</v>
      </c>
    </row>
    <row r="175" spans="1:47" x14ac:dyDescent="0.25">
      <c r="A175" s="107">
        <v>5</v>
      </c>
      <c r="B175" s="107" t="s">
        <v>64</v>
      </c>
      <c r="C175" s="107">
        <v>5</v>
      </c>
      <c r="D175" s="46" t="s">
        <v>10</v>
      </c>
      <c r="E175" s="46" t="str">
        <f t="shared" si="22"/>
        <v>both_list5_critical23</v>
      </c>
      <c r="F175" s="109" t="s">
        <v>339</v>
      </c>
      <c r="G175" s="46" t="s">
        <v>197</v>
      </c>
      <c r="H175" s="46">
        <f>VLOOKUP($C175&amp;$G175,'Character Sets'!$A$3:$H$21,3,FALSE)</f>
        <v>15</v>
      </c>
      <c r="I175" s="46" t="str">
        <f>VLOOKUP($C175&amp;$G175,'Character Sets'!$A$3:$H$21,4,FALSE)</f>
        <v>ST1</v>
      </c>
      <c r="J175" s="46" t="str">
        <f>LOWER(VLOOKUP($C175&amp;$G175,'Character Sets'!$A$3:$H$21,6,FALSE))</f>
        <v>alex</v>
      </c>
      <c r="K175" s="114" t="str">
        <f t="shared" si="23"/>
        <v>ST1_they_alex_nametag.png</v>
      </c>
      <c r="L175" s="46" t="s">
        <v>196</v>
      </c>
      <c r="M175" s="46">
        <f>VLOOKUP($C175&amp;$L175,'Character Sets'!$A$3:$H$21,3,FALSE)</f>
        <v>14</v>
      </c>
      <c r="N175" s="46" t="str">
        <f>VLOOKUP($C175&amp;$L175,'Character Sets'!$A$3:$H$21,4,FALSE)</f>
        <v>ST2</v>
      </c>
      <c r="O175" s="46" t="str">
        <f>LOWER(VLOOKUP($C175&amp;$L175,'Character Sets'!$A$3:$H$21,6,FALSE))</f>
        <v>jaime</v>
      </c>
      <c r="P175" s="114" t="str">
        <f t="shared" si="24"/>
        <v>ST2_she_jaime_nametag.png</v>
      </c>
      <c r="Q175" s="117" t="s">
        <v>37</v>
      </c>
      <c r="R175" s="107" cm="1">
        <f t="array" ref="R175">_xlfn.IFS($AF175="left", 275, $AF175="right", 525)</f>
        <v>275</v>
      </c>
      <c r="S175" s="107" cm="1">
        <f t="array" ref="S175">_xlfn.IFS($AG175="left", 275, $AG175="right", 525)</f>
        <v>525</v>
      </c>
      <c r="T175" s="107" cm="1">
        <f t="array" ref="T175">_xlfn.IFS($AF175="left", 175, $AF175="right", 725)</f>
        <v>175</v>
      </c>
      <c r="U175" s="107" cm="1">
        <f t="array" ref="U175">_xlfn.IFS($AI175="top", 150, $AI175="bottom", 250)</f>
        <v>250</v>
      </c>
      <c r="V175" s="107" cm="1">
        <f t="array" ref="V175">_xlfn.IFS($AI175="top", 100, $AI175="bottom", 300)</f>
        <v>300</v>
      </c>
      <c r="W175" s="107" cm="1">
        <f t="array" ref="W175">_xlfn.IFS($AI175="top", 50, $AI175="bottom", 350)</f>
        <v>350</v>
      </c>
      <c r="X175" s="111" t="str">
        <f t="shared" si="25"/>
        <v>ST1_sister_alex.png</v>
      </c>
      <c r="Y175" s="106" t="str" cm="1">
        <f t="array" ref="Y175">_xlfn.IFS($AR175="target_sister",$AO175,$AR175="target_brother", $AN175,$AR175="distractor_sister",$AQ175,$AR175="distractor_brother",$AP175)</f>
        <v>ST1_brother_alex.png</v>
      </c>
      <c r="Z175" s="106" t="str" cm="1">
        <f t="array" ref="Z175">_xlfn.IFS($AS175="target_sister",$AO175,$AS175="target_brother", $AN175,$AS175="distractor_sister",$AQ175,$AS175="distractor_brother",$AP175)</f>
        <v>ST2_sister_jaime.png</v>
      </c>
      <c r="AA175" s="106" t="str" cm="1">
        <f t="array" ref="AA175">_xlfn.IFS($AT175="target_sister",$AO175,$AT175="target_brother", $AN175,$AT175="distractor_sister",$AQ175,$AT175="distractor_brother",$AP175)</f>
        <v>ST1_sister_alex.png</v>
      </c>
      <c r="AB175" s="106" t="str" cm="1">
        <f t="array" ref="AB175">_xlfn.IFS($AU175="target_sister",$AO175,$AU175="target_brother", $AN175,$AU175="distractor_sister",$AQ175,$AU175="distractor_brother",$AP175)</f>
        <v>ST2_brother_jaime.png</v>
      </c>
      <c r="AC175" s="111" t="str">
        <f>_xlfn.CONCAT(VLOOKUP($C175&amp;$G175,'Character Sets'!$A$3:$H$21,6,FALSE)," gave the ",LEFT($Q175,FIND(".",$Q175)-1)," to ",$AK175," ",$AL175,".")</f>
        <v>Alex gave the orange to their sister.</v>
      </c>
      <c r="AD175" s="107">
        <v>23</v>
      </c>
      <c r="AE175" s="106" t="str" cm="1">
        <f t="array" ref="AE175">_xlfn.IFS($B175="both", "_nametag", $B175="nametag", "_nametag", $B175="intro", "", $B175="neither", "")</f>
        <v>_nametag</v>
      </c>
      <c r="AF175" s="46" t="s">
        <v>5</v>
      </c>
      <c r="AG175" s="46" t="s">
        <v>6</v>
      </c>
      <c r="AH175" s="108" t="str">
        <f t="shared" si="28"/>
        <v>orange</v>
      </c>
      <c r="AI175" s="46" t="s">
        <v>8</v>
      </c>
      <c r="AJ175" s="110" t="str">
        <f t="shared" si="26"/>
        <v>bottom left</v>
      </c>
      <c r="AK175" s="110" t="str" cm="1">
        <f t="array" ref="AK175">_xlfn.IFS($G175="he", "his", $G175="she", "her", $G175="they", "their")</f>
        <v>their</v>
      </c>
      <c r="AL175" s="110" t="s">
        <v>136</v>
      </c>
      <c r="AM175" s="111" t="str">
        <f t="shared" si="27"/>
        <v>they_sister</v>
      </c>
      <c r="AN175" s="106" t="str">
        <f t="shared" si="29"/>
        <v>ST1_brother_alex.png</v>
      </c>
      <c r="AO175" s="106" t="str">
        <f t="shared" si="30"/>
        <v>ST1_sister_alex.png</v>
      </c>
      <c r="AP175" s="106" t="str">
        <f t="shared" si="31"/>
        <v>ST2_brother_jaime.png</v>
      </c>
      <c r="AQ175" s="106" t="str">
        <f t="shared" si="32"/>
        <v>ST2_sister_jaime.png</v>
      </c>
      <c r="AR175" s="106" t="s">
        <v>355</v>
      </c>
      <c r="AS175" s="106" t="s">
        <v>358</v>
      </c>
      <c r="AT175" s="106" t="s">
        <v>356</v>
      </c>
      <c r="AU175" s="106" t="s">
        <v>357</v>
      </c>
    </row>
    <row r="176" spans="1:47" x14ac:dyDescent="0.25">
      <c r="A176" s="107">
        <v>5</v>
      </c>
      <c r="B176" s="107" t="s">
        <v>64</v>
      </c>
      <c r="C176" s="107">
        <v>5</v>
      </c>
      <c r="D176" s="46" t="s">
        <v>10</v>
      </c>
      <c r="E176" s="46" t="str">
        <f t="shared" si="22"/>
        <v>both_list5_critical24</v>
      </c>
      <c r="F176" s="109" t="s">
        <v>339</v>
      </c>
      <c r="G176" s="46" t="s">
        <v>197</v>
      </c>
      <c r="H176" s="46">
        <f>VLOOKUP($C176&amp;$G176,'Character Sets'!$A$3:$H$21,3,FALSE)</f>
        <v>15</v>
      </c>
      <c r="I176" s="46" t="str">
        <f>VLOOKUP($C176&amp;$G176,'Character Sets'!$A$3:$H$21,4,FALSE)</f>
        <v>ST1</v>
      </c>
      <c r="J176" s="46" t="str">
        <f>LOWER(VLOOKUP($C176&amp;$G176,'Character Sets'!$A$3:$H$21,6,FALSE))</f>
        <v>alex</v>
      </c>
      <c r="K176" s="114" t="str">
        <f t="shared" si="23"/>
        <v>ST1_they_alex_nametag.png</v>
      </c>
      <c r="L176" s="46" t="s">
        <v>196</v>
      </c>
      <c r="M176" s="46">
        <f>VLOOKUP($C176&amp;$L176,'Character Sets'!$A$3:$H$21,3,FALSE)</f>
        <v>14</v>
      </c>
      <c r="N176" s="46" t="str">
        <f>VLOOKUP($C176&amp;$L176,'Character Sets'!$A$3:$H$21,4,FALSE)</f>
        <v>ST2</v>
      </c>
      <c r="O176" s="46" t="str">
        <f>LOWER(VLOOKUP($C176&amp;$L176,'Character Sets'!$A$3:$H$21,6,FALSE))</f>
        <v>jaime</v>
      </c>
      <c r="P176" s="114" t="str">
        <f t="shared" si="24"/>
        <v>ST2_she_jaime_nametag.png</v>
      </c>
      <c r="Q176" s="114" t="s">
        <v>29</v>
      </c>
      <c r="R176" s="107" cm="1">
        <f t="array" ref="R176">_xlfn.IFS($AF176="left", 275, $AF176="right", 525)</f>
        <v>525</v>
      </c>
      <c r="S176" s="107" cm="1">
        <f t="array" ref="S176">_xlfn.IFS($AG176="left", 275, $AG176="right", 525)</f>
        <v>275</v>
      </c>
      <c r="T176" s="107" cm="1">
        <f t="array" ref="T176">_xlfn.IFS($AF176="left", 175, $AF176="right", 725)</f>
        <v>725</v>
      </c>
      <c r="U176" s="107" cm="1">
        <f t="array" ref="U176">_xlfn.IFS($AI176="top", 150, $AI176="bottom", 250)</f>
        <v>250</v>
      </c>
      <c r="V176" s="107" cm="1">
        <f t="array" ref="V176">_xlfn.IFS($AI176="top", 100, $AI176="bottom", 300)</f>
        <v>300</v>
      </c>
      <c r="W176" s="107" cm="1">
        <f t="array" ref="W176">_xlfn.IFS($AI176="top", 50, $AI176="bottom", 350)</f>
        <v>350</v>
      </c>
      <c r="X176" s="111" t="str">
        <f t="shared" si="25"/>
        <v>ST1_brother_alex.png</v>
      </c>
      <c r="Y176" s="106" t="str" cm="1">
        <f t="array" ref="Y176">_xlfn.IFS($AR176="target_sister",$AO176,$AR176="target_brother", $AN176,$AR176="distractor_sister",$AQ176,$AR176="distractor_brother",$AP176)</f>
        <v>ST2_brother_jaime.png</v>
      </c>
      <c r="Z176" s="106" t="str" cm="1">
        <f t="array" ref="Z176">_xlfn.IFS($AS176="target_sister",$AO176,$AS176="target_brother", $AN176,$AS176="distractor_sister",$AQ176,$AS176="distractor_brother",$AP176)</f>
        <v>ST1_sister_alex.png</v>
      </c>
      <c r="AA176" s="106" t="str" cm="1">
        <f t="array" ref="AA176">_xlfn.IFS($AT176="target_sister",$AO176,$AT176="target_brother", $AN176,$AT176="distractor_sister",$AQ176,$AT176="distractor_brother",$AP176)</f>
        <v>ST2_sister_jaime.png</v>
      </c>
      <c r="AB176" s="106" t="str" cm="1">
        <f t="array" ref="AB176">_xlfn.IFS($AU176="target_sister",$AO176,$AU176="target_brother", $AN176,$AU176="distractor_sister",$AQ176,$AU176="distractor_brother",$AP176)</f>
        <v>ST1_brother_alex.png</v>
      </c>
      <c r="AC176" s="111" t="str">
        <f>_xlfn.CONCAT(VLOOKUP($C176&amp;$G176,'Character Sets'!$A$3:$H$21,6,FALSE)," gave the ",LEFT($Q176,FIND(".",$Q176)-1)," to ",$AK176," ",$AL176,".")</f>
        <v>Alex gave the potato to their brother.</v>
      </c>
      <c r="AD176" s="107">
        <v>24</v>
      </c>
      <c r="AE176" s="106" t="str" cm="1">
        <f t="array" ref="AE176">_xlfn.IFS($B176="both", "_nametag", $B176="nametag", "_nametag", $B176="intro", "", $B176="neither", "")</f>
        <v>_nametag</v>
      </c>
      <c r="AF176" s="46" t="s">
        <v>6</v>
      </c>
      <c r="AG176" s="46" t="s">
        <v>5</v>
      </c>
      <c r="AH176" s="108" t="str">
        <f t="shared" si="28"/>
        <v>potato</v>
      </c>
      <c r="AI176" s="46" t="s">
        <v>8</v>
      </c>
      <c r="AJ176" s="110" t="str">
        <f t="shared" si="26"/>
        <v>bottom right</v>
      </c>
      <c r="AK176" s="110" t="str" cm="1">
        <f t="array" ref="AK176">_xlfn.IFS($G176="he", "his", $G176="she", "her", $G176="they", "their")</f>
        <v>their</v>
      </c>
      <c r="AL176" s="110" t="s">
        <v>135</v>
      </c>
      <c r="AM176" s="111" t="str">
        <f t="shared" si="27"/>
        <v>they_brother</v>
      </c>
      <c r="AN176" s="106" t="str">
        <f t="shared" si="29"/>
        <v>ST1_brother_alex.png</v>
      </c>
      <c r="AO176" s="106" t="str">
        <f t="shared" si="30"/>
        <v>ST1_sister_alex.png</v>
      </c>
      <c r="AP176" s="106" t="str">
        <f t="shared" si="31"/>
        <v>ST2_brother_jaime.png</v>
      </c>
      <c r="AQ176" s="106" t="str">
        <f t="shared" si="32"/>
        <v>ST2_sister_jaime.png</v>
      </c>
      <c r="AR176" s="106" t="s">
        <v>357</v>
      </c>
      <c r="AS176" s="106" t="s">
        <v>356</v>
      </c>
      <c r="AT176" s="106" t="s">
        <v>358</v>
      </c>
      <c r="AU176" s="106" t="s">
        <v>355</v>
      </c>
    </row>
    <row r="177" spans="1:47" x14ac:dyDescent="0.25">
      <c r="A177" s="107">
        <v>5</v>
      </c>
      <c r="B177" s="107" t="s">
        <v>64</v>
      </c>
      <c r="C177" s="107">
        <v>5</v>
      </c>
      <c r="D177" s="46" t="s">
        <v>10</v>
      </c>
      <c r="E177" s="46" t="str">
        <f t="shared" si="22"/>
        <v>both_list5_critical25</v>
      </c>
      <c r="F177" s="109" t="s">
        <v>339</v>
      </c>
      <c r="G177" s="46" t="s">
        <v>197</v>
      </c>
      <c r="H177" s="46">
        <f>VLOOKUP($C177&amp;$G177,'Character Sets'!$A$3:$H$21,3,FALSE)</f>
        <v>15</v>
      </c>
      <c r="I177" s="46" t="str">
        <f>VLOOKUP($C177&amp;$G177,'Character Sets'!$A$3:$H$21,4,FALSE)</f>
        <v>ST1</v>
      </c>
      <c r="J177" s="46" t="str">
        <f>LOWER(VLOOKUP($C177&amp;$G177,'Character Sets'!$A$3:$H$21,6,FALSE))</f>
        <v>alex</v>
      </c>
      <c r="K177" s="114" t="str">
        <f t="shared" si="23"/>
        <v>ST1_they_alex_nametag.png</v>
      </c>
      <c r="L177" s="46" t="s">
        <v>196</v>
      </c>
      <c r="M177" s="46">
        <f>VLOOKUP($C177&amp;$L177,'Character Sets'!$A$3:$H$21,3,FALSE)</f>
        <v>14</v>
      </c>
      <c r="N177" s="46" t="str">
        <f>VLOOKUP($C177&amp;$L177,'Character Sets'!$A$3:$H$21,4,FALSE)</f>
        <v>ST2</v>
      </c>
      <c r="O177" s="46" t="str">
        <f>LOWER(VLOOKUP($C177&amp;$L177,'Character Sets'!$A$3:$H$21,6,FALSE))</f>
        <v>jaime</v>
      </c>
      <c r="P177" s="114" t="str">
        <f t="shared" si="24"/>
        <v>ST2_she_jaime_nametag.png</v>
      </c>
      <c r="Q177" s="114" t="s">
        <v>30</v>
      </c>
      <c r="R177" s="107" cm="1">
        <f t="array" ref="R177">_xlfn.IFS($AF177="left", 275, $AF177="right", 525)</f>
        <v>275</v>
      </c>
      <c r="S177" s="107" cm="1">
        <f t="array" ref="S177">_xlfn.IFS($AG177="left", 275, $AG177="right", 525)</f>
        <v>525</v>
      </c>
      <c r="T177" s="107" cm="1">
        <f t="array" ref="T177">_xlfn.IFS($AF177="left", 175, $AF177="right", 725)</f>
        <v>175</v>
      </c>
      <c r="U177" s="107" cm="1">
        <f t="array" ref="U177">_xlfn.IFS($AI177="top", 150, $AI177="bottom", 250)</f>
        <v>150</v>
      </c>
      <c r="V177" s="107" cm="1">
        <f t="array" ref="V177">_xlfn.IFS($AI177="top", 100, $AI177="bottom", 300)</f>
        <v>100</v>
      </c>
      <c r="W177" s="107" cm="1">
        <f t="array" ref="W177">_xlfn.IFS($AI177="top", 50, $AI177="bottom", 350)</f>
        <v>50</v>
      </c>
      <c r="X177" s="111" t="str">
        <f t="shared" si="25"/>
        <v>ST1_sister_alex.png</v>
      </c>
      <c r="Y177" s="106" t="str" cm="1">
        <f t="array" ref="Y177">_xlfn.IFS($AR177="target_sister",$AO177,$AR177="target_brother", $AN177,$AR177="distractor_sister",$AQ177,$AR177="distractor_brother",$AP177)</f>
        <v>ST1_sister_alex.png</v>
      </c>
      <c r="Z177" s="106" t="str" cm="1">
        <f t="array" ref="Z177">_xlfn.IFS($AS177="target_sister",$AO177,$AS177="target_brother", $AN177,$AS177="distractor_sister",$AQ177,$AS177="distractor_brother",$AP177)</f>
        <v>ST2_sister_jaime.png</v>
      </c>
      <c r="AA177" s="106" t="str" cm="1">
        <f t="array" ref="AA177">_xlfn.IFS($AT177="target_sister",$AO177,$AT177="target_brother", $AN177,$AT177="distractor_sister",$AQ177,$AT177="distractor_brother",$AP177)</f>
        <v>ST1_brother_alex.png</v>
      </c>
      <c r="AB177" s="106" t="str" cm="1">
        <f t="array" ref="AB177">_xlfn.IFS($AU177="target_sister",$AO177,$AU177="target_brother", $AN177,$AU177="distractor_sister",$AQ177,$AU177="distractor_brother",$AP177)</f>
        <v>ST2_brother_jaime.png</v>
      </c>
      <c r="AC177" s="111" t="str">
        <f>_xlfn.CONCAT(VLOOKUP($C177&amp;$G177,'Character Sets'!$A$3:$H$21,6,FALSE)," gave the ",LEFT($Q177,FIND(".",$Q177)-1)," to ",$AK177," ",$AL177,".")</f>
        <v>Alex gave the apple to their sister.</v>
      </c>
      <c r="AD177" s="107">
        <v>25</v>
      </c>
      <c r="AE177" s="106" t="str" cm="1">
        <f t="array" ref="AE177">_xlfn.IFS($B177="both", "_nametag", $B177="nametag", "_nametag", $B177="intro", "", $B177="neither", "")</f>
        <v>_nametag</v>
      </c>
      <c r="AF177" s="46" t="s">
        <v>5</v>
      </c>
      <c r="AG177" s="46" t="s">
        <v>6</v>
      </c>
      <c r="AH177" s="108" t="str">
        <f t="shared" si="28"/>
        <v>apple</v>
      </c>
      <c r="AI177" s="46" t="s">
        <v>7</v>
      </c>
      <c r="AJ177" s="110" t="str">
        <f t="shared" si="26"/>
        <v>top left</v>
      </c>
      <c r="AK177" s="110" t="str" cm="1">
        <f t="array" ref="AK177">_xlfn.IFS($G177="he", "his", $G177="she", "her", $G177="they", "their")</f>
        <v>their</v>
      </c>
      <c r="AL177" s="110" t="s">
        <v>136</v>
      </c>
      <c r="AM177" s="111" t="str">
        <f t="shared" si="27"/>
        <v>they_sister</v>
      </c>
      <c r="AN177" s="106" t="str">
        <f t="shared" si="29"/>
        <v>ST1_brother_alex.png</v>
      </c>
      <c r="AO177" s="106" t="str">
        <f t="shared" si="30"/>
        <v>ST1_sister_alex.png</v>
      </c>
      <c r="AP177" s="106" t="str">
        <f t="shared" si="31"/>
        <v>ST2_brother_jaime.png</v>
      </c>
      <c r="AQ177" s="106" t="str">
        <f t="shared" si="32"/>
        <v>ST2_sister_jaime.png</v>
      </c>
      <c r="AR177" s="106" t="s">
        <v>356</v>
      </c>
      <c r="AS177" s="106" t="s">
        <v>358</v>
      </c>
      <c r="AT177" s="106" t="s">
        <v>355</v>
      </c>
      <c r="AU177" s="106" t="s">
        <v>357</v>
      </c>
    </row>
    <row r="178" spans="1:47" x14ac:dyDescent="0.25">
      <c r="A178" s="107">
        <v>5</v>
      </c>
      <c r="B178" s="107" t="s">
        <v>64</v>
      </c>
      <c r="C178" s="107">
        <v>5</v>
      </c>
      <c r="D178" s="46" t="s">
        <v>10</v>
      </c>
      <c r="E178" s="46" t="str">
        <f t="shared" si="22"/>
        <v>both_list5_critical26</v>
      </c>
      <c r="F178" s="109" t="s">
        <v>339</v>
      </c>
      <c r="G178" s="46" t="s">
        <v>197</v>
      </c>
      <c r="H178" s="46">
        <f>VLOOKUP($C178&amp;$G178,'Character Sets'!$A$3:$H$21,3,FALSE)</f>
        <v>15</v>
      </c>
      <c r="I178" s="46" t="str">
        <f>VLOOKUP($C178&amp;$G178,'Character Sets'!$A$3:$H$21,4,FALSE)</f>
        <v>ST1</v>
      </c>
      <c r="J178" s="46" t="str">
        <f>LOWER(VLOOKUP($C178&amp;$G178,'Character Sets'!$A$3:$H$21,6,FALSE))</f>
        <v>alex</v>
      </c>
      <c r="K178" s="114" t="str">
        <f t="shared" si="23"/>
        <v>ST1_they_alex_nametag.png</v>
      </c>
      <c r="L178" s="46" t="s">
        <v>195</v>
      </c>
      <c r="M178" s="46">
        <f>VLOOKUP($C178&amp;$L178,'Character Sets'!$A$3:$H$21,3,FALSE)</f>
        <v>13</v>
      </c>
      <c r="N178" s="46" t="str">
        <f>VLOOKUP($C178&amp;$L178,'Character Sets'!$A$3:$H$21,4,FALSE)</f>
        <v>HT2</v>
      </c>
      <c r="O178" s="46" t="str">
        <f>LOWER(VLOOKUP($C178&amp;$L178,'Character Sets'!$A$3:$H$21,6,FALSE))</f>
        <v>casey</v>
      </c>
      <c r="P178" s="114" t="str">
        <f t="shared" si="24"/>
        <v>HT2_he_casey_nametag.png</v>
      </c>
      <c r="Q178" s="114" t="s">
        <v>31</v>
      </c>
      <c r="R178" s="107" cm="1">
        <f t="array" ref="R178">_xlfn.IFS($AF178="left", 275, $AF178="right", 525)</f>
        <v>525</v>
      </c>
      <c r="S178" s="107" cm="1">
        <f t="array" ref="S178">_xlfn.IFS($AG178="left", 275, $AG178="right", 525)</f>
        <v>275</v>
      </c>
      <c r="T178" s="107" cm="1">
        <f t="array" ref="T178">_xlfn.IFS($AF178="left", 175, $AF178="right", 725)</f>
        <v>725</v>
      </c>
      <c r="U178" s="107" cm="1">
        <f t="array" ref="U178">_xlfn.IFS($AI178="top", 150, $AI178="bottom", 250)</f>
        <v>150</v>
      </c>
      <c r="V178" s="107" cm="1">
        <f t="array" ref="V178">_xlfn.IFS($AI178="top", 100, $AI178="bottom", 300)</f>
        <v>100</v>
      </c>
      <c r="W178" s="107" cm="1">
        <f t="array" ref="W178">_xlfn.IFS($AI178="top", 50, $AI178="bottom", 350)</f>
        <v>50</v>
      </c>
      <c r="X178" s="111" t="str">
        <f t="shared" si="25"/>
        <v>ST1_brother_alex.png</v>
      </c>
      <c r="Y178" s="106" t="str" cm="1">
        <f t="array" ref="Y178">_xlfn.IFS($AR178="target_sister",$AO178,$AR178="target_brother", $AN178,$AR178="distractor_sister",$AQ178,$AR178="distractor_brother",$AP178)</f>
        <v>HT2_sister_casey.png</v>
      </c>
      <c r="Z178" s="106" t="str" cm="1">
        <f t="array" ref="Z178">_xlfn.IFS($AS178="target_sister",$AO178,$AS178="target_brother", $AN178,$AS178="distractor_sister",$AQ178,$AS178="distractor_brother",$AP178)</f>
        <v>ST1_brother_alex.png</v>
      </c>
      <c r="AA178" s="106" t="str" cm="1">
        <f t="array" ref="AA178">_xlfn.IFS($AT178="target_sister",$AO178,$AT178="target_brother", $AN178,$AT178="distractor_sister",$AQ178,$AT178="distractor_brother",$AP178)</f>
        <v>HT2_brother_casey.png</v>
      </c>
      <c r="AB178" s="106" t="str" cm="1">
        <f t="array" ref="AB178">_xlfn.IFS($AU178="target_sister",$AO178,$AU178="target_brother", $AN178,$AU178="distractor_sister",$AQ178,$AU178="distractor_brother",$AP178)</f>
        <v>ST1_sister_alex.png</v>
      </c>
      <c r="AC178" s="111" t="str">
        <f>_xlfn.CONCAT(VLOOKUP($C178&amp;$G178,'Character Sets'!$A$3:$H$21,6,FALSE)," gave the ",LEFT($Q178,FIND(".",$Q178)-1)," to ",$AK178," ",$AL178,".")</f>
        <v>Alex gave the onion to their brother.</v>
      </c>
      <c r="AD178" s="107">
        <v>26</v>
      </c>
      <c r="AE178" s="106" t="str" cm="1">
        <f t="array" ref="AE178">_xlfn.IFS($B178="both", "_nametag", $B178="nametag", "_nametag", $B178="intro", "", $B178="neither", "")</f>
        <v>_nametag</v>
      </c>
      <c r="AF178" s="46" t="s">
        <v>6</v>
      </c>
      <c r="AG178" s="46" t="s">
        <v>5</v>
      </c>
      <c r="AH178" s="108" t="str">
        <f t="shared" si="28"/>
        <v>onion</v>
      </c>
      <c r="AI178" s="46" t="s">
        <v>7</v>
      </c>
      <c r="AJ178" s="110" t="str">
        <f t="shared" si="26"/>
        <v>top right</v>
      </c>
      <c r="AK178" s="110" t="str" cm="1">
        <f t="array" ref="AK178">_xlfn.IFS($G178="he", "his", $G178="she", "her", $G178="they", "their")</f>
        <v>their</v>
      </c>
      <c r="AL178" s="110" t="s">
        <v>135</v>
      </c>
      <c r="AM178" s="111" t="str">
        <f t="shared" si="27"/>
        <v>they_brother</v>
      </c>
      <c r="AN178" s="106" t="str">
        <f t="shared" si="29"/>
        <v>ST1_brother_alex.png</v>
      </c>
      <c r="AO178" s="106" t="str">
        <f t="shared" si="30"/>
        <v>ST1_sister_alex.png</v>
      </c>
      <c r="AP178" s="106" t="str">
        <f t="shared" si="31"/>
        <v>HT2_brother_casey.png</v>
      </c>
      <c r="AQ178" s="106" t="str">
        <f t="shared" si="32"/>
        <v>HT2_sister_casey.png</v>
      </c>
      <c r="AR178" s="106" t="s">
        <v>358</v>
      </c>
      <c r="AS178" s="106" t="s">
        <v>355</v>
      </c>
      <c r="AT178" s="106" t="s">
        <v>357</v>
      </c>
      <c r="AU178" s="106" t="s">
        <v>356</v>
      </c>
    </row>
    <row r="179" spans="1:47" x14ac:dyDescent="0.25">
      <c r="A179" s="107">
        <v>5</v>
      </c>
      <c r="B179" s="107" t="s">
        <v>64</v>
      </c>
      <c r="C179" s="107">
        <v>5</v>
      </c>
      <c r="D179" s="46" t="s">
        <v>10</v>
      </c>
      <c r="E179" s="46" t="str">
        <f t="shared" si="22"/>
        <v>both_list5_critical27</v>
      </c>
      <c r="F179" s="109" t="s">
        <v>339</v>
      </c>
      <c r="G179" s="46" t="s">
        <v>197</v>
      </c>
      <c r="H179" s="46">
        <f>VLOOKUP($C179&amp;$G179,'Character Sets'!$A$3:$H$21,3,FALSE)</f>
        <v>15</v>
      </c>
      <c r="I179" s="46" t="str">
        <f>VLOOKUP($C179&amp;$G179,'Character Sets'!$A$3:$H$21,4,FALSE)</f>
        <v>ST1</v>
      </c>
      <c r="J179" s="46" t="str">
        <f>LOWER(VLOOKUP($C179&amp;$G179,'Character Sets'!$A$3:$H$21,6,FALSE))</f>
        <v>alex</v>
      </c>
      <c r="K179" s="114" t="str">
        <f t="shared" si="23"/>
        <v>ST1_they_alex_nametag.png</v>
      </c>
      <c r="L179" s="46" t="s">
        <v>195</v>
      </c>
      <c r="M179" s="46">
        <f>VLOOKUP($C179&amp;$L179,'Character Sets'!$A$3:$H$21,3,FALSE)</f>
        <v>13</v>
      </c>
      <c r="N179" s="46" t="str">
        <f>VLOOKUP($C179&amp;$L179,'Character Sets'!$A$3:$H$21,4,FALSE)</f>
        <v>HT2</v>
      </c>
      <c r="O179" s="46" t="str">
        <f>LOWER(VLOOKUP($C179&amp;$L179,'Character Sets'!$A$3:$H$21,6,FALSE))</f>
        <v>casey</v>
      </c>
      <c r="P179" s="114" t="str">
        <f t="shared" si="24"/>
        <v>HT2_he_casey_nametag.png</v>
      </c>
      <c r="Q179" s="114" t="s">
        <v>34</v>
      </c>
      <c r="R179" s="107" cm="1">
        <f t="array" ref="R179">_xlfn.IFS($AF179="left", 275, $AF179="right", 525)</f>
        <v>275</v>
      </c>
      <c r="S179" s="107" cm="1">
        <f t="array" ref="S179">_xlfn.IFS($AG179="left", 275, $AG179="right", 525)</f>
        <v>525</v>
      </c>
      <c r="T179" s="107" cm="1">
        <f t="array" ref="T179">_xlfn.IFS($AF179="left", 175, $AF179="right", 725)</f>
        <v>175</v>
      </c>
      <c r="U179" s="107" cm="1">
        <f t="array" ref="U179">_xlfn.IFS($AI179="top", 150, $AI179="bottom", 250)</f>
        <v>250</v>
      </c>
      <c r="V179" s="107" cm="1">
        <f t="array" ref="V179">_xlfn.IFS($AI179="top", 100, $AI179="bottom", 300)</f>
        <v>300</v>
      </c>
      <c r="W179" s="107" cm="1">
        <f t="array" ref="W179">_xlfn.IFS($AI179="top", 50, $AI179="bottom", 350)</f>
        <v>350</v>
      </c>
      <c r="X179" s="111" t="str">
        <f t="shared" si="25"/>
        <v>ST1_brother_alex.png</v>
      </c>
      <c r="Y179" s="106" t="str" cm="1">
        <f t="array" ref="Y179">_xlfn.IFS($AR179="target_sister",$AO179,$AR179="target_brother", $AN179,$AR179="distractor_sister",$AQ179,$AR179="distractor_brother",$AP179)</f>
        <v>ST1_sister_alex.png</v>
      </c>
      <c r="Z179" s="106" t="str" cm="1">
        <f t="array" ref="Z179">_xlfn.IFS($AS179="target_sister",$AO179,$AS179="target_brother", $AN179,$AS179="distractor_sister",$AQ179,$AS179="distractor_brother",$AP179)</f>
        <v>HT2_brother_casey.png</v>
      </c>
      <c r="AA179" s="106" t="str" cm="1">
        <f t="array" ref="AA179">_xlfn.IFS($AT179="target_sister",$AO179,$AT179="target_brother", $AN179,$AT179="distractor_sister",$AQ179,$AT179="distractor_brother",$AP179)</f>
        <v>ST1_brother_alex.png</v>
      </c>
      <c r="AB179" s="106" t="str" cm="1">
        <f t="array" ref="AB179">_xlfn.IFS($AU179="target_sister",$AO179,$AU179="target_brother", $AN179,$AU179="distractor_sister",$AQ179,$AU179="distractor_brother",$AP179)</f>
        <v>HT2_sister_casey.png</v>
      </c>
      <c r="AC179" s="111" t="str">
        <f>_xlfn.CONCAT(VLOOKUP($C179&amp;$G179,'Character Sets'!$A$3:$H$21,6,FALSE)," gave the ",LEFT($Q179,FIND(".",$Q179)-1)," to ",$AK179," ",$AL179,".")</f>
        <v>Alex gave the watermelon to their brother.</v>
      </c>
      <c r="AD179" s="107">
        <v>27</v>
      </c>
      <c r="AE179" s="106" t="str" cm="1">
        <f t="array" ref="AE179">_xlfn.IFS($B179="both", "_nametag", $B179="nametag", "_nametag", $B179="intro", "", $B179="neither", "")</f>
        <v>_nametag</v>
      </c>
      <c r="AF179" s="46" t="s">
        <v>5</v>
      </c>
      <c r="AG179" s="46" t="s">
        <v>6</v>
      </c>
      <c r="AH179" s="108" t="str">
        <f t="shared" si="28"/>
        <v>watermelon</v>
      </c>
      <c r="AI179" s="46" t="s">
        <v>8</v>
      </c>
      <c r="AJ179" s="110" t="str">
        <f t="shared" si="26"/>
        <v>bottom left</v>
      </c>
      <c r="AK179" s="110" t="str" cm="1">
        <f t="array" ref="AK179">_xlfn.IFS($G179="he", "his", $G179="she", "her", $G179="they", "their")</f>
        <v>their</v>
      </c>
      <c r="AL179" s="110" t="s">
        <v>135</v>
      </c>
      <c r="AM179" s="111" t="str">
        <f t="shared" si="27"/>
        <v>they_brother</v>
      </c>
      <c r="AN179" s="106" t="str">
        <f t="shared" si="29"/>
        <v>ST1_brother_alex.png</v>
      </c>
      <c r="AO179" s="106" t="str">
        <f t="shared" si="30"/>
        <v>ST1_sister_alex.png</v>
      </c>
      <c r="AP179" s="106" t="str">
        <f t="shared" si="31"/>
        <v>HT2_brother_casey.png</v>
      </c>
      <c r="AQ179" s="106" t="str">
        <f t="shared" si="32"/>
        <v>HT2_sister_casey.png</v>
      </c>
      <c r="AR179" s="106" t="s">
        <v>356</v>
      </c>
      <c r="AS179" s="106" t="s">
        <v>357</v>
      </c>
      <c r="AT179" s="106" t="s">
        <v>355</v>
      </c>
      <c r="AU179" s="106" t="s">
        <v>358</v>
      </c>
    </row>
    <row r="180" spans="1:47" x14ac:dyDescent="0.25">
      <c r="A180" s="107">
        <v>5</v>
      </c>
      <c r="B180" s="107" t="s">
        <v>64</v>
      </c>
      <c r="C180" s="107">
        <v>5</v>
      </c>
      <c r="D180" s="46" t="s">
        <v>10</v>
      </c>
      <c r="E180" s="46" t="str">
        <f t="shared" si="22"/>
        <v>both_list5_critical28</v>
      </c>
      <c r="F180" s="109" t="s">
        <v>339</v>
      </c>
      <c r="G180" s="46" t="s">
        <v>197</v>
      </c>
      <c r="H180" s="46">
        <f>VLOOKUP($C180&amp;$G180,'Character Sets'!$A$3:$H$21,3,FALSE)</f>
        <v>15</v>
      </c>
      <c r="I180" s="46" t="str">
        <f>VLOOKUP($C180&amp;$G180,'Character Sets'!$A$3:$H$21,4,FALSE)</f>
        <v>ST1</v>
      </c>
      <c r="J180" s="46" t="str">
        <f>LOWER(VLOOKUP($C180&amp;$G180,'Character Sets'!$A$3:$H$21,6,FALSE))</f>
        <v>alex</v>
      </c>
      <c r="K180" s="114" t="str">
        <f t="shared" si="23"/>
        <v>ST1_they_alex_nametag.png</v>
      </c>
      <c r="L180" s="46" t="s">
        <v>195</v>
      </c>
      <c r="M180" s="46">
        <f>VLOOKUP($C180&amp;$L180,'Character Sets'!$A$3:$H$21,3,FALSE)</f>
        <v>13</v>
      </c>
      <c r="N180" s="46" t="str">
        <f>VLOOKUP($C180&amp;$L180,'Character Sets'!$A$3:$H$21,4,FALSE)</f>
        <v>HT2</v>
      </c>
      <c r="O180" s="46" t="str">
        <f>LOWER(VLOOKUP($C180&amp;$L180,'Character Sets'!$A$3:$H$21,6,FALSE))</f>
        <v>casey</v>
      </c>
      <c r="P180" s="114" t="str">
        <f t="shared" si="24"/>
        <v>HT2_he_casey_nametag.png</v>
      </c>
      <c r="Q180" s="114" t="s">
        <v>32</v>
      </c>
      <c r="R180" s="107" cm="1">
        <f t="array" ref="R180">_xlfn.IFS($AF180="left", 275, $AF180="right", 525)</f>
        <v>525</v>
      </c>
      <c r="S180" s="107" cm="1">
        <f t="array" ref="S180">_xlfn.IFS($AG180="left", 275, $AG180="right", 525)</f>
        <v>275</v>
      </c>
      <c r="T180" s="107" cm="1">
        <f t="array" ref="T180">_xlfn.IFS($AF180="left", 175, $AF180="right", 725)</f>
        <v>725</v>
      </c>
      <c r="U180" s="107" cm="1">
        <f t="array" ref="U180">_xlfn.IFS($AI180="top", 150, $AI180="bottom", 250)</f>
        <v>250</v>
      </c>
      <c r="V180" s="107" cm="1">
        <f t="array" ref="V180">_xlfn.IFS($AI180="top", 100, $AI180="bottom", 300)</f>
        <v>300</v>
      </c>
      <c r="W180" s="107" cm="1">
        <f t="array" ref="W180">_xlfn.IFS($AI180="top", 50, $AI180="bottom", 350)</f>
        <v>350</v>
      </c>
      <c r="X180" s="111" t="str">
        <f t="shared" si="25"/>
        <v>ST1_sister_alex.png</v>
      </c>
      <c r="Y180" s="106" t="str" cm="1">
        <f t="array" ref="Y180">_xlfn.IFS($AR180="target_sister",$AO180,$AR180="target_brother", $AN180,$AR180="distractor_sister",$AQ180,$AR180="distractor_brother",$AP180)</f>
        <v>HT2_sister_casey.png</v>
      </c>
      <c r="Z180" s="106" t="str" cm="1">
        <f t="array" ref="Z180">_xlfn.IFS($AS180="target_sister",$AO180,$AS180="target_brother", $AN180,$AS180="distractor_sister",$AQ180,$AS180="distractor_brother",$AP180)</f>
        <v>ST1_brother_alex.png</v>
      </c>
      <c r="AA180" s="106" t="str" cm="1">
        <f t="array" ref="AA180">_xlfn.IFS($AT180="target_sister",$AO180,$AT180="target_brother", $AN180,$AT180="distractor_sister",$AQ180,$AT180="distractor_brother",$AP180)</f>
        <v>HT2_brother_casey.png</v>
      </c>
      <c r="AB180" s="106" t="str" cm="1">
        <f t="array" ref="AB180">_xlfn.IFS($AU180="target_sister",$AO180,$AU180="target_brother", $AN180,$AU180="distractor_sister",$AQ180,$AU180="distractor_brother",$AP180)</f>
        <v>ST1_sister_alex.png</v>
      </c>
      <c r="AC180" s="111" t="str">
        <f>_xlfn.CONCAT(VLOOKUP($C180&amp;$G180,'Character Sets'!$A$3:$H$21,6,FALSE)," gave the ",LEFT($Q180,FIND(".",$Q180)-1)," to ",$AK180," ",$AL180,".")</f>
        <v>Alex gave the knife to their sister.</v>
      </c>
      <c r="AD180" s="107">
        <v>28</v>
      </c>
      <c r="AE180" s="106" t="str" cm="1">
        <f t="array" ref="AE180">_xlfn.IFS($B180="both", "_nametag", $B180="nametag", "_nametag", $B180="intro", "", $B180="neither", "")</f>
        <v>_nametag</v>
      </c>
      <c r="AF180" s="46" t="s">
        <v>6</v>
      </c>
      <c r="AG180" s="46" t="s">
        <v>5</v>
      </c>
      <c r="AH180" s="108" t="str">
        <f t="shared" si="28"/>
        <v>knife</v>
      </c>
      <c r="AI180" s="46" t="s">
        <v>8</v>
      </c>
      <c r="AJ180" s="110" t="str">
        <f t="shared" si="26"/>
        <v>bottom right</v>
      </c>
      <c r="AK180" s="110" t="str" cm="1">
        <f t="array" ref="AK180">_xlfn.IFS($G180="he", "his", $G180="she", "her", $G180="they", "their")</f>
        <v>their</v>
      </c>
      <c r="AL180" s="110" t="s">
        <v>136</v>
      </c>
      <c r="AM180" s="111" t="str">
        <f t="shared" si="27"/>
        <v>they_sister</v>
      </c>
      <c r="AN180" s="106" t="str">
        <f t="shared" si="29"/>
        <v>ST1_brother_alex.png</v>
      </c>
      <c r="AO180" s="106" t="str">
        <f t="shared" si="30"/>
        <v>ST1_sister_alex.png</v>
      </c>
      <c r="AP180" s="106" t="str">
        <f t="shared" si="31"/>
        <v>HT2_brother_casey.png</v>
      </c>
      <c r="AQ180" s="106" t="str">
        <f t="shared" si="32"/>
        <v>HT2_sister_casey.png</v>
      </c>
      <c r="AR180" s="106" t="s">
        <v>358</v>
      </c>
      <c r="AS180" s="106" t="s">
        <v>355</v>
      </c>
      <c r="AT180" s="106" t="s">
        <v>357</v>
      </c>
      <c r="AU180" s="106" t="s">
        <v>356</v>
      </c>
    </row>
    <row r="181" spans="1:47" x14ac:dyDescent="0.25">
      <c r="A181" s="107">
        <v>5</v>
      </c>
      <c r="B181" s="107" t="s">
        <v>64</v>
      </c>
      <c r="C181" s="107">
        <v>5</v>
      </c>
      <c r="D181" s="46" t="s">
        <v>10</v>
      </c>
      <c r="E181" s="46" t="str">
        <f t="shared" si="22"/>
        <v>both_list5_critical29</v>
      </c>
      <c r="F181" s="109" t="s">
        <v>339</v>
      </c>
      <c r="G181" s="46" t="s">
        <v>197</v>
      </c>
      <c r="H181" s="46">
        <f>VLOOKUP($C181&amp;$G181,'Character Sets'!$A$3:$H$21,3,FALSE)</f>
        <v>15</v>
      </c>
      <c r="I181" s="46" t="str">
        <f>VLOOKUP($C181&amp;$G181,'Character Sets'!$A$3:$H$21,4,FALSE)</f>
        <v>ST1</v>
      </c>
      <c r="J181" s="46" t="str">
        <f>LOWER(VLOOKUP($C181&amp;$G181,'Character Sets'!$A$3:$H$21,6,FALSE))</f>
        <v>alex</v>
      </c>
      <c r="K181" s="114" t="str">
        <f t="shared" si="23"/>
        <v>ST1_they_alex_nametag.png</v>
      </c>
      <c r="L181" s="46" t="s">
        <v>195</v>
      </c>
      <c r="M181" s="46">
        <f>VLOOKUP($C181&amp;$L181,'Character Sets'!$A$3:$H$21,3,FALSE)</f>
        <v>13</v>
      </c>
      <c r="N181" s="46" t="str">
        <f>VLOOKUP($C181&amp;$L181,'Character Sets'!$A$3:$H$21,4,FALSE)</f>
        <v>HT2</v>
      </c>
      <c r="O181" s="46" t="str">
        <f>LOWER(VLOOKUP($C181&amp;$L181,'Character Sets'!$A$3:$H$21,6,FALSE))</f>
        <v>casey</v>
      </c>
      <c r="P181" s="114" t="str">
        <f t="shared" si="24"/>
        <v>HT2_he_casey_nametag.png</v>
      </c>
      <c r="Q181" s="114" t="s">
        <v>85</v>
      </c>
      <c r="R181" s="107" cm="1">
        <f t="array" ref="R181">_xlfn.IFS($AF181="left", 275, $AF181="right", 525)</f>
        <v>275</v>
      </c>
      <c r="S181" s="107" cm="1">
        <f t="array" ref="S181">_xlfn.IFS($AG181="left", 275, $AG181="right", 525)</f>
        <v>525</v>
      </c>
      <c r="T181" s="107" cm="1">
        <f t="array" ref="T181">_xlfn.IFS($AF181="left", 175, $AF181="right", 725)</f>
        <v>175</v>
      </c>
      <c r="U181" s="107" cm="1">
        <f t="array" ref="U181">_xlfn.IFS($AI181="top", 150, $AI181="bottom", 250)</f>
        <v>150</v>
      </c>
      <c r="V181" s="107" cm="1">
        <f t="array" ref="V181">_xlfn.IFS($AI181="top", 100, $AI181="bottom", 300)</f>
        <v>100</v>
      </c>
      <c r="W181" s="107" cm="1">
        <f t="array" ref="W181">_xlfn.IFS($AI181="top", 50, $AI181="bottom", 350)</f>
        <v>50</v>
      </c>
      <c r="X181" s="111" t="str">
        <f t="shared" si="25"/>
        <v>ST1_brother_alex.png</v>
      </c>
      <c r="Y181" s="106" t="str" cm="1">
        <f t="array" ref="Y181">_xlfn.IFS($AR181="target_sister",$AO181,$AR181="target_brother", $AN181,$AR181="distractor_sister",$AQ181,$AR181="distractor_brother",$AP181)</f>
        <v>ST1_brother_alex.png</v>
      </c>
      <c r="Z181" s="106" t="str" cm="1">
        <f t="array" ref="Z181">_xlfn.IFS($AS181="target_sister",$AO181,$AS181="target_brother", $AN181,$AS181="distractor_sister",$AQ181,$AS181="distractor_brother",$AP181)</f>
        <v>HT2_brother_casey.png</v>
      </c>
      <c r="AA181" s="106" t="str" cm="1">
        <f t="array" ref="AA181">_xlfn.IFS($AT181="target_sister",$AO181,$AT181="target_brother", $AN181,$AT181="distractor_sister",$AQ181,$AT181="distractor_brother",$AP181)</f>
        <v>ST1_sister_alex.png</v>
      </c>
      <c r="AB181" s="106" t="str" cm="1">
        <f t="array" ref="AB181">_xlfn.IFS($AU181="target_sister",$AO181,$AU181="target_brother", $AN181,$AU181="distractor_sister",$AQ181,$AU181="distractor_brother",$AP181)</f>
        <v>HT2_sister_casey.png</v>
      </c>
      <c r="AC181" s="111" t="str">
        <f>_xlfn.CONCAT(VLOOKUP($C181&amp;$G181,'Character Sets'!$A$3:$H$21,6,FALSE)," gave the ",LEFT($Q181,FIND(".",$Q181)-1)," to ",$AK181," ",$AL181,".")</f>
        <v>Alex gave the cookie to their brother.</v>
      </c>
      <c r="AD181" s="107">
        <v>29</v>
      </c>
      <c r="AE181" s="106" t="str" cm="1">
        <f t="array" ref="AE181">_xlfn.IFS($B181="both", "_nametag", $B181="nametag", "_nametag", $B181="intro", "", $B181="neither", "")</f>
        <v>_nametag</v>
      </c>
      <c r="AF181" s="46" t="s">
        <v>5</v>
      </c>
      <c r="AG181" s="46" t="s">
        <v>6</v>
      </c>
      <c r="AH181" s="108" t="str">
        <f t="shared" si="28"/>
        <v>cookie</v>
      </c>
      <c r="AI181" s="46" t="s">
        <v>7</v>
      </c>
      <c r="AJ181" s="110" t="str">
        <f t="shared" si="26"/>
        <v>top left</v>
      </c>
      <c r="AK181" s="110" t="str" cm="1">
        <f t="array" ref="AK181">_xlfn.IFS($G181="he", "his", $G181="she", "her", $G181="they", "their")</f>
        <v>their</v>
      </c>
      <c r="AL181" s="110" t="s">
        <v>135</v>
      </c>
      <c r="AM181" s="111" t="str">
        <f t="shared" si="27"/>
        <v>they_brother</v>
      </c>
      <c r="AN181" s="106" t="str">
        <f t="shared" si="29"/>
        <v>ST1_brother_alex.png</v>
      </c>
      <c r="AO181" s="106" t="str">
        <f t="shared" si="30"/>
        <v>ST1_sister_alex.png</v>
      </c>
      <c r="AP181" s="106" t="str">
        <f t="shared" si="31"/>
        <v>HT2_brother_casey.png</v>
      </c>
      <c r="AQ181" s="106" t="str">
        <f t="shared" si="32"/>
        <v>HT2_sister_casey.png</v>
      </c>
      <c r="AR181" s="106" t="s">
        <v>355</v>
      </c>
      <c r="AS181" s="106" t="s">
        <v>357</v>
      </c>
      <c r="AT181" s="106" t="s">
        <v>356</v>
      </c>
      <c r="AU181" s="106" t="s">
        <v>358</v>
      </c>
    </row>
    <row r="182" spans="1:47" x14ac:dyDescent="0.25">
      <c r="A182" s="107">
        <v>5</v>
      </c>
      <c r="B182" s="107" t="s">
        <v>64</v>
      </c>
      <c r="C182" s="107">
        <v>5</v>
      </c>
      <c r="D182" s="46" t="s">
        <v>10</v>
      </c>
      <c r="E182" s="46" t="str">
        <f t="shared" si="22"/>
        <v>both_list5_critical30</v>
      </c>
      <c r="F182" s="109" t="s">
        <v>339</v>
      </c>
      <c r="G182" s="46" t="s">
        <v>197</v>
      </c>
      <c r="H182" s="46">
        <f>VLOOKUP($C182&amp;$G182,'Character Sets'!$A$3:$H$21,3,FALSE)</f>
        <v>15</v>
      </c>
      <c r="I182" s="46" t="str">
        <f>VLOOKUP($C182&amp;$G182,'Character Sets'!$A$3:$H$21,4,FALSE)</f>
        <v>ST1</v>
      </c>
      <c r="J182" s="46" t="str">
        <f>LOWER(VLOOKUP($C182&amp;$G182,'Character Sets'!$A$3:$H$21,6,FALSE))</f>
        <v>alex</v>
      </c>
      <c r="K182" s="114" t="str">
        <f t="shared" si="23"/>
        <v>ST1_they_alex_nametag.png</v>
      </c>
      <c r="L182" s="46" t="s">
        <v>195</v>
      </c>
      <c r="M182" s="46">
        <f>VLOOKUP($C182&amp;$L182,'Character Sets'!$A$3:$H$21,3,FALSE)</f>
        <v>13</v>
      </c>
      <c r="N182" s="46" t="str">
        <f>VLOOKUP($C182&amp;$L182,'Character Sets'!$A$3:$H$21,4,FALSE)</f>
        <v>HT2</v>
      </c>
      <c r="O182" s="46" t="str">
        <f>LOWER(VLOOKUP($C182&amp;$L182,'Character Sets'!$A$3:$H$21,6,FALSE))</f>
        <v>casey</v>
      </c>
      <c r="P182" s="114" t="str">
        <f t="shared" si="24"/>
        <v>HT2_he_casey_nametag.png</v>
      </c>
      <c r="Q182" s="114" t="s">
        <v>33</v>
      </c>
      <c r="R182" s="107" cm="1">
        <f t="array" ref="R182">_xlfn.IFS($AF182="left", 275, $AF182="right", 525)</f>
        <v>525</v>
      </c>
      <c r="S182" s="107" cm="1">
        <f t="array" ref="S182">_xlfn.IFS($AG182="left", 275, $AG182="right", 525)</f>
        <v>275</v>
      </c>
      <c r="T182" s="107" cm="1">
        <f t="array" ref="T182">_xlfn.IFS($AF182="left", 175, $AF182="right", 725)</f>
        <v>725</v>
      </c>
      <c r="U182" s="107" cm="1">
        <f t="array" ref="U182">_xlfn.IFS($AI182="top", 150, $AI182="bottom", 250)</f>
        <v>250</v>
      </c>
      <c r="V182" s="107" cm="1">
        <f t="array" ref="V182">_xlfn.IFS($AI182="top", 100, $AI182="bottom", 300)</f>
        <v>300</v>
      </c>
      <c r="W182" s="107" cm="1">
        <f t="array" ref="W182">_xlfn.IFS($AI182="top", 50, $AI182="bottom", 350)</f>
        <v>350</v>
      </c>
      <c r="X182" s="111" t="str">
        <f t="shared" si="25"/>
        <v>ST1_sister_alex.png</v>
      </c>
      <c r="Y182" s="106" t="str" cm="1">
        <f t="array" ref="Y182">_xlfn.IFS($AR182="target_sister",$AO182,$AR182="target_brother", $AN182,$AR182="distractor_sister",$AQ182,$AR182="distractor_brother",$AP182)</f>
        <v>HT2_sister_casey.png</v>
      </c>
      <c r="Z182" s="106" t="str" cm="1">
        <f t="array" ref="Z182">_xlfn.IFS($AS182="target_sister",$AO182,$AS182="target_brother", $AN182,$AS182="distractor_sister",$AQ182,$AS182="distractor_brother",$AP182)</f>
        <v>ST1_brother_alex.png</v>
      </c>
      <c r="AA182" s="106" t="str" cm="1">
        <f t="array" ref="AA182">_xlfn.IFS($AT182="target_sister",$AO182,$AT182="target_brother", $AN182,$AT182="distractor_sister",$AQ182,$AT182="distractor_brother",$AP182)</f>
        <v>HT2_brother_casey.png</v>
      </c>
      <c r="AB182" s="106" t="str" cm="1">
        <f t="array" ref="AB182">_xlfn.IFS($AU182="target_sister",$AO182,$AU182="target_brother", $AN182,$AU182="distractor_sister",$AQ182,$AU182="distractor_brother",$AP182)</f>
        <v>ST1_sister_alex.png</v>
      </c>
      <c r="AC182" s="111" t="str">
        <f>_xlfn.CONCAT(VLOOKUP($C182&amp;$G182,'Character Sets'!$A$3:$H$21,6,FALSE)," gave the ",LEFT($Q182,FIND(".",$Q182)-1)," to ",$AK182," ",$AL182,".")</f>
        <v>Alex gave the tomato to their sister.</v>
      </c>
      <c r="AD182" s="107">
        <v>30</v>
      </c>
      <c r="AE182" s="106" t="str" cm="1">
        <f t="array" ref="AE182">_xlfn.IFS($B182="both", "_nametag", $B182="nametag", "_nametag", $B182="intro", "", $B182="neither", "")</f>
        <v>_nametag</v>
      </c>
      <c r="AF182" s="46" t="s">
        <v>6</v>
      </c>
      <c r="AG182" s="46" t="s">
        <v>5</v>
      </c>
      <c r="AH182" s="108" t="str">
        <f t="shared" si="28"/>
        <v>tomato</v>
      </c>
      <c r="AI182" s="108" t="s">
        <v>8</v>
      </c>
      <c r="AJ182" s="110" t="str">
        <f t="shared" si="26"/>
        <v>bottom right</v>
      </c>
      <c r="AK182" s="110" t="str" cm="1">
        <f t="array" ref="AK182">_xlfn.IFS($G182="he", "his", $G182="she", "her", $G182="they", "their")</f>
        <v>their</v>
      </c>
      <c r="AL182" s="110" t="s">
        <v>136</v>
      </c>
      <c r="AM182" s="111" t="str">
        <f t="shared" si="27"/>
        <v>they_sister</v>
      </c>
      <c r="AN182" s="106" t="str">
        <f t="shared" si="29"/>
        <v>ST1_brother_alex.png</v>
      </c>
      <c r="AO182" s="106" t="str">
        <f t="shared" si="30"/>
        <v>ST1_sister_alex.png</v>
      </c>
      <c r="AP182" s="106" t="str">
        <f t="shared" si="31"/>
        <v>HT2_brother_casey.png</v>
      </c>
      <c r="AQ182" s="106" t="str">
        <f t="shared" si="32"/>
        <v>HT2_sister_casey.png</v>
      </c>
      <c r="AR182" s="106" t="s">
        <v>358</v>
      </c>
      <c r="AS182" s="106" t="s">
        <v>355</v>
      </c>
      <c r="AT182" s="106" t="s">
        <v>357</v>
      </c>
      <c r="AU182" s="106" t="s">
        <v>356</v>
      </c>
    </row>
    <row r="183" spans="1:47" x14ac:dyDescent="0.25">
      <c r="A183" s="107">
        <v>6</v>
      </c>
      <c r="B183" s="107" t="s">
        <v>64</v>
      </c>
      <c r="C183" s="107">
        <v>6</v>
      </c>
      <c r="D183" s="46" t="s">
        <v>65</v>
      </c>
      <c r="E183" s="46" t="str">
        <f t="shared" si="22"/>
        <v>both_list6_example1</v>
      </c>
      <c r="F183" s="109" t="s">
        <v>337</v>
      </c>
      <c r="G183" s="46" t="s">
        <v>195</v>
      </c>
      <c r="H183" s="46">
        <f>VLOOKUP($C183&amp;$G183,'Character Sets'!$A$3:$H$21,3,FALSE)</f>
        <v>16</v>
      </c>
      <c r="I183" s="46" t="str">
        <f>VLOOKUP($C183&amp;$G183,'Character Sets'!$A$3:$H$21,4,FALSE)</f>
        <v>HT3</v>
      </c>
      <c r="J183" s="46" t="str">
        <f>LOWER(VLOOKUP($C183&amp;$G183,'Character Sets'!$A$3:$H$21,6,FALSE))</f>
        <v>sam</v>
      </c>
      <c r="K183" s="114" t="str">
        <f t="shared" si="23"/>
        <v>HT3_he_sam_nametag.png</v>
      </c>
      <c r="L183" s="46" t="s">
        <v>196</v>
      </c>
      <c r="M183" s="46">
        <f>VLOOKUP($C183&amp;$L183,'Character Sets'!$A$3:$H$21,3,FALSE)</f>
        <v>17</v>
      </c>
      <c r="N183" s="46" t="str">
        <f>VLOOKUP($C183&amp;$L183,'Character Sets'!$A$3:$H$21,4,FALSE)</f>
        <v>ST3</v>
      </c>
      <c r="O183" s="46" t="str">
        <f>LOWER(VLOOKUP($C183&amp;$L183,'Character Sets'!$A$3:$H$21,6,FALSE))</f>
        <v>taylor</v>
      </c>
      <c r="P183" s="114" t="str">
        <f t="shared" si="24"/>
        <v>ST3_she_taylor_nametag.png</v>
      </c>
      <c r="Q183" s="114" t="s">
        <v>38</v>
      </c>
      <c r="R183" s="107" cm="1">
        <f t="array" ref="R183">_xlfn.IFS($AF183="left", 275, $AF183="right", 525)</f>
        <v>275</v>
      </c>
      <c r="S183" s="107" cm="1">
        <f t="array" ref="S183">_xlfn.IFS($AG183="left", 275, $AG183="right", 525)</f>
        <v>525</v>
      </c>
      <c r="T183" s="107" cm="1">
        <f t="array" ref="T183">_xlfn.IFS($AF183="left", 175, $AF183="right", 725)</f>
        <v>175</v>
      </c>
      <c r="U183" s="107" cm="1">
        <f t="array" ref="U183">_xlfn.IFS($AI183="top", 150, $AI183="bottom", 250)</f>
        <v>250</v>
      </c>
      <c r="V183" s="107" cm="1">
        <f t="array" ref="V183">_xlfn.IFS($AI183="top", 100, $AI183="bottom", 300)</f>
        <v>300</v>
      </c>
      <c r="W183" s="107" cm="1">
        <f t="array" ref="W183">_xlfn.IFS($AI183="top", 50, $AI183="bottom", 350)</f>
        <v>350</v>
      </c>
      <c r="X183" s="111" t="str">
        <f t="shared" si="25"/>
        <v>HT3_brother_sam.png</v>
      </c>
      <c r="Y183" s="106" t="str" cm="1">
        <f t="array" ref="Y183">_xlfn.IFS($AR183="target_sister",$AO183,$AR183="target_brother", $AN183,$AR183="distractor_sister",$AQ183,$AR183="distractor_brother",$AP183)</f>
        <v>HT3_sister_sam.png</v>
      </c>
      <c r="Z183" s="106" t="str" cm="1">
        <f t="array" ref="Z183">_xlfn.IFS($AS183="target_sister",$AO183,$AS183="target_brother", $AN183,$AS183="distractor_sister",$AQ183,$AS183="distractor_brother",$AP183)</f>
        <v>ST3_brother_taylor.png</v>
      </c>
      <c r="AA183" s="106" t="str" cm="1">
        <f t="array" ref="AA183">_xlfn.IFS($AT183="target_sister",$AO183,$AT183="target_brother", $AN183,$AT183="distractor_sister",$AQ183,$AT183="distractor_brother",$AP183)</f>
        <v>HT3_brother_sam.png</v>
      </c>
      <c r="AB183" s="106" t="str" cm="1">
        <f t="array" ref="AB183">_xlfn.IFS($AU183="target_sister",$AO183,$AU183="target_brother", $AN183,$AU183="distractor_sister",$AQ183,$AU183="distractor_brother",$AP183)</f>
        <v>ST3_sister_taylor.png</v>
      </c>
      <c r="AC183" s="111" t="str">
        <f>_xlfn.CONCAT(VLOOKUP($C183&amp;$G183,'Character Sets'!$A$3:$H$21,6,FALSE)," gave the ",LEFT($Q183,FIND(".",$Q183)-1)," to ",$AK183," ",$AL183,".")</f>
        <v>Sam gave the fork to his brother.</v>
      </c>
      <c r="AD183" s="107">
        <v>1</v>
      </c>
      <c r="AE183" s="106" t="str" cm="1">
        <f t="array" ref="AE183">_xlfn.IFS($B183="both", "_nametag", $B183="nametag", "_nametag", $B183="intro", "", $B183="neither", "")</f>
        <v>_nametag</v>
      </c>
      <c r="AF183" s="108" t="s">
        <v>5</v>
      </c>
      <c r="AG183" s="108" t="s">
        <v>6</v>
      </c>
      <c r="AH183" s="108" t="str">
        <f t="shared" si="28"/>
        <v>fork</v>
      </c>
      <c r="AI183" s="108" t="s">
        <v>8</v>
      </c>
      <c r="AJ183" s="110" t="str">
        <f t="shared" si="26"/>
        <v>bottom left</v>
      </c>
      <c r="AK183" s="110" t="str" cm="1">
        <f t="array" ref="AK183">_xlfn.IFS($G183="he", "his", $G183="she", "her", $G183="they", "their")</f>
        <v>his</v>
      </c>
      <c r="AL183" s="110" t="s">
        <v>135</v>
      </c>
      <c r="AM183" s="111" t="str">
        <f t="shared" si="27"/>
        <v>he_brother</v>
      </c>
      <c r="AN183" s="106" t="str">
        <f t="shared" si="29"/>
        <v>HT3_brother_sam.png</v>
      </c>
      <c r="AO183" s="106" t="str">
        <f t="shared" si="30"/>
        <v>HT3_sister_sam.png</v>
      </c>
      <c r="AP183" s="106" t="str">
        <f t="shared" si="31"/>
        <v>ST3_brother_taylor.png</v>
      </c>
      <c r="AQ183" s="106" t="str">
        <f t="shared" si="32"/>
        <v>ST3_sister_taylor.png</v>
      </c>
      <c r="AR183" s="106" t="s">
        <v>356</v>
      </c>
      <c r="AS183" s="106" t="s">
        <v>357</v>
      </c>
      <c r="AT183" s="106" t="s">
        <v>355</v>
      </c>
      <c r="AU183" s="106" t="s">
        <v>358</v>
      </c>
    </row>
    <row r="184" spans="1:47" x14ac:dyDescent="0.25">
      <c r="A184" s="107">
        <v>6</v>
      </c>
      <c r="B184" s="107" t="s">
        <v>64</v>
      </c>
      <c r="C184" s="107">
        <v>6</v>
      </c>
      <c r="D184" s="46" t="s">
        <v>65</v>
      </c>
      <c r="E184" s="46" t="str">
        <f t="shared" si="22"/>
        <v>both_list6_example2</v>
      </c>
      <c r="F184" s="109" t="s">
        <v>338</v>
      </c>
      <c r="G184" s="46" t="s">
        <v>196</v>
      </c>
      <c r="H184" s="46">
        <f>VLOOKUP($C184&amp;$G184,'Character Sets'!$A$3:$H$21,3,FALSE)</f>
        <v>17</v>
      </c>
      <c r="I184" s="46" t="str">
        <f>VLOOKUP($C184&amp;$G184,'Character Sets'!$A$3:$H$21,4,FALSE)</f>
        <v>ST3</v>
      </c>
      <c r="J184" s="46" t="str">
        <f>LOWER(VLOOKUP($C184&amp;$G184,'Character Sets'!$A$3:$H$21,6,FALSE))</f>
        <v>taylor</v>
      </c>
      <c r="K184" s="114" t="str">
        <f t="shared" si="23"/>
        <v>ST3_she_taylor_nametag.png</v>
      </c>
      <c r="L184" s="46" t="s">
        <v>197</v>
      </c>
      <c r="M184" s="46">
        <f>VLOOKUP($C184&amp;$L184,'Character Sets'!$A$3:$H$21,3,FALSE)</f>
        <v>18</v>
      </c>
      <c r="N184" s="46" t="str">
        <f>VLOOKUP($C184&amp;$L184,'Character Sets'!$A$3:$H$21,4,FALSE)</f>
        <v>HT2</v>
      </c>
      <c r="O184" s="46" t="str">
        <f>LOWER(VLOOKUP($C184&amp;$L184,'Character Sets'!$A$3:$H$21,6,FALSE))</f>
        <v>jordan</v>
      </c>
      <c r="P184" s="114" t="str">
        <f t="shared" si="24"/>
        <v>HT2_they_jordan_nametag.png</v>
      </c>
      <c r="Q184" s="114" t="s">
        <v>99</v>
      </c>
      <c r="R184" s="107" cm="1">
        <f t="array" ref="R184">_xlfn.IFS($AF184="left", 275, $AF184="right", 525)</f>
        <v>525</v>
      </c>
      <c r="S184" s="107" cm="1">
        <f t="array" ref="S184">_xlfn.IFS($AG184="left", 275, $AG184="right", 525)</f>
        <v>275</v>
      </c>
      <c r="T184" s="107" cm="1">
        <f t="array" ref="T184">_xlfn.IFS($AF184="left", 175, $AF184="right", 725)</f>
        <v>725</v>
      </c>
      <c r="U184" s="107" cm="1">
        <f t="array" ref="U184">_xlfn.IFS($AI184="top", 150, $AI184="bottom", 250)</f>
        <v>250</v>
      </c>
      <c r="V184" s="107" cm="1">
        <f t="array" ref="V184">_xlfn.IFS($AI184="top", 100, $AI184="bottom", 300)</f>
        <v>300</v>
      </c>
      <c r="W184" s="107" cm="1">
        <f t="array" ref="W184">_xlfn.IFS($AI184="top", 50, $AI184="bottom", 350)</f>
        <v>350</v>
      </c>
      <c r="X184" s="111" t="str">
        <f t="shared" si="25"/>
        <v>ST3_sister_taylor.png</v>
      </c>
      <c r="Y184" s="106" t="str" cm="1">
        <f t="array" ref="Y184">_xlfn.IFS($AR184="target_sister",$AO184,$AR184="target_brother", $AN184,$AR184="distractor_sister",$AQ184,$AR184="distractor_brother",$AP184)</f>
        <v>HT2_brother_jordan.png</v>
      </c>
      <c r="Z184" s="106" t="str" cm="1">
        <f t="array" ref="Z184">_xlfn.IFS($AS184="target_sister",$AO184,$AS184="target_brother", $AN184,$AS184="distractor_sister",$AQ184,$AS184="distractor_brother",$AP184)</f>
        <v>ST3_brother_taylor.png</v>
      </c>
      <c r="AA184" s="106" t="str" cm="1">
        <f t="array" ref="AA184">_xlfn.IFS($AT184="target_sister",$AO184,$AT184="target_brother", $AN184,$AT184="distractor_sister",$AQ184,$AT184="distractor_brother",$AP184)</f>
        <v>HT2_sister_jordan.png</v>
      </c>
      <c r="AB184" s="106" t="str" cm="1">
        <f t="array" ref="AB184">_xlfn.IFS($AU184="target_sister",$AO184,$AU184="target_brother", $AN184,$AU184="distractor_sister",$AQ184,$AU184="distractor_brother",$AP184)</f>
        <v>ST3_sister_taylor.png</v>
      </c>
      <c r="AC184" s="111" t="str">
        <f>_xlfn.CONCAT(VLOOKUP($C184&amp;$G184,'Character Sets'!$A$3:$H$21,6,FALSE)," gave the ",LEFT($Q184,FIND(".",$Q184)-1)," to ",$AK184," ",$AL184,".")</f>
        <v>Taylor gave the pepper to her sister.</v>
      </c>
      <c r="AD184" s="107">
        <v>2</v>
      </c>
      <c r="AE184" s="106" t="str" cm="1">
        <f t="array" ref="AE184">_xlfn.IFS($B184="both", "_nametag", $B184="nametag", "_nametag", $B184="intro", "", $B184="neither", "")</f>
        <v>_nametag</v>
      </c>
      <c r="AF184" s="108" t="s">
        <v>6</v>
      </c>
      <c r="AG184" s="108" t="s">
        <v>5</v>
      </c>
      <c r="AH184" s="108" t="str">
        <f t="shared" si="28"/>
        <v>pepper</v>
      </c>
      <c r="AI184" s="108" t="s">
        <v>8</v>
      </c>
      <c r="AJ184" s="110" t="str">
        <f t="shared" si="26"/>
        <v>bottom right</v>
      </c>
      <c r="AK184" s="110" t="str" cm="1">
        <f t="array" ref="AK184">_xlfn.IFS($G184="he", "his", $G184="she", "her", $G184="they", "their")</f>
        <v>her</v>
      </c>
      <c r="AL184" s="110" t="s">
        <v>136</v>
      </c>
      <c r="AM184" s="111" t="str">
        <f t="shared" si="27"/>
        <v>she_sister</v>
      </c>
      <c r="AN184" s="106" t="str">
        <f t="shared" si="29"/>
        <v>ST3_brother_taylor.png</v>
      </c>
      <c r="AO184" s="106" t="str">
        <f t="shared" si="30"/>
        <v>ST3_sister_taylor.png</v>
      </c>
      <c r="AP184" s="106" t="str">
        <f t="shared" si="31"/>
        <v>HT2_brother_jordan.png</v>
      </c>
      <c r="AQ184" s="106" t="str">
        <f t="shared" si="32"/>
        <v>HT2_sister_jordan.png</v>
      </c>
      <c r="AR184" s="106" t="s">
        <v>357</v>
      </c>
      <c r="AS184" s="106" t="s">
        <v>355</v>
      </c>
      <c r="AT184" s="106" t="s">
        <v>358</v>
      </c>
      <c r="AU184" s="106" t="s">
        <v>356</v>
      </c>
    </row>
    <row r="185" spans="1:47" x14ac:dyDescent="0.25">
      <c r="A185" s="107">
        <v>6</v>
      </c>
      <c r="B185" s="107" t="s">
        <v>64</v>
      </c>
      <c r="C185" s="107">
        <v>6</v>
      </c>
      <c r="D185" s="46" t="s">
        <v>65</v>
      </c>
      <c r="E185" s="46" t="str">
        <f t="shared" si="22"/>
        <v>both_list6_example3</v>
      </c>
      <c r="F185" s="109" t="s">
        <v>339</v>
      </c>
      <c r="G185" s="46" t="s">
        <v>197</v>
      </c>
      <c r="H185" s="46">
        <f>VLOOKUP($C185&amp;$G185,'Character Sets'!$A$3:$H$21,3,FALSE)</f>
        <v>18</v>
      </c>
      <c r="I185" s="46" t="str">
        <f>VLOOKUP($C185&amp;$G185,'Character Sets'!$A$3:$H$21,4,FALSE)</f>
        <v>HT2</v>
      </c>
      <c r="J185" s="46" t="str">
        <f>LOWER(VLOOKUP($C185&amp;$G185,'Character Sets'!$A$3:$H$21,6,FALSE))</f>
        <v>jordan</v>
      </c>
      <c r="K185" s="114" t="str">
        <f t="shared" si="23"/>
        <v>HT2_they_jordan_nametag.png</v>
      </c>
      <c r="L185" s="46" t="s">
        <v>195</v>
      </c>
      <c r="M185" s="46">
        <f>VLOOKUP($C185&amp;$L185,'Character Sets'!$A$3:$H$21,3,FALSE)</f>
        <v>16</v>
      </c>
      <c r="N185" s="46" t="str">
        <f>VLOOKUP($C185&amp;$L185,'Character Sets'!$A$3:$H$21,4,FALSE)</f>
        <v>HT3</v>
      </c>
      <c r="O185" s="46" t="str">
        <f>LOWER(VLOOKUP($C185&amp;$L185,'Character Sets'!$A$3:$H$21,6,FALSE))</f>
        <v>sam</v>
      </c>
      <c r="P185" s="114" t="str">
        <f t="shared" si="24"/>
        <v>HT3_he_sam_nametag.png</v>
      </c>
      <c r="Q185" s="114" t="s">
        <v>36</v>
      </c>
      <c r="R185" s="107" cm="1">
        <f t="array" ref="R185">_xlfn.IFS($AF185="left", 275, $AF185="right", 525)</f>
        <v>525</v>
      </c>
      <c r="S185" s="107" cm="1">
        <f t="array" ref="S185">_xlfn.IFS($AG185="left", 275, $AG185="right", 525)</f>
        <v>275</v>
      </c>
      <c r="T185" s="107" cm="1">
        <f t="array" ref="T185">_xlfn.IFS($AF185="left", 175, $AF185="right", 725)</f>
        <v>725</v>
      </c>
      <c r="U185" s="107" cm="1">
        <f t="array" ref="U185">_xlfn.IFS($AI185="top", 150, $AI185="bottom", 250)</f>
        <v>150</v>
      </c>
      <c r="V185" s="107" cm="1">
        <f t="array" ref="V185">_xlfn.IFS($AI185="top", 100, $AI185="bottom", 300)</f>
        <v>100</v>
      </c>
      <c r="W185" s="107" cm="1">
        <f t="array" ref="W185">_xlfn.IFS($AI185="top", 50, $AI185="bottom", 350)</f>
        <v>50</v>
      </c>
      <c r="X185" s="111" t="str">
        <f t="shared" si="25"/>
        <v>HT2_brother_jordan.png</v>
      </c>
      <c r="Y185" s="106" t="str" cm="1">
        <f t="array" ref="Y185">_xlfn.IFS($AR185="target_sister",$AO185,$AR185="target_brother", $AN185,$AR185="distractor_sister",$AQ185,$AR185="distractor_brother",$AP185)</f>
        <v>HT3_brother_sam.png</v>
      </c>
      <c r="Z185" s="106" t="str" cm="1">
        <f t="array" ref="Z185">_xlfn.IFS($AS185="target_sister",$AO185,$AS185="target_brother", $AN185,$AS185="distractor_sister",$AQ185,$AS185="distractor_brother",$AP185)</f>
        <v>HT2_brother_jordan.png</v>
      </c>
      <c r="AA185" s="106" t="str" cm="1">
        <f t="array" ref="AA185">_xlfn.IFS($AT185="target_sister",$AO185,$AT185="target_brother", $AN185,$AT185="distractor_sister",$AQ185,$AT185="distractor_brother",$AP185)</f>
        <v>HT3_sister_sam.png</v>
      </c>
      <c r="AB185" s="106" t="str" cm="1">
        <f t="array" ref="AB185">_xlfn.IFS($AU185="target_sister",$AO185,$AU185="target_brother", $AN185,$AU185="distractor_sister",$AQ185,$AU185="distractor_brother",$AP185)</f>
        <v>HT2_sister_jordan.png</v>
      </c>
      <c r="AC185" s="111" t="str">
        <f>_xlfn.CONCAT(VLOOKUP($C185&amp;$G185,'Character Sets'!$A$3:$H$21,6,FALSE)," gave the ",LEFT($Q185,FIND(".",$Q185)-1)," to ",$AK185," ",$AL185,".")</f>
        <v>Jordan gave the peach to their brother.</v>
      </c>
      <c r="AD185" s="107">
        <v>3</v>
      </c>
      <c r="AE185" s="106" t="str" cm="1">
        <f t="array" ref="AE185">_xlfn.IFS($B185="both", "_nametag", $B185="nametag", "_nametag", $B185="intro", "", $B185="neither", "")</f>
        <v>_nametag</v>
      </c>
      <c r="AF185" s="108" t="s">
        <v>6</v>
      </c>
      <c r="AG185" s="108" t="s">
        <v>5</v>
      </c>
      <c r="AH185" s="108" t="str">
        <f t="shared" si="28"/>
        <v>peach</v>
      </c>
      <c r="AI185" s="108" t="s">
        <v>7</v>
      </c>
      <c r="AJ185" s="110" t="str">
        <f t="shared" si="26"/>
        <v>top right</v>
      </c>
      <c r="AK185" s="110" t="str" cm="1">
        <f t="array" ref="AK185">_xlfn.IFS($G185="he", "his", $G185="she", "her", $G185="they", "their")</f>
        <v>their</v>
      </c>
      <c r="AL185" s="110" t="s">
        <v>135</v>
      </c>
      <c r="AM185" s="111" t="str">
        <f t="shared" si="27"/>
        <v>they_brother</v>
      </c>
      <c r="AN185" s="106" t="str">
        <f t="shared" si="29"/>
        <v>HT2_brother_jordan.png</v>
      </c>
      <c r="AO185" s="106" t="str">
        <f t="shared" si="30"/>
        <v>HT2_sister_jordan.png</v>
      </c>
      <c r="AP185" s="106" t="str">
        <f t="shared" si="31"/>
        <v>HT3_brother_sam.png</v>
      </c>
      <c r="AQ185" s="106" t="str">
        <f t="shared" si="32"/>
        <v>HT3_sister_sam.png</v>
      </c>
      <c r="AR185" s="106" t="s">
        <v>357</v>
      </c>
      <c r="AS185" s="106" t="s">
        <v>355</v>
      </c>
      <c r="AT185" s="106" t="s">
        <v>358</v>
      </c>
      <c r="AU185" s="106" t="s">
        <v>356</v>
      </c>
    </row>
    <row r="186" spans="1:47" x14ac:dyDescent="0.25">
      <c r="A186" s="107">
        <v>6</v>
      </c>
      <c r="B186" s="107" t="s">
        <v>64</v>
      </c>
      <c r="C186" s="107">
        <v>6</v>
      </c>
      <c r="D186" s="46" t="s">
        <v>66</v>
      </c>
      <c r="E186" s="46" t="str">
        <f t="shared" si="22"/>
        <v>both_list6_practice1</v>
      </c>
      <c r="F186" s="109" t="s">
        <v>338</v>
      </c>
      <c r="G186" s="46" t="s">
        <v>195</v>
      </c>
      <c r="H186" s="46">
        <f>VLOOKUP($C186&amp;$G186,'Character Sets'!$A$3:$H$21,3,FALSE)</f>
        <v>16</v>
      </c>
      <c r="I186" s="46" t="str">
        <f>VLOOKUP($C186&amp;$G186,'Character Sets'!$A$3:$H$21,4,FALSE)</f>
        <v>HT3</v>
      </c>
      <c r="J186" s="46" t="str">
        <f>LOWER(VLOOKUP($C186&amp;$G186,'Character Sets'!$A$3:$H$21,6,FALSE))</f>
        <v>sam</v>
      </c>
      <c r="K186" s="114" t="str">
        <f t="shared" si="23"/>
        <v>HT3_he_sam_nametag.png</v>
      </c>
      <c r="L186" s="46" t="s">
        <v>197</v>
      </c>
      <c r="M186" s="46">
        <f>VLOOKUP($C186&amp;$L186,'Character Sets'!$A$3:$H$21,3,FALSE)</f>
        <v>18</v>
      </c>
      <c r="N186" s="46" t="str">
        <f>VLOOKUP($C186&amp;$L186,'Character Sets'!$A$3:$H$21,4,FALSE)</f>
        <v>HT2</v>
      </c>
      <c r="O186" s="46" t="str">
        <f>LOWER(VLOOKUP($C186&amp;$L186,'Character Sets'!$A$3:$H$21,6,FALSE))</f>
        <v>jordan</v>
      </c>
      <c r="P186" s="114" t="str">
        <f t="shared" si="24"/>
        <v>HT2_they_jordan_nametag.png</v>
      </c>
      <c r="Q186" s="114" t="s">
        <v>39</v>
      </c>
      <c r="R186" s="107" cm="1">
        <f t="array" ref="R186">_xlfn.IFS($AF186="left", 275, $AF186="right", 525)</f>
        <v>525</v>
      </c>
      <c r="S186" s="107" cm="1">
        <f t="array" ref="S186">_xlfn.IFS($AG186="left", 275, $AG186="right", 525)</f>
        <v>275</v>
      </c>
      <c r="T186" s="107" cm="1">
        <f t="array" ref="T186">_xlfn.IFS($AF186="left", 175, $AF186="right", 725)</f>
        <v>725</v>
      </c>
      <c r="U186" s="107" cm="1">
        <f t="array" ref="U186">_xlfn.IFS($AI186="top", 150, $AI186="bottom", 250)</f>
        <v>150</v>
      </c>
      <c r="V186" s="107" cm="1">
        <f t="array" ref="V186">_xlfn.IFS($AI186="top", 100, $AI186="bottom", 300)</f>
        <v>100</v>
      </c>
      <c r="W186" s="107" cm="1">
        <f t="array" ref="W186">_xlfn.IFS($AI186="top", 50, $AI186="bottom", 350)</f>
        <v>50</v>
      </c>
      <c r="X186" s="111" t="str">
        <f t="shared" si="25"/>
        <v>HT3_sister_sam.png</v>
      </c>
      <c r="Y186" s="106" t="str" cm="1">
        <f t="array" ref="Y186">_xlfn.IFS($AR186="target_sister",$AO186,$AR186="target_brother", $AN186,$AR186="distractor_sister",$AQ186,$AR186="distractor_brother",$AP186)</f>
        <v>HT2_sister_jordan.png</v>
      </c>
      <c r="Z186" s="106" t="str" cm="1">
        <f t="array" ref="Z186">_xlfn.IFS($AS186="target_sister",$AO186,$AS186="target_brother", $AN186,$AS186="distractor_sister",$AQ186,$AS186="distractor_brother",$AP186)</f>
        <v>HT3_sister_sam.png</v>
      </c>
      <c r="AA186" s="106" t="str" cm="1">
        <f t="array" ref="AA186">_xlfn.IFS($AT186="target_sister",$AO186,$AT186="target_brother", $AN186,$AT186="distractor_sister",$AQ186,$AT186="distractor_brother",$AP186)</f>
        <v>HT2_brother_jordan.png</v>
      </c>
      <c r="AB186" s="106" t="str" cm="1">
        <f t="array" ref="AB186">_xlfn.IFS($AU186="target_sister",$AO186,$AU186="target_brother", $AN186,$AU186="distractor_sister",$AQ186,$AU186="distractor_brother",$AP186)</f>
        <v>HT3_brother_sam.png</v>
      </c>
      <c r="AC186" s="111" t="str">
        <f>_xlfn.CONCAT(VLOOKUP($C186&amp;$G186,'Character Sets'!$A$3:$H$21,6,FALSE)," gave the ",LEFT($Q186,FIND(".",$Q186)-1)," to ",$AK186," ",$AL186,".")</f>
        <v>Sam gave the sandwich to his sister.</v>
      </c>
      <c r="AD186" s="107">
        <v>1</v>
      </c>
      <c r="AE186" s="106" t="str" cm="1">
        <f t="array" ref="AE186">_xlfn.IFS($B186="both", "_nametag", $B186="nametag", "_nametag", $B186="intro", "", $B186="neither", "")</f>
        <v>_nametag</v>
      </c>
      <c r="AF186" s="108" t="s">
        <v>6</v>
      </c>
      <c r="AG186" s="108" t="s">
        <v>5</v>
      </c>
      <c r="AH186" s="108" t="str">
        <f t="shared" si="28"/>
        <v>sandwich</v>
      </c>
      <c r="AI186" s="108" t="s">
        <v>7</v>
      </c>
      <c r="AJ186" s="110" t="str">
        <f t="shared" si="26"/>
        <v>top right</v>
      </c>
      <c r="AK186" s="110" t="str" cm="1">
        <f t="array" ref="AK186">_xlfn.IFS($G186="he", "his", $G186="she", "her", $G186="they", "their")</f>
        <v>his</v>
      </c>
      <c r="AL186" s="110" t="s">
        <v>136</v>
      </c>
      <c r="AM186" s="111" t="str">
        <f t="shared" si="27"/>
        <v>he_sister</v>
      </c>
      <c r="AN186" s="106" t="str">
        <f t="shared" si="29"/>
        <v>HT3_brother_sam.png</v>
      </c>
      <c r="AO186" s="106" t="str">
        <f t="shared" si="30"/>
        <v>HT3_sister_sam.png</v>
      </c>
      <c r="AP186" s="106" t="str">
        <f t="shared" si="31"/>
        <v>HT2_brother_jordan.png</v>
      </c>
      <c r="AQ186" s="106" t="str">
        <f t="shared" si="32"/>
        <v>HT2_sister_jordan.png</v>
      </c>
      <c r="AR186" s="106" t="s">
        <v>358</v>
      </c>
      <c r="AS186" s="106" t="s">
        <v>356</v>
      </c>
      <c r="AT186" s="106" t="s">
        <v>357</v>
      </c>
      <c r="AU186" s="106" t="s">
        <v>355</v>
      </c>
    </row>
    <row r="187" spans="1:47" x14ac:dyDescent="0.25">
      <c r="A187" s="107">
        <v>6</v>
      </c>
      <c r="B187" s="107" t="s">
        <v>64</v>
      </c>
      <c r="C187" s="107">
        <v>6</v>
      </c>
      <c r="D187" s="46" t="s">
        <v>66</v>
      </c>
      <c r="E187" s="46" t="str">
        <f t="shared" si="22"/>
        <v>both_list6_practice2</v>
      </c>
      <c r="F187" s="109" t="s">
        <v>337</v>
      </c>
      <c r="G187" s="46" t="s">
        <v>196</v>
      </c>
      <c r="H187" s="46">
        <f>VLOOKUP($C187&amp;$G187,'Character Sets'!$A$3:$H$21,3,FALSE)</f>
        <v>17</v>
      </c>
      <c r="I187" s="46" t="str">
        <f>VLOOKUP($C187&amp;$G187,'Character Sets'!$A$3:$H$21,4,FALSE)</f>
        <v>ST3</v>
      </c>
      <c r="J187" s="46" t="str">
        <f>LOWER(VLOOKUP($C187&amp;$G187,'Character Sets'!$A$3:$H$21,6,FALSE))</f>
        <v>taylor</v>
      </c>
      <c r="K187" s="114" t="str">
        <f t="shared" si="23"/>
        <v>ST3_she_taylor_nametag.png</v>
      </c>
      <c r="L187" s="46" t="s">
        <v>195</v>
      </c>
      <c r="M187" s="46">
        <f>VLOOKUP($C187&amp;$L187,'Character Sets'!$A$3:$H$21,3,FALSE)</f>
        <v>16</v>
      </c>
      <c r="N187" s="46" t="str">
        <f>VLOOKUP($C187&amp;$L187,'Character Sets'!$A$3:$H$21,4,FALSE)</f>
        <v>HT3</v>
      </c>
      <c r="O187" s="46" t="str">
        <f>LOWER(VLOOKUP($C187&amp;$L187,'Character Sets'!$A$3:$H$21,6,FALSE))</f>
        <v>sam</v>
      </c>
      <c r="P187" s="114" t="str">
        <f t="shared" si="24"/>
        <v>HT3_he_sam_nametag.png</v>
      </c>
      <c r="Q187" s="114" t="s">
        <v>107</v>
      </c>
      <c r="R187" s="107" cm="1">
        <f t="array" ref="R187">_xlfn.IFS($AF187="left", 275, $AF187="right", 525)</f>
        <v>275</v>
      </c>
      <c r="S187" s="107" cm="1">
        <f t="array" ref="S187">_xlfn.IFS($AG187="left", 275, $AG187="right", 525)</f>
        <v>525</v>
      </c>
      <c r="T187" s="107" cm="1">
        <f t="array" ref="T187">_xlfn.IFS($AF187="left", 175, $AF187="right", 725)</f>
        <v>175</v>
      </c>
      <c r="U187" s="107" cm="1">
        <f t="array" ref="U187">_xlfn.IFS($AI187="top", 150, $AI187="bottom", 250)</f>
        <v>150</v>
      </c>
      <c r="V187" s="107" cm="1">
        <f t="array" ref="V187">_xlfn.IFS($AI187="top", 100, $AI187="bottom", 300)</f>
        <v>100</v>
      </c>
      <c r="W187" s="107" cm="1">
        <f t="array" ref="W187">_xlfn.IFS($AI187="top", 50, $AI187="bottom", 350)</f>
        <v>50</v>
      </c>
      <c r="X187" s="111" t="str">
        <f t="shared" si="25"/>
        <v>ST3_brother_taylor.png</v>
      </c>
      <c r="Y187" s="106" t="str" cm="1">
        <f t="array" ref="Y187">_xlfn.IFS($AR187="target_sister",$AO187,$AR187="target_brother", $AN187,$AR187="distractor_sister",$AQ187,$AR187="distractor_brother",$AP187)</f>
        <v>ST3_brother_taylor.png</v>
      </c>
      <c r="Z187" s="106" t="str" cm="1">
        <f t="array" ref="Z187">_xlfn.IFS($AS187="target_sister",$AO187,$AS187="target_brother", $AN187,$AS187="distractor_sister",$AQ187,$AS187="distractor_brother",$AP187)</f>
        <v>HT3_brother_sam.png</v>
      </c>
      <c r="AA187" s="106" t="str" cm="1">
        <f t="array" ref="AA187">_xlfn.IFS($AT187="target_sister",$AO187,$AT187="target_brother", $AN187,$AT187="distractor_sister",$AQ187,$AT187="distractor_brother",$AP187)</f>
        <v>ST3_sister_taylor.png</v>
      </c>
      <c r="AB187" s="106" t="str" cm="1">
        <f t="array" ref="AB187">_xlfn.IFS($AU187="target_sister",$AO187,$AU187="target_brother", $AN187,$AU187="distractor_sister",$AQ187,$AU187="distractor_brother",$AP187)</f>
        <v>HT3_sister_sam.png</v>
      </c>
      <c r="AC187" s="111" t="str">
        <f>_xlfn.CONCAT(VLOOKUP($C187&amp;$G187,'Character Sets'!$A$3:$H$21,6,FALSE)," gave the ",LEFT($Q187,FIND(".",$Q187)-1)," to ",$AK187," ",$AL187,".")</f>
        <v>Taylor gave the popcorn to her brother.</v>
      </c>
      <c r="AD187" s="107">
        <v>2</v>
      </c>
      <c r="AE187" s="106" t="str" cm="1">
        <f t="array" ref="AE187">_xlfn.IFS($B187="both", "_nametag", $B187="nametag", "_nametag", $B187="intro", "", $B187="neither", "")</f>
        <v>_nametag</v>
      </c>
      <c r="AF187" s="108" t="s">
        <v>5</v>
      </c>
      <c r="AG187" s="108" t="s">
        <v>6</v>
      </c>
      <c r="AH187" s="108" t="str">
        <f t="shared" si="28"/>
        <v>popcorn</v>
      </c>
      <c r="AI187" s="108" t="s">
        <v>7</v>
      </c>
      <c r="AJ187" s="110" t="str">
        <f t="shared" si="26"/>
        <v>top left</v>
      </c>
      <c r="AK187" s="110" t="str" cm="1">
        <f t="array" ref="AK187">_xlfn.IFS($G187="he", "his", $G187="she", "her", $G187="they", "their")</f>
        <v>her</v>
      </c>
      <c r="AL187" s="110" t="s">
        <v>135</v>
      </c>
      <c r="AM187" s="111" t="str">
        <f t="shared" si="27"/>
        <v>she_brother</v>
      </c>
      <c r="AN187" s="106" t="str">
        <f t="shared" si="29"/>
        <v>ST3_brother_taylor.png</v>
      </c>
      <c r="AO187" s="106" t="str">
        <f t="shared" si="30"/>
        <v>ST3_sister_taylor.png</v>
      </c>
      <c r="AP187" s="106" t="str">
        <f t="shared" si="31"/>
        <v>HT3_brother_sam.png</v>
      </c>
      <c r="AQ187" s="106" t="str">
        <f t="shared" si="32"/>
        <v>HT3_sister_sam.png</v>
      </c>
      <c r="AR187" s="106" t="s">
        <v>355</v>
      </c>
      <c r="AS187" s="106" t="s">
        <v>357</v>
      </c>
      <c r="AT187" s="106" t="s">
        <v>356</v>
      </c>
      <c r="AU187" s="106" t="s">
        <v>358</v>
      </c>
    </row>
    <row r="188" spans="1:47" x14ac:dyDescent="0.25">
      <c r="A188" s="107">
        <v>6</v>
      </c>
      <c r="B188" s="107" t="s">
        <v>64</v>
      </c>
      <c r="C188" s="107">
        <v>6</v>
      </c>
      <c r="D188" s="46" t="s">
        <v>66</v>
      </c>
      <c r="E188" s="46" t="str">
        <f t="shared" si="22"/>
        <v>both_list6_practice3</v>
      </c>
      <c r="F188" s="109" t="s">
        <v>339</v>
      </c>
      <c r="G188" s="46" t="s">
        <v>197</v>
      </c>
      <c r="H188" s="46">
        <f>VLOOKUP($C188&amp;$G188,'Character Sets'!$A$3:$H$21,3,FALSE)</f>
        <v>18</v>
      </c>
      <c r="I188" s="46" t="str">
        <f>VLOOKUP($C188&amp;$G188,'Character Sets'!$A$3:$H$21,4,FALSE)</f>
        <v>HT2</v>
      </c>
      <c r="J188" s="46" t="str">
        <f>LOWER(VLOOKUP($C188&amp;$G188,'Character Sets'!$A$3:$H$21,6,FALSE))</f>
        <v>jordan</v>
      </c>
      <c r="K188" s="114" t="str">
        <f t="shared" si="23"/>
        <v>HT2_they_jordan_nametag.png</v>
      </c>
      <c r="L188" s="46" t="s">
        <v>196</v>
      </c>
      <c r="M188" s="46">
        <f>VLOOKUP($C188&amp;$L188,'Character Sets'!$A$3:$H$21,3,FALSE)</f>
        <v>17</v>
      </c>
      <c r="N188" s="46" t="str">
        <f>VLOOKUP($C188&amp;$L188,'Character Sets'!$A$3:$H$21,4,FALSE)</f>
        <v>ST3</v>
      </c>
      <c r="O188" s="46" t="str">
        <f>LOWER(VLOOKUP($C188&amp;$L188,'Character Sets'!$A$3:$H$21,6,FALSE))</f>
        <v>taylor</v>
      </c>
      <c r="P188" s="114" t="str">
        <f t="shared" si="24"/>
        <v>ST3_she_taylor_nametag.png</v>
      </c>
      <c r="Q188" s="114" t="s">
        <v>41</v>
      </c>
      <c r="R188" s="107" cm="1">
        <f t="array" ref="R188">_xlfn.IFS($AF188="left", 275, $AF188="right", 525)</f>
        <v>275</v>
      </c>
      <c r="S188" s="107" cm="1">
        <f t="array" ref="S188">_xlfn.IFS($AG188="left", 275, $AG188="right", 525)</f>
        <v>525</v>
      </c>
      <c r="T188" s="107" cm="1">
        <f t="array" ref="T188">_xlfn.IFS($AF188="left", 175, $AF188="right", 725)</f>
        <v>175</v>
      </c>
      <c r="U188" s="107" cm="1">
        <f t="array" ref="U188">_xlfn.IFS($AI188="top", 150, $AI188="bottom", 250)</f>
        <v>250</v>
      </c>
      <c r="V188" s="107" cm="1">
        <f t="array" ref="V188">_xlfn.IFS($AI188="top", 100, $AI188="bottom", 300)</f>
        <v>300</v>
      </c>
      <c r="W188" s="107" cm="1">
        <f t="array" ref="W188">_xlfn.IFS($AI188="top", 50, $AI188="bottom", 350)</f>
        <v>350</v>
      </c>
      <c r="X188" s="111" t="str">
        <f t="shared" si="25"/>
        <v>HT2_sister_jordan.png</v>
      </c>
      <c r="Y188" s="106" t="str" cm="1">
        <f t="array" ref="Y188">_xlfn.IFS($AR188="target_sister",$AO188,$AR188="target_brother", $AN188,$AR188="distractor_sister",$AQ188,$AR188="distractor_brother",$AP188)</f>
        <v>HT2_brother_jordan.png</v>
      </c>
      <c r="Z188" s="106" t="str" cm="1">
        <f t="array" ref="Z188">_xlfn.IFS($AS188="target_sister",$AO188,$AS188="target_brother", $AN188,$AS188="distractor_sister",$AQ188,$AS188="distractor_brother",$AP188)</f>
        <v>ST3_sister_taylor.png</v>
      </c>
      <c r="AA188" s="106" t="str" cm="1">
        <f t="array" ref="AA188">_xlfn.IFS($AT188="target_sister",$AO188,$AT188="target_brother", $AN188,$AT188="distractor_sister",$AQ188,$AT188="distractor_brother",$AP188)</f>
        <v>HT2_sister_jordan.png</v>
      </c>
      <c r="AB188" s="106" t="str" cm="1">
        <f t="array" ref="AB188">_xlfn.IFS($AU188="target_sister",$AO188,$AU188="target_brother", $AN188,$AU188="distractor_sister",$AQ188,$AU188="distractor_brother",$AP188)</f>
        <v>ST3_brother_taylor.png</v>
      </c>
      <c r="AC188" s="111" t="str">
        <f>_xlfn.CONCAT(VLOOKUP($C188&amp;$G188,'Character Sets'!$A$3:$H$21,6,FALSE)," gave the ",LEFT($Q188,FIND(".",$Q188)-1)," to ",$AK188," ",$AL188,".")</f>
        <v>Jordan gave the hotdog to their sister.</v>
      </c>
      <c r="AD188" s="107">
        <v>3</v>
      </c>
      <c r="AE188" s="106" t="str" cm="1">
        <f t="array" ref="AE188">_xlfn.IFS($B188="both", "_nametag", $B188="nametag", "_nametag", $B188="intro", "", $B188="neither", "")</f>
        <v>_nametag</v>
      </c>
      <c r="AF188" s="108" t="s">
        <v>5</v>
      </c>
      <c r="AG188" s="108" t="s">
        <v>6</v>
      </c>
      <c r="AH188" s="108" t="str">
        <f t="shared" si="28"/>
        <v>hotdog</v>
      </c>
      <c r="AI188" s="108" t="s">
        <v>8</v>
      </c>
      <c r="AJ188" s="110" t="str">
        <f t="shared" si="26"/>
        <v>bottom left</v>
      </c>
      <c r="AK188" s="110" t="str" cm="1">
        <f t="array" ref="AK188">_xlfn.IFS($G188="he", "his", $G188="she", "her", $G188="they", "their")</f>
        <v>their</v>
      </c>
      <c r="AL188" s="110" t="s">
        <v>136</v>
      </c>
      <c r="AM188" s="111" t="str">
        <f t="shared" si="27"/>
        <v>they_sister</v>
      </c>
      <c r="AN188" s="106" t="str">
        <f t="shared" si="29"/>
        <v>HT2_brother_jordan.png</v>
      </c>
      <c r="AO188" s="106" t="str">
        <f t="shared" si="30"/>
        <v>HT2_sister_jordan.png</v>
      </c>
      <c r="AP188" s="106" t="str">
        <f t="shared" si="31"/>
        <v>ST3_brother_taylor.png</v>
      </c>
      <c r="AQ188" s="106" t="str">
        <f t="shared" si="32"/>
        <v>ST3_sister_taylor.png</v>
      </c>
      <c r="AR188" s="106" t="s">
        <v>355</v>
      </c>
      <c r="AS188" s="106" t="s">
        <v>358</v>
      </c>
      <c r="AT188" s="106" t="s">
        <v>356</v>
      </c>
      <c r="AU188" s="106" t="s">
        <v>357</v>
      </c>
    </row>
    <row r="189" spans="1:47" x14ac:dyDescent="0.25">
      <c r="A189" s="107">
        <v>6</v>
      </c>
      <c r="B189" s="107" t="s">
        <v>64</v>
      </c>
      <c r="C189" s="107">
        <v>6</v>
      </c>
      <c r="D189" s="46" t="s">
        <v>10</v>
      </c>
      <c r="E189" s="46" t="str">
        <f t="shared" si="22"/>
        <v>both_list6_critical1</v>
      </c>
      <c r="F189" s="109" t="s">
        <v>337</v>
      </c>
      <c r="G189" s="46" t="s">
        <v>195</v>
      </c>
      <c r="H189" s="46">
        <f>VLOOKUP($C189&amp;$G189,'Character Sets'!$A$3:$H$21,3,FALSE)</f>
        <v>16</v>
      </c>
      <c r="I189" s="46" t="str">
        <f>VLOOKUP($C189&amp;$G189,'Character Sets'!$A$3:$H$21,4,FALSE)</f>
        <v>HT3</v>
      </c>
      <c r="J189" s="46" t="str">
        <f>LOWER(VLOOKUP($C189&amp;$G189,'Character Sets'!$A$3:$H$21,6,FALSE))</f>
        <v>sam</v>
      </c>
      <c r="K189" s="114" t="str">
        <f t="shared" si="23"/>
        <v>HT3_he_sam_nametag.png</v>
      </c>
      <c r="L189" s="46" t="s">
        <v>196</v>
      </c>
      <c r="M189" s="46">
        <f>VLOOKUP($C189&amp;$L189,'Character Sets'!$A$3:$H$21,3,FALSE)</f>
        <v>17</v>
      </c>
      <c r="N189" s="46" t="str">
        <f>VLOOKUP($C189&amp;$L189,'Character Sets'!$A$3:$H$21,4,FALSE)</f>
        <v>ST3</v>
      </c>
      <c r="O189" s="46" t="str">
        <f>LOWER(VLOOKUP($C189&amp;$L189,'Character Sets'!$A$3:$H$21,6,FALSE))</f>
        <v>taylor</v>
      </c>
      <c r="P189" s="114" t="str">
        <f t="shared" si="24"/>
        <v>ST3_she_taylor_nametag.png</v>
      </c>
      <c r="Q189" s="114" t="s">
        <v>16</v>
      </c>
      <c r="R189" s="107" cm="1">
        <f t="array" ref="R189">_xlfn.IFS($AF189="left", 275, $AF189="right", 525)</f>
        <v>275</v>
      </c>
      <c r="S189" s="107" cm="1">
        <f t="array" ref="S189">_xlfn.IFS($AG189="left", 275, $AG189="right", 525)</f>
        <v>525</v>
      </c>
      <c r="T189" s="107" cm="1">
        <f t="array" ref="T189">_xlfn.IFS($AF189="left", 175, $AF189="right", 725)</f>
        <v>175</v>
      </c>
      <c r="U189" s="107" cm="1">
        <f t="array" ref="U189">_xlfn.IFS($AI189="top", 150, $AI189="bottom", 250)</f>
        <v>150</v>
      </c>
      <c r="V189" s="107" cm="1">
        <f t="array" ref="V189">_xlfn.IFS($AI189="top", 100, $AI189="bottom", 300)</f>
        <v>100</v>
      </c>
      <c r="W189" s="107" cm="1">
        <f t="array" ref="W189">_xlfn.IFS($AI189="top", 50, $AI189="bottom", 350)</f>
        <v>50</v>
      </c>
      <c r="X189" s="111" t="str">
        <f t="shared" si="25"/>
        <v>HT3_brother_sam.png</v>
      </c>
      <c r="Y189" s="106" t="str" cm="1">
        <f t="array" ref="Y189">_xlfn.IFS($AR189="target_sister",$AO189,$AR189="target_brother", $AN189,$AR189="distractor_sister",$AQ189,$AR189="distractor_brother",$AP189)</f>
        <v>HT3_brother_sam.png</v>
      </c>
      <c r="Z189" s="106" t="str" cm="1">
        <f t="array" ref="Z189">_xlfn.IFS($AS189="target_sister",$AO189,$AS189="target_brother", $AN189,$AS189="distractor_sister",$AQ189,$AS189="distractor_brother",$AP189)</f>
        <v>ST3_brother_taylor.png</v>
      </c>
      <c r="AA189" s="106" t="str" cm="1">
        <f t="array" ref="AA189">_xlfn.IFS($AT189="target_sister",$AO189,$AT189="target_brother", $AN189,$AT189="distractor_sister",$AQ189,$AT189="distractor_brother",$AP189)</f>
        <v>HT3_sister_sam.png</v>
      </c>
      <c r="AB189" s="106" t="str" cm="1">
        <f t="array" ref="AB189">_xlfn.IFS($AU189="target_sister",$AO189,$AU189="target_brother", $AN189,$AU189="distractor_sister",$AQ189,$AU189="distractor_brother",$AP189)</f>
        <v>ST3_sister_taylor.png</v>
      </c>
      <c r="AC189" s="111" t="str">
        <f>_xlfn.CONCAT(VLOOKUP($C189&amp;$G189,'Character Sets'!$A$3:$H$21,6,FALSE)," gave the ",LEFT($Q189,FIND(".",$Q189)-1)," to ",$AK189," ",$AL189,".")</f>
        <v>Sam gave the chocolate to his brother.</v>
      </c>
      <c r="AD189" s="107">
        <v>1</v>
      </c>
      <c r="AE189" s="106" t="str" cm="1">
        <f t="array" ref="AE189">_xlfn.IFS($B189="both", "_nametag", $B189="nametag", "_nametag", $B189="intro", "", $B189="neither", "")</f>
        <v>_nametag</v>
      </c>
      <c r="AF189" s="46" t="s">
        <v>5</v>
      </c>
      <c r="AG189" s="46" t="s">
        <v>6</v>
      </c>
      <c r="AH189" s="108" t="str">
        <f t="shared" si="28"/>
        <v>chocolate</v>
      </c>
      <c r="AI189" s="46" t="s">
        <v>7</v>
      </c>
      <c r="AJ189" s="110" t="str">
        <f t="shared" si="26"/>
        <v>top left</v>
      </c>
      <c r="AK189" s="110" t="str" cm="1">
        <f t="array" ref="AK189">_xlfn.IFS($G189="he", "his", $G189="she", "her", $G189="they", "their")</f>
        <v>his</v>
      </c>
      <c r="AL189" s="110" t="s">
        <v>135</v>
      </c>
      <c r="AM189" s="111" t="str">
        <f t="shared" si="27"/>
        <v>he_brother</v>
      </c>
      <c r="AN189" s="106" t="str">
        <f t="shared" si="29"/>
        <v>HT3_brother_sam.png</v>
      </c>
      <c r="AO189" s="106" t="str">
        <f t="shared" si="30"/>
        <v>HT3_sister_sam.png</v>
      </c>
      <c r="AP189" s="106" t="str">
        <f t="shared" si="31"/>
        <v>ST3_brother_taylor.png</v>
      </c>
      <c r="AQ189" s="106" t="str">
        <f t="shared" si="32"/>
        <v>ST3_sister_taylor.png</v>
      </c>
      <c r="AR189" s="106" t="s">
        <v>355</v>
      </c>
      <c r="AS189" s="106" t="s">
        <v>357</v>
      </c>
      <c r="AT189" s="106" t="s">
        <v>356</v>
      </c>
      <c r="AU189" s="106" t="s">
        <v>358</v>
      </c>
    </row>
    <row r="190" spans="1:47" x14ac:dyDescent="0.25">
      <c r="A190" s="107">
        <v>6</v>
      </c>
      <c r="B190" s="107" t="s">
        <v>64</v>
      </c>
      <c r="C190" s="107">
        <v>6</v>
      </c>
      <c r="D190" s="46" t="s">
        <v>10</v>
      </c>
      <c r="E190" s="46" t="str">
        <f t="shared" si="22"/>
        <v>both_list6_critical2</v>
      </c>
      <c r="F190" s="46" t="s">
        <v>337</v>
      </c>
      <c r="G190" s="46" t="s">
        <v>195</v>
      </c>
      <c r="H190" s="46">
        <f>VLOOKUP($C190&amp;$G190,'Character Sets'!$A$3:$H$21,3,FALSE)</f>
        <v>16</v>
      </c>
      <c r="I190" s="46" t="str">
        <f>VLOOKUP($C190&amp;$G190,'Character Sets'!$A$3:$H$21,4,FALSE)</f>
        <v>HT3</v>
      </c>
      <c r="J190" s="46" t="str">
        <f>LOWER(VLOOKUP($C190&amp;$G190,'Character Sets'!$A$3:$H$21,6,FALSE))</f>
        <v>sam</v>
      </c>
      <c r="K190" s="114" t="str">
        <f t="shared" si="23"/>
        <v>HT3_he_sam_nametag.png</v>
      </c>
      <c r="L190" s="46" t="s">
        <v>196</v>
      </c>
      <c r="M190" s="46">
        <f>VLOOKUP($C190&amp;$L190,'Character Sets'!$A$3:$H$21,3,FALSE)</f>
        <v>17</v>
      </c>
      <c r="N190" s="46" t="str">
        <f>VLOOKUP($C190&amp;$L190,'Character Sets'!$A$3:$H$21,4,FALSE)</f>
        <v>ST3</v>
      </c>
      <c r="O190" s="46" t="str">
        <f>LOWER(VLOOKUP($C190&amp;$L190,'Character Sets'!$A$3:$H$21,6,FALSE))</f>
        <v>taylor</v>
      </c>
      <c r="P190" s="114" t="str">
        <f t="shared" si="24"/>
        <v>ST3_she_taylor_nametag.png</v>
      </c>
      <c r="Q190" s="114" t="s">
        <v>17</v>
      </c>
      <c r="R190" s="107" cm="1">
        <f t="array" ref="R190">_xlfn.IFS($AF190="left", 275, $AF190="right", 525)</f>
        <v>525</v>
      </c>
      <c r="S190" s="107" cm="1">
        <f t="array" ref="S190">_xlfn.IFS($AG190="left", 275, $AG190="right", 525)</f>
        <v>275</v>
      </c>
      <c r="T190" s="107" cm="1">
        <f t="array" ref="T190">_xlfn.IFS($AF190="left", 175, $AF190="right", 725)</f>
        <v>725</v>
      </c>
      <c r="U190" s="107" cm="1">
        <f t="array" ref="U190">_xlfn.IFS($AI190="top", 150, $AI190="bottom", 250)</f>
        <v>150</v>
      </c>
      <c r="V190" s="107" cm="1">
        <f t="array" ref="V190">_xlfn.IFS($AI190="top", 100, $AI190="bottom", 300)</f>
        <v>100</v>
      </c>
      <c r="W190" s="107" cm="1">
        <f t="array" ref="W190">_xlfn.IFS($AI190="top", 50, $AI190="bottom", 350)</f>
        <v>50</v>
      </c>
      <c r="X190" s="111" t="str">
        <f t="shared" si="25"/>
        <v>HT3_sister_sam.png</v>
      </c>
      <c r="Y190" s="106" t="str" cm="1">
        <f t="array" ref="Y190">_xlfn.IFS($AR190="target_sister",$AO190,$AR190="target_brother", $AN190,$AR190="distractor_sister",$AQ190,$AR190="distractor_brother",$AP190)</f>
        <v>ST3_sister_taylor.png</v>
      </c>
      <c r="Z190" s="106" t="str" cm="1">
        <f t="array" ref="Z190">_xlfn.IFS($AS190="target_sister",$AO190,$AS190="target_brother", $AN190,$AS190="distractor_sister",$AQ190,$AS190="distractor_brother",$AP190)</f>
        <v>HT3_sister_sam.png</v>
      </c>
      <c r="AA190" s="106" t="str" cm="1">
        <f t="array" ref="AA190">_xlfn.IFS($AT190="target_sister",$AO190,$AT190="target_brother", $AN190,$AT190="distractor_sister",$AQ190,$AT190="distractor_brother",$AP190)</f>
        <v>ST3_brother_taylor.png</v>
      </c>
      <c r="AB190" s="106" t="str" cm="1">
        <f t="array" ref="AB190">_xlfn.IFS($AU190="target_sister",$AO190,$AU190="target_brother", $AN190,$AU190="distractor_sister",$AQ190,$AU190="distractor_brother",$AP190)</f>
        <v>HT3_brother_sam.png</v>
      </c>
      <c r="AC190" s="111" t="str">
        <f>_xlfn.CONCAT(VLOOKUP($C190&amp;$G190,'Character Sets'!$A$3:$H$21,6,FALSE)," gave the ",LEFT($Q190,FIND(".",$Q190)-1)," to ",$AK190," ",$AL190,".")</f>
        <v>Sam gave the cherries to his sister.</v>
      </c>
      <c r="AD190" s="107">
        <v>2</v>
      </c>
      <c r="AE190" s="106" t="str" cm="1">
        <f t="array" ref="AE190">_xlfn.IFS($B190="both", "_nametag", $B190="nametag", "_nametag", $B190="intro", "", $B190="neither", "")</f>
        <v>_nametag</v>
      </c>
      <c r="AF190" s="46" t="s">
        <v>6</v>
      </c>
      <c r="AG190" s="46" t="s">
        <v>5</v>
      </c>
      <c r="AH190" s="108" t="str">
        <f t="shared" si="28"/>
        <v>cherries</v>
      </c>
      <c r="AI190" s="46" t="s">
        <v>7</v>
      </c>
      <c r="AJ190" s="110" t="str">
        <f t="shared" si="26"/>
        <v>top right</v>
      </c>
      <c r="AK190" s="110" t="str" cm="1">
        <f t="array" ref="AK190">_xlfn.IFS($G190="he", "his", $G190="she", "her", $G190="they", "their")</f>
        <v>his</v>
      </c>
      <c r="AL190" s="110" t="s">
        <v>136</v>
      </c>
      <c r="AM190" s="111" t="str">
        <f t="shared" si="27"/>
        <v>he_sister</v>
      </c>
      <c r="AN190" s="106" t="str">
        <f t="shared" si="29"/>
        <v>HT3_brother_sam.png</v>
      </c>
      <c r="AO190" s="106" t="str">
        <f t="shared" si="30"/>
        <v>HT3_sister_sam.png</v>
      </c>
      <c r="AP190" s="106" t="str">
        <f t="shared" si="31"/>
        <v>ST3_brother_taylor.png</v>
      </c>
      <c r="AQ190" s="106" t="str">
        <f t="shared" si="32"/>
        <v>ST3_sister_taylor.png</v>
      </c>
      <c r="AR190" s="106" t="s">
        <v>358</v>
      </c>
      <c r="AS190" s="106" t="s">
        <v>356</v>
      </c>
      <c r="AT190" s="106" t="s">
        <v>357</v>
      </c>
      <c r="AU190" s="106" t="s">
        <v>355</v>
      </c>
    </row>
    <row r="191" spans="1:47" x14ac:dyDescent="0.25">
      <c r="A191" s="107">
        <v>6</v>
      </c>
      <c r="B191" s="107" t="s">
        <v>64</v>
      </c>
      <c r="C191" s="107">
        <v>6</v>
      </c>
      <c r="D191" s="46" t="s">
        <v>10</v>
      </c>
      <c r="E191" s="46" t="str">
        <f t="shared" si="22"/>
        <v>both_list6_critical3</v>
      </c>
      <c r="F191" s="46" t="s">
        <v>337</v>
      </c>
      <c r="G191" s="46" t="s">
        <v>195</v>
      </c>
      <c r="H191" s="46">
        <f>VLOOKUP($C191&amp;$G191,'Character Sets'!$A$3:$H$21,3,FALSE)</f>
        <v>16</v>
      </c>
      <c r="I191" s="46" t="str">
        <f>VLOOKUP($C191&amp;$G191,'Character Sets'!$A$3:$H$21,4,FALSE)</f>
        <v>HT3</v>
      </c>
      <c r="J191" s="46" t="str">
        <f>LOWER(VLOOKUP($C191&amp;$G191,'Character Sets'!$A$3:$H$21,6,FALSE))</f>
        <v>sam</v>
      </c>
      <c r="K191" s="114" t="str">
        <f t="shared" si="23"/>
        <v>HT3_he_sam_nametag.png</v>
      </c>
      <c r="L191" s="46" t="s">
        <v>196</v>
      </c>
      <c r="M191" s="46">
        <f>VLOOKUP($C191&amp;$L191,'Character Sets'!$A$3:$H$21,3,FALSE)</f>
        <v>17</v>
      </c>
      <c r="N191" s="46" t="str">
        <f>VLOOKUP($C191&amp;$L191,'Character Sets'!$A$3:$H$21,4,FALSE)</f>
        <v>ST3</v>
      </c>
      <c r="O191" s="46" t="str">
        <f>LOWER(VLOOKUP($C191&amp;$L191,'Character Sets'!$A$3:$H$21,6,FALSE))</f>
        <v>taylor</v>
      </c>
      <c r="P191" s="114" t="str">
        <f t="shared" si="24"/>
        <v>ST3_she_taylor_nametag.png</v>
      </c>
      <c r="Q191" s="114" t="s">
        <v>18</v>
      </c>
      <c r="R191" s="107" cm="1">
        <f t="array" ref="R191">_xlfn.IFS($AF191="left", 275, $AF191="right", 525)</f>
        <v>275</v>
      </c>
      <c r="S191" s="107" cm="1">
        <f t="array" ref="S191">_xlfn.IFS($AG191="left", 275, $AG191="right", 525)</f>
        <v>525</v>
      </c>
      <c r="T191" s="107" cm="1">
        <f t="array" ref="T191">_xlfn.IFS($AF191="left", 175, $AF191="right", 725)</f>
        <v>175</v>
      </c>
      <c r="U191" s="107" cm="1">
        <f t="array" ref="U191">_xlfn.IFS($AI191="top", 150, $AI191="bottom", 250)</f>
        <v>250</v>
      </c>
      <c r="V191" s="107" cm="1">
        <f t="array" ref="V191">_xlfn.IFS($AI191="top", 100, $AI191="bottom", 300)</f>
        <v>300</v>
      </c>
      <c r="W191" s="107" cm="1">
        <f t="array" ref="W191">_xlfn.IFS($AI191="top", 50, $AI191="bottom", 350)</f>
        <v>350</v>
      </c>
      <c r="X191" s="111" t="str">
        <f t="shared" si="25"/>
        <v>HT3_sister_sam.png</v>
      </c>
      <c r="Y191" s="106" t="str" cm="1">
        <f t="array" ref="Y191">_xlfn.IFS($AR191="target_sister",$AO191,$AR191="target_brother", $AN191,$AR191="distractor_sister",$AQ191,$AR191="distractor_brother",$AP191)</f>
        <v>HT3_brother_sam.png</v>
      </c>
      <c r="Z191" s="106" t="str" cm="1">
        <f t="array" ref="Z191">_xlfn.IFS($AS191="target_sister",$AO191,$AS191="target_brother", $AN191,$AS191="distractor_sister",$AQ191,$AS191="distractor_brother",$AP191)</f>
        <v>ST3_brother_taylor.png</v>
      </c>
      <c r="AA191" s="106" t="str" cm="1">
        <f t="array" ref="AA191">_xlfn.IFS($AT191="target_sister",$AO191,$AT191="target_brother", $AN191,$AT191="distractor_sister",$AQ191,$AT191="distractor_brother",$AP191)</f>
        <v>HT3_sister_sam.png</v>
      </c>
      <c r="AB191" s="106" t="str" cm="1">
        <f t="array" ref="AB191">_xlfn.IFS($AU191="target_sister",$AO191,$AU191="target_brother", $AN191,$AU191="distractor_sister",$AQ191,$AU191="distractor_brother",$AP191)</f>
        <v>ST3_sister_taylor.png</v>
      </c>
      <c r="AC191" s="111" t="str">
        <f>_xlfn.CONCAT(VLOOKUP($C191&amp;$G191,'Character Sets'!$A$3:$H$21,6,FALSE)," gave the ",LEFT($Q191,FIND(".",$Q191)-1)," to ",$AK191," ",$AL191,".")</f>
        <v>Sam gave the avocado to his sister.</v>
      </c>
      <c r="AD191" s="107">
        <v>3</v>
      </c>
      <c r="AE191" s="106" t="str" cm="1">
        <f t="array" ref="AE191">_xlfn.IFS($B191="both", "_nametag", $B191="nametag", "_nametag", $B191="intro", "", $B191="neither", "")</f>
        <v>_nametag</v>
      </c>
      <c r="AF191" s="46" t="s">
        <v>5</v>
      </c>
      <c r="AG191" s="46" t="s">
        <v>6</v>
      </c>
      <c r="AH191" s="108" t="str">
        <f t="shared" si="28"/>
        <v>avocado</v>
      </c>
      <c r="AI191" s="46" t="s">
        <v>8</v>
      </c>
      <c r="AJ191" s="110" t="str">
        <f t="shared" si="26"/>
        <v>bottom left</v>
      </c>
      <c r="AK191" s="110" t="str" cm="1">
        <f t="array" ref="AK191">_xlfn.IFS($G191="he", "his", $G191="she", "her", $G191="they", "their")</f>
        <v>his</v>
      </c>
      <c r="AL191" s="110" t="s">
        <v>136</v>
      </c>
      <c r="AM191" s="111" t="str">
        <f t="shared" si="27"/>
        <v>he_sister</v>
      </c>
      <c r="AN191" s="106" t="str">
        <f t="shared" si="29"/>
        <v>HT3_brother_sam.png</v>
      </c>
      <c r="AO191" s="106" t="str">
        <f t="shared" si="30"/>
        <v>HT3_sister_sam.png</v>
      </c>
      <c r="AP191" s="106" t="str">
        <f t="shared" si="31"/>
        <v>ST3_brother_taylor.png</v>
      </c>
      <c r="AQ191" s="106" t="str">
        <f t="shared" si="32"/>
        <v>ST3_sister_taylor.png</v>
      </c>
      <c r="AR191" s="106" t="s">
        <v>355</v>
      </c>
      <c r="AS191" s="106" t="s">
        <v>357</v>
      </c>
      <c r="AT191" s="106" t="s">
        <v>356</v>
      </c>
      <c r="AU191" s="106" t="s">
        <v>358</v>
      </c>
    </row>
    <row r="192" spans="1:47" x14ac:dyDescent="0.25">
      <c r="A192" s="107">
        <v>6</v>
      </c>
      <c r="B192" s="107" t="s">
        <v>64</v>
      </c>
      <c r="C192" s="107">
        <v>6</v>
      </c>
      <c r="D192" s="46" t="s">
        <v>10</v>
      </c>
      <c r="E192" s="46" t="str">
        <f t="shared" si="22"/>
        <v>both_list6_critical4</v>
      </c>
      <c r="F192" s="46" t="s">
        <v>337</v>
      </c>
      <c r="G192" s="46" t="s">
        <v>195</v>
      </c>
      <c r="H192" s="46">
        <f>VLOOKUP($C192&amp;$G192,'Character Sets'!$A$3:$H$21,3,FALSE)</f>
        <v>16</v>
      </c>
      <c r="I192" s="46" t="str">
        <f>VLOOKUP($C192&amp;$G192,'Character Sets'!$A$3:$H$21,4,FALSE)</f>
        <v>HT3</v>
      </c>
      <c r="J192" s="46" t="str">
        <f>LOWER(VLOOKUP($C192&amp;$G192,'Character Sets'!$A$3:$H$21,6,FALSE))</f>
        <v>sam</v>
      </c>
      <c r="K192" s="114" t="str">
        <f t="shared" si="23"/>
        <v>HT3_he_sam_nametag.png</v>
      </c>
      <c r="L192" s="46" t="s">
        <v>196</v>
      </c>
      <c r="M192" s="46">
        <f>VLOOKUP($C192&amp;$L192,'Character Sets'!$A$3:$H$21,3,FALSE)</f>
        <v>17</v>
      </c>
      <c r="N192" s="46" t="str">
        <f>VLOOKUP($C192&amp;$L192,'Character Sets'!$A$3:$H$21,4,FALSE)</f>
        <v>ST3</v>
      </c>
      <c r="O192" s="46" t="str">
        <f>LOWER(VLOOKUP($C192&amp;$L192,'Character Sets'!$A$3:$H$21,6,FALSE))</f>
        <v>taylor</v>
      </c>
      <c r="P192" s="114" t="str">
        <f t="shared" si="24"/>
        <v>ST3_she_taylor_nametag.png</v>
      </c>
      <c r="Q192" s="114" t="s">
        <v>105</v>
      </c>
      <c r="R192" s="107" cm="1">
        <f t="array" ref="R192">_xlfn.IFS($AF192="left", 275, $AF192="right", 525)</f>
        <v>525</v>
      </c>
      <c r="S192" s="107" cm="1">
        <f t="array" ref="S192">_xlfn.IFS($AG192="left", 275, $AG192="right", 525)</f>
        <v>275</v>
      </c>
      <c r="T192" s="107" cm="1">
        <f t="array" ref="T192">_xlfn.IFS($AF192="left", 175, $AF192="right", 725)</f>
        <v>725</v>
      </c>
      <c r="U192" s="107" cm="1">
        <f t="array" ref="U192">_xlfn.IFS($AI192="top", 150, $AI192="bottom", 250)</f>
        <v>250</v>
      </c>
      <c r="V192" s="107" cm="1">
        <f t="array" ref="V192">_xlfn.IFS($AI192="top", 100, $AI192="bottom", 300)</f>
        <v>300</v>
      </c>
      <c r="W192" s="107" cm="1">
        <f t="array" ref="W192">_xlfn.IFS($AI192="top", 50, $AI192="bottom", 350)</f>
        <v>350</v>
      </c>
      <c r="X192" s="111" t="str">
        <f t="shared" si="25"/>
        <v>HT3_brother_sam.png</v>
      </c>
      <c r="Y192" s="106" t="str" cm="1">
        <f t="array" ref="Y192">_xlfn.IFS($AR192="target_sister",$AO192,$AR192="target_brother", $AN192,$AR192="distractor_sister",$AQ192,$AR192="distractor_brother",$AP192)</f>
        <v>ST3_brother_taylor.png</v>
      </c>
      <c r="Z192" s="106" t="str" cm="1">
        <f t="array" ref="Z192">_xlfn.IFS($AS192="target_sister",$AO192,$AS192="target_brother", $AN192,$AS192="distractor_sister",$AQ192,$AS192="distractor_brother",$AP192)</f>
        <v>HT3_sister_sam.png</v>
      </c>
      <c r="AA192" s="106" t="str" cm="1">
        <f t="array" ref="AA192">_xlfn.IFS($AT192="target_sister",$AO192,$AT192="target_brother", $AN192,$AT192="distractor_sister",$AQ192,$AT192="distractor_brother",$AP192)</f>
        <v>ST3_sister_taylor.png</v>
      </c>
      <c r="AB192" s="106" t="str" cm="1">
        <f t="array" ref="AB192">_xlfn.IFS($AU192="target_sister",$AO192,$AU192="target_brother", $AN192,$AU192="distractor_sister",$AQ192,$AU192="distractor_brother",$AP192)</f>
        <v>HT3_brother_sam.png</v>
      </c>
      <c r="AC192" s="111" t="str">
        <f>_xlfn.CONCAT(VLOOKUP($C192&amp;$G192,'Character Sets'!$A$3:$H$21,6,FALSE)," gave the ",LEFT($Q192,FIND(".",$Q192)-1)," to ",$AK192," ",$AL192,".")</f>
        <v>Sam gave the pumpkin to his brother.</v>
      </c>
      <c r="AD192" s="107">
        <v>4</v>
      </c>
      <c r="AE192" s="106" t="str" cm="1">
        <f t="array" ref="AE192">_xlfn.IFS($B192="both", "_nametag", $B192="nametag", "_nametag", $B192="intro", "", $B192="neither", "")</f>
        <v>_nametag</v>
      </c>
      <c r="AF192" s="46" t="s">
        <v>6</v>
      </c>
      <c r="AG192" s="46" t="s">
        <v>5</v>
      </c>
      <c r="AH192" s="108" t="str">
        <f t="shared" si="28"/>
        <v>pumpkin</v>
      </c>
      <c r="AI192" s="46" t="s">
        <v>8</v>
      </c>
      <c r="AJ192" s="110" t="str">
        <f t="shared" si="26"/>
        <v>bottom right</v>
      </c>
      <c r="AK192" s="110" t="str" cm="1">
        <f t="array" ref="AK192">_xlfn.IFS($G192="he", "his", $G192="she", "her", $G192="they", "their")</f>
        <v>his</v>
      </c>
      <c r="AL192" s="110" t="s">
        <v>135</v>
      </c>
      <c r="AM192" s="111" t="str">
        <f t="shared" si="27"/>
        <v>he_brother</v>
      </c>
      <c r="AN192" s="106" t="str">
        <f t="shared" si="29"/>
        <v>HT3_brother_sam.png</v>
      </c>
      <c r="AO192" s="106" t="str">
        <f t="shared" si="30"/>
        <v>HT3_sister_sam.png</v>
      </c>
      <c r="AP192" s="106" t="str">
        <f t="shared" si="31"/>
        <v>ST3_brother_taylor.png</v>
      </c>
      <c r="AQ192" s="106" t="str">
        <f t="shared" si="32"/>
        <v>ST3_sister_taylor.png</v>
      </c>
      <c r="AR192" s="106" t="s">
        <v>357</v>
      </c>
      <c r="AS192" s="106" t="s">
        <v>356</v>
      </c>
      <c r="AT192" s="106" t="s">
        <v>358</v>
      </c>
      <c r="AU192" s="106" t="s">
        <v>355</v>
      </c>
    </row>
    <row r="193" spans="1:47" x14ac:dyDescent="0.25">
      <c r="A193" s="107">
        <v>6</v>
      </c>
      <c r="B193" s="107" t="s">
        <v>64</v>
      </c>
      <c r="C193" s="107">
        <v>6</v>
      </c>
      <c r="D193" s="46" t="s">
        <v>10</v>
      </c>
      <c r="E193" s="46" t="str">
        <f t="shared" si="22"/>
        <v>both_list6_critical5</v>
      </c>
      <c r="F193" s="46" t="s">
        <v>337</v>
      </c>
      <c r="G193" s="46" t="s">
        <v>195</v>
      </c>
      <c r="H193" s="46">
        <f>VLOOKUP($C193&amp;$G193,'Character Sets'!$A$3:$H$21,3,FALSE)</f>
        <v>16</v>
      </c>
      <c r="I193" s="46" t="str">
        <f>VLOOKUP($C193&amp;$G193,'Character Sets'!$A$3:$H$21,4,FALSE)</f>
        <v>HT3</v>
      </c>
      <c r="J193" s="46" t="str">
        <f>LOWER(VLOOKUP($C193&amp;$G193,'Character Sets'!$A$3:$H$21,6,FALSE))</f>
        <v>sam</v>
      </c>
      <c r="K193" s="114" t="str">
        <f t="shared" si="23"/>
        <v>HT3_he_sam_nametag.png</v>
      </c>
      <c r="L193" s="46" t="s">
        <v>196</v>
      </c>
      <c r="M193" s="46">
        <f>VLOOKUP($C193&amp;$L193,'Character Sets'!$A$3:$H$21,3,FALSE)</f>
        <v>17</v>
      </c>
      <c r="N193" s="46" t="str">
        <f>VLOOKUP($C193&amp;$L193,'Character Sets'!$A$3:$H$21,4,FALSE)</f>
        <v>ST3</v>
      </c>
      <c r="O193" s="46" t="str">
        <f>LOWER(VLOOKUP($C193&amp;$L193,'Character Sets'!$A$3:$H$21,6,FALSE))</f>
        <v>taylor</v>
      </c>
      <c r="P193" s="114" t="str">
        <f t="shared" si="24"/>
        <v>ST3_she_taylor_nametag.png</v>
      </c>
      <c r="Q193" s="114" t="s">
        <v>19</v>
      </c>
      <c r="R193" s="107" cm="1">
        <f t="array" ref="R193">_xlfn.IFS($AF193="left", 275, $AF193="right", 525)</f>
        <v>275</v>
      </c>
      <c r="S193" s="107" cm="1">
        <f t="array" ref="S193">_xlfn.IFS($AG193="left", 275, $AG193="right", 525)</f>
        <v>525</v>
      </c>
      <c r="T193" s="107" cm="1">
        <f t="array" ref="T193">_xlfn.IFS($AF193="left", 175, $AF193="right", 725)</f>
        <v>175</v>
      </c>
      <c r="U193" s="107" cm="1">
        <f t="array" ref="U193">_xlfn.IFS($AI193="top", 150, $AI193="bottom", 250)</f>
        <v>150</v>
      </c>
      <c r="V193" s="107" cm="1">
        <f t="array" ref="V193">_xlfn.IFS($AI193="top", 100, $AI193="bottom", 300)</f>
        <v>100</v>
      </c>
      <c r="W193" s="107" cm="1">
        <f t="array" ref="W193">_xlfn.IFS($AI193="top", 50, $AI193="bottom", 350)</f>
        <v>50</v>
      </c>
      <c r="X193" s="111" t="str">
        <f t="shared" si="25"/>
        <v>HT3_sister_sam.png</v>
      </c>
      <c r="Y193" s="106" t="str" cm="1">
        <f t="array" ref="Y193">_xlfn.IFS($AR193="target_sister",$AO193,$AR193="target_brother", $AN193,$AR193="distractor_sister",$AQ193,$AR193="distractor_brother",$AP193)</f>
        <v>HT3_sister_sam.png</v>
      </c>
      <c r="Z193" s="106" t="str" cm="1">
        <f t="array" ref="Z193">_xlfn.IFS($AS193="target_sister",$AO193,$AS193="target_brother", $AN193,$AS193="distractor_sister",$AQ193,$AS193="distractor_brother",$AP193)</f>
        <v>ST3_sister_taylor.png</v>
      </c>
      <c r="AA193" s="106" t="str" cm="1">
        <f t="array" ref="AA193">_xlfn.IFS($AT193="target_sister",$AO193,$AT193="target_brother", $AN193,$AT193="distractor_sister",$AQ193,$AT193="distractor_brother",$AP193)</f>
        <v>HT3_brother_sam.png</v>
      </c>
      <c r="AB193" s="106" t="str" cm="1">
        <f t="array" ref="AB193">_xlfn.IFS($AU193="target_sister",$AO193,$AU193="target_brother", $AN193,$AU193="distractor_sister",$AQ193,$AU193="distractor_brother",$AP193)</f>
        <v>ST3_brother_taylor.png</v>
      </c>
      <c r="AC193" s="111" t="str">
        <f>_xlfn.CONCAT(VLOOKUP($C193&amp;$G193,'Character Sets'!$A$3:$H$21,6,FALSE)," gave the ",LEFT($Q193,FIND(".",$Q193)-1)," to ",$AK193," ",$AL193,".")</f>
        <v>Sam gave the bread to his sister.</v>
      </c>
      <c r="AD193" s="107">
        <v>5</v>
      </c>
      <c r="AE193" s="106" t="str" cm="1">
        <f t="array" ref="AE193">_xlfn.IFS($B193="both", "_nametag", $B193="nametag", "_nametag", $B193="intro", "", $B193="neither", "")</f>
        <v>_nametag</v>
      </c>
      <c r="AF193" s="46" t="s">
        <v>5</v>
      </c>
      <c r="AG193" s="46" t="s">
        <v>6</v>
      </c>
      <c r="AH193" s="108" t="str">
        <f t="shared" si="28"/>
        <v>bread</v>
      </c>
      <c r="AI193" s="46" t="s">
        <v>7</v>
      </c>
      <c r="AJ193" s="110" t="str">
        <f t="shared" si="26"/>
        <v>top left</v>
      </c>
      <c r="AK193" s="110" t="str" cm="1">
        <f t="array" ref="AK193">_xlfn.IFS($G193="he", "his", $G193="she", "her", $G193="they", "their")</f>
        <v>his</v>
      </c>
      <c r="AL193" s="110" t="s">
        <v>136</v>
      </c>
      <c r="AM193" s="111" t="str">
        <f t="shared" si="27"/>
        <v>he_sister</v>
      </c>
      <c r="AN193" s="106" t="str">
        <f t="shared" si="29"/>
        <v>HT3_brother_sam.png</v>
      </c>
      <c r="AO193" s="106" t="str">
        <f t="shared" si="30"/>
        <v>HT3_sister_sam.png</v>
      </c>
      <c r="AP193" s="106" t="str">
        <f t="shared" si="31"/>
        <v>ST3_brother_taylor.png</v>
      </c>
      <c r="AQ193" s="106" t="str">
        <f t="shared" si="32"/>
        <v>ST3_sister_taylor.png</v>
      </c>
      <c r="AR193" s="106" t="s">
        <v>356</v>
      </c>
      <c r="AS193" s="106" t="s">
        <v>358</v>
      </c>
      <c r="AT193" s="106" t="s">
        <v>355</v>
      </c>
      <c r="AU193" s="106" t="s">
        <v>357</v>
      </c>
    </row>
    <row r="194" spans="1:47" x14ac:dyDescent="0.25">
      <c r="A194" s="107">
        <v>6</v>
      </c>
      <c r="B194" s="107" t="s">
        <v>64</v>
      </c>
      <c r="C194" s="107">
        <v>6</v>
      </c>
      <c r="D194" s="46" t="s">
        <v>10</v>
      </c>
      <c r="E194" s="46" t="str">
        <f t="shared" si="22"/>
        <v>both_list6_critical6</v>
      </c>
      <c r="F194" s="109" t="s">
        <v>338</v>
      </c>
      <c r="G194" s="46" t="s">
        <v>195</v>
      </c>
      <c r="H194" s="46">
        <f>VLOOKUP($C194&amp;$G194,'Character Sets'!$A$3:$H$21,3,FALSE)</f>
        <v>16</v>
      </c>
      <c r="I194" s="46" t="str">
        <f>VLOOKUP($C194&amp;$G194,'Character Sets'!$A$3:$H$21,4,FALSE)</f>
        <v>HT3</v>
      </c>
      <c r="J194" s="46" t="str">
        <f>LOWER(VLOOKUP($C194&amp;$G194,'Character Sets'!$A$3:$H$21,6,FALSE))</f>
        <v>sam</v>
      </c>
      <c r="K194" s="114" t="str">
        <f t="shared" si="23"/>
        <v>HT3_he_sam_nametag.png</v>
      </c>
      <c r="L194" s="46" t="s">
        <v>197</v>
      </c>
      <c r="M194" s="46">
        <f>VLOOKUP($C194&amp;$L194,'Character Sets'!$A$3:$H$21,3,FALSE)</f>
        <v>18</v>
      </c>
      <c r="N194" s="46" t="str">
        <f>VLOOKUP($C194&amp;$L194,'Character Sets'!$A$3:$H$21,4,FALSE)</f>
        <v>HT2</v>
      </c>
      <c r="O194" s="46" t="str">
        <f>LOWER(VLOOKUP($C194&amp;$L194,'Character Sets'!$A$3:$H$21,6,FALSE))</f>
        <v>jordan</v>
      </c>
      <c r="P194" s="114" t="str">
        <f t="shared" si="24"/>
        <v>HT2_they_jordan_nametag.png</v>
      </c>
      <c r="Q194" s="114" t="s">
        <v>20</v>
      </c>
      <c r="R194" s="107" cm="1">
        <f t="array" ref="R194">_xlfn.IFS($AF194="left", 275, $AF194="right", 525)</f>
        <v>525</v>
      </c>
      <c r="S194" s="107" cm="1">
        <f t="array" ref="S194">_xlfn.IFS($AG194="left", 275, $AG194="right", 525)</f>
        <v>275</v>
      </c>
      <c r="T194" s="107" cm="1">
        <f t="array" ref="T194">_xlfn.IFS($AF194="left", 175, $AF194="right", 725)</f>
        <v>725</v>
      </c>
      <c r="U194" s="107" cm="1">
        <f t="array" ref="U194">_xlfn.IFS($AI194="top", 150, $AI194="bottom", 250)</f>
        <v>150</v>
      </c>
      <c r="V194" s="107" cm="1">
        <f t="array" ref="V194">_xlfn.IFS($AI194="top", 100, $AI194="bottom", 300)</f>
        <v>100</v>
      </c>
      <c r="W194" s="107" cm="1">
        <f t="array" ref="W194">_xlfn.IFS($AI194="top", 50, $AI194="bottom", 350)</f>
        <v>50</v>
      </c>
      <c r="X194" s="111" t="str">
        <f t="shared" si="25"/>
        <v>HT3_brother_sam.png</v>
      </c>
      <c r="Y194" s="106" t="str" cm="1">
        <f t="array" ref="Y194">_xlfn.IFS($AR194="target_sister",$AO194,$AR194="target_brother", $AN194,$AR194="distractor_sister",$AQ194,$AR194="distractor_brother",$AP194)</f>
        <v>HT2_brother_jordan.png</v>
      </c>
      <c r="Z194" s="106" t="str" cm="1">
        <f t="array" ref="Z194">_xlfn.IFS($AS194="target_sister",$AO194,$AS194="target_brother", $AN194,$AS194="distractor_sister",$AQ194,$AS194="distractor_brother",$AP194)</f>
        <v>HT3_brother_sam.png</v>
      </c>
      <c r="AA194" s="106" t="str" cm="1">
        <f t="array" ref="AA194">_xlfn.IFS($AT194="target_sister",$AO194,$AT194="target_brother", $AN194,$AT194="distractor_sister",$AQ194,$AT194="distractor_brother",$AP194)</f>
        <v>HT2_sister_jordan.png</v>
      </c>
      <c r="AB194" s="106" t="str" cm="1">
        <f t="array" ref="AB194">_xlfn.IFS($AU194="target_sister",$AO194,$AU194="target_brother", $AN194,$AU194="distractor_sister",$AQ194,$AU194="distractor_brother",$AP194)</f>
        <v>HT3_sister_sam.png</v>
      </c>
      <c r="AC194" s="111" t="str">
        <f>_xlfn.CONCAT(VLOOKUP($C194&amp;$G194,'Character Sets'!$A$3:$H$21,6,FALSE)," gave the ",LEFT($Q194,FIND(".",$Q194)-1)," to ",$AK194," ",$AL194,".")</f>
        <v>Sam gave the corn to his brother.</v>
      </c>
      <c r="AD194" s="107">
        <v>6</v>
      </c>
      <c r="AE194" s="106" t="str" cm="1">
        <f t="array" ref="AE194">_xlfn.IFS($B194="both", "_nametag", $B194="nametag", "_nametag", $B194="intro", "", $B194="neither", "")</f>
        <v>_nametag</v>
      </c>
      <c r="AF194" s="46" t="s">
        <v>6</v>
      </c>
      <c r="AG194" s="46" t="s">
        <v>5</v>
      </c>
      <c r="AH194" s="108" t="str">
        <f t="shared" si="28"/>
        <v>corn</v>
      </c>
      <c r="AI194" s="46" t="s">
        <v>7</v>
      </c>
      <c r="AJ194" s="110" t="str">
        <f t="shared" si="26"/>
        <v>top right</v>
      </c>
      <c r="AK194" s="110" t="str" cm="1">
        <f t="array" ref="AK194">_xlfn.IFS($G194="he", "his", $G194="she", "her", $G194="they", "their")</f>
        <v>his</v>
      </c>
      <c r="AL194" s="110" t="s">
        <v>135</v>
      </c>
      <c r="AM194" s="111" t="str">
        <f t="shared" si="27"/>
        <v>he_brother</v>
      </c>
      <c r="AN194" s="106" t="str">
        <f t="shared" si="29"/>
        <v>HT3_brother_sam.png</v>
      </c>
      <c r="AO194" s="106" t="str">
        <f t="shared" si="30"/>
        <v>HT3_sister_sam.png</v>
      </c>
      <c r="AP194" s="106" t="str">
        <f t="shared" si="31"/>
        <v>HT2_brother_jordan.png</v>
      </c>
      <c r="AQ194" s="106" t="str">
        <f t="shared" si="32"/>
        <v>HT2_sister_jordan.png</v>
      </c>
      <c r="AR194" s="106" t="s">
        <v>357</v>
      </c>
      <c r="AS194" s="106" t="s">
        <v>355</v>
      </c>
      <c r="AT194" s="106" t="s">
        <v>358</v>
      </c>
      <c r="AU194" s="106" t="s">
        <v>356</v>
      </c>
    </row>
    <row r="195" spans="1:47" x14ac:dyDescent="0.25">
      <c r="A195" s="107">
        <v>6</v>
      </c>
      <c r="B195" s="107" t="s">
        <v>64</v>
      </c>
      <c r="C195" s="107">
        <v>6</v>
      </c>
      <c r="D195" s="46" t="s">
        <v>10</v>
      </c>
      <c r="E195" s="46" t="str">
        <f t="shared" ref="E195:E258" si="33">_xlfn.CONCAT($B195, "_list", $C195, "_", $D195, $AD195)</f>
        <v>both_list6_critical7</v>
      </c>
      <c r="F195" s="109" t="s">
        <v>338</v>
      </c>
      <c r="G195" s="46" t="s">
        <v>195</v>
      </c>
      <c r="H195" s="46">
        <f>VLOOKUP($C195&amp;$G195,'Character Sets'!$A$3:$H$21,3,FALSE)</f>
        <v>16</v>
      </c>
      <c r="I195" s="46" t="str">
        <f>VLOOKUP($C195&amp;$G195,'Character Sets'!$A$3:$H$21,4,FALSE)</f>
        <v>HT3</v>
      </c>
      <c r="J195" s="46" t="str">
        <f>LOWER(VLOOKUP($C195&amp;$G195,'Character Sets'!$A$3:$H$21,6,FALSE))</f>
        <v>sam</v>
      </c>
      <c r="K195" s="114" t="str">
        <f t="shared" ref="K195:K258" si="34">_xlfn.CONCAT($I195, "_", $G195, "_", $J195, $AE195, ".png")</f>
        <v>HT3_he_sam_nametag.png</v>
      </c>
      <c r="L195" s="46" t="s">
        <v>197</v>
      </c>
      <c r="M195" s="46">
        <f>VLOOKUP($C195&amp;$L195,'Character Sets'!$A$3:$H$21,3,FALSE)</f>
        <v>18</v>
      </c>
      <c r="N195" s="46" t="str">
        <f>VLOOKUP($C195&amp;$L195,'Character Sets'!$A$3:$H$21,4,FALSE)</f>
        <v>HT2</v>
      </c>
      <c r="O195" s="46" t="str">
        <f>LOWER(VLOOKUP($C195&amp;$L195,'Character Sets'!$A$3:$H$21,6,FALSE))</f>
        <v>jordan</v>
      </c>
      <c r="P195" s="114" t="str">
        <f t="shared" ref="P195:P258" si="35">_xlfn.CONCAT($N195, "_", $L195, "_", $O195, $AE195, ".png")</f>
        <v>HT2_they_jordan_nametag.png</v>
      </c>
      <c r="Q195" s="114" t="s">
        <v>103</v>
      </c>
      <c r="R195" s="107" cm="1">
        <f t="array" ref="R195">_xlfn.IFS($AF195="left", 275, $AF195="right", 525)</f>
        <v>275</v>
      </c>
      <c r="S195" s="107" cm="1">
        <f t="array" ref="S195">_xlfn.IFS($AG195="left", 275, $AG195="right", 525)</f>
        <v>525</v>
      </c>
      <c r="T195" s="107" cm="1">
        <f t="array" ref="T195">_xlfn.IFS($AF195="left", 175, $AF195="right", 725)</f>
        <v>175</v>
      </c>
      <c r="U195" s="107" cm="1">
        <f t="array" ref="U195">_xlfn.IFS($AI195="top", 150, $AI195="bottom", 250)</f>
        <v>250</v>
      </c>
      <c r="V195" s="107" cm="1">
        <f t="array" ref="V195">_xlfn.IFS($AI195="top", 100, $AI195="bottom", 300)</f>
        <v>300</v>
      </c>
      <c r="W195" s="107" cm="1">
        <f t="array" ref="W195">_xlfn.IFS($AI195="top", 50, $AI195="bottom", 350)</f>
        <v>350</v>
      </c>
      <c r="X195" s="111" t="str">
        <f t="shared" ref="X195:X258" si="36">_xlfn.CONCAT($I195,"_",$AL195,"_",$J195, ".png")</f>
        <v>HT3_brother_sam.png</v>
      </c>
      <c r="Y195" s="106" t="str" cm="1">
        <f t="array" ref="Y195">_xlfn.IFS($AR195="target_sister",$AO195,$AR195="target_brother", $AN195,$AR195="distractor_sister",$AQ195,$AR195="distractor_brother",$AP195)</f>
        <v>HT3_sister_sam.png</v>
      </c>
      <c r="Z195" s="106" t="str" cm="1">
        <f t="array" ref="Z195">_xlfn.IFS($AS195="target_sister",$AO195,$AS195="target_brother", $AN195,$AS195="distractor_sister",$AQ195,$AS195="distractor_brother",$AP195)</f>
        <v>HT2_sister_jordan.png</v>
      </c>
      <c r="AA195" s="106" t="str" cm="1">
        <f t="array" ref="AA195">_xlfn.IFS($AT195="target_sister",$AO195,$AT195="target_brother", $AN195,$AT195="distractor_sister",$AQ195,$AT195="distractor_brother",$AP195)</f>
        <v>HT3_brother_sam.png</v>
      </c>
      <c r="AB195" s="106" t="str" cm="1">
        <f t="array" ref="AB195">_xlfn.IFS($AU195="target_sister",$AO195,$AU195="target_brother", $AN195,$AU195="distractor_sister",$AQ195,$AU195="distractor_brother",$AP195)</f>
        <v>HT2_brother_jordan.png</v>
      </c>
      <c r="AC195" s="111" t="str">
        <f>_xlfn.CONCAT(VLOOKUP($C195&amp;$G195,'Character Sets'!$A$3:$H$21,6,FALSE)," gave the ",LEFT($Q195,FIND(".",$Q195)-1)," to ",$AK195," ",$AL195,".")</f>
        <v>Sam gave the kiwi to his brother.</v>
      </c>
      <c r="AD195" s="107">
        <v>7</v>
      </c>
      <c r="AE195" s="106" t="str" cm="1">
        <f t="array" ref="AE195">_xlfn.IFS($B195="both", "_nametag", $B195="nametag", "_nametag", $B195="intro", "", $B195="neither", "")</f>
        <v>_nametag</v>
      </c>
      <c r="AF195" s="46" t="s">
        <v>5</v>
      </c>
      <c r="AG195" s="46" t="s">
        <v>6</v>
      </c>
      <c r="AH195" s="108" t="str">
        <f t="shared" si="28"/>
        <v>kiwi</v>
      </c>
      <c r="AI195" s="46" t="s">
        <v>8</v>
      </c>
      <c r="AJ195" s="110" t="str">
        <f t="shared" ref="AJ195:AJ258" si="37">_xlfn.CONCAT($AI195, " ", $AF195)</f>
        <v>bottom left</v>
      </c>
      <c r="AK195" s="110" t="str" cm="1">
        <f t="array" ref="AK195">_xlfn.IFS($G195="he", "his", $G195="she", "her", $G195="they", "their")</f>
        <v>his</v>
      </c>
      <c r="AL195" s="110" t="s">
        <v>135</v>
      </c>
      <c r="AM195" s="111" t="str">
        <f t="shared" ref="AM195:AM258" si="38">_xlfn.CONCAT($G195,"_",$AL195)</f>
        <v>he_brother</v>
      </c>
      <c r="AN195" s="106" t="str">
        <f t="shared" si="29"/>
        <v>HT3_brother_sam.png</v>
      </c>
      <c r="AO195" s="106" t="str">
        <f t="shared" si="30"/>
        <v>HT3_sister_sam.png</v>
      </c>
      <c r="AP195" s="106" t="str">
        <f t="shared" si="31"/>
        <v>HT2_brother_jordan.png</v>
      </c>
      <c r="AQ195" s="106" t="str">
        <f t="shared" si="32"/>
        <v>HT2_sister_jordan.png</v>
      </c>
      <c r="AR195" s="106" t="s">
        <v>356</v>
      </c>
      <c r="AS195" s="106" t="s">
        <v>358</v>
      </c>
      <c r="AT195" s="106" t="s">
        <v>355</v>
      </c>
      <c r="AU195" s="106" t="s">
        <v>357</v>
      </c>
    </row>
    <row r="196" spans="1:47" x14ac:dyDescent="0.25">
      <c r="A196" s="107">
        <v>6</v>
      </c>
      <c r="B196" s="107" t="s">
        <v>64</v>
      </c>
      <c r="C196" s="107">
        <v>6</v>
      </c>
      <c r="D196" s="46" t="s">
        <v>10</v>
      </c>
      <c r="E196" s="46" t="str">
        <f t="shared" si="33"/>
        <v>both_list6_critical8</v>
      </c>
      <c r="F196" s="109" t="s">
        <v>338</v>
      </c>
      <c r="G196" s="46" t="s">
        <v>195</v>
      </c>
      <c r="H196" s="46">
        <f>VLOOKUP($C196&amp;$G196,'Character Sets'!$A$3:$H$21,3,FALSE)</f>
        <v>16</v>
      </c>
      <c r="I196" s="46" t="str">
        <f>VLOOKUP($C196&amp;$G196,'Character Sets'!$A$3:$H$21,4,FALSE)</f>
        <v>HT3</v>
      </c>
      <c r="J196" s="46" t="str">
        <f>LOWER(VLOOKUP($C196&amp;$G196,'Character Sets'!$A$3:$H$21,6,FALSE))</f>
        <v>sam</v>
      </c>
      <c r="K196" s="114" t="str">
        <f t="shared" si="34"/>
        <v>HT3_he_sam_nametag.png</v>
      </c>
      <c r="L196" s="46" t="s">
        <v>197</v>
      </c>
      <c r="M196" s="46">
        <f>VLOOKUP($C196&amp;$L196,'Character Sets'!$A$3:$H$21,3,FALSE)</f>
        <v>18</v>
      </c>
      <c r="N196" s="46" t="str">
        <f>VLOOKUP($C196&amp;$L196,'Character Sets'!$A$3:$H$21,4,FALSE)</f>
        <v>HT2</v>
      </c>
      <c r="O196" s="46" t="str">
        <f>LOWER(VLOOKUP($C196&amp;$L196,'Character Sets'!$A$3:$H$21,6,FALSE))</f>
        <v>jordan</v>
      </c>
      <c r="P196" s="114" t="str">
        <f t="shared" si="35"/>
        <v>HT2_they_jordan_nametag.png</v>
      </c>
      <c r="Q196" s="114" t="s">
        <v>40</v>
      </c>
      <c r="R196" s="107" cm="1">
        <f t="array" ref="R196">_xlfn.IFS($AF196="left", 275, $AF196="right", 525)</f>
        <v>525</v>
      </c>
      <c r="S196" s="107" cm="1">
        <f t="array" ref="S196">_xlfn.IFS($AG196="left", 275, $AG196="right", 525)</f>
        <v>275</v>
      </c>
      <c r="T196" s="107" cm="1">
        <f t="array" ref="T196">_xlfn.IFS($AF196="left", 175, $AF196="right", 725)</f>
        <v>725</v>
      </c>
      <c r="U196" s="107" cm="1">
        <f t="array" ref="U196">_xlfn.IFS($AI196="top", 150, $AI196="bottom", 250)</f>
        <v>250</v>
      </c>
      <c r="V196" s="107" cm="1">
        <f t="array" ref="V196">_xlfn.IFS($AI196="top", 100, $AI196="bottom", 300)</f>
        <v>300</v>
      </c>
      <c r="W196" s="107" cm="1">
        <f t="array" ref="W196">_xlfn.IFS($AI196="top", 50, $AI196="bottom", 350)</f>
        <v>350</v>
      </c>
      <c r="X196" s="111" t="str">
        <f t="shared" si="36"/>
        <v>HT3_sister_sam.png</v>
      </c>
      <c r="Y196" s="106" t="str" cm="1">
        <f t="array" ref="Y196">_xlfn.IFS($AR196="target_sister",$AO196,$AR196="target_brother", $AN196,$AR196="distractor_sister",$AQ196,$AR196="distractor_brother",$AP196)</f>
        <v>HT2_brother_jordan.png</v>
      </c>
      <c r="Z196" s="106" t="str" cm="1">
        <f t="array" ref="Z196">_xlfn.IFS($AS196="target_sister",$AO196,$AS196="target_brother", $AN196,$AS196="distractor_sister",$AQ196,$AS196="distractor_brother",$AP196)</f>
        <v>HT3_brother_sam.png</v>
      </c>
      <c r="AA196" s="106" t="str" cm="1">
        <f t="array" ref="AA196">_xlfn.IFS($AT196="target_sister",$AO196,$AT196="target_brother", $AN196,$AT196="distractor_sister",$AQ196,$AT196="distractor_brother",$AP196)</f>
        <v>HT2_sister_jordan.png</v>
      </c>
      <c r="AB196" s="106" t="str" cm="1">
        <f t="array" ref="AB196">_xlfn.IFS($AU196="target_sister",$AO196,$AU196="target_brother", $AN196,$AU196="distractor_sister",$AQ196,$AU196="distractor_brother",$AP196)</f>
        <v>HT3_sister_sam.png</v>
      </c>
      <c r="AC196" s="111" t="str">
        <f>_xlfn.CONCAT(VLOOKUP($C196&amp;$G196,'Character Sets'!$A$3:$H$21,6,FALSE)," gave the ",LEFT($Q196,FIND(".",$Q196)-1)," to ",$AK196," ",$AL196,".")</f>
        <v>Sam gave the grapes to his sister.</v>
      </c>
      <c r="AD196" s="107">
        <v>8</v>
      </c>
      <c r="AE196" s="106" t="str" cm="1">
        <f t="array" ref="AE196">_xlfn.IFS($B196="both", "_nametag", $B196="nametag", "_nametag", $B196="intro", "", $B196="neither", "")</f>
        <v>_nametag</v>
      </c>
      <c r="AF196" s="46" t="s">
        <v>6</v>
      </c>
      <c r="AG196" s="46" t="s">
        <v>5</v>
      </c>
      <c r="AH196" s="108" t="str">
        <f t="shared" ref="AH196:AH218" si="39">LEFT($Q196,FIND(".",$Q196)-1)</f>
        <v>grapes</v>
      </c>
      <c r="AI196" s="46" t="s">
        <v>8</v>
      </c>
      <c r="AJ196" s="110" t="str">
        <f t="shared" si="37"/>
        <v>bottom right</v>
      </c>
      <c r="AK196" s="110" t="str" cm="1">
        <f t="array" ref="AK196">_xlfn.IFS($G196="he", "his", $G196="she", "her", $G196="they", "their")</f>
        <v>his</v>
      </c>
      <c r="AL196" s="110" t="s">
        <v>136</v>
      </c>
      <c r="AM196" s="111" t="str">
        <f t="shared" si="38"/>
        <v>he_sister</v>
      </c>
      <c r="AN196" s="106" t="str">
        <f t="shared" ref="AN196:AN218" si="40">_xlfn.CONCAT($I196, "_brother_", $J196, ".png")</f>
        <v>HT3_brother_sam.png</v>
      </c>
      <c r="AO196" s="106" t="str">
        <f t="shared" ref="AO196:AO218" si="41">_xlfn.CONCAT($I196, "_sister_", $J196, ".png")</f>
        <v>HT3_sister_sam.png</v>
      </c>
      <c r="AP196" s="106" t="str">
        <f t="shared" ref="AP196:AP218" si="42">_xlfn.CONCAT($N196, "_brother_", $O196, ".png")</f>
        <v>HT2_brother_jordan.png</v>
      </c>
      <c r="AQ196" s="106" t="str">
        <f t="shared" ref="AQ196:AQ218" si="43">_xlfn.CONCAT($N196, "_sister_", $O196, ".png")</f>
        <v>HT2_sister_jordan.png</v>
      </c>
      <c r="AR196" s="106" t="s">
        <v>357</v>
      </c>
      <c r="AS196" s="106" t="s">
        <v>355</v>
      </c>
      <c r="AT196" s="106" t="s">
        <v>358</v>
      </c>
      <c r="AU196" s="106" t="s">
        <v>356</v>
      </c>
    </row>
    <row r="197" spans="1:47" x14ac:dyDescent="0.25">
      <c r="A197" s="107">
        <v>6</v>
      </c>
      <c r="B197" s="107" t="s">
        <v>64</v>
      </c>
      <c r="C197" s="107">
        <v>6</v>
      </c>
      <c r="D197" s="46" t="s">
        <v>10</v>
      </c>
      <c r="E197" s="46" t="str">
        <f t="shared" si="33"/>
        <v>both_list6_critical9</v>
      </c>
      <c r="F197" s="109" t="s">
        <v>338</v>
      </c>
      <c r="G197" s="46" t="s">
        <v>195</v>
      </c>
      <c r="H197" s="46">
        <f>VLOOKUP($C197&amp;$G197,'Character Sets'!$A$3:$H$21,3,FALSE)</f>
        <v>16</v>
      </c>
      <c r="I197" s="46" t="str">
        <f>VLOOKUP($C197&amp;$G197,'Character Sets'!$A$3:$H$21,4,FALSE)</f>
        <v>HT3</v>
      </c>
      <c r="J197" s="46" t="str">
        <f>LOWER(VLOOKUP($C197&amp;$G197,'Character Sets'!$A$3:$H$21,6,FALSE))</f>
        <v>sam</v>
      </c>
      <c r="K197" s="114" t="str">
        <f t="shared" si="34"/>
        <v>HT3_he_sam_nametag.png</v>
      </c>
      <c r="L197" s="46" t="s">
        <v>197</v>
      </c>
      <c r="M197" s="46">
        <f>VLOOKUP($C197&amp;$L197,'Character Sets'!$A$3:$H$21,3,FALSE)</f>
        <v>18</v>
      </c>
      <c r="N197" s="46" t="str">
        <f>VLOOKUP($C197&amp;$L197,'Character Sets'!$A$3:$H$21,4,FALSE)</f>
        <v>HT2</v>
      </c>
      <c r="O197" s="46" t="str">
        <f>LOWER(VLOOKUP($C197&amp;$L197,'Character Sets'!$A$3:$H$21,6,FALSE))</f>
        <v>jordan</v>
      </c>
      <c r="P197" s="114" t="str">
        <f t="shared" si="35"/>
        <v>HT2_they_jordan_nametag.png</v>
      </c>
      <c r="Q197" s="114" t="s">
        <v>101</v>
      </c>
      <c r="R197" s="107" cm="1">
        <f t="array" ref="R197">_xlfn.IFS($AF197="left", 275, $AF197="right", 525)</f>
        <v>275</v>
      </c>
      <c r="S197" s="107" cm="1">
        <f t="array" ref="S197">_xlfn.IFS($AG197="left", 275, $AG197="right", 525)</f>
        <v>525</v>
      </c>
      <c r="T197" s="107" cm="1">
        <f t="array" ref="T197">_xlfn.IFS($AF197="left", 175, $AF197="right", 725)</f>
        <v>175</v>
      </c>
      <c r="U197" s="107" cm="1">
        <f t="array" ref="U197">_xlfn.IFS($AI197="top", 150, $AI197="bottom", 250)</f>
        <v>150</v>
      </c>
      <c r="V197" s="107" cm="1">
        <f t="array" ref="V197">_xlfn.IFS($AI197="top", 100, $AI197="bottom", 300)</f>
        <v>100</v>
      </c>
      <c r="W197" s="107" cm="1">
        <f t="array" ref="W197">_xlfn.IFS($AI197="top", 50, $AI197="bottom", 350)</f>
        <v>50</v>
      </c>
      <c r="X197" s="111" t="str">
        <f t="shared" si="36"/>
        <v>HT3_sister_sam.png</v>
      </c>
      <c r="Y197" s="106" t="str" cm="1">
        <f t="array" ref="Y197">_xlfn.IFS($AR197="target_sister",$AO197,$AR197="target_brother", $AN197,$AR197="distractor_sister",$AQ197,$AR197="distractor_brother",$AP197)</f>
        <v>HT3_sister_sam.png</v>
      </c>
      <c r="Z197" s="106" t="str" cm="1">
        <f t="array" ref="Z197">_xlfn.IFS($AS197="target_sister",$AO197,$AS197="target_brother", $AN197,$AS197="distractor_sister",$AQ197,$AS197="distractor_brother",$AP197)</f>
        <v>HT2_sister_jordan.png</v>
      </c>
      <c r="AA197" s="106" t="str" cm="1">
        <f t="array" ref="AA197">_xlfn.IFS($AT197="target_sister",$AO197,$AT197="target_brother", $AN197,$AT197="distractor_sister",$AQ197,$AT197="distractor_brother",$AP197)</f>
        <v>HT3_brother_sam.png</v>
      </c>
      <c r="AB197" s="106" t="str" cm="1">
        <f t="array" ref="AB197">_xlfn.IFS($AU197="target_sister",$AO197,$AU197="target_brother", $AN197,$AU197="distractor_sister",$AQ197,$AU197="distractor_brother",$AP197)</f>
        <v>HT2_brother_jordan.png</v>
      </c>
      <c r="AC197" s="111" t="str">
        <f>_xlfn.CONCAT(VLOOKUP($C197&amp;$G197,'Character Sets'!$A$3:$H$21,6,FALSE)," gave the ",LEFT($Q197,FIND(".",$Q197)-1)," to ",$AK197," ",$AL197,".")</f>
        <v>Sam gave the pear to his sister.</v>
      </c>
      <c r="AD197" s="107">
        <v>9</v>
      </c>
      <c r="AE197" s="106" t="str" cm="1">
        <f t="array" ref="AE197">_xlfn.IFS($B197="both", "_nametag", $B197="nametag", "_nametag", $B197="intro", "", $B197="neither", "")</f>
        <v>_nametag</v>
      </c>
      <c r="AF197" s="46" t="s">
        <v>5</v>
      </c>
      <c r="AG197" s="46" t="s">
        <v>6</v>
      </c>
      <c r="AH197" s="108" t="str">
        <f t="shared" si="39"/>
        <v>pear</v>
      </c>
      <c r="AI197" s="46" t="s">
        <v>7</v>
      </c>
      <c r="AJ197" s="110" t="str">
        <f t="shared" si="37"/>
        <v>top left</v>
      </c>
      <c r="AK197" s="110" t="str" cm="1">
        <f t="array" ref="AK197">_xlfn.IFS($G197="he", "his", $G197="she", "her", $G197="they", "their")</f>
        <v>his</v>
      </c>
      <c r="AL197" s="110" t="s">
        <v>136</v>
      </c>
      <c r="AM197" s="111" t="str">
        <f t="shared" si="38"/>
        <v>he_sister</v>
      </c>
      <c r="AN197" s="106" t="str">
        <f t="shared" si="40"/>
        <v>HT3_brother_sam.png</v>
      </c>
      <c r="AO197" s="106" t="str">
        <f t="shared" si="41"/>
        <v>HT3_sister_sam.png</v>
      </c>
      <c r="AP197" s="106" t="str">
        <f t="shared" si="42"/>
        <v>HT2_brother_jordan.png</v>
      </c>
      <c r="AQ197" s="106" t="str">
        <f t="shared" si="43"/>
        <v>HT2_sister_jordan.png</v>
      </c>
      <c r="AR197" s="106" t="s">
        <v>356</v>
      </c>
      <c r="AS197" s="106" t="s">
        <v>358</v>
      </c>
      <c r="AT197" s="106" t="s">
        <v>355</v>
      </c>
      <c r="AU197" s="106" t="s">
        <v>357</v>
      </c>
    </row>
    <row r="198" spans="1:47" x14ac:dyDescent="0.25">
      <c r="A198" s="107">
        <v>6</v>
      </c>
      <c r="B198" s="107" t="s">
        <v>64</v>
      </c>
      <c r="C198" s="107">
        <v>6</v>
      </c>
      <c r="D198" s="46" t="s">
        <v>10</v>
      </c>
      <c r="E198" s="46" t="str">
        <f t="shared" si="33"/>
        <v>both_list6_critical10</v>
      </c>
      <c r="F198" s="109" t="s">
        <v>338</v>
      </c>
      <c r="G198" s="46" t="s">
        <v>195</v>
      </c>
      <c r="H198" s="46">
        <f>VLOOKUP($C198&amp;$G198,'Character Sets'!$A$3:$H$21,3,FALSE)</f>
        <v>16</v>
      </c>
      <c r="I198" s="46" t="str">
        <f>VLOOKUP($C198&amp;$G198,'Character Sets'!$A$3:$H$21,4,FALSE)</f>
        <v>HT3</v>
      </c>
      <c r="J198" s="46" t="str">
        <f>LOWER(VLOOKUP($C198&amp;$G198,'Character Sets'!$A$3:$H$21,6,FALSE))</f>
        <v>sam</v>
      </c>
      <c r="K198" s="114" t="str">
        <f t="shared" si="34"/>
        <v>HT3_he_sam_nametag.png</v>
      </c>
      <c r="L198" s="46" t="s">
        <v>197</v>
      </c>
      <c r="M198" s="46">
        <f>VLOOKUP($C198&amp;$L198,'Character Sets'!$A$3:$H$21,3,FALSE)</f>
        <v>18</v>
      </c>
      <c r="N198" s="46" t="str">
        <f>VLOOKUP($C198&amp;$L198,'Character Sets'!$A$3:$H$21,4,FALSE)</f>
        <v>HT2</v>
      </c>
      <c r="O198" s="46" t="str">
        <f>LOWER(VLOOKUP($C198&amp;$L198,'Character Sets'!$A$3:$H$21,6,FALSE))</f>
        <v>jordan</v>
      </c>
      <c r="P198" s="114" t="str">
        <f t="shared" si="35"/>
        <v>HT2_they_jordan_nametag.png</v>
      </c>
      <c r="Q198" s="114" t="s">
        <v>21</v>
      </c>
      <c r="R198" s="107" cm="1">
        <f t="array" ref="R198">_xlfn.IFS($AF198="left", 275, $AF198="right", 525)</f>
        <v>525</v>
      </c>
      <c r="S198" s="107" cm="1">
        <f t="array" ref="S198">_xlfn.IFS($AG198="left", 275, $AG198="right", 525)</f>
        <v>275</v>
      </c>
      <c r="T198" s="107" cm="1">
        <f t="array" ref="T198">_xlfn.IFS($AF198="left", 175, $AF198="right", 725)</f>
        <v>725</v>
      </c>
      <c r="U198" s="107" cm="1">
        <f t="array" ref="U198">_xlfn.IFS($AI198="top", 150, $AI198="bottom", 250)</f>
        <v>150</v>
      </c>
      <c r="V198" s="107" cm="1">
        <f t="array" ref="V198">_xlfn.IFS($AI198="top", 100, $AI198="bottom", 300)</f>
        <v>100</v>
      </c>
      <c r="W198" s="107" cm="1">
        <f t="array" ref="W198">_xlfn.IFS($AI198="top", 50, $AI198="bottom", 350)</f>
        <v>50</v>
      </c>
      <c r="X198" s="111" t="str">
        <f t="shared" si="36"/>
        <v>HT3_brother_sam.png</v>
      </c>
      <c r="Y198" s="106" t="str" cm="1">
        <f t="array" ref="Y198">_xlfn.IFS($AR198="target_sister",$AO198,$AR198="target_brother", $AN198,$AR198="distractor_sister",$AQ198,$AR198="distractor_brother",$AP198)</f>
        <v>HT2_brother_jordan.png</v>
      </c>
      <c r="Z198" s="106" t="str" cm="1">
        <f t="array" ref="Z198">_xlfn.IFS($AS198="target_sister",$AO198,$AS198="target_brother", $AN198,$AS198="distractor_sister",$AQ198,$AS198="distractor_brother",$AP198)</f>
        <v>HT3_brother_sam.png</v>
      </c>
      <c r="AA198" s="106" t="str" cm="1">
        <f t="array" ref="AA198">_xlfn.IFS($AT198="target_sister",$AO198,$AT198="target_brother", $AN198,$AT198="distractor_sister",$AQ198,$AT198="distractor_brother",$AP198)</f>
        <v>HT2_sister_jordan.png</v>
      </c>
      <c r="AB198" s="106" t="str" cm="1">
        <f t="array" ref="AB198">_xlfn.IFS($AU198="target_sister",$AO198,$AU198="target_brother", $AN198,$AU198="distractor_sister",$AQ198,$AU198="distractor_brother",$AP198)</f>
        <v>HT3_sister_sam.png</v>
      </c>
      <c r="AC198" s="111" t="str">
        <f>_xlfn.CONCAT(VLOOKUP($C198&amp;$G198,'Character Sets'!$A$3:$H$21,6,FALSE)," gave the ",LEFT($Q198,FIND(".",$Q198)-1)," to ",$AK198," ",$AL198,".")</f>
        <v>Sam gave the juice to his brother.</v>
      </c>
      <c r="AD198" s="107">
        <v>10</v>
      </c>
      <c r="AE198" s="106" t="str" cm="1">
        <f t="array" ref="AE198">_xlfn.IFS($B198="both", "_nametag", $B198="nametag", "_nametag", $B198="intro", "", $B198="neither", "")</f>
        <v>_nametag</v>
      </c>
      <c r="AF198" s="46" t="s">
        <v>6</v>
      </c>
      <c r="AG198" s="46" t="s">
        <v>5</v>
      </c>
      <c r="AH198" s="108" t="str">
        <f t="shared" si="39"/>
        <v>juice</v>
      </c>
      <c r="AI198" s="46" t="s">
        <v>7</v>
      </c>
      <c r="AJ198" s="110" t="str">
        <f t="shared" si="37"/>
        <v>top right</v>
      </c>
      <c r="AK198" s="110" t="str" cm="1">
        <f t="array" ref="AK198">_xlfn.IFS($G198="he", "his", $G198="she", "her", $G198="they", "their")</f>
        <v>his</v>
      </c>
      <c r="AL198" s="110" t="s">
        <v>135</v>
      </c>
      <c r="AM198" s="111" t="str">
        <f t="shared" si="38"/>
        <v>he_brother</v>
      </c>
      <c r="AN198" s="106" t="str">
        <f t="shared" si="40"/>
        <v>HT3_brother_sam.png</v>
      </c>
      <c r="AO198" s="106" t="str">
        <f t="shared" si="41"/>
        <v>HT3_sister_sam.png</v>
      </c>
      <c r="AP198" s="106" t="str">
        <f t="shared" si="42"/>
        <v>HT2_brother_jordan.png</v>
      </c>
      <c r="AQ198" s="106" t="str">
        <f t="shared" si="43"/>
        <v>HT2_sister_jordan.png</v>
      </c>
      <c r="AR198" s="106" t="s">
        <v>357</v>
      </c>
      <c r="AS198" s="106" t="s">
        <v>355</v>
      </c>
      <c r="AT198" s="106" t="s">
        <v>358</v>
      </c>
      <c r="AU198" s="106" t="s">
        <v>356</v>
      </c>
    </row>
    <row r="199" spans="1:47" x14ac:dyDescent="0.25">
      <c r="A199" s="107">
        <v>6</v>
      </c>
      <c r="B199" s="107" t="s">
        <v>64</v>
      </c>
      <c r="C199" s="107">
        <v>6</v>
      </c>
      <c r="D199" s="46" t="s">
        <v>10</v>
      </c>
      <c r="E199" s="46" t="str">
        <f t="shared" si="33"/>
        <v>both_list6_critical11</v>
      </c>
      <c r="F199" s="46" t="s">
        <v>337</v>
      </c>
      <c r="G199" s="46" t="s">
        <v>196</v>
      </c>
      <c r="H199" s="46">
        <f>VLOOKUP($C199&amp;$G199,'Character Sets'!$A$3:$H$21,3,FALSE)</f>
        <v>17</v>
      </c>
      <c r="I199" s="46" t="str">
        <f>VLOOKUP($C199&amp;$G199,'Character Sets'!$A$3:$H$21,4,FALSE)</f>
        <v>ST3</v>
      </c>
      <c r="J199" s="46" t="str">
        <f>LOWER(VLOOKUP($C199&amp;$G199,'Character Sets'!$A$3:$H$21,6,FALSE))</f>
        <v>taylor</v>
      </c>
      <c r="K199" s="114" t="str">
        <f t="shared" si="34"/>
        <v>ST3_she_taylor_nametag.png</v>
      </c>
      <c r="L199" s="46" t="s">
        <v>195</v>
      </c>
      <c r="M199" s="46">
        <f>VLOOKUP($C199&amp;$L199,'Character Sets'!$A$3:$H$21,3,FALSE)</f>
        <v>16</v>
      </c>
      <c r="N199" s="46" t="str">
        <f>VLOOKUP($C199&amp;$L199,'Character Sets'!$A$3:$H$21,4,FALSE)</f>
        <v>HT3</v>
      </c>
      <c r="O199" s="46" t="str">
        <f>LOWER(VLOOKUP($C199&amp;$L199,'Character Sets'!$A$3:$H$21,6,FALSE))</f>
        <v>sam</v>
      </c>
      <c r="P199" s="114" t="str">
        <f t="shared" si="35"/>
        <v>HT3_he_sam_nametag.png</v>
      </c>
      <c r="Q199" s="114" t="s">
        <v>22</v>
      </c>
      <c r="R199" s="107" cm="1">
        <f t="array" ref="R199">_xlfn.IFS($AF199="left", 275, $AF199="right", 525)</f>
        <v>275</v>
      </c>
      <c r="S199" s="107" cm="1">
        <f t="array" ref="S199">_xlfn.IFS($AG199="left", 275, $AG199="right", 525)</f>
        <v>525</v>
      </c>
      <c r="T199" s="107" cm="1">
        <f t="array" ref="T199">_xlfn.IFS($AF199="left", 175, $AF199="right", 725)</f>
        <v>175</v>
      </c>
      <c r="U199" s="107" cm="1">
        <f t="array" ref="U199">_xlfn.IFS($AI199="top", 150, $AI199="bottom", 250)</f>
        <v>250</v>
      </c>
      <c r="V199" s="107" cm="1">
        <f t="array" ref="V199">_xlfn.IFS($AI199="top", 100, $AI199="bottom", 300)</f>
        <v>300</v>
      </c>
      <c r="W199" s="107" cm="1">
        <f t="array" ref="W199">_xlfn.IFS($AI199="top", 50, $AI199="bottom", 350)</f>
        <v>350</v>
      </c>
      <c r="X199" s="111" t="str">
        <f t="shared" si="36"/>
        <v>ST3_sister_taylor.png</v>
      </c>
      <c r="Y199" s="106" t="str" cm="1">
        <f t="array" ref="Y199">_xlfn.IFS($AR199="target_sister",$AO199,$AR199="target_brother", $AN199,$AR199="distractor_sister",$AQ199,$AR199="distractor_brother",$AP199)</f>
        <v>ST3_brother_taylor.png</v>
      </c>
      <c r="Z199" s="106" t="str" cm="1">
        <f t="array" ref="Z199">_xlfn.IFS($AS199="target_sister",$AO199,$AS199="target_brother", $AN199,$AS199="distractor_sister",$AQ199,$AS199="distractor_brother",$AP199)</f>
        <v>HT3_brother_sam.png</v>
      </c>
      <c r="AA199" s="106" t="str" cm="1">
        <f t="array" ref="AA199">_xlfn.IFS($AT199="target_sister",$AO199,$AT199="target_brother", $AN199,$AT199="distractor_sister",$AQ199,$AT199="distractor_brother",$AP199)</f>
        <v>ST3_sister_taylor.png</v>
      </c>
      <c r="AB199" s="106" t="str" cm="1">
        <f t="array" ref="AB199">_xlfn.IFS($AU199="target_sister",$AO199,$AU199="target_brother", $AN199,$AU199="distractor_sister",$AQ199,$AU199="distractor_brother",$AP199)</f>
        <v>HT3_sister_sam.png</v>
      </c>
      <c r="AC199" s="111" t="str">
        <f>_xlfn.CONCAT(VLOOKUP($C199&amp;$G199,'Character Sets'!$A$3:$H$21,6,FALSE)," gave the ",LEFT($Q199,FIND(".",$Q199)-1)," to ",$AK199," ",$AL199,".")</f>
        <v>Taylor gave the spoon to her sister.</v>
      </c>
      <c r="AD199" s="107">
        <v>11</v>
      </c>
      <c r="AE199" s="106" t="str" cm="1">
        <f t="array" ref="AE199">_xlfn.IFS($B199="both", "_nametag", $B199="nametag", "_nametag", $B199="intro", "", $B199="neither", "")</f>
        <v>_nametag</v>
      </c>
      <c r="AF199" s="46" t="s">
        <v>5</v>
      </c>
      <c r="AG199" s="46" t="s">
        <v>6</v>
      </c>
      <c r="AH199" s="108" t="str">
        <f t="shared" si="39"/>
        <v>spoon</v>
      </c>
      <c r="AI199" s="46" t="s">
        <v>8</v>
      </c>
      <c r="AJ199" s="110" t="str">
        <f t="shared" si="37"/>
        <v>bottom left</v>
      </c>
      <c r="AK199" s="110" t="str" cm="1">
        <f t="array" ref="AK199">_xlfn.IFS($G199="he", "his", $G199="she", "her", $G199="they", "their")</f>
        <v>her</v>
      </c>
      <c r="AL199" s="110" t="s">
        <v>136</v>
      </c>
      <c r="AM199" s="111" t="str">
        <f t="shared" si="38"/>
        <v>she_sister</v>
      </c>
      <c r="AN199" s="106" t="str">
        <f t="shared" si="40"/>
        <v>ST3_brother_taylor.png</v>
      </c>
      <c r="AO199" s="106" t="str">
        <f t="shared" si="41"/>
        <v>ST3_sister_taylor.png</v>
      </c>
      <c r="AP199" s="106" t="str">
        <f t="shared" si="42"/>
        <v>HT3_brother_sam.png</v>
      </c>
      <c r="AQ199" s="106" t="str">
        <f t="shared" si="43"/>
        <v>HT3_sister_sam.png</v>
      </c>
      <c r="AR199" s="106" t="s">
        <v>355</v>
      </c>
      <c r="AS199" s="106" t="s">
        <v>357</v>
      </c>
      <c r="AT199" s="106" t="s">
        <v>356</v>
      </c>
      <c r="AU199" s="106" t="s">
        <v>358</v>
      </c>
    </row>
    <row r="200" spans="1:47" x14ac:dyDescent="0.25">
      <c r="A200" s="107">
        <v>6</v>
      </c>
      <c r="B200" s="107" t="s">
        <v>64</v>
      </c>
      <c r="C200" s="107">
        <v>6</v>
      </c>
      <c r="D200" s="46" t="s">
        <v>10</v>
      </c>
      <c r="E200" s="46" t="str">
        <f t="shared" si="33"/>
        <v>both_list6_critical12</v>
      </c>
      <c r="F200" s="46" t="s">
        <v>337</v>
      </c>
      <c r="G200" s="46" t="s">
        <v>196</v>
      </c>
      <c r="H200" s="46">
        <f>VLOOKUP($C200&amp;$G200,'Character Sets'!$A$3:$H$21,3,FALSE)</f>
        <v>17</v>
      </c>
      <c r="I200" s="46" t="str">
        <f>VLOOKUP($C200&amp;$G200,'Character Sets'!$A$3:$H$21,4,FALSE)</f>
        <v>ST3</v>
      </c>
      <c r="J200" s="46" t="str">
        <f>LOWER(VLOOKUP($C200&amp;$G200,'Character Sets'!$A$3:$H$21,6,FALSE))</f>
        <v>taylor</v>
      </c>
      <c r="K200" s="114" t="str">
        <f t="shared" si="34"/>
        <v>ST3_she_taylor_nametag.png</v>
      </c>
      <c r="L200" s="46" t="s">
        <v>195</v>
      </c>
      <c r="M200" s="46">
        <f>VLOOKUP($C200&amp;$L200,'Character Sets'!$A$3:$H$21,3,FALSE)</f>
        <v>16</v>
      </c>
      <c r="N200" s="46" t="str">
        <f>VLOOKUP($C200&amp;$L200,'Character Sets'!$A$3:$H$21,4,FALSE)</f>
        <v>HT3</v>
      </c>
      <c r="O200" s="46" t="str">
        <f>LOWER(VLOOKUP($C200&amp;$L200,'Character Sets'!$A$3:$H$21,6,FALSE))</f>
        <v>sam</v>
      </c>
      <c r="P200" s="114" t="str">
        <f t="shared" si="35"/>
        <v>HT3_he_sam_nametag.png</v>
      </c>
      <c r="Q200" s="114" t="s">
        <v>23</v>
      </c>
      <c r="R200" s="107" cm="1">
        <f t="array" ref="R200">_xlfn.IFS($AF200="left", 275, $AF200="right", 525)</f>
        <v>525</v>
      </c>
      <c r="S200" s="107" cm="1">
        <f t="array" ref="S200">_xlfn.IFS($AG200="left", 275, $AG200="right", 525)</f>
        <v>275</v>
      </c>
      <c r="T200" s="107" cm="1">
        <f t="array" ref="T200">_xlfn.IFS($AF200="left", 175, $AF200="right", 725)</f>
        <v>725</v>
      </c>
      <c r="U200" s="107" cm="1">
        <f t="array" ref="U200">_xlfn.IFS($AI200="top", 150, $AI200="bottom", 250)</f>
        <v>250</v>
      </c>
      <c r="V200" s="107" cm="1">
        <f t="array" ref="V200">_xlfn.IFS($AI200="top", 100, $AI200="bottom", 300)</f>
        <v>300</v>
      </c>
      <c r="W200" s="107" cm="1">
        <f t="array" ref="W200">_xlfn.IFS($AI200="top", 50, $AI200="bottom", 350)</f>
        <v>350</v>
      </c>
      <c r="X200" s="111" t="str">
        <f t="shared" si="36"/>
        <v>ST3_brother_taylor.png</v>
      </c>
      <c r="Y200" s="106" t="str" cm="1">
        <f t="array" ref="Y200">_xlfn.IFS($AR200="target_sister",$AO200,$AR200="target_brother", $AN200,$AR200="distractor_sister",$AQ200,$AR200="distractor_brother",$AP200)</f>
        <v>HT3_sister_sam.png</v>
      </c>
      <c r="Z200" s="106" t="str" cm="1">
        <f t="array" ref="Z200">_xlfn.IFS($AS200="target_sister",$AO200,$AS200="target_brother", $AN200,$AS200="distractor_sister",$AQ200,$AS200="distractor_brother",$AP200)</f>
        <v>ST3_sister_taylor.png</v>
      </c>
      <c r="AA200" s="106" t="str" cm="1">
        <f t="array" ref="AA200">_xlfn.IFS($AT200="target_sister",$AO200,$AT200="target_brother", $AN200,$AT200="distractor_sister",$AQ200,$AT200="distractor_brother",$AP200)</f>
        <v>HT3_brother_sam.png</v>
      </c>
      <c r="AB200" s="106" t="str" cm="1">
        <f t="array" ref="AB200">_xlfn.IFS($AU200="target_sister",$AO200,$AU200="target_brother", $AN200,$AU200="distractor_sister",$AQ200,$AU200="distractor_brother",$AP200)</f>
        <v>ST3_brother_taylor.png</v>
      </c>
      <c r="AC200" s="111" t="str">
        <f>_xlfn.CONCAT(VLOOKUP($C200&amp;$G200,'Character Sets'!$A$3:$H$21,6,FALSE)," gave the ",LEFT($Q200,FIND(".",$Q200)-1)," to ",$AK200," ",$AL200,".")</f>
        <v>Taylor gave the broccoli to her brother.</v>
      </c>
      <c r="AD200" s="107">
        <v>12</v>
      </c>
      <c r="AE200" s="106" t="str" cm="1">
        <f t="array" ref="AE200">_xlfn.IFS($B200="both", "_nametag", $B200="nametag", "_nametag", $B200="intro", "", $B200="neither", "")</f>
        <v>_nametag</v>
      </c>
      <c r="AF200" s="46" t="s">
        <v>6</v>
      </c>
      <c r="AG200" s="46" t="s">
        <v>5</v>
      </c>
      <c r="AH200" s="108" t="str">
        <f t="shared" si="39"/>
        <v>broccoli</v>
      </c>
      <c r="AI200" s="46" t="s">
        <v>8</v>
      </c>
      <c r="AJ200" s="110" t="str">
        <f t="shared" si="37"/>
        <v>bottom right</v>
      </c>
      <c r="AK200" s="110" t="str" cm="1">
        <f t="array" ref="AK200">_xlfn.IFS($G200="he", "his", $G200="she", "her", $G200="they", "their")</f>
        <v>her</v>
      </c>
      <c r="AL200" s="110" t="s">
        <v>135</v>
      </c>
      <c r="AM200" s="111" t="str">
        <f t="shared" si="38"/>
        <v>she_brother</v>
      </c>
      <c r="AN200" s="106" t="str">
        <f t="shared" si="40"/>
        <v>ST3_brother_taylor.png</v>
      </c>
      <c r="AO200" s="106" t="str">
        <f t="shared" si="41"/>
        <v>ST3_sister_taylor.png</v>
      </c>
      <c r="AP200" s="106" t="str">
        <f t="shared" si="42"/>
        <v>HT3_brother_sam.png</v>
      </c>
      <c r="AQ200" s="106" t="str">
        <f t="shared" si="43"/>
        <v>HT3_sister_sam.png</v>
      </c>
      <c r="AR200" s="106" t="s">
        <v>358</v>
      </c>
      <c r="AS200" s="106" t="s">
        <v>356</v>
      </c>
      <c r="AT200" s="106" t="s">
        <v>357</v>
      </c>
      <c r="AU200" s="106" t="s">
        <v>355</v>
      </c>
    </row>
    <row r="201" spans="1:47" x14ac:dyDescent="0.25">
      <c r="A201" s="107">
        <v>6</v>
      </c>
      <c r="B201" s="107" t="s">
        <v>64</v>
      </c>
      <c r="C201" s="107">
        <v>6</v>
      </c>
      <c r="D201" s="46" t="s">
        <v>10</v>
      </c>
      <c r="E201" s="46" t="str">
        <f t="shared" si="33"/>
        <v>both_list6_critical13</v>
      </c>
      <c r="F201" s="46" t="s">
        <v>337</v>
      </c>
      <c r="G201" s="46" t="s">
        <v>196</v>
      </c>
      <c r="H201" s="46">
        <f>VLOOKUP($C201&amp;$G201,'Character Sets'!$A$3:$H$21,3,FALSE)</f>
        <v>17</v>
      </c>
      <c r="I201" s="46" t="str">
        <f>VLOOKUP($C201&amp;$G201,'Character Sets'!$A$3:$H$21,4,FALSE)</f>
        <v>ST3</v>
      </c>
      <c r="J201" s="46" t="str">
        <f>LOWER(VLOOKUP($C201&amp;$G201,'Character Sets'!$A$3:$H$21,6,FALSE))</f>
        <v>taylor</v>
      </c>
      <c r="K201" s="114" t="str">
        <f t="shared" si="34"/>
        <v>ST3_she_taylor_nametag.png</v>
      </c>
      <c r="L201" s="46" t="s">
        <v>195</v>
      </c>
      <c r="M201" s="46">
        <f>VLOOKUP($C201&amp;$L201,'Character Sets'!$A$3:$H$21,3,FALSE)</f>
        <v>16</v>
      </c>
      <c r="N201" s="46" t="str">
        <f>VLOOKUP($C201&amp;$L201,'Character Sets'!$A$3:$H$21,4,FALSE)</f>
        <v>HT3</v>
      </c>
      <c r="O201" s="46" t="str">
        <f>LOWER(VLOOKUP($C201&amp;$L201,'Character Sets'!$A$3:$H$21,6,FALSE))</f>
        <v>sam</v>
      </c>
      <c r="P201" s="114" t="str">
        <f t="shared" si="35"/>
        <v>HT3_he_sam_nametag.png</v>
      </c>
      <c r="Q201" s="114" t="s">
        <v>24</v>
      </c>
      <c r="R201" s="107" cm="1">
        <f t="array" ref="R201">_xlfn.IFS($AF201="left", 275, $AF201="right", 525)</f>
        <v>275</v>
      </c>
      <c r="S201" s="107" cm="1">
        <f t="array" ref="S201">_xlfn.IFS($AG201="left", 275, $AG201="right", 525)</f>
        <v>525</v>
      </c>
      <c r="T201" s="107" cm="1">
        <f t="array" ref="T201">_xlfn.IFS($AF201="left", 175, $AF201="right", 725)</f>
        <v>175</v>
      </c>
      <c r="U201" s="107" cm="1">
        <f t="array" ref="U201">_xlfn.IFS($AI201="top", 150, $AI201="bottom", 250)</f>
        <v>150</v>
      </c>
      <c r="V201" s="107" cm="1">
        <f t="array" ref="V201">_xlfn.IFS($AI201="top", 100, $AI201="bottom", 300)</f>
        <v>100</v>
      </c>
      <c r="W201" s="107" cm="1">
        <f t="array" ref="W201">_xlfn.IFS($AI201="top", 50, $AI201="bottom", 350)</f>
        <v>50</v>
      </c>
      <c r="X201" s="111" t="str">
        <f t="shared" si="36"/>
        <v>ST3_brother_taylor.png</v>
      </c>
      <c r="Y201" s="106" t="str" cm="1">
        <f t="array" ref="Y201">_xlfn.IFS($AR201="target_sister",$AO201,$AR201="target_brother", $AN201,$AR201="distractor_sister",$AQ201,$AR201="distractor_brother",$AP201)</f>
        <v>ST3_brother_taylor.png</v>
      </c>
      <c r="Z201" s="106" t="str" cm="1">
        <f t="array" ref="Z201">_xlfn.IFS($AS201="target_sister",$AO201,$AS201="target_brother", $AN201,$AS201="distractor_sister",$AQ201,$AS201="distractor_brother",$AP201)</f>
        <v>HT3_brother_sam.png</v>
      </c>
      <c r="AA201" s="106" t="str" cm="1">
        <f t="array" ref="AA201">_xlfn.IFS($AT201="target_sister",$AO201,$AT201="target_brother", $AN201,$AT201="distractor_sister",$AQ201,$AT201="distractor_brother",$AP201)</f>
        <v>ST3_sister_taylor.png</v>
      </c>
      <c r="AB201" s="106" t="str" cm="1">
        <f t="array" ref="AB201">_xlfn.IFS($AU201="target_sister",$AO201,$AU201="target_brother", $AN201,$AU201="distractor_sister",$AQ201,$AU201="distractor_brother",$AP201)</f>
        <v>HT3_sister_sam.png</v>
      </c>
      <c r="AC201" s="111" t="str">
        <f>_xlfn.CONCAT(VLOOKUP($C201&amp;$G201,'Character Sets'!$A$3:$H$21,6,FALSE)," gave the ",LEFT($Q201,FIND(".",$Q201)-1)," to ",$AK201," ",$AL201,".")</f>
        <v>Taylor gave the egg to her brother.</v>
      </c>
      <c r="AD201" s="107">
        <v>13</v>
      </c>
      <c r="AE201" s="106" t="str" cm="1">
        <f t="array" ref="AE201">_xlfn.IFS($B201="both", "_nametag", $B201="nametag", "_nametag", $B201="intro", "", $B201="neither", "")</f>
        <v>_nametag</v>
      </c>
      <c r="AF201" s="46" t="s">
        <v>5</v>
      </c>
      <c r="AG201" s="46" t="s">
        <v>6</v>
      </c>
      <c r="AH201" s="108" t="str">
        <f t="shared" si="39"/>
        <v>egg</v>
      </c>
      <c r="AI201" s="46" t="s">
        <v>7</v>
      </c>
      <c r="AJ201" s="110" t="str">
        <f t="shared" si="37"/>
        <v>top left</v>
      </c>
      <c r="AK201" s="110" t="str" cm="1">
        <f t="array" ref="AK201">_xlfn.IFS($G201="he", "his", $G201="she", "her", $G201="they", "their")</f>
        <v>her</v>
      </c>
      <c r="AL201" s="110" t="s">
        <v>135</v>
      </c>
      <c r="AM201" s="111" t="str">
        <f t="shared" si="38"/>
        <v>she_brother</v>
      </c>
      <c r="AN201" s="106" t="str">
        <f t="shared" si="40"/>
        <v>ST3_brother_taylor.png</v>
      </c>
      <c r="AO201" s="106" t="str">
        <f t="shared" si="41"/>
        <v>ST3_sister_taylor.png</v>
      </c>
      <c r="AP201" s="106" t="str">
        <f t="shared" si="42"/>
        <v>HT3_brother_sam.png</v>
      </c>
      <c r="AQ201" s="106" t="str">
        <f t="shared" si="43"/>
        <v>HT3_sister_sam.png</v>
      </c>
      <c r="AR201" s="106" t="s">
        <v>355</v>
      </c>
      <c r="AS201" s="106" t="s">
        <v>357</v>
      </c>
      <c r="AT201" s="106" t="s">
        <v>356</v>
      </c>
      <c r="AU201" s="106" t="s">
        <v>358</v>
      </c>
    </row>
    <row r="202" spans="1:47" x14ac:dyDescent="0.25">
      <c r="A202" s="107">
        <v>6</v>
      </c>
      <c r="B202" s="107" t="s">
        <v>64</v>
      </c>
      <c r="C202" s="107">
        <v>6</v>
      </c>
      <c r="D202" s="46" t="s">
        <v>10</v>
      </c>
      <c r="E202" s="46" t="str">
        <f t="shared" si="33"/>
        <v>both_list6_critical14</v>
      </c>
      <c r="F202" s="46" t="s">
        <v>337</v>
      </c>
      <c r="G202" s="46" t="s">
        <v>196</v>
      </c>
      <c r="H202" s="46">
        <f>VLOOKUP($C202&amp;$G202,'Character Sets'!$A$3:$H$21,3,FALSE)</f>
        <v>17</v>
      </c>
      <c r="I202" s="46" t="str">
        <f>VLOOKUP($C202&amp;$G202,'Character Sets'!$A$3:$H$21,4,FALSE)</f>
        <v>ST3</v>
      </c>
      <c r="J202" s="46" t="str">
        <f>LOWER(VLOOKUP($C202&amp;$G202,'Character Sets'!$A$3:$H$21,6,FALSE))</f>
        <v>taylor</v>
      </c>
      <c r="K202" s="114" t="str">
        <f t="shared" si="34"/>
        <v>ST3_she_taylor_nametag.png</v>
      </c>
      <c r="L202" s="46" t="s">
        <v>195</v>
      </c>
      <c r="M202" s="46">
        <f>VLOOKUP($C202&amp;$L202,'Character Sets'!$A$3:$H$21,3,FALSE)</f>
        <v>16</v>
      </c>
      <c r="N202" s="46" t="str">
        <f>VLOOKUP($C202&amp;$L202,'Character Sets'!$A$3:$H$21,4,FALSE)</f>
        <v>HT3</v>
      </c>
      <c r="O202" s="46" t="str">
        <f>LOWER(VLOOKUP($C202&amp;$L202,'Character Sets'!$A$3:$H$21,6,FALSE))</f>
        <v>sam</v>
      </c>
      <c r="P202" s="114" t="str">
        <f t="shared" si="35"/>
        <v>HT3_he_sam_nametag.png</v>
      </c>
      <c r="Q202" s="114" t="s">
        <v>35</v>
      </c>
      <c r="R202" s="107" cm="1">
        <f t="array" ref="R202">_xlfn.IFS($AF202="left", 275, $AF202="right", 525)</f>
        <v>525</v>
      </c>
      <c r="S202" s="107" cm="1">
        <f t="array" ref="S202">_xlfn.IFS($AG202="left", 275, $AG202="right", 525)</f>
        <v>275</v>
      </c>
      <c r="T202" s="107" cm="1">
        <f t="array" ref="T202">_xlfn.IFS($AF202="left", 175, $AF202="right", 725)</f>
        <v>725</v>
      </c>
      <c r="U202" s="107" cm="1">
        <f t="array" ref="U202">_xlfn.IFS($AI202="top", 150, $AI202="bottom", 250)</f>
        <v>150</v>
      </c>
      <c r="V202" s="107" cm="1">
        <f t="array" ref="V202">_xlfn.IFS($AI202="top", 100, $AI202="bottom", 300)</f>
        <v>100</v>
      </c>
      <c r="W202" s="107" cm="1">
        <f t="array" ref="W202">_xlfn.IFS($AI202="top", 50, $AI202="bottom", 350)</f>
        <v>50</v>
      </c>
      <c r="X202" s="111" t="str">
        <f t="shared" si="36"/>
        <v>ST3_sister_taylor.png</v>
      </c>
      <c r="Y202" s="106" t="str" cm="1">
        <f t="array" ref="Y202">_xlfn.IFS($AR202="target_sister",$AO202,$AR202="target_brother", $AN202,$AR202="distractor_sister",$AQ202,$AR202="distractor_brother",$AP202)</f>
        <v>HT3_sister_sam.png</v>
      </c>
      <c r="Z202" s="106" t="str" cm="1">
        <f t="array" ref="Z202">_xlfn.IFS($AS202="target_sister",$AO202,$AS202="target_brother", $AN202,$AS202="distractor_sister",$AQ202,$AS202="distractor_brother",$AP202)</f>
        <v>ST3_sister_taylor.png</v>
      </c>
      <c r="AA202" s="106" t="str" cm="1">
        <f t="array" ref="AA202">_xlfn.IFS($AT202="target_sister",$AO202,$AT202="target_brother", $AN202,$AT202="distractor_sister",$AQ202,$AT202="distractor_brother",$AP202)</f>
        <v>HT3_brother_sam.png</v>
      </c>
      <c r="AB202" s="106" t="str" cm="1">
        <f t="array" ref="AB202">_xlfn.IFS($AU202="target_sister",$AO202,$AU202="target_brother", $AN202,$AU202="distractor_sister",$AQ202,$AU202="distractor_brother",$AP202)</f>
        <v>ST3_brother_taylor.png</v>
      </c>
      <c r="AC202" s="111" t="str">
        <f>_xlfn.CONCAT(VLOOKUP($C202&amp;$G202,'Character Sets'!$A$3:$H$21,6,FALSE)," gave the ",LEFT($Q202,FIND(".",$Q202)-1)," to ",$AK202," ",$AL202,".")</f>
        <v>Taylor gave the strawberry to her sister.</v>
      </c>
      <c r="AD202" s="107">
        <v>14</v>
      </c>
      <c r="AE202" s="106" t="str" cm="1">
        <f t="array" ref="AE202">_xlfn.IFS($B202="both", "_nametag", $B202="nametag", "_nametag", $B202="intro", "", $B202="neither", "")</f>
        <v>_nametag</v>
      </c>
      <c r="AF202" s="46" t="s">
        <v>6</v>
      </c>
      <c r="AG202" s="46" t="s">
        <v>5</v>
      </c>
      <c r="AH202" s="108" t="str">
        <f t="shared" si="39"/>
        <v>strawberry</v>
      </c>
      <c r="AI202" s="46" t="s">
        <v>7</v>
      </c>
      <c r="AJ202" s="110" t="str">
        <f t="shared" si="37"/>
        <v>top right</v>
      </c>
      <c r="AK202" s="110" t="str" cm="1">
        <f t="array" ref="AK202">_xlfn.IFS($G202="he", "his", $G202="she", "her", $G202="they", "their")</f>
        <v>her</v>
      </c>
      <c r="AL202" s="110" t="s">
        <v>136</v>
      </c>
      <c r="AM202" s="111" t="str">
        <f t="shared" si="38"/>
        <v>she_sister</v>
      </c>
      <c r="AN202" s="106" t="str">
        <f t="shared" si="40"/>
        <v>ST3_brother_taylor.png</v>
      </c>
      <c r="AO202" s="106" t="str">
        <f t="shared" si="41"/>
        <v>ST3_sister_taylor.png</v>
      </c>
      <c r="AP202" s="106" t="str">
        <f t="shared" si="42"/>
        <v>HT3_brother_sam.png</v>
      </c>
      <c r="AQ202" s="106" t="str">
        <f t="shared" si="43"/>
        <v>HT3_sister_sam.png</v>
      </c>
      <c r="AR202" s="106" t="s">
        <v>358</v>
      </c>
      <c r="AS202" s="106" t="s">
        <v>356</v>
      </c>
      <c r="AT202" s="106" t="s">
        <v>357</v>
      </c>
      <c r="AU202" s="106" t="s">
        <v>355</v>
      </c>
    </row>
    <row r="203" spans="1:47" x14ac:dyDescent="0.25">
      <c r="A203" s="107">
        <v>6</v>
      </c>
      <c r="B203" s="107" t="s">
        <v>64</v>
      </c>
      <c r="C203" s="107">
        <v>6</v>
      </c>
      <c r="D203" s="46" t="s">
        <v>10</v>
      </c>
      <c r="E203" s="46" t="str">
        <f t="shared" si="33"/>
        <v>both_list6_critical15</v>
      </c>
      <c r="F203" s="46" t="s">
        <v>337</v>
      </c>
      <c r="G203" s="46" t="s">
        <v>196</v>
      </c>
      <c r="H203" s="46">
        <f>VLOOKUP($C203&amp;$G203,'Character Sets'!$A$3:$H$21,3,FALSE)</f>
        <v>17</v>
      </c>
      <c r="I203" s="46" t="str">
        <f>VLOOKUP($C203&amp;$G203,'Character Sets'!$A$3:$H$21,4,FALSE)</f>
        <v>ST3</v>
      </c>
      <c r="J203" s="46" t="str">
        <f>LOWER(VLOOKUP($C203&amp;$G203,'Character Sets'!$A$3:$H$21,6,FALSE))</f>
        <v>taylor</v>
      </c>
      <c r="K203" s="114" t="str">
        <f t="shared" si="34"/>
        <v>ST3_she_taylor_nametag.png</v>
      </c>
      <c r="L203" s="46" t="s">
        <v>195</v>
      </c>
      <c r="M203" s="46">
        <f>VLOOKUP($C203&amp;$L203,'Character Sets'!$A$3:$H$21,3,FALSE)</f>
        <v>16</v>
      </c>
      <c r="N203" s="46" t="str">
        <f>VLOOKUP($C203&amp;$L203,'Character Sets'!$A$3:$H$21,4,FALSE)</f>
        <v>HT3</v>
      </c>
      <c r="O203" s="46" t="str">
        <f>LOWER(VLOOKUP($C203&amp;$L203,'Character Sets'!$A$3:$H$21,6,FALSE))</f>
        <v>sam</v>
      </c>
      <c r="P203" s="114" t="str">
        <f t="shared" si="35"/>
        <v>HT3_he_sam_nametag.png</v>
      </c>
      <c r="Q203" s="114" t="s">
        <v>25</v>
      </c>
      <c r="R203" s="107" cm="1">
        <f t="array" ref="R203">_xlfn.IFS($AF203="left", 275, $AF203="right", 525)</f>
        <v>275</v>
      </c>
      <c r="S203" s="107" cm="1">
        <f t="array" ref="S203">_xlfn.IFS($AG203="left", 275, $AG203="right", 525)</f>
        <v>525</v>
      </c>
      <c r="T203" s="107" cm="1">
        <f t="array" ref="T203">_xlfn.IFS($AF203="left", 175, $AF203="right", 725)</f>
        <v>175</v>
      </c>
      <c r="U203" s="107" cm="1">
        <f t="array" ref="U203">_xlfn.IFS($AI203="top", 150, $AI203="bottom", 250)</f>
        <v>250</v>
      </c>
      <c r="V203" s="107" cm="1">
        <f t="array" ref="V203">_xlfn.IFS($AI203="top", 100, $AI203="bottom", 300)</f>
        <v>300</v>
      </c>
      <c r="W203" s="107" cm="1">
        <f t="array" ref="W203">_xlfn.IFS($AI203="top", 50, $AI203="bottom", 350)</f>
        <v>350</v>
      </c>
      <c r="X203" s="111" t="str">
        <f t="shared" si="36"/>
        <v>ST3_brother_taylor.png</v>
      </c>
      <c r="Y203" s="106" t="str" cm="1">
        <f t="array" ref="Y203">_xlfn.IFS($AR203="target_sister",$AO203,$AR203="target_brother", $AN203,$AR203="distractor_sister",$AQ203,$AR203="distractor_brother",$AP203)</f>
        <v>ST3_sister_taylor.png</v>
      </c>
      <c r="Z203" s="106" t="str" cm="1">
        <f t="array" ref="Z203">_xlfn.IFS($AS203="target_sister",$AO203,$AS203="target_brother", $AN203,$AS203="distractor_sister",$AQ203,$AS203="distractor_brother",$AP203)</f>
        <v>HT3_brother_sam.png</v>
      </c>
      <c r="AA203" s="106" t="str" cm="1">
        <f t="array" ref="AA203">_xlfn.IFS($AT203="target_sister",$AO203,$AT203="target_brother", $AN203,$AT203="distractor_sister",$AQ203,$AT203="distractor_brother",$AP203)</f>
        <v>ST3_brother_taylor.png</v>
      </c>
      <c r="AB203" s="106" t="str" cm="1">
        <f t="array" ref="AB203">_xlfn.IFS($AU203="target_sister",$AO203,$AU203="target_brother", $AN203,$AU203="distractor_sister",$AQ203,$AU203="distractor_brother",$AP203)</f>
        <v>HT3_sister_sam.png</v>
      </c>
      <c r="AC203" s="111" t="str">
        <f>_xlfn.CONCAT(VLOOKUP($C203&amp;$G203,'Character Sets'!$A$3:$H$21,6,FALSE)," gave the ",LEFT($Q203,FIND(".",$Q203)-1)," to ",$AK203," ",$AL203,".")</f>
        <v>Taylor gave the pineapple to her brother.</v>
      </c>
      <c r="AD203" s="107">
        <v>15</v>
      </c>
      <c r="AE203" s="106" t="str" cm="1">
        <f t="array" ref="AE203">_xlfn.IFS($B203="both", "_nametag", $B203="nametag", "_nametag", $B203="intro", "", $B203="neither", "")</f>
        <v>_nametag</v>
      </c>
      <c r="AF203" s="46" t="s">
        <v>5</v>
      </c>
      <c r="AG203" s="46" t="s">
        <v>6</v>
      </c>
      <c r="AH203" s="108" t="str">
        <f t="shared" si="39"/>
        <v>pineapple</v>
      </c>
      <c r="AI203" s="46" t="s">
        <v>8</v>
      </c>
      <c r="AJ203" s="110" t="str">
        <f t="shared" si="37"/>
        <v>bottom left</v>
      </c>
      <c r="AK203" s="110" t="str" cm="1">
        <f t="array" ref="AK203">_xlfn.IFS($G203="he", "his", $G203="she", "her", $G203="they", "their")</f>
        <v>her</v>
      </c>
      <c r="AL203" s="110" t="s">
        <v>135</v>
      </c>
      <c r="AM203" s="111" t="str">
        <f t="shared" si="38"/>
        <v>she_brother</v>
      </c>
      <c r="AN203" s="106" t="str">
        <f t="shared" si="40"/>
        <v>ST3_brother_taylor.png</v>
      </c>
      <c r="AO203" s="106" t="str">
        <f t="shared" si="41"/>
        <v>ST3_sister_taylor.png</v>
      </c>
      <c r="AP203" s="106" t="str">
        <f t="shared" si="42"/>
        <v>HT3_brother_sam.png</v>
      </c>
      <c r="AQ203" s="106" t="str">
        <f t="shared" si="43"/>
        <v>HT3_sister_sam.png</v>
      </c>
      <c r="AR203" s="106" t="s">
        <v>356</v>
      </c>
      <c r="AS203" s="106" t="s">
        <v>357</v>
      </c>
      <c r="AT203" s="106" t="s">
        <v>355</v>
      </c>
      <c r="AU203" s="106" t="s">
        <v>358</v>
      </c>
    </row>
    <row r="204" spans="1:47" x14ac:dyDescent="0.25">
      <c r="A204" s="107">
        <v>6</v>
      </c>
      <c r="B204" s="107" t="s">
        <v>64</v>
      </c>
      <c r="C204" s="107">
        <v>6</v>
      </c>
      <c r="D204" s="46" t="s">
        <v>10</v>
      </c>
      <c r="E204" s="46" t="str">
        <f t="shared" si="33"/>
        <v>both_list6_critical16</v>
      </c>
      <c r="F204" s="109" t="s">
        <v>338</v>
      </c>
      <c r="G204" s="46" t="s">
        <v>196</v>
      </c>
      <c r="H204" s="46">
        <f>VLOOKUP($C204&amp;$G204,'Character Sets'!$A$3:$H$21,3,FALSE)</f>
        <v>17</v>
      </c>
      <c r="I204" s="46" t="str">
        <f>VLOOKUP($C204&amp;$G204,'Character Sets'!$A$3:$H$21,4,FALSE)</f>
        <v>ST3</v>
      </c>
      <c r="J204" s="46" t="str">
        <f>LOWER(VLOOKUP($C204&amp;$G204,'Character Sets'!$A$3:$H$21,6,FALSE))</f>
        <v>taylor</v>
      </c>
      <c r="K204" s="114" t="str">
        <f t="shared" si="34"/>
        <v>ST3_she_taylor_nametag.png</v>
      </c>
      <c r="L204" s="46" t="s">
        <v>197</v>
      </c>
      <c r="M204" s="46">
        <f>VLOOKUP($C204&amp;$L204,'Character Sets'!$A$3:$H$21,3,FALSE)</f>
        <v>18</v>
      </c>
      <c r="N204" s="46" t="str">
        <f>VLOOKUP($C204&amp;$L204,'Character Sets'!$A$3:$H$21,4,FALSE)</f>
        <v>HT2</v>
      </c>
      <c r="O204" s="46" t="str">
        <f>LOWER(VLOOKUP($C204&amp;$L204,'Character Sets'!$A$3:$H$21,6,FALSE))</f>
        <v>jordan</v>
      </c>
      <c r="P204" s="114" t="str">
        <f t="shared" si="35"/>
        <v>HT2_they_jordan_nametag.png</v>
      </c>
      <c r="Q204" s="114" t="s">
        <v>26</v>
      </c>
      <c r="R204" s="107" cm="1">
        <f t="array" ref="R204">_xlfn.IFS($AF204="left", 275, $AF204="right", 525)</f>
        <v>525</v>
      </c>
      <c r="S204" s="107" cm="1">
        <f t="array" ref="S204">_xlfn.IFS($AG204="left", 275, $AG204="right", 525)</f>
        <v>275</v>
      </c>
      <c r="T204" s="107" cm="1">
        <f t="array" ref="T204">_xlfn.IFS($AF204="left", 175, $AF204="right", 725)</f>
        <v>725</v>
      </c>
      <c r="U204" s="107" cm="1">
        <f t="array" ref="U204">_xlfn.IFS($AI204="top", 150, $AI204="bottom", 250)</f>
        <v>250</v>
      </c>
      <c r="V204" s="107" cm="1">
        <f t="array" ref="V204">_xlfn.IFS($AI204="top", 100, $AI204="bottom", 300)</f>
        <v>300</v>
      </c>
      <c r="W204" s="107" cm="1">
        <f t="array" ref="W204">_xlfn.IFS($AI204="top", 50, $AI204="bottom", 350)</f>
        <v>350</v>
      </c>
      <c r="X204" s="111" t="str">
        <f t="shared" si="36"/>
        <v>ST3_sister_taylor.png</v>
      </c>
      <c r="Y204" s="106" t="str" cm="1">
        <f t="array" ref="Y204">_xlfn.IFS($AR204="target_sister",$AO204,$AR204="target_brother", $AN204,$AR204="distractor_sister",$AQ204,$AR204="distractor_brother",$AP204)</f>
        <v>HT2_brother_jordan.png</v>
      </c>
      <c r="Z204" s="106" t="str" cm="1">
        <f t="array" ref="Z204">_xlfn.IFS($AS204="target_sister",$AO204,$AS204="target_brother", $AN204,$AS204="distractor_sister",$AQ204,$AS204="distractor_brother",$AP204)</f>
        <v>ST3_brother_taylor.png</v>
      </c>
      <c r="AA204" s="106" t="str" cm="1">
        <f t="array" ref="AA204">_xlfn.IFS($AT204="target_sister",$AO204,$AT204="target_brother", $AN204,$AT204="distractor_sister",$AQ204,$AT204="distractor_brother",$AP204)</f>
        <v>HT2_sister_jordan.png</v>
      </c>
      <c r="AB204" s="106" t="str" cm="1">
        <f t="array" ref="AB204">_xlfn.IFS($AU204="target_sister",$AO204,$AU204="target_brother", $AN204,$AU204="distractor_sister",$AQ204,$AU204="distractor_brother",$AP204)</f>
        <v>ST3_sister_taylor.png</v>
      </c>
      <c r="AC204" s="111" t="str">
        <f>_xlfn.CONCAT(VLOOKUP($C204&amp;$G204,'Character Sets'!$A$3:$H$21,6,FALSE)," gave the ",LEFT($Q204,FIND(".",$Q204)-1)," to ",$AK204," ",$AL204,".")</f>
        <v>Taylor gave the banana to her sister.</v>
      </c>
      <c r="AD204" s="107">
        <v>16</v>
      </c>
      <c r="AE204" s="106" t="str" cm="1">
        <f t="array" ref="AE204">_xlfn.IFS($B204="both", "_nametag", $B204="nametag", "_nametag", $B204="intro", "", $B204="neither", "")</f>
        <v>_nametag</v>
      </c>
      <c r="AF204" s="46" t="s">
        <v>6</v>
      </c>
      <c r="AG204" s="46" t="s">
        <v>5</v>
      </c>
      <c r="AH204" s="108" t="str">
        <f t="shared" si="39"/>
        <v>banana</v>
      </c>
      <c r="AI204" s="46" t="s">
        <v>8</v>
      </c>
      <c r="AJ204" s="110" t="str">
        <f t="shared" si="37"/>
        <v>bottom right</v>
      </c>
      <c r="AK204" s="110" t="str" cm="1">
        <f t="array" ref="AK204">_xlfn.IFS($G204="he", "his", $G204="she", "her", $G204="they", "their")</f>
        <v>her</v>
      </c>
      <c r="AL204" s="110" t="s">
        <v>136</v>
      </c>
      <c r="AM204" s="111" t="str">
        <f t="shared" si="38"/>
        <v>she_sister</v>
      </c>
      <c r="AN204" s="106" t="str">
        <f t="shared" si="40"/>
        <v>ST3_brother_taylor.png</v>
      </c>
      <c r="AO204" s="106" t="str">
        <f t="shared" si="41"/>
        <v>ST3_sister_taylor.png</v>
      </c>
      <c r="AP204" s="106" t="str">
        <f t="shared" si="42"/>
        <v>HT2_brother_jordan.png</v>
      </c>
      <c r="AQ204" s="106" t="str">
        <f t="shared" si="43"/>
        <v>HT2_sister_jordan.png</v>
      </c>
      <c r="AR204" s="106" t="s">
        <v>357</v>
      </c>
      <c r="AS204" s="106" t="s">
        <v>355</v>
      </c>
      <c r="AT204" s="106" t="s">
        <v>358</v>
      </c>
      <c r="AU204" s="106" t="s">
        <v>356</v>
      </c>
    </row>
    <row r="205" spans="1:47" x14ac:dyDescent="0.25">
      <c r="A205" s="107">
        <v>6</v>
      </c>
      <c r="B205" s="107" t="s">
        <v>64</v>
      </c>
      <c r="C205" s="107">
        <v>6</v>
      </c>
      <c r="D205" s="46" t="s">
        <v>10</v>
      </c>
      <c r="E205" s="46" t="str">
        <f t="shared" si="33"/>
        <v>both_list6_critical17</v>
      </c>
      <c r="F205" s="109" t="s">
        <v>338</v>
      </c>
      <c r="G205" s="46" t="s">
        <v>196</v>
      </c>
      <c r="H205" s="46">
        <f>VLOOKUP($C205&amp;$G205,'Character Sets'!$A$3:$H$21,3,FALSE)</f>
        <v>17</v>
      </c>
      <c r="I205" s="46" t="str">
        <f>VLOOKUP($C205&amp;$G205,'Character Sets'!$A$3:$H$21,4,FALSE)</f>
        <v>ST3</v>
      </c>
      <c r="J205" s="46" t="str">
        <f>LOWER(VLOOKUP($C205&amp;$G205,'Character Sets'!$A$3:$H$21,6,FALSE))</f>
        <v>taylor</v>
      </c>
      <c r="K205" s="114" t="str">
        <f t="shared" si="34"/>
        <v>ST3_she_taylor_nametag.png</v>
      </c>
      <c r="L205" s="46" t="s">
        <v>197</v>
      </c>
      <c r="M205" s="46">
        <f>VLOOKUP($C205&amp;$L205,'Character Sets'!$A$3:$H$21,3,FALSE)</f>
        <v>18</v>
      </c>
      <c r="N205" s="46" t="str">
        <f>VLOOKUP($C205&amp;$L205,'Character Sets'!$A$3:$H$21,4,FALSE)</f>
        <v>HT2</v>
      </c>
      <c r="O205" s="46" t="str">
        <f>LOWER(VLOOKUP($C205&amp;$L205,'Character Sets'!$A$3:$H$21,6,FALSE))</f>
        <v>jordan</v>
      </c>
      <c r="P205" s="114" t="str">
        <f t="shared" si="35"/>
        <v>HT2_they_jordan_nametag.png</v>
      </c>
      <c r="Q205" s="114" t="s">
        <v>175</v>
      </c>
      <c r="R205" s="107" cm="1">
        <f t="array" ref="R205">_xlfn.IFS($AF205="left", 275, $AF205="right", 525)</f>
        <v>275</v>
      </c>
      <c r="S205" s="107" cm="1">
        <f t="array" ref="S205">_xlfn.IFS($AG205="left", 275, $AG205="right", 525)</f>
        <v>525</v>
      </c>
      <c r="T205" s="107" cm="1">
        <f t="array" ref="T205">_xlfn.IFS($AF205="left", 175, $AF205="right", 725)</f>
        <v>175</v>
      </c>
      <c r="U205" s="107" cm="1">
        <f t="array" ref="U205">_xlfn.IFS($AI205="top", 150, $AI205="bottom", 250)</f>
        <v>150</v>
      </c>
      <c r="V205" s="107" cm="1">
        <f t="array" ref="V205">_xlfn.IFS($AI205="top", 100, $AI205="bottom", 300)</f>
        <v>100</v>
      </c>
      <c r="W205" s="107" cm="1">
        <f t="array" ref="W205">_xlfn.IFS($AI205="top", 50, $AI205="bottom", 350)</f>
        <v>50</v>
      </c>
      <c r="X205" s="111" t="str">
        <f t="shared" si="36"/>
        <v>ST3_sister_taylor.png</v>
      </c>
      <c r="Y205" s="106" t="str" cm="1">
        <f t="array" ref="Y205">_xlfn.IFS($AR205="target_sister",$AO205,$AR205="target_brother", $AN205,$AR205="distractor_sister",$AQ205,$AR205="distractor_brother",$AP205)</f>
        <v>ST3_sister_taylor.png</v>
      </c>
      <c r="Z205" s="106" t="str" cm="1">
        <f t="array" ref="Z205">_xlfn.IFS($AS205="target_sister",$AO205,$AS205="target_brother", $AN205,$AS205="distractor_sister",$AQ205,$AS205="distractor_brother",$AP205)</f>
        <v>HT2_sister_jordan.png</v>
      </c>
      <c r="AA205" s="106" t="str" cm="1">
        <f t="array" ref="AA205">_xlfn.IFS($AT205="target_sister",$AO205,$AT205="target_brother", $AN205,$AT205="distractor_sister",$AQ205,$AT205="distractor_brother",$AP205)</f>
        <v>ST3_brother_taylor.png</v>
      </c>
      <c r="AB205" s="106" t="str" cm="1">
        <f t="array" ref="AB205">_xlfn.IFS($AU205="target_sister",$AO205,$AU205="target_brother", $AN205,$AU205="distractor_sister",$AQ205,$AU205="distractor_brother",$AP205)</f>
        <v>HT2_brother_jordan.png</v>
      </c>
      <c r="AC205" s="111" t="str">
        <f>_xlfn.CONCAT(VLOOKUP($C205&amp;$G205,'Character Sets'!$A$3:$H$21,6,FALSE)," gave the ",LEFT($Q205,FIND(".",$Q205)-1)," to ",$AK205," ",$AL205,".")</f>
        <v>Taylor gave the bacon to her sister.</v>
      </c>
      <c r="AD205" s="107">
        <v>17</v>
      </c>
      <c r="AE205" s="106" t="str" cm="1">
        <f t="array" ref="AE205">_xlfn.IFS($B205="both", "_nametag", $B205="nametag", "_nametag", $B205="intro", "", $B205="neither", "")</f>
        <v>_nametag</v>
      </c>
      <c r="AF205" s="46" t="s">
        <v>5</v>
      </c>
      <c r="AG205" s="46" t="s">
        <v>6</v>
      </c>
      <c r="AH205" s="108" t="str">
        <f t="shared" si="39"/>
        <v>bacon</v>
      </c>
      <c r="AI205" s="46" t="s">
        <v>7</v>
      </c>
      <c r="AJ205" s="110" t="str">
        <f t="shared" si="37"/>
        <v>top left</v>
      </c>
      <c r="AK205" s="110" t="str" cm="1">
        <f t="array" ref="AK205">_xlfn.IFS($G205="he", "his", $G205="she", "her", $G205="they", "their")</f>
        <v>her</v>
      </c>
      <c r="AL205" s="110" t="s">
        <v>136</v>
      </c>
      <c r="AM205" s="111" t="str">
        <f t="shared" si="38"/>
        <v>she_sister</v>
      </c>
      <c r="AN205" s="106" t="str">
        <f t="shared" si="40"/>
        <v>ST3_brother_taylor.png</v>
      </c>
      <c r="AO205" s="106" t="str">
        <f t="shared" si="41"/>
        <v>ST3_sister_taylor.png</v>
      </c>
      <c r="AP205" s="106" t="str">
        <f t="shared" si="42"/>
        <v>HT2_brother_jordan.png</v>
      </c>
      <c r="AQ205" s="106" t="str">
        <f t="shared" si="43"/>
        <v>HT2_sister_jordan.png</v>
      </c>
      <c r="AR205" s="106" t="s">
        <v>356</v>
      </c>
      <c r="AS205" s="106" t="s">
        <v>358</v>
      </c>
      <c r="AT205" s="106" t="s">
        <v>355</v>
      </c>
      <c r="AU205" s="106" t="s">
        <v>357</v>
      </c>
    </row>
    <row r="206" spans="1:47" x14ac:dyDescent="0.25">
      <c r="A206" s="107">
        <v>6</v>
      </c>
      <c r="B206" s="107" t="s">
        <v>64</v>
      </c>
      <c r="C206" s="107">
        <v>6</v>
      </c>
      <c r="D206" s="46" t="s">
        <v>10</v>
      </c>
      <c r="E206" s="46" t="str">
        <f t="shared" si="33"/>
        <v>both_list6_critical18</v>
      </c>
      <c r="F206" s="109" t="s">
        <v>338</v>
      </c>
      <c r="G206" s="46" t="s">
        <v>196</v>
      </c>
      <c r="H206" s="46">
        <f>VLOOKUP($C206&amp;$G206,'Character Sets'!$A$3:$H$21,3,FALSE)</f>
        <v>17</v>
      </c>
      <c r="I206" s="46" t="str">
        <f>VLOOKUP($C206&amp;$G206,'Character Sets'!$A$3:$H$21,4,FALSE)</f>
        <v>ST3</v>
      </c>
      <c r="J206" s="46" t="str">
        <f>LOWER(VLOOKUP($C206&amp;$G206,'Character Sets'!$A$3:$H$21,6,FALSE))</f>
        <v>taylor</v>
      </c>
      <c r="K206" s="114" t="str">
        <f t="shared" si="34"/>
        <v>ST3_she_taylor_nametag.png</v>
      </c>
      <c r="L206" s="46" t="s">
        <v>197</v>
      </c>
      <c r="M206" s="46">
        <f>VLOOKUP($C206&amp;$L206,'Character Sets'!$A$3:$H$21,3,FALSE)</f>
        <v>18</v>
      </c>
      <c r="N206" s="46" t="str">
        <f>VLOOKUP($C206&amp;$L206,'Character Sets'!$A$3:$H$21,4,FALSE)</f>
        <v>HT2</v>
      </c>
      <c r="O206" s="46" t="str">
        <f>LOWER(VLOOKUP($C206&amp;$L206,'Character Sets'!$A$3:$H$21,6,FALSE))</f>
        <v>jordan</v>
      </c>
      <c r="P206" s="114" t="str">
        <f t="shared" si="35"/>
        <v>HT2_they_jordan_nametag.png</v>
      </c>
      <c r="Q206" s="127" t="s">
        <v>171</v>
      </c>
      <c r="R206" s="107" cm="1">
        <f t="array" ref="R206">_xlfn.IFS($AF206="left", 275, $AF206="right", 525)</f>
        <v>525</v>
      </c>
      <c r="S206" s="107" cm="1">
        <f t="array" ref="S206">_xlfn.IFS($AG206="left", 275, $AG206="right", 525)</f>
        <v>275</v>
      </c>
      <c r="T206" s="107" cm="1">
        <f t="array" ref="T206">_xlfn.IFS($AF206="left", 175, $AF206="right", 725)</f>
        <v>725</v>
      </c>
      <c r="U206" s="107" cm="1">
        <f t="array" ref="U206">_xlfn.IFS($AI206="top", 150, $AI206="bottom", 250)</f>
        <v>150</v>
      </c>
      <c r="V206" s="107" cm="1">
        <f t="array" ref="V206">_xlfn.IFS($AI206="top", 100, $AI206="bottom", 300)</f>
        <v>100</v>
      </c>
      <c r="W206" s="107" cm="1">
        <f t="array" ref="W206">_xlfn.IFS($AI206="top", 50, $AI206="bottom", 350)</f>
        <v>50</v>
      </c>
      <c r="X206" s="111" t="str">
        <f t="shared" si="36"/>
        <v>ST3_brother_taylor.png</v>
      </c>
      <c r="Y206" s="106" t="str" cm="1">
        <f t="array" ref="Y206">_xlfn.IFS($AR206="target_sister",$AO206,$AR206="target_brother", $AN206,$AR206="distractor_sister",$AQ206,$AR206="distractor_brother",$AP206)</f>
        <v>HT2_brother_jordan.png</v>
      </c>
      <c r="Z206" s="106" t="str" cm="1">
        <f t="array" ref="Z206">_xlfn.IFS($AS206="target_sister",$AO206,$AS206="target_brother", $AN206,$AS206="distractor_sister",$AQ206,$AS206="distractor_brother",$AP206)</f>
        <v>ST3_brother_taylor.png</v>
      </c>
      <c r="AA206" s="106" t="str" cm="1">
        <f t="array" ref="AA206">_xlfn.IFS($AT206="target_sister",$AO206,$AT206="target_brother", $AN206,$AT206="distractor_sister",$AQ206,$AT206="distractor_brother",$AP206)</f>
        <v>HT2_sister_jordan.png</v>
      </c>
      <c r="AB206" s="106" t="str" cm="1">
        <f t="array" ref="AB206">_xlfn.IFS($AU206="target_sister",$AO206,$AU206="target_brother", $AN206,$AU206="distractor_sister",$AQ206,$AU206="distractor_brother",$AP206)</f>
        <v>ST3_sister_taylor.png</v>
      </c>
      <c r="AC206" s="111" t="str">
        <f>_xlfn.CONCAT(VLOOKUP($C206&amp;$G206,'Character Sets'!$A$3:$H$21,6,FALSE)," gave the ",LEFT($Q206,FIND(".",$Q206)-1)," to ",$AK206," ",$AL206,".")</f>
        <v>Taylor gave the icecream to her brother.</v>
      </c>
      <c r="AD206" s="107">
        <v>18</v>
      </c>
      <c r="AE206" s="106" t="str" cm="1">
        <f t="array" ref="AE206">_xlfn.IFS($B206="both", "_nametag", $B206="nametag", "_nametag", $B206="intro", "", $B206="neither", "")</f>
        <v>_nametag</v>
      </c>
      <c r="AF206" s="46" t="s">
        <v>6</v>
      </c>
      <c r="AG206" s="46" t="s">
        <v>5</v>
      </c>
      <c r="AH206" s="108" t="str">
        <f t="shared" si="39"/>
        <v>icecream</v>
      </c>
      <c r="AI206" s="46" t="s">
        <v>7</v>
      </c>
      <c r="AJ206" s="110" t="str">
        <f t="shared" si="37"/>
        <v>top right</v>
      </c>
      <c r="AK206" s="110" t="str" cm="1">
        <f t="array" ref="AK206">_xlfn.IFS($G206="he", "his", $G206="she", "her", $G206="they", "their")</f>
        <v>her</v>
      </c>
      <c r="AL206" s="110" t="s">
        <v>135</v>
      </c>
      <c r="AM206" s="111" t="str">
        <f t="shared" si="38"/>
        <v>she_brother</v>
      </c>
      <c r="AN206" s="106" t="str">
        <f t="shared" si="40"/>
        <v>ST3_brother_taylor.png</v>
      </c>
      <c r="AO206" s="106" t="str">
        <f t="shared" si="41"/>
        <v>ST3_sister_taylor.png</v>
      </c>
      <c r="AP206" s="106" t="str">
        <f t="shared" si="42"/>
        <v>HT2_brother_jordan.png</v>
      </c>
      <c r="AQ206" s="106" t="str">
        <f t="shared" si="43"/>
        <v>HT2_sister_jordan.png</v>
      </c>
      <c r="AR206" s="106" t="s">
        <v>357</v>
      </c>
      <c r="AS206" s="106" t="s">
        <v>355</v>
      </c>
      <c r="AT206" s="106" t="s">
        <v>358</v>
      </c>
      <c r="AU206" s="106" t="s">
        <v>356</v>
      </c>
    </row>
    <row r="207" spans="1:47" x14ac:dyDescent="0.25">
      <c r="A207" s="107">
        <v>6</v>
      </c>
      <c r="B207" s="107" t="s">
        <v>64</v>
      </c>
      <c r="C207" s="107">
        <v>6</v>
      </c>
      <c r="D207" s="46" t="s">
        <v>10</v>
      </c>
      <c r="E207" s="46" t="str">
        <f t="shared" si="33"/>
        <v>both_list6_critical19</v>
      </c>
      <c r="F207" s="109" t="s">
        <v>338</v>
      </c>
      <c r="G207" s="46" t="s">
        <v>196</v>
      </c>
      <c r="H207" s="46">
        <f>VLOOKUP($C207&amp;$G207,'Character Sets'!$A$3:$H$21,3,FALSE)</f>
        <v>17</v>
      </c>
      <c r="I207" s="46" t="str">
        <f>VLOOKUP($C207&amp;$G207,'Character Sets'!$A$3:$H$21,4,FALSE)</f>
        <v>ST3</v>
      </c>
      <c r="J207" s="46" t="str">
        <f>LOWER(VLOOKUP($C207&amp;$G207,'Character Sets'!$A$3:$H$21,6,FALSE))</f>
        <v>taylor</v>
      </c>
      <c r="K207" s="114" t="str">
        <f t="shared" si="34"/>
        <v>ST3_she_taylor_nametag.png</v>
      </c>
      <c r="L207" s="46" t="s">
        <v>197</v>
      </c>
      <c r="M207" s="46">
        <f>VLOOKUP($C207&amp;$L207,'Character Sets'!$A$3:$H$21,3,FALSE)</f>
        <v>18</v>
      </c>
      <c r="N207" s="46" t="str">
        <f>VLOOKUP($C207&amp;$L207,'Character Sets'!$A$3:$H$21,4,FALSE)</f>
        <v>HT2</v>
      </c>
      <c r="O207" s="46" t="str">
        <f>LOWER(VLOOKUP($C207&amp;$L207,'Character Sets'!$A$3:$H$21,6,FALSE))</f>
        <v>jordan</v>
      </c>
      <c r="P207" s="114" t="str">
        <f t="shared" si="35"/>
        <v>HT2_they_jordan_nametag.png</v>
      </c>
      <c r="Q207" s="114" t="s">
        <v>27</v>
      </c>
      <c r="R207" s="107" cm="1">
        <f t="array" ref="R207">_xlfn.IFS($AF207="left", 275, $AF207="right", 525)</f>
        <v>275</v>
      </c>
      <c r="S207" s="107" cm="1">
        <f t="array" ref="S207">_xlfn.IFS($AG207="left", 275, $AG207="right", 525)</f>
        <v>525</v>
      </c>
      <c r="T207" s="107" cm="1">
        <f t="array" ref="T207">_xlfn.IFS($AF207="left", 175, $AF207="right", 725)</f>
        <v>175</v>
      </c>
      <c r="U207" s="107" cm="1">
        <f t="array" ref="U207">_xlfn.IFS($AI207="top", 150, $AI207="bottom", 250)</f>
        <v>250</v>
      </c>
      <c r="V207" s="107" cm="1">
        <f t="array" ref="V207">_xlfn.IFS($AI207="top", 100, $AI207="bottom", 300)</f>
        <v>300</v>
      </c>
      <c r="W207" s="107" cm="1">
        <f t="array" ref="W207">_xlfn.IFS($AI207="top", 50, $AI207="bottom", 350)</f>
        <v>350</v>
      </c>
      <c r="X207" s="111" t="str">
        <f t="shared" si="36"/>
        <v>ST3_sister_taylor.png</v>
      </c>
      <c r="Y207" s="106" t="str" cm="1">
        <f t="array" ref="Y207">_xlfn.IFS($AR207="target_sister",$AO207,$AR207="target_brother", $AN207,$AR207="distractor_sister",$AQ207,$AR207="distractor_brother",$AP207)</f>
        <v>ST3_brother_taylor.png</v>
      </c>
      <c r="Z207" s="106" t="str" cm="1">
        <f t="array" ref="Z207">_xlfn.IFS($AS207="target_sister",$AO207,$AS207="target_brother", $AN207,$AS207="distractor_sister",$AQ207,$AS207="distractor_brother",$AP207)</f>
        <v>HT2_sister_jordan.png</v>
      </c>
      <c r="AA207" s="106" t="str" cm="1">
        <f t="array" ref="AA207">_xlfn.IFS($AT207="target_sister",$AO207,$AT207="target_brother", $AN207,$AT207="distractor_sister",$AQ207,$AT207="distractor_brother",$AP207)</f>
        <v>ST3_sister_taylor.png</v>
      </c>
      <c r="AB207" s="106" t="str" cm="1">
        <f t="array" ref="AB207">_xlfn.IFS($AU207="target_sister",$AO207,$AU207="target_brother", $AN207,$AU207="distractor_sister",$AQ207,$AU207="distractor_brother",$AP207)</f>
        <v>HT2_brother_jordan.png</v>
      </c>
      <c r="AC207" s="111" t="str">
        <f>_xlfn.CONCAT(VLOOKUP($C207&amp;$G207,'Character Sets'!$A$3:$H$21,6,FALSE)," gave the ",LEFT($Q207,FIND(".",$Q207)-1)," to ",$AK207," ",$AL207,".")</f>
        <v>Taylor gave the carrot to her sister.</v>
      </c>
      <c r="AD207" s="107">
        <v>19</v>
      </c>
      <c r="AE207" s="106" t="str" cm="1">
        <f t="array" ref="AE207">_xlfn.IFS($B207="both", "_nametag", $B207="nametag", "_nametag", $B207="intro", "", $B207="neither", "")</f>
        <v>_nametag</v>
      </c>
      <c r="AF207" s="46" t="s">
        <v>5</v>
      </c>
      <c r="AG207" s="46" t="s">
        <v>6</v>
      </c>
      <c r="AH207" s="108" t="str">
        <f t="shared" si="39"/>
        <v>carrot</v>
      </c>
      <c r="AI207" s="46" t="s">
        <v>8</v>
      </c>
      <c r="AJ207" s="110" t="str">
        <f t="shared" si="37"/>
        <v>bottom left</v>
      </c>
      <c r="AK207" s="110" t="str" cm="1">
        <f t="array" ref="AK207">_xlfn.IFS($G207="he", "his", $G207="she", "her", $G207="they", "their")</f>
        <v>her</v>
      </c>
      <c r="AL207" s="110" t="s">
        <v>136</v>
      </c>
      <c r="AM207" s="111" t="str">
        <f t="shared" si="38"/>
        <v>she_sister</v>
      </c>
      <c r="AN207" s="106" t="str">
        <f t="shared" si="40"/>
        <v>ST3_brother_taylor.png</v>
      </c>
      <c r="AO207" s="106" t="str">
        <f t="shared" si="41"/>
        <v>ST3_sister_taylor.png</v>
      </c>
      <c r="AP207" s="106" t="str">
        <f t="shared" si="42"/>
        <v>HT2_brother_jordan.png</v>
      </c>
      <c r="AQ207" s="106" t="str">
        <f t="shared" si="43"/>
        <v>HT2_sister_jordan.png</v>
      </c>
      <c r="AR207" s="106" t="s">
        <v>355</v>
      </c>
      <c r="AS207" s="106" t="s">
        <v>358</v>
      </c>
      <c r="AT207" s="106" t="s">
        <v>356</v>
      </c>
      <c r="AU207" s="106" t="s">
        <v>357</v>
      </c>
    </row>
    <row r="208" spans="1:47" x14ac:dyDescent="0.25">
      <c r="A208" s="107">
        <v>6</v>
      </c>
      <c r="B208" s="107" t="s">
        <v>64</v>
      </c>
      <c r="C208" s="107">
        <v>6</v>
      </c>
      <c r="D208" s="46" t="s">
        <v>10</v>
      </c>
      <c r="E208" s="46" t="str">
        <f t="shared" si="33"/>
        <v>both_list6_critical20</v>
      </c>
      <c r="F208" s="109" t="s">
        <v>338</v>
      </c>
      <c r="G208" s="46" t="s">
        <v>196</v>
      </c>
      <c r="H208" s="46">
        <f>VLOOKUP($C208&amp;$G208,'Character Sets'!$A$3:$H$21,3,FALSE)</f>
        <v>17</v>
      </c>
      <c r="I208" s="46" t="str">
        <f>VLOOKUP($C208&amp;$G208,'Character Sets'!$A$3:$H$21,4,FALSE)</f>
        <v>ST3</v>
      </c>
      <c r="J208" s="46" t="str">
        <f>LOWER(VLOOKUP($C208&amp;$G208,'Character Sets'!$A$3:$H$21,6,FALSE))</f>
        <v>taylor</v>
      </c>
      <c r="K208" s="114" t="str">
        <f t="shared" si="34"/>
        <v>ST3_she_taylor_nametag.png</v>
      </c>
      <c r="L208" s="46" t="s">
        <v>197</v>
      </c>
      <c r="M208" s="46">
        <f>VLOOKUP($C208&amp;$L208,'Character Sets'!$A$3:$H$21,3,FALSE)</f>
        <v>18</v>
      </c>
      <c r="N208" s="46" t="str">
        <f>VLOOKUP($C208&amp;$L208,'Character Sets'!$A$3:$H$21,4,FALSE)</f>
        <v>HT2</v>
      </c>
      <c r="O208" s="46" t="str">
        <f>LOWER(VLOOKUP($C208&amp;$L208,'Character Sets'!$A$3:$H$21,6,FALSE))</f>
        <v>jordan</v>
      </c>
      <c r="P208" s="114" t="str">
        <f t="shared" si="35"/>
        <v>HT2_they_jordan_nametag.png</v>
      </c>
      <c r="Q208" s="114" t="s">
        <v>28</v>
      </c>
      <c r="R208" s="107" cm="1">
        <f t="array" ref="R208">_xlfn.IFS($AF208="left", 275, $AF208="right", 525)</f>
        <v>525</v>
      </c>
      <c r="S208" s="107" cm="1">
        <f t="array" ref="S208">_xlfn.IFS($AG208="left", 275, $AG208="right", 525)</f>
        <v>275</v>
      </c>
      <c r="T208" s="107" cm="1">
        <f t="array" ref="T208">_xlfn.IFS($AF208="left", 175, $AF208="right", 725)</f>
        <v>725</v>
      </c>
      <c r="U208" s="107" cm="1">
        <f t="array" ref="U208">_xlfn.IFS($AI208="top", 150, $AI208="bottom", 250)</f>
        <v>250</v>
      </c>
      <c r="V208" s="107" cm="1">
        <f t="array" ref="V208">_xlfn.IFS($AI208="top", 100, $AI208="bottom", 300)</f>
        <v>300</v>
      </c>
      <c r="W208" s="107" cm="1">
        <f t="array" ref="W208">_xlfn.IFS($AI208="top", 50, $AI208="bottom", 350)</f>
        <v>350</v>
      </c>
      <c r="X208" s="111" t="str">
        <f t="shared" si="36"/>
        <v>ST3_brother_taylor.png</v>
      </c>
      <c r="Y208" s="106" t="str" cm="1">
        <f t="array" ref="Y208">_xlfn.IFS($AR208="target_sister",$AO208,$AR208="target_brother", $AN208,$AR208="distractor_sister",$AQ208,$AR208="distractor_brother",$AP208)</f>
        <v>HT2_brother_jordan.png</v>
      </c>
      <c r="Z208" s="106" t="str" cm="1">
        <f t="array" ref="Z208">_xlfn.IFS($AS208="target_sister",$AO208,$AS208="target_brother", $AN208,$AS208="distractor_sister",$AQ208,$AS208="distractor_brother",$AP208)</f>
        <v>ST3_sister_taylor.png</v>
      </c>
      <c r="AA208" s="106" t="str" cm="1">
        <f t="array" ref="AA208">_xlfn.IFS($AT208="target_sister",$AO208,$AT208="target_brother", $AN208,$AT208="distractor_sister",$AQ208,$AT208="distractor_brother",$AP208)</f>
        <v>HT2_sister_jordan.png</v>
      </c>
      <c r="AB208" s="106" t="str" cm="1">
        <f t="array" ref="AB208">_xlfn.IFS($AU208="target_sister",$AO208,$AU208="target_brother", $AN208,$AU208="distractor_sister",$AQ208,$AU208="distractor_brother",$AP208)</f>
        <v>ST3_brother_taylor.png</v>
      </c>
      <c r="AC208" s="111" t="str">
        <f>_xlfn.CONCAT(VLOOKUP($C208&amp;$G208,'Character Sets'!$A$3:$H$21,6,FALSE)," gave the ",LEFT($Q208,FIND(".",$Q208)-1)," to ",$AK208," ",$AL208,".")</f>
        <v>Taylor gave the lemon to her brother.</v>
      </c>
      <c r="AD208" s="107">
        <v>20</v>
      </c>
      <c r="AE208" s="106" t="str" cm="1">
        <f t="array" ref="AE208">_xlfn.IFS($B208="both", "_nametag", $B208="nametag", "_nametag", $B208="intro", "", $B208="neither", "")</f>
        <v>_nametag</v>
      </c>
      <c r="AF208" s="46" t="s">
        <v>6</v>
      </c>
      <c r="AG208" s="46" t="s">
        <v>5</v>
      </c>
      <c r="AH208" s="108" t="str">
        <f t="shared" si="39"/>
        <v>lemon</v>
      </c>
      <c r="AI208" s="46" t="s">
        <v>8</v>
      </c>
      <c r="AJ208" s="110" t="str">
        <f t="shared" si="37"/>
        <v>bottom right</v>
      </c>
      <c r="AK208" s="110" t="str" cm="1">
        <f t="array" ref="AK208">_xlfn.IFS($G208="he", "his", $G208="she", "her", $G208="they", "their")</f>
        <v>her</v>
      </c>
      <c r="AL208" s="110" t="s">
        <v>135</v>
      </c>
      <c r="AM208" s="111" t="str">
        <f t="shared" si="38"/>
        <v>she_brother</v>
      </c>
      <c r="AN208" s="106" t="str">
        <f t="shared" si="40"/>
        <v>ST3_brother_taylor.png</v>
      </c>
      <c r="AO208" s="106" t="str">
        <f t="shared" si="41"/>
        <v>ST3_sister_taylor.png</v>
      </c>
      <c r="AP208" s="106" t="str">
        <f t="shared" si="42"/>
        <v>HT2_brother_jordan.png</v>
      </c>
      <c r="AQ208" s="106" t="str">
        <f t="shared" si="43"/>
        <v>HT2_sister_jordan.png</v>
      </c>
      <c r="AR208" s="106" t="s">
        <v>357</v>
      </c>
      <c r="AS208" s="106" t="s">
        <v>356</v>
      </c>
      <c r="AT208" s="106" t="s">
        <v>358</v>
      </c>
      <c r="AU208" s="106" t="s">
        <v>355</v>
      </c>
    </row>
    <row r="209" spans="1:47" x14ac:dyDescent="0.25">
      <c r="A209" s="107">
        <v>6</v>
      </c>
      <c r="B209" s="107" t="s">
        <v>64</v>
      </c>
      <c r="C209" s="107">
        <v>6</v>
      </c>
      <c r="D209" s="46" t="s">
        <v>10</v>
      </c>
      <c r="E209" s="46" t="str">
        <f t="shared" si="33"/>
        <v>both_list6_critical21</v>
      </c>
      <c r="F209" s="109" t="s">
        <v>339</v>
      </c>
      <c r="G209" s="46" t="s">
        <v>197</v>
      </c>
      <c r="H209" s="46">
        <f>VLOOKUP($C209&amp;$G209,'Character Sets'!$A$3:$H$21,3,FALSE)</f>
        <v>18</v>
      </c>
      <c r="I209" s="46" t="str">
        <f>VLOOKUP($C209&amp;$G209,'Character Sets'!$A$3:$H$21,4,FALSE)</f>
        <v>HT2</v>
      </c>
      <c r="J209" s="46" t="str">
        <f>LOWER(VLOOKUP($C209&amp;$G209,'Character Sets'!$A$3:$H$21,6,FALSE))</f>
        <v>jordan</v>
      </c>
      <c r="K209" s="114" t="str">
        <f t="shared" si="34"/>
        <v>HT2_they_jordan_nametag.png</v>
      </c>
      <c r="L209" s="46" t="s">
        <v>196</v>
      </c>
      <c r="M209" s="46">
        <f>VLOOKUP($C209&amp;$L209,'Character Sets'!$A$3:$H$21,3,FALSE)</f>
        <v>17</v>
      </c>
      <c r="N209" s="46" t="str">
        <f>VLOOKUP($C209&amp;$L209,'Character Sets'!$A$3:$H$21,4,FALSE)</f>
        <v>ST3</v>
      </c>
      <c r="O209" s="46" t="str">
        <f>LOWER(VLOOKUP($C209&amp;$L209,'Character Sets'!$A$3:$H$21,6,FALSE))</f>
        <v>taylor</v>
      </c>
      <c r="P209" s="114" t="str">
        <f t="shared" si="35"/>
        <v>ST3_she_taylor_nametag.png</v>
      </c>
      <c r="Q209" s="114" t="s">
        <v>170</v>
      </c>
      <c r="R209" s="107" cm="1">
        <f t="array" ref="R209">_xlfn.IFS($AF209="left", 275, $AF209="right", 525)</f>
        <v>275</v>
      </c>
      <c r="S209" s="107" cm="1">
        <f t="array" ref="S209">_xlfn.IFS($AG209="left", 275, $AG209="right", 525)</f>
        <v>525</v>
      </c>
      <c r="T209" s="107" cm="1">
        <f t="array" ref="T209">_xlfn.IFS($AF209="left", 175, $AF209="right", 725)</f>
        <v>175</v>
      </c>
      <c r="U209" s="107" cm="1">
        <f t="array" ref="U209">_xlfn.IFS($AI209="top", 150, $AI209="bottom", 250)</f>
        <v>150</v>
      </c>
      <c r="V209" s="107" cm="1">
        <f t="array" ref="V209">_xlfn.IFS($AI209="top", 100, $AI209="bottom", 300)</f>
        <v>100</v>
      </c>
      <c r="W209" s="107" cm="1">
        <f t="array" ref="W209">_xlfn.IFS($AI209="top", 50, $AI209="bottom", 350)</f>
        <v>50</v>
      </c>
      <c r="X209" s="111" t="str">
        <f t="shared" si="36"/>
        <v>HT2_brother_jordan.png</v>
      </c>
      <c r="Y209" s="106" t="str" cm="1">
        <f t="array" ref="Y209">_xlfn.IFS($AR209="target_sister",$AO209,$AR209="target_brother", $AN209,$AR209="distractor_sister",$AQ209,$AR209="distractor_brother",$AP209)</f>
        <v>HT2_brother_jordan.png</v>
      </c>
      <c r="Z209" s="106" t="str" cm="1">
        <f t="array" ref="Z209">_xlfn.IFS($AS209="target_sister",$AO209,$AS209="target_brother", $AN209,$AS209="distractor_sister",$AQ209,$AS209="distractor_brother",$AP209)</f>
        <v>ST3_sister_taylor.png</v>
      </c>
      <c r="AA209" s="106" t="str" cm="1">
        <f t="array" ref="AA209">_xlfn.IFS($AT209="target_sister",$AO209,$AT209="target_brother", $AN209,$AT209="distractor_sister",$AQ209,$AT209="distractor_brother",$AP209)</f>
        <v>HT2_sister_jordan.png</v>
      </c>
      <c r="AB209" s="106" t="str" cm="1">
        <f t="array" ref="AB209">_xlfn.IFS($AU209="target_sister",$AO209,$AU209="target_brother", $AN209,$AU209="distractor_sister",$AQ209,$AU209="distractor_brother",$AP209)</f>
        <v>ST3_brother_taylor.png</v>
      </c>
      <c r="AC209" s="111" t="str">
        <f>_xlfn.CONCAT(VLOOKUP($C209&amp;$G209,'Character Sets'!$A$3:$H$21,6,FALSE)," gave the ",LEFT($Q209,FIND(".",$Q209)-1)," to ",$AK209," ",$AL209,".")</f>
        <v>Jordan gave the pizza to their brother.</v>
      </c>
      <c r="AD209" s="107">
        <v>21</v>
      </c>
      <c r="AE209" s="106" t="str" cm="1">
        <f t="array" ref="AE209">_xlfn.IFS($B209="both", "_nametag", $B209="nametag", "_nametag", $B209="intro", "", $B209="neither", "")</f>
        <v>_nametag</v>
      </c>
      <c r="AF209" s="46" t="s">
        <v>5</v>
      </c>
      <c r="AG209" s="46" t="s">
        <v>6</v>
      </c>
      <c r="AH209" s="108" t="str">
        <f t="shared" si="39"/>
        <v>pizza</v>
      </c>
      <c r="AI209" s="46" t="s">
        <v>7</v>
      </c>
      <c r="AJ209" s="110" t="str">
        <f t="shared" si="37"/>
        <v>top left</v>
      </c>
      <c r="AK209" s="110" t="str" cm="1">
        <f t="array" ref="AK209">_xlfn.IFS($G209="he", "his", $G209="she", "her", $G209="they", "their")</f>
        <v>their</v>
      </c>
      <c r="AL209" s="110" t="s">
        <v>135</v>
      </c>
      <c r="AM209" s="111" t="str">
        <f t="shared" si="38"/>
        <v>they_brother</v>
      </c>
      <c r="AN209" s="106" t="str">
        <f t="shared" si="40"/>
        <v>HT2_brother_jordan.png</v>
      </c>
      <c r="AO209" s="106" t="str">
        <f t="shared" si="41"/>
        <v>HT2_sister_jordan.png</v>
      </c>
      <c r="AP209" s="106" t="str">
        <f t="shared" si="42"/>
        <v>ST3_brother_taylor.png</v>
      </c>
      <c r="AQ209" s="106" t="str">
        <f t="shared" si="43"/>
        <v>ST3_sister_taylor.png</v>
      </c>
      <c r="AR209" s="106" t="s">
        <v>355</v>
      </c>
      <c r="AS209" s="106" t="s">
        <v>358</v>
      </c>
      <c r="AT209" s="106" t="s">
        <v>356</v>
      </c>
      <c r="AU209" s="106" t="s">
        <v>357</v>
      </c>
    </row>
    <row r="210" spans="1:47" x14ac:dyDescent="0.25">
      <c r="A210" s="107">
        <v>6</v>
      </c>
      <c r="B210" s="107" t="s">
        <v>64</v>
      </c>
      <c r="C210" s="107">
        <v>6</v>
      </c>
      <c r="D210" s="46" t="s">
        <v>10</v>
      </c>
      <c r="E210" s="46" t="str">
        <f t="shared" si="33"/>
        <v>both_list6_critical22</v>
      </c>
      <c r="F210" s="109" t="s">
        <v>339</v>
      </c>
      <c r="G210" s="46" t="s">
        <v>197</v>
      </c>
      <c r="H210" s="46">
        <f>VLOOKUP($C210&amp;$G210,'Character Sets'!$A$3:$H$21,3,FALSE)</f>
        <v>18</v>
      </c>
      <c r="I210" s="46" t="str">
        <f>VLOOKUP($C210&amp;$G210,'Character Sets'!$A$3:$H$21,4,FALSE)</f>
        <v>HT2</v>
      </c>
      <c r="J210" s="46" t="str">
        <f>LOWER(VLOOKUP($C210&amp;$G210,'Character Sets'!$A$3:$H$21,6,FALSE))</f>
        <v>jordan</v>
      </c>
      <c r="K210" s="114" t="str">
        <f t="shared" si="34"/>
        <v>HT2_they_jordan_nametag.png</v>
      </c>
      <c r="L210" s="46" t="s">
        <v>196</v>
      </c>
      <c r="M210" s="46">
        <f>VLOOKUP($C210&amp;$L210,'Character Sets'!$A$3:$H$21,3,FALSE)</f>
        <v>17</v>
      </c>
      <c r="N210" s="46" t="str">
        <f>VLOOKUP($C210&amp;$L210,'Character Sets'!$A$3:$H$21,4,FALSE)</f>
        <v>ST3</v>
      </c>
      <c r="O210" s="46" t="str">
        <f>LOWER(VLOOKUP($C210&amp;$L210,'Character Sets'!$A$3:$H$21,6,FALSE))</f>
        <v>taylor</v>
      </c>
      <c r="P210" s="114" t="str">
        <f t="shared" si="35"/>
        <v>ST3_she_taylor_nametag.png</v>
      </c>
      <c r="Q210" s="114" t="s">
        <v>176</v>
      </c>
      <c r="R210" s="107" cm="1">
        <f t="array" ref="R210">_xlfn.IFS($AF210="left", 275, $AF210="right", 525)</f>
        <v>525</v>
      </c>
      <c r="S210" s="107" cm="1">
        <f t="array" ref="S210">_xlfn.IFS($AG210="left", 275, $AG210="right", 525)</f>
        <v>275</v>
      </c>
      <c r="T210" s="107" cm="1">
        <f t="array" ref="T210">_xlfn.IFS($AF210="left", 175, $AF210="right", 725)</f>
        <v>725</v>
      </c>
      <c r="U210" s="107" cm="1">
        <f t="array" ref="U210">_xlfn.IFS($AI210="top", 150, $AI210="bottom", 250)</f>
        <v>150</v>
      </c>
      <c r="V210" s="107" cm="1">
        <f t="array" ref="V210">_xlfn.IFS($AI210="top", 100, $AI210="bottom", 300)</f>
        <v>100</v>
      </c>
      <c r="W210" s="107" cm="1">
        <f t="array" ref="W210">_xlfn.IFS($AI210="top", 50, $AI210="bottom", 350)</f>
        <v>50</v>
      </c>
      <c r="X210" s="111" t="str">
        <f t="shared" si="36"/>
        <v>HT2_sister_jordan.png</v>
      </c>
      <c r="Y210" s="106" t="str" cm="1">
        <f t="array" ref="Y210">_xlfn.IFS($AR210="target_sister",$AO210,$AR210="target_brother", $AN210,$AR210="distractor_sister",$AQ210,$AR210="distractor_brother",$AP210)</f>
        <v>ST3_brother_taylor.png</v>
      </c>
      <c r="Z210" s="106" t="str" cm="1">
        <f t="array" ref="Z210">_xlfn.IFS($AS210="target_sister",$AO210,$AS210="target_brother", $AN210,$AS210="distractor_sister",$AQ210,$AS210="distractor_brother",$AP210)</f>
        <v>HT2_sister_jordan.png</v>
      </c>
      <c r="AA210" s="106" t="str" cm="1">
        <f t="array" ref="AA210">_xlfn.IFS($AT210="target_sister",$AO210,$AT210="target_brother", $AN210,$AT210="distractor_sister",$AQ210,$AT210="distractor_brother",$AP210)</f>
        <v>ST3_sister_taylor.png</v>
      </c>
      <c r="AB210" s="106" t="str" cm="1">
        <f t="array" ref="AB210">_xlfn.IFS($AU210="target_sister",$AO210,$AU210="target_brother", $AN210,$AU210="distractor_sister",$AQ210,$AU210="distractor_brother",$AP210)</f>
        <v>HT2_brother_jordan.png</v>
      </c>
      <c r="AC210" s="111" t="str">
        <f>_xlfn.CONCAT(VLOOKUP($C210&amp;$G210,'Character Sets'!$A$3:$H$21,6,FALSE)," gave the ",LEFT($Q210,FIND(".",$Q210)-1)," to ",$AK210," ",$AL210,".")</f>
        <v>Jordan gave the plate to their sister.</v>
      </c>
      <c r="AD210" s="107">
        <v>22</v>
      </c>
      <c r="AE210" s="106" t="str" cm="1">
        <f t="array" ref="AE210">_xlfn.IFS($B210="both", "_nametag", $B210="nametag", "_nametag", $B210="intro", "", $B210="neither", "")</f>
        <v>_nametag</v>
      </c>
      <c r="AF210" s="46" t="s">
        <v>6</v>
      </c>
      <c r="AG210" s="46" t="s">
        <v>5</v>
      </c>
      <c r="AH210" s="108" t="str">
        <f t="shared" si="39"/>
        <v>plate</v>
      </c>
      <c r="AI210" s="46" t="s">
        <v>7</v>
      </c>
      <c r="AJ210" s="110" t="str">
        <f t="shared" si="37"/>
        <v>top right</v>
      </c>
      <c r="AK210" s="110" t="str" cm="1">
        <f t="array" ref="AK210">_xlfn.IFS($G210="he", "his", $G210="she", "her", $G210="they", "their")</f>
        <v>their</v>
      </c>
      <c r="AL210" s="110" t="s">
        <v>136</v>
      </c>
      <c r="AM210" s="111" t="str">
        <f t="shared" si="38"/>
        <v>they_sister</v>
      </c>
      <c r="AN210" s="106" t="str">
        <f t="shared" si="40"/>
        <v>HT2_brother_jordan.png</v>
      </c>
      <c r="AO210" s="106" t="str">
        <f t="shared" si="41"/>
        <v>HT2_sister_jordan.png</v>
      </c>
      <c r="AP210" s="106" t="str">
        <f t="shared" si="42"/>
        <v>ST3_brother_taylor.png</v>
      </c>
      <c r="AQ210" s="106" t="str">
        <f t="shared" si="43"/>
        <v>ST3_sister_taylor.png</v>
      </c>
      <c r="AR210" s="106" t="s">
        <v>357</v>
      </c>
      <c r="AS210" s="106" t="s">
        <v>356</v>
      </c>
      <c r="AT210" s="106" t="s">
        <v>358</v>
      </c>
      <c r="AU210" s="106" t="s">
        <v>355</v>
      </c>
    </row>
    <row r="211" spans="1:47" x14ac:dyDescent="0.25">
      <c r="A211" s="107">
        <v>6</v>
      </c>
      <c r="B211" s="107" t="s">
        <v>64</v>
      </c>
      <c r="C211" s="107">
        <v>6</v>
      </c>
      <c r="D211" s="46" t="s">
        <v>10</v>
      </c>
      <c r="E211" s="46" t="str">
        <f t="shared" si="33"/>
        <v>both_list6_critical23</v>
      </c>
      <c r="F211" s="109" t="s">
        <v>339</v>
      </c>
      <c r="G211" s="46" t="s">
        <v>197</v>
      </c>
      <c r="H211" s="46">
        <f>VLOOKUP($C211&amp;$G211,'Character Sets'!$A$3:$H$21,3,FALSE)</f>
        <v>18</v>
      </c>
      <c r="I211" s="46" t="str">
        <f>VLOOKUP($C211&amp;$G211,'Character Sets'!$A$3:$H$21,4,FALSE)</f>
        <v>HT2</v>
      </c>
      <c r="J211" s="46" t="str">
        <f>LOWER(VLOOKUP($C211&amp;$G211,'Character Sets'!$A$3:$H$21,6,FALSE))</f>
        <v>jordan</v>
      </c>
      <c r="K211" s="114" t="str">
        <f t="shared" si="34"/>
        <v>HT2_they_jordan_nametag.png</v>
      </c>
      <c r="L211" s="46" t="s">
        <v>196</v>
      </c>
      <c r="M211" s="46">
        <f>VLOOKUP($C211&amp;$L211,'Character Sets'!$A$3:$H$21,3,FALSE)</f>
        <v>17</v>
      </c>
      <c r="N211" s="46" t="str">
        <f>VLOOKUP($C211&amp;$L211,'Character Sets'!$A$3:$H$21,4,FALSE)</f>
        <v>ST3</v>
      </c>
      <c r="O211" s="46" t="str">
        <f>LOWER(VLOOKUP($C211&amp;$L211,'Character Sets'!$A$3:$H$21,6,FALSE))</f>
        <v>taylor</v>
      </c>
      <c r="P211" s="114" t="str">
        <f t="shared" si="35"/>
        <v>ST3_she_taylor_nametag.png</v>
      </c>
      <c r="Q211" s="117" t="s">
        <v>37</v>
      </c>
      <c r="R211" s="107" cm="1">
        <f t="array" ref="R211">_xlfn.IFS($AF211="left", 275, $AF211="right", 525)</f>
        <v>275</v>
      </c>
      <c r="S211" s="107" cm="1">
        <f t="array" ref="S211">_xlfn.IFS($AG211="left", 275, $AG211="right", 525)</f>
        <v>525</v>
      </c>
      <c r="T211" s="107" cm="1">
        <f t="array" ref="T211">_xlfn.IFS($AF211="left", 175, $AF211="right", 725)</f>
        <v>175</v>
      </c>
      <c r="U211" s="107" cm="1">
        <f t="array" ref="U211">_xlfn.IFS($AI211="top", 150, $AI211="bottom", 250)</f>
        <v>250</v>
      </c>
      <c r="V211" s="107" cm="1">
        <f t="array" ref="V211">_xlfn.IFS($AI211="top", 100, $AI211="bottom", 300)</f>
        <v>300</v>
      </c>
      <c r="W211" s="107" cm="1">
        <f t="array" ref="W211">_xlfn.IFS($AI211="top", 50, $AI211="bottom", 350)</f>
        <v>350</v>
      </c>
      <c r="X211" s="111" t="str">
        <f t="shared" si="36"/>
        <v>HT2_sister_jordan.png</v>
      </c>
      <c r="Y211" s="106" t="str" cm="1">
        <f t="array" ref="Y211">_xlfn.IFS($AR211="target_sister",$AO211,$AR211="target_brother", $AN211,$AR211="distractor_sister",$AQ211,$AR211="distractor_brother",$AP211)</f>
        <v>HT2_brother_jordan.png</v>
      </c>
      <c r="Z211" s="106" t="str" cm="1">
        <f t="array" ref="Z211">_xlfn.IFS($AS211="target_sister",$AO211,$AS211="target_brother", $AN211,$AS211="distractor_sister",$AQ211,$AS211="distractor_brother",$AP211)</f>
        <v>ST3_sister_taylor.png</v>
      </c>
      <c r="AA211" s="106" t="str" cm="1">
        <f t="array" ref="AA211">_xlfn.IFS($AT211="target_sister",$AO211,$AT211="target_brother", $AN211,$AT211="distractor_sister",$AQ211,$AT211="distractor_brother",$AP211)</f>
        <v>HT2_sister_jordan.png</v>
      </c>
      <c r="AB211" s="106" t="str" cm="1">
        <f t="array" ref="AB211">_xlfn.IFS($AU211="target_sister",$AO211,$AU211="target_brother", $AN211,$AU211="distractor_sister",$AQ211,$AU211="distractor_brother",$AP211)</f>
        <v>ST3_brother_taylor.png</v>
      </c>
      <c r="AC211" s="111" t="str">
        <f>_xlfn.CONCAT(VLOOKUP($C211&amp;$G211,'Character Sets'!$A$3:$H$21,6,FALSE)," gave the ",LEFT($Q211,FIND(".",$Q211)-1)," to ",$AK211," ",$AL211,".")</f>
        <v>Jordan gave the orange to their sister.</v>
      </c>
      <c r="AD211" s="107">
        <v>23</v>
      </c>
      <c r="AE211" s="106" t="str" cm="1">
        <f t="array" ref="AE211">_xlfn.IFS($B211="both", "_nametag", $B211="nametag", "_nametag", $B211="intro", "", $B211="neither", "")</f>
        <v>_nametag</v>
      </c>
      <c r="AF211" s="46" t="s">
        <v>5</v>
      </c>
      <c r="AG211" s="46" t="s">
        <v>6</v>
      </c>
      <c r="AH211" s="108" t="str">
        <f t="shared" si="39"/>
        <v>orange</v>
      </c>
      <c r="AI211" s="46" t="s">
        <v>8</v>
      </c>
      <c r="AJ211" s="110" t="str">
        <f t="shared" si="37"/>
        <v>bottom left</v>
      </c>
      <c r="AK211" s="110" t="str" cm="1">
        <f t="array" ref="AK211">_xlfn.IFS($G211="he", "his", $G211="she", "her", $G211="they", "their")</f>
        <v>their</v>
      </c>
      <c r="AL211" s="110" t="s">
        <v>136</v>
      </c>
      <c r="AM211" s="111" t="str">
        <f t="shared" si="38"/>
        <v>they_sister</v>
      </c>
      <c r="AN211" s="106" t="str">
        <f t="shared" si="40"/>
        <v>HT2_brother_jordan.png</v>
      </c>
      <c r="AO211" s="106" t="str">
        <f t="shared" si="41"/>
        <v>HT2_sister_jordan.png</v>
      </c>
      <c r="AP211" s="106" t="str">
        <f t="shared" si="42"/>
        <v>ST3_brother_taylor.png</v>
      </c>
      <c r="AQ211" s="106" t="str">
        <f t="shared" si="43"/>
        <v>ST3_sister_taylor.png</v>
      </c>
      <c r="AR211" s="106" t="s">
        <v>355</v>
      </c>
      <c r="AS211" s="106" t="s">
        <v>358</v>
      </c>
      <c r="AT211" s="106" t="s">
        <v>356</v>
      </c>
      <c r="AU211" s="106" t="s">
        <v>357</v>
      </c>
    </row>
    <row r="212" spans="1:47" x14ac:dyDescent="0.25">
      <c r="A212" s="107">
        <v>6</v>
      </c>
      <c r="B212" s="107" t="s">
        <v>64</v>
      </c>
      <c r="C212" s="107">
        <v>6</v>
      </c>
      <c r="D212" s="46" t="s">
        <v>10</v>
      </c>
      <c r="E212" s="46" t="str">
        <f t="shared" si="33"/>
        <v>both_list6_critical24</v>
      </c>
      <c r="F212" s="109" t="s">
        <v>339</v>
      </c>
      <c r="G212" s="46" t="s">
        <v>197</v>
      </c>
      <c r="H212" s="46">
        <f>VLOOKUP($C212&amp;$G212,'Character Sets'!$A$3:$H$21,3,FALSE)</f>
        <v>18</v>
      </c>
      <c r="I212" s="46" t="str">
        <f>VLOOKUP($C212&amp;$G212,'Character Sets'!$A$3:$H$21,4,FALSE)</f>
        <v>HT2</v>
      </c>
      <c r="J212" s="46" t="str">
        <f>LOWER(VLOOKUP($C212&amp;$G212,'Character Sets'!$A$3:$H$21,6,FALSE))</f>
        <v>jordan</v>
      </c>
      <c r="K212" s="114" t="str">
        <f t="shared" si="34"/>
        <v>HT2_they_jordan_nametag.png</v>
      </c>
      <c r="L212" s="46" t="s">
        <v>196</v>
      </c>
      <c r="M212" s="46">
        <f>VLOOKUP($C212&amp;$L212,'Character Sets'!$A$3:$H$21,3,FALSE)</f>
        <v>17</v>
      </c>
      <c r="N212" s="46" t="str">
        <f>VLOOKUP($C212&amp;$L212,'Character Sets'!$A$3:$H$21,4,FALSE)</f>
        <v>ST3</v>
      </c>
      <c r="O212" s="46" t="str">
        <f>LOWER(VLOOKUP($C212&amp;$L212,'Character Sets'!$A$3:$H$21,6,FALSE))</f>
        <v>taylor</v>
      </c>
      <c r="P212" s="114" t="str">
        <f t="shared" si="35"/>
        <v>ST3_she_taylor_nametag.png</v>
      </c>
      <c r="Q212" s="114" t="s">
        <v>29</v>
      </c>
      <c r="R212" s="107" cm="1">
        <f t="array" ref="R212">_xlfn.IFS($AF212="left", 275, $AF212="right", 525)</f>
        <v>525</v>
      </c>
      <c r="S212" s="107" cm="1">
        <f t="array" ref="S212">_xlfn.IFS($AG212="left", 275, $AG212="right", 525)</f>
        <v>275</v>
      </c>
      <c r="T212" s="107" cm="1">
        <f t="array" ref="T212">_xlfn.IFS($AF212="left", 175, $AF212="right", 725)</f>
        <v>725</v>
      </c>
      <c r="U212" s="107" cm="1">
        <f t="array" ref="U212">_xlfn.IFS($AI212="top", 150, $AI212="bottom", 250)</f>
        <v>250</v>
      </c>
      <c r="V212" s="107" cm="1">
        <f t="array" ref="V212">_xlfn.IFS($AI212="top", 100, $AI212="bottom", 300)</f>
        <v>300</v>
      </c>
      <c r="W212" s="107" cm="1">
        <f t="array" ref="W212">_xlfn.IFS($AI212="top", 50, $AI212="bottom", 350)</f>
        <v>350</v>
      </c>
      <c r="X212" s="111" t="str">
        <f t="shared" si="36"/>
        <v>HT2_brother_jordan.png</v>
      </c>
      <c r="Y212" s="106" t="str" cm="1">
        <f t="array" ref="Y212">_xlfn.IFS($AR212="target_sister",$AO212,$AR212="target_brother", $AN212,$AR212="distractor_sister",$AQ212,$AR212="distractor_brother",$AP212)</f>
        <v>ST3_brother_taylor.png</v>
      </c>
      <c r="Z212" s="106" t="str" cm="1">
        <f t="array" ref="Z212">_xlfn.IFS($AS212="target_sister",$AO212,$AS212="target_brother", $AN212,$AS212="distractor_sister",$AQ212,$AS212="distractor_brother",$AP212)</f>
        <v>HT2_sister_jordan.png</v>
      </c>
      <c r="AA212" s="106" t="str" cm="1">
        <f t="array" ref="AA212">_xlfn.IFS($AT212="target_sister",$AO212,$AT212="target_brother", $AN212,$AT212="distractor_sister",$AQ212,$AT212="distractor_brother",$AP212)</f>
        <v>ST3_sister_taylor.png</v>
      </c>
      <c r="AB212" s="106" t="str" cm="1">
        <f t="array" ref="AB212">_xlfn.IFS($AU212="target_sister",$AO212,$AU212="target_brother", $AN212,$AU212="distractor_sister",$AQ212,$AU212="distractor_brother",$AP212)</f>
        <v>HT2_brother_jordan.png</v>
      </c>
      <c r="AC212" s="111" t="str">
        <f>_xlfn.CONCAT(VLOOKUP($C212&amp;$G212,'Character Sets'!$A$3:$H$21,6,FALSE)," gave the ",LEFT($Q212,FIND(".",$Q212)-1)," to ",$AK212," ",$AL212,".")</f>
        <v>Jordan gave the potato to their brother.</v>
      </c>
      <c r="AD212" s="107">
        <v>24</v>
      </c>
      <c r="AE212" s="106" t="str" cm="1">
        <f t="array" ref="AE212">_xlfn.IFS($B212="both", "_nametag", $B212="nametag", "_nametag", $B212="intro", "", $B212="neither", "")</f>
        <v>_nametag</v>
      </c>
      <c r="AF212" s="46" t="s">
        <v>6</v>
      </c>
      <c r="AG212" s="46" t="s">
        <v>5</v>
      </c>
      <c r="AH212" s="108" t="str">
        <f t="shared" si="39"/>
        <v>potato</v>
      </c>
      <c r="AI212" s="46" t="s">
        <v>8</v>
      </c>
      <c r="AJ212" s="110" t="str">
        <f t="shared" si="37"/>
        <v>bottom right</v>
      </c>
      <c r="AK212" s="110" t="str" cm="1">
        <f t="array" ref="AK212">_xlfn.IFS($G212="he", "his", $G212="she", "her", $G212="they", "their")</f>
        <v>their</v>
      </c>
      <c r="AL212" s="110" t="s">
        <v>135</v>
      </c>
      <c r="AM212" s="111" t="str">
        <f t="shared" si="38"/>
        <v>they_brother</v>
      </c>
      <c r="AN212" s="106" t="str">
        <f t="shared" si="40"/>
        <v>HT2_brother_jordan.png</v>
      </c>
      <c r="AO212" s="106" t="str">
        <f t="shared" si="41"/>
        <v>HT2_sister_jordan.png</v>
      </c>
      <c r="AP212" s="106" t="str">
        <f t="shared" si="42"/>
        <v>ST3_brother_taylor.png</v>
      </c>
      <c r="AQ212" s="106" t="str">
        <f t="shared" si="43"/>
        <v>ST3_sister_taylor.png</v>
      </c>
      <c r="AR212" s="106" t="s">
        <v>357</v>
      </c>
      <c r="AS212" s="106" t="s">
        <v>356</v>
      </c>
      <c r="AT212" s="106" t="s">
        <v>358</v>
      </c>
      <c r="AU212" s="106" t="s">
        <v>355</v>
      </c>
    </row>
    <row r="213" spans="1:47" x14ac:dyDescent="0.25">
      <c r="A213" s="107">
        <v>6</v>
      </c>
      <c r="B213" s="107" t="s">
        <v>64</v>
      </c>
      <c r="C213" s="107">
        <v>6</v>
      </c>
      <c r="D213" s="46" t="s">
        <v>10</v>
      </c>
      <c r="E213" s="46" t="str">
        <f t="shared" si="33"/>
        <v>both_list6_critical25</v>
      </c>
      <c r="F213" s="109" t="s">
        <v>339</v>
      </c>
      <c r="G213" s="46" t="s">
        <v>197</v>
      </c>
      <c r="H213" s="46">
        <f>VLOOKUP($C213&amp;$G213,'Character Sets'!$A$3:$H$21,3,FALSE)</f>
        <v>18</v>
      </c>
      <c r="I213" s="46" t="str">
        <f>VLOOKUP($C213&amp;$G213,'Character Sets'!$A$3:$H$21,4,FALSE)</f>
        <v>HT2</v>
      </c>
      <c r="J213" s="46" t="str">
        <f>LOWER(VLOOKUP($C213&amp;$G213,'Character Sets'!$A$3:$H$21,6,FALSE))</f>
        <v>jordan</v>
      </c>
      <c r="K213" s="114" t="str">
        <f t="shared" si="34"/>
        <v>HT2_they_jordan_nametag.png</v>
      </c>
      <c r="L213" s="46" t="s">
        <v>196</v>
      </c>
      <c r="M213" s="46">
        <f>VLOOKUP($C213&amp;$L213,'Character Sets'!$A$3:$H$21,3,FALSE)</f>
        <v>17</v>
      </c>
      <c r="N213" s="46" t="str">
        <f>VLOOKUP($C213&amp;$L213,'Character Sets'!$A$3:$H$21,4,FALSE)</f>
        <v>ST3</v>
      </c>
      <c r="O213" s="46" t="str">
        <f>LOWER(VLOOKUP($C213&amp;$L213,'Character Sets'!$A$3:$H$21,6,FALSE))</f>
        <v>taylor</v>
      </c>
      <c r="P213" s="114" t="str">
        <f t="shared" si="35"/>
        <v>ST3_she_taylor_nametag.png</v>
      </c>
      <c r="Q213" s="114" t="s">
        <v>30</v>
      </c>
      <c r="R213" s="107" cm="1">
        <f t="array" ref="R213">_xlfn.IFS($AF213="left", 275, $AF213="right", 525)</f>
        <v>275</v>
      </c>
      <c r="S213" s="107" cm="1">
        <f t="array" ref="S213">_xlfn.IFS($AG213="left", 275, $AG213="right", 525)</f>
        <v>525</v>
      </c>
      <c r="T213" s="107" cm="1">
        <f t="array" ref="T213">_xlfn.IFS($AF213="left", 175, $AF213="right", 725)</f>
        <v>175</v>
      </c>
      <c r="U213" s="107" cm="1">
        <f t="array" ref="U213">_xlfn.IFS($AI213="top", 150, $AI213="bottom", 250)</f>
        <v>150</v>
      </c>
      <c r="V213" s="107" cm="1">
        <f t="array" ref="V213">_xlfn.IFS($AI213="top", 100, $AI213="bottom", 300)</f>
        <v>100</v>
      </c>
      <c r="W213" s="107" cm="1">
        <f t="array" ref="W213">_xlfn.IFS($AI213="top", 50, $AI213="bottom", 350)</f>
        <v>50</v>
      </c>
      <c r="X213" s="111" t="str">
        <f t="shared" si="36"/>
        <v>HT2_sister_jordan.png</v>
      </c>
      <c r="Y213" s="106" t="str" cm="1">
        <f t="array" ref="Y213">_xlfn.IFS($AR213="target_sister",$AO213,$AR213="target_brother", $AN213,$AR213="distractor_sister",$AQ213,$AR213="distractor_brother",$AP213)</f>
        <v>HT2_sister_jordan.png</v>
      </c>
      <c r="Z213" s="106" t="str" cm="1">
        <f t="array" ref="Z213">_xlfn.IFS($AS213="target_sister",$AO213,$AS213="target_brother", $AN213,$AS213="distractor_sister",$AQ213,$AS213="distractor_brother",$AP213)</f>
        <v>ST3_sister_taylor.png</v>
      </c>
      <c r="AA213" s="106" t="str" cm="1">
        <f t="array" ref="AA213">_xlfn.IFS($AT213="target_sister",$AO213,$AT213="target_brother", $AN213,$AT213="distractor_sister",$AQ213,$AT213="distractor_brother",$AP213)</f>
        <v>HT2_brother_jordan.png</v>
      </c>
      <c r="AB213" s="106" t="str" cm="1">
        <f t="array" ref="AB213">_xlfn.IFS($AU213="target_sister",$AO213,$AU213="target_brother", $AN213,$AU213="distractor_sister",$AQ213,$AU213="distractor_brother",$AP213)</f>
        <v>ST3_brother_taylor.png</v>
      </c>
      <c r="AC213" s="111" t="str">
        <f>_xlfn.CONCAT(VLOOKUP($C213&amp;$G213,'Character Sets'!$A$3:$H$21,6,FALSE)," gave the ",LEFT($Q213,FIND(".",$Q213)-1)," to ",$AK213," ",$AL213,".")</f>
        <v>Jordan gave the apple to their sister.</v>
      </c>
      <c r="AD213" s="107">
        <v>25</v>
      </c>
      <c r="AE213" s="106" t="str" cm="1">
        <f t="array" ref="AE213">_xlfn.IFS($B213="both", "_nametag", $B213="nametag", "_nametag", $B213="intro", "", $B213="neither", "")</f>
        <v>_nametag</v>
      </c>
      <c r="AF213" s="46" t="s">
        <v>5</v>
      </c>
      <c r="AG213" s="46" t="s">
        <v>6</v>
      </c>
      <c r="AH213" s="108" t="str">
        <f t="shared" si="39"/>
        <v>apple</v>
      </c>
      <c r="AI213" s="46" t="s">
        <v>7</v>
      </c>
      <c r="AJ213" s="110" t="str">
        <f t="shared" si="37"/>
        <v>top left</v>
      </c>
      <c r="AK213" s="110" t="str" cm="1">
        <f t="array" ref="AK213">_xlfn.IFS($G213="he", "his", $G213="she", "her", $G213="they", "their")</f>
        <v>their</v>
      </c>
      <c r="AL213" s="110" t="s">
        <v>136</v>
      </c>
      <c r="AM213" s="111" t="str">
        <f t="shared" si="38"/>
        <v>they_sister</v>
      </c>
      <c r="AN213" s="106" t="str">
        <f t="shared" si="40"/>
        <v>HT2_brother_jordan.png</v>
      </c>
      <c r="AO213" s="106" t="str">
        <f t="shared" si="41"/>
        <v>HT2_sister_jordan.png</v>
      </c>
      <c r="AP213" s="106" t="str">
        <f t="shared" si="42"/>
        <v>ST3_brother_taylor.png</v>
      </c>
      <c r="AQ213" s="106" t="str">
        <f t="shared" si="43"/>
        <v>ST3_sister_taylor.png</v>
      </c>
      <c r="AR213" s="106" t="s">
        <v>356</v>
      </c>
      <c r="AS213" s="106" t="s">
        <v>358</v>
      </c>
      <c r="AT213" s="106" t="s">
        <v>355</v>
      </c>
      <c r="AU213" s="106" t="s">
        <v>357</v>
      </c>
    </row>
    <row r="214" spans="1:47" x14ac:dyDescent="0.25">
      <c r="A214" s="107">
        <v>6</v>
      </c>
      <c r="B214" s="107" t="s">
        <v>64</v>
      </c>
      <c r="C214" s="107">
        <v>6</v>
      </c>
      <c r="D214" s="46" t="s">
        <v>10</v>
      </c>
      <c r="E214" s="46" t="str">
        <f t="shared" si="33"/>
        <v>both_list6_critical26</v>
      </c>
      <c r="F214" s="109" t="s">
        <v>339</v>
      </c>
      <c r="G214" s="46" t="s">
        <v>197</v>
      </c>
      <c r="H214" s="46">
        <f>VLOOKUP($C214&amp;$G214,'Character Sets'!$A$3:$H$21,3,FALSE)</f>
        <v>18</v>
      </c>
      <c r="I214" s="46" t="str">
        <f>VLOOKUP($C214&amp;$G214,'Character Sets'!$A$3:$H$21,4,FALSE)</f>
        <v>HT2</v>
      </c>
      <c r="J214" s="46" t="str">
        <f>LOWER(VLOOKUP($C214&amp;$G214,'Character Sets'!$A$3:$H$21,6,FALSE))</f>
        <v>jordan</v>
      </c>
      <c r="K214" s="114" t="str">
        <f t="shared" si="34"/>
        <v>HT2_they_jordan_nametag.png</v>
      </c>
      <c r="L214" s="46" t="s">
        <v>195</v>
      </c>
      <c r="M214" s="46">
        <f>VLOOKUP($C214&amp;$L214,'Character Sets'!$A$3:$H$21,3,FALSE)</f>
        <v>16</v>
      </c>
      <c r="N214" s="46" t="str">
        <f>VLOOKUP($C214&amp;$L214,'Character Sets'!$A$3:$H$21,4,FALSE)</f>
        <v>HT3</v>
      </c>
      <c r="O214" s="46" t="str">
        <f>LOWER(VLOOKUP($C214&amp;$L214,'Character Sets'!$A$3:$H$21,6,FALSE))</f>
        <v>sam</v>
      </c>
      <c r="P214" s="114" t="str">
        <f t="shared" si="35"/>
        <v>HT3_he_sam_nametag.png</v>
      </c>
      <c r="Q214" s="114" t="s">
        <v>31</v>
      </c>
      <c r="R214" s="107" cm="1">
        <f t="array" ref="R214">_xlfn.IFS($AF214="left", 275, $AF214="right", 525)</f>
        <v>525</v>
      </c>
      <c r="S214" s="107" cm="1">
        <f t="array" ref="S214">_xlfn.IFS($AG214="left", 275, $AG214="right", 525)</f>
        <v>275</v>
      </c>
      <c r="T214" s="107" cm="1">
        <f t="array" ref="T214">_xlfn.IFS($AF214="left", 175, $AF214="right", 725)</f>
        <v>725</v>
      </c>
      <c r="U214" s="107" cm="1">
        <f t="array" ref="U214">_xlfn.IFS($AI214="top", 150, $AI214="bottom", 250)</f>
        <v>150</v>
      </c>
      <c r="V214" s="107" cm="1">
        <f t="array" ref="V214">_xlfn.IFS($AI214="top", 100, $AI214="bottom", 300)</f>
        <v>100</v>
      </c>
      <c r="W214" s="107" cm="1">
        <f t="array" ref="W214">_xlfn.IFS($AI214="top", 50, $AI214="bottom", 350)</f>
        <v>50</v>
      </c>
      <c r="X214" s="111" t="str">
        <f t="shared" si="36"/>
        <v>HT2_brother_jordan.png</v>
      </c>
      <c r="Y214" s="106" t="str" cm="1">
        <f t="array" ref="Y214">_xlfn.IFS($AR214="target_sister",$AO214,$AR214="target_brother", $AN214,$AR214="distractor_sister",$AQ214,$AR214="distractor_brother",$AP214)</f>
        <v>HT3_sister_sam.png</v>
      </c>
      <c r="Z214" s="106" t="str" cm="1">
        <f t="array" ref="Z214">_xlfn.IFS($AS214="target_sister",$AO214,$AS214="target_brother", $AN214,$AS214="distractor_sister",$AQ214,$AS214="distractor_brother",$AP214)</f>
        <v>HT2_brother_jordan.png</v>
      </c>
      <c r="AA214" s="106" t="str" cm="1">
        <f t="array" ref="AA214">_xlfn.IFS($AT214="target_sister",$AO214,$AT214="target_brother", $AN214,$AT214="distractor_sister",$AQ214,$AT214="distractor_brother",$AP214)</f>
        <v>HT3_brother_sam.png</v>
      </c>
      <c r="AB214" s="106" t="str" cm="1">
        <f t="array" ref="AB214">_xlfn.IFS($AU214="target_sister",$AO214,$AU214="target_brother", $AN214,$AU214="distractor_sister",$AQ214,$AU214="distractor_brother",$AP214)</f>
        <v>HT2_sister_jordan.png</v>
      </c>
      <c r="AC214" s="111" t="str">
        <f>_xlfn.CONCAT(VLOOKUP($C214&amp;$G214,'Character Sets'!$A$3:$H$21,6,FALSE)," gave the ",LEFT($Q214,FIND(".",$Q214)-1)," to ",$AK214," ",$AL214,".")</f>
        <v>Jordan gave the onion to their brother.</v>
      </c>
      <c r="AD214" s="107">
        <v>26</v>
      </c>
      <c r="AE214" s="106" t="str" cm="1">
        <f t="array" ref="AE214">_xlfn.IFS($B214="both", "_nametag", $B214="nametag", "_nametag", $B214="intro", "", $B214="neither", "")</f>
        <v>_nametag</v>
      </c>
      <c r="AF214" s="46" t="s">
        <v>6</v>
      </c>
      <c r="AG214" s="46" t="s">
        <v>5</v>
      </c>
      <c r="AH214" s="108" t="str">
        <f t="shared" si="39"/>
        <v>onion</v>
      </c>
      <c r="AI214" s="46" t="s">
        <v>7</v>
      </c>
      <c r="AJ214" s="110" t="str">
        <f t="shared" si="37"/>
        <v>top right</v>
      </c>
      <c r="AK214" s="110" t="str" cm="1">
        <f t="array" ref="AK214">_xlfn.IFS($G214="he", "his", $G214="she", "her", $G214="they", "their")</f>
        <v>their</v>
      </c>
      <c r="AL214" s="110" t="s">
        <v>135</v>
      </c>
      <c r="AM214" s="111" t="str">
        <f t="shared" si="38"/>
        <v>they_brother</v>
      </c>
      <c r="AN214" s="106" t="str">
        <f t="shared" si="40"/>
        <v>HT2_brother_jordan.png</v>
      </c>
      <c r="AO214" s="106" t="str">
        <f t="shared" si="41"/>
        <v>HT2_sister_jordan.png</v>
      </c>
      <c r="AP214" s="106" t="str">
        <f t="shared" si="42"/>
        <v>HT3_brother_sam.png</v>
      </c>
      <c r="AQ214" s="106" t="str">
        <f t="shared" si="43"/>
        <v>HT3_sister_sam.png</v>
      </c>
      <c r="AR214" s="106" t="s">
        <v>358</v>
      </c>
      <c r="AS214" s="106" t="s">
        <v>355</v>
      </c>
      <c r="AT214" s="106" t="s">
        <v>357</v>
      </c>
      <c r="AU214" s="106" t="s">
        <v>356</v>
      </c>
    </row>
    <row r="215" spans="1:47" x14ac:dyDescent="0.25">
      <c r="A215" s="107">
        <v>6</v>
      </c>
      <c r="B215" s="107" t="s">
        <v>64</v>
      </c>
      <c r="C215" s="107">
        <v>6</v>
      </c>
      <c r="D215" s="46" t="s">
        <v>10</v>
      </c>
      <c r="E215" s="46" t="str">
        <f t="shared" si="33"/>
        <v>both_list6_critical27</v>
      </c>
      <c r="F215" s="109" t="s">
        <v>339</v>
      </c>
      <c r="G215" s="46" t="s">
        <v>197</v>
      </c>
      <c r="H215" s="46">
        <f>VLOOKUP($C215&amp;$G215,'Character Sets'!$A$3:$H$21,3,FALSE)</f>
        <v>18</v>
      </c>
      <c r="I215" s="46" t="str">
        <f>VLOOKUP($C215&amp;$G215,'Character Sets'!$A$3:$H$21,4,FALSE)</f>
        <v>HT2</v>
      </c>
      <c r="J215" s="46" t="str">
        <f>LOWER(VLOOKUP($C215&amp;$G215,'Character Sets'!$A$3:$H$21,6,FALSE))</f>
        <v>jordan</v>
      </c>
      <c r="K215" s="114" t="str">
        <f t="shared" si="34"/>
        <v>HT2_they_jordan_nametag.png</v>
      </c>
      <c r="L215" s="46" t="s">
        <v>195</v>
      </c>
      <c r="M215" s="46">
        <f>VLOOKUP($C215&amp;$L215,'Character Sets'!$A$3:$H$21,3,FALSE)</f>
        <v>16</v>
      </c>
      <c r="N215" s="46" t="str">
        <f>VLOOKUP($C215&amp;$L215,'Character Sets'!$A$3:$H$21,4,FALSE)</f>
        <v>HT3</v>
      </c>
      <c r="O215" s="46" t="str">
        <f>LOWER(VLOOKUP($C215&amp;$L215,'Character Sets'!$A$3:$H$21,6,FALSE))</f>
        <v>sam</v>
      </c>
      <c r="P215" s="114" t="str">
        <f t="shared" si="35"/>
        <v>HT3_he_sam_nametag.png</v>
      </c>
      <c r="Q215" s="114" t="s">
        <v>34</v>
      </c>
      <c r="R215" s="107" cm="1">
        <f t="array" ref="R215">_xlfn.IFS($AF215="left", 275, $AF215="right", 525)</f>
        <v>275</v>
      </c>
      <c r="S215" s="107" cm="1">
        <f t="array" ref="S215">_xlfn.IFS($AG215="left", 275, $AG215="right", 525)</f>
        <v>525</v>
      </c>
      <c r="T215" s="107" cm="1">
        <f t="array" ref="T215">_xlfn.IFS($AF215="left", 175, $AF215="right", 725)</f>
        <v>175</v>
      </c>
      <c r="U215" s="107" cm="1">
        <f t="array" ref="U215">_xlfn.IFS($AI215="top", 150, $AI215="bottom", 250)</f>
        <v>250</v>
      </c>
      <c r="V215" s="107" cm="1">
        <f t="array" ref="V215">_xlfn.IFS($AI215="top", 100, $AI215="bottom", 300)</f>
        <v>300</v>
      </c>
      <c r="W215" s="107" cm="1">
        <f t="array" ref="W215">_xlfn.IFS($AI215="top", 50, $AI215="bottom", 350)</f>
        <v>350</v>
      </c>
      <c r="X215" s="111" t="str">
        <f t="shared" si="36"/>
        <v>HT2_brother_jordan.png</v>
      </c>
      <c r="Y215" s="106" t="str" cm="1">
        <f t="array" ref="Y215">_xlfn.IFS($AR215="target_sister",$AO215,$AR215="target_brother", $AN215,$AR215="distractor_sister",$AQ215,$AR215="distractor_brother",$AP215)</f>
        <v>HT2_sister_jordan.png</v>
      </c>
      <c r="Z215" s="106" t="str" cm="1">
        <f t="array" ref="Z215">_xlfn.IFS($AS215="target_sister",$AO215,$AS215="target_brother", $AN215,$AS215="distractor_sister",$AQ215,$AS215="distractor_brother",$AP215)</f>
        <v>HT3_brother_sam.png</v>
      </c>
      <c r="AA215" s="106" t="str" cm="1">
        <f t="array" ref="AA215">_xlfn.IFS($AT215="target_sister",$AO215,$AT215="target_brother", $AN215,$AT215="distractor_sister",$AQ215,$AT215="distractor_brother",$AP215)</f>
        <v>HT2_brother_jordan.png</v>
      </c>
      <c r="AB215" s="106" t="str" cm="1">
        <f t="array" ref="AB215">_xlfn.IFS($AU215="target_sister",$AO215,$AU215="target_brother", $AN215,$AU215="distractor_sister",$AQ215,$AU215="distractor_brother",$AP215)</f>
        <v>HT3_sister_sam.png</v>
      </c>
      <c r="AC215" s="111" t="str">
        <f>_xlfn.CONCAT(VLOOKUP($C215&amp;$G215,'Character Sets'!$A$3:$H$21,6,FALSE)," gave the ",LEFT($Q215,FIND(".",$Q215)-1)," to ",$AK215," ",$AL215,".")</f>
        <v>Jordan gave the watermelon to their brother.</v>
      </c>
      <c r="AD215" s="107">
        <v>27</v>
      </c>
      <c r="AE215" s="106" t="str" cm="1">
        <f t="array" ref="AE215">_xlfn.IFS($B215="both", "_nametag", $B215="nametag", "_nametag", $B215="intro", "", $B215="neither", "")</f>
        <v>_nametag</v>
      </c>
      <c r="AF215" s="46" t="s">
        <v>5</v>
      </c>
      <c r="AG215" s="46" t="s">
        <v>6</v>
      </c>
      <c r="AH215" s="108" t="str">
        <f t="shared" si="39"/>
        <v>watermelon</v>
      </c>
      <c r="AI215" s="46" t="s">
        <v>8</v>
      </c>
      <c r="AJ215" s="110" t="str">
        <f t="shared" si="37"/>
        <v>bottom left</v>
      </c>
      <c r="AK215" s="110" t="str" cm="1">
        <f t="array" ref="AK215">_xlfn.IFS($G215="he", "his", $G215="she", "her", $G215="they", "their")</f>
        <v>their</v>
      </c>
      <c r="AL215" s="110" t="s">
        <v>135</v>
      </c>
      <c r="AM215" s="111" t="str">
        <f t="shared" si="38"/>
        <v>they_brother</v>
      </c>
      <c r="AN215" s="106" t="str">
        <f t="shared" si="40"/>
        <v>HT2_brother_jordan.png</v>
      </c>
      <c r="AO215" s="106" t="str">
        <f t="shared" si="41"/>
        <v>HT2_sister_jordan.png</v>
      </c>
      <c r="AP215" s="106" t="str">
        <f t="shared" si="42"/>
        <v>HT3_brother_sam.png</v>
      </c>
      <c r="AQ215" s="106" t="str">
        <f t="shared" si="43"/>
        <v>HT3_sister_sam.png</v>
      </c>
      <c r="AR215" s="106" t="s">
        <v>356</v>
      </c>
      <c r="AS215" s="106" t="s">
        <v>357</v>
      </c>
      <c r="AT215" s="106" t="s">
        <v>355</v>
      </c>
      <c r="AU215" s="106" t="s">
        <v>358</v>
      </c>
    </row>
    <row r="216" spans="1:47" x14ac:dyDescent="0.25">
      <c r="A216" s="107">
        <v>6</v>
      </c>
      <c r="B216" s="107" t="s">
        <v>64</v>
      </c>
      <c r="C216" s="107">
        <v>6</v>
      </c>
      <c r="D216" s="46" t="s">
        <v>10</v>
      </c>
      <c r="E216" s="46" t="str">
        <f t="shared" si="33"/>
        <v>both_list6_critical28</v>
      </c>
      <c r="F216" s="109" t="s">
        <v>339</v>
      </c>
      <c r="G216" s="46" t="s">
        <v>197</v>
      </c>
      <c r="H216" s="46">
        <f>VLOOKUP($C216&amp;$G216,'Character Sets'!$A$3:$H$21,3,FALSE)</f>
        <v>18</v>
      </c>
      <c r="I216" s="46" t="str">
        <f>VLOOKUP($C216&amp;$G216,'Character Sets'!$A$3:$H$21,4,FALSE)</f>
        <v>HT2</v>
      </c>
      <c r="J216" s="46" t="str">
        <f>LOWER(VLOOKUP($C216&amp;$G216,'Character Sets'!$A$3:$H$21,6,FALSE))</f>
        <v>jordan</v>
      </c>
      <c r="K216" s="114" t="str">
        <f t="shared" si="34"/>
        <v>HT2_they_jordan_nametag.png</v>
      </c>
      <c r="L216" s="46" t="s">
        <v>195</v>
      </c>
      <c r="M216" s="46">
        <f>VLOOKUP($C216&amp;$L216,'Character Sets'!$A$3:$H$21,3,FALSE)</f>
        <v>16</v>
      </c>
      <c r="N216" s="46" t="str">
        <f>VLOOKUP($C216&amp;$L216,'Character Sets'!$A$3:$H$21,4,FALSE)</f>
        <v>HT3</v>
      </c>
      <c r="O216" s="46" t="str">
        <f>LOWER(VLOOKUP($C216&amp;$L216,'Character Sets'!$A$3:$H$21,6,FALSE))</f>
        <v>sam</v>
      </c>
      <c r="P216" s="114" t="str">
        <f t="shared" si="35"/>
        <v>HT3_he_sam_nametag.png</v>
      </c>
      <c r="Q216" s="114" t="s">
        <v>32</v>
      </c>
      <c r="R216" s="107" cm="1">
        <f t="array" ref="R216">_xlfn.IFS($AF216="left", 275, $AF216="right", 525)</f>
        <v>525</v>
      </c>
      <c r="S216" s="107" cm="1">
        <f t="array" ref="S216">_xlfn.IFS($AG216="left", 275, $AG216="right", 525)</f>
        <v>275</v>
      </c>
      <c r="T216" s="107" cm="1">
        <f t="array" ref="T216">_xlfn.IFS($AF216="left", 175, $AF216="right", 725)</f>
        <v>725</v>
      </c>
      <c r="U216" s="107" cm="1">
        <f t="array" ref="U216">_xlfn.IFS($AI216="top", 150, $AI216="bottom", 250)</f>
        <v>250</v>
      </c>
      <c r="V216" s="107" cm="1">
        <f t="array" ref="V216">_xlfn.IFS($AI216="top", 100, $AI216="bottom", 300)</f>
        <v>300</v>
      </c>
      <c r="W216" s="107" cm="1">
        <f t="array" ref="W216">_xlfn.IFS($AI216="top", 50, $AI216="bottom", 350)</f>
        <v>350</v>
      </c>
      <c r="X216" s="111" t="str">
        <f t="shared" si="36"/>
        <v>HT2_sister_jordan.png</v>
      </c>
      <c r="Y216" s="106" t="str" cm="1">
        <f t="array" ref="Y216">_xlfn.IFS($AR216="target_sister",$AO216,$AR216="target_brother", $AN216,$AR216="distractor_sister",$AQ216,$AR216="distractor_brother",$AP216)</f>
        <v>HT3_sister_sam.png</v>
      </c>
      <c r="Z216" s="106" t="str" cm="1">
        <f t="array" ref="Z216">_xlfn.IFS($AS216="target_sister",$AO216,$AS216="target_brother", $AN216,$AS216="distractor_sister",$AQ216,$AS216="distractor_brother",$AP216)</f>
        <v>HT2_brother_jordan.png</v>
      </c>
      <c r="AA216" s="106" t="str" cm="1">
        <f t="array" ref="AA216">_xlfn.IFS($AT216="target_sister",$AO216,$AT216="target_brother", $AN216,$AT216="distractor_sister",$AQ216,$AT216="distractor_brother",$AP216)</f>
        <v>HT3_brother_sam.png</v>
      </c>
      <c r="AB216" s="106" t="str" cm="1">
        <f t="array" ref="AB216">_xlfn.IFS($AU216="target_sister",$AO216,$AU216="target_brother", $AN216,$AU216="distractor_sister",$AQ216,$AU216="distractor_brother",$AP216)</f>
        <v>HT2_sister_jordan.png</v>
      </c>
      <c r="AC216" s="111" t="str">
        <f>_xlfn.CONCAT(VLOOKUP($C216&amp;$G216,'Character Sets'!$A$3:$H$21,6,FALSE)," gave the ",LEFT($Q216,FIND(".",$Q216)-1)," to ",$AK216," ",$AL216,".")</f>
        <v>Jordan gave the knife to their sister.</v>
      </c>
      <c r="AD216" s="107">
        <v>28</v>
      </c>
      <c r="AE216" s="106" t="str" cm="1">
        <f t="array" ref="AE216">_xlfn.IFS($B216="both", "_nametag", $B216="nametag", "_nametag", $B216="intro", "", $B216="neither", "")</f>
        <v>_nametag</v>
      </c>
      <c r="AF216" s="46" t="s">
        <v>6</v>
      </c>
      <c r="AG216" s="46" t="s">
        <v>5</v>
      </c>
      <c r="AH216" s="108" t="str">
        <f t="shared" si="39"/>
        <v>knife</v>
      </c>
      <c r="AI216" s="46" t="s">
        <v>8</v>
      </c>
      <c r="AJ216" s="110" t="str">
        <f t="shared" si="37"/>
        <v>bottom right</v>
      </c>
      <c r="AK216" s="110" t="str" cm="1">
        <f t="array" ref="AK216">_xlfn.IFS($G216="he", "his", $G216="she", "her", $G216="they", "their")</f>
        <v>their</v>
      </c>
      <c r="AL216" s="110" t="s">
        <v>136</v>
      </c>
      <c r="AM216" s="111" t="str">
        <f t="shared" si="38"/>
        <v>they_sister</v>
      </c>
      <c r="AN216" s="106" t="str">
        <f t="shared" si="40"/>
        <v>HT2_brother_jordan.png</v>
      </c>
      <c r="AO216" s="106" t="str">
        <f t="shared" si="41"/>
        <v>HT2_sister_jordan.png</v>
      </c>
      <c r="AP216" s="106" t="str">
        <f t="shared" si="42"/>
        <v>HT3_brother_sam.png</v>
      </c>
      <c r="AQ216" s="106" t="str">
        <f t="shared" si="43"/>
        <v>HT3_sister_sam.png</v>
      </c>
      <c r="AR216" s="106" t="s">
        <v>358</v>
      </c>
      <c r="AS216" s="106" t="s">
        <v>355</v>
      </c>
      <c r="AT216" s="106" t="s">
        <v>357</v>
      </c>
      <c r="AU216" s="106" t="s">
        <v>356</v>
      </c>
    </row>
    <row r="217" spans="1:47" x14ac:dyDescent="0.25">
      <c r="A217" s="107">
        <v>6</v>
      </c>
      <c r="B217" s="107" t="s">
        <v>64</v>
      </c>
      <c r="C217" s="107">
        <v>6</v>
      </c>
      <c r="D217" s="46" t="s">
        <v>10</v>
      </c>
      <c r="E217" s="46" t="str">
        <f t="shared" si="33"/>
        <v>both_list6_critical29</v>
      </c>
      <c r="F217" s="109" t="s">
        <v>339</v>
      </c>
      <c r="G217" s="46" t="s">
        <v>197</v>
      </c>
      <c r="H217" s="46">
        <f>VLOOKUP($C217&amp;$G217,'Character Sets'!$A$3:$H$21,3,FALSE)</f>
        <v>18</v>
      </c>
      <c r="I217" s="46" t="str">
        <f>VLOOKUP($C217&amp;$G217,'Character Sets'!$A$3:$H$21,4,FALSE)</f>
        <v>HT2</v>
      </c>
      <c r="J217" s="46" t="str">
        <f>LOWER(VLOOKUP($C217&amp;$G217,'Character Sets'!$A$3:$H$21,6,FALSE))</f>
        <v>jordan</v>
      </c>
      <c r="K217" s="114" t="str">
        <f t="shared" si="34"/>
        <v>HT2_they_jordan_nametag.png</v>
      </c>
      <c r="L217" s="46" t="s">
        <v>195</v>
      </c>
      <c r="M217" s="46">
        <f>VLOOKUP($C217&amp;$L217,'Character Sets'!$A$3:$H$21,3,FALSE)</f>
        <v>16</v>
      </c>
      <c r="N217" s="46" t="str">
        <f>VLOOKUP($C217&amp;$L217,'Character Sets'!$A$3:$H$21,4,FALSE)</f>
        <v>HT3</v>
      </c>
      <c r="O217" s="46" t="str">
        <f>LOWER(VLOOKUP($C217&amp;$L217,'Character Sets'!$A$3:$H$21,6,FALSE))</f>
        <v>sam</v>
      </c>
      <c r="P217" s="114" t="str">
        <f t="shared" si="35"/>
        <v>HT3_he_sam_nametag.png</v>
      </c>
      <c r="Q217" s="114" t="s">
        <v>85</v>
      </c>
      <c r="R217" s="107" cm="1">
        <f t="array" ref="R217">_xlfn.IFS($AF217="left", 275, $AF217="right", 525)</f>
        <v>275</v>
      </c>
      <c r="S217" s="107" cm="1">
        <f t="array" ref="S217">_xlfn.IFS($AG217="left", 275, $AG217="right", 525)</f>
        <v>525</v>
      </c>
      <c r="T217" s="107" cm="1">
        <f t="array" ref="T217">_xlfn.IFS($AF217="left", 175, $AF217="right", 725)</f>
        <v>175</v>
      </c>
      <c r="U217" s="107" cm="1">
        <f t="array" ref="U217">_xlfn.IFS($AI217="top", 150, $AI217="bottom", 250)</f>
        <v>150</v>
      </c>
      <c r="V217" s="107" cm="1">
        <f t="array" ref="V217">_xlfn.IFS($AI217="top", 100, $AI217="bottom", 300)</f>
        <v>100</v>
      </c>
      <c r="W217" s="107" cm="1">
        <f t="array" ref="W217">_xlfn.IFS($AI217="top", 50, $AI217="bottom", 350)</f>
        <v>50</v>
      </c>
      <c r="X217" s="111" t="str">
        <f t="shared" si="36"/>
        <v>HT2_brother_jordan.png</v>
      </c>
      <c r="Y217" s="106" t="str" cm="1">
        <f t="array" ref="Y217">_xlfn.IFS($AR217="target_sister",$AO217,$AR217="target_brother", $AN217,$AR217="distractor_sister",$AQ217,$AR217="distractor_brother",$AP217)</f>
        <v>HT2_brother_jordan.png</v>
      </c>
      <c r="Z217" s="106" t="str" cm="1">
        <f t="array" ref="Z217">_xlfn.IFS($AS217="target_sister",$AO217,$AS217="target_brother", $AN217,$AS217="distractor_sister",$AQ217,$AS217="distractor_brother",$AP217)</f>
        <v>HT3_brother_sam.png</v>
      </c>
      <c r="AA217" s="106" t="str" cm="1">
        <f t="array" ref="AA217">_xlfn.IFS($AT217="target_sister",$AO217,$AT217="target_brother", $AN217,$AT217="distractor_sister",$AQ217,$AT217="distractor_brother",$AP217)</f>
        <v>HT2_sister_jordan.png</v>
      </c>
      <c r="AB217" s="106" t="str" cm="1">
        <f t="array" ref="AB217">_xlfn.IFS($AU217="target_sister",$AO217,$AU217="target_brother", $AN217,$AU217="distractor_sister",$AQ217,$AU217="distractor_brother",$AP217)</f>
        <v>HT3_sister_sam.png</v>
      </c>
      <c r="AC217" s="111" t="str">
        <f>_xlfn.CONCAT(VLOOKUP($C217&amp;$G217,'Character Sets'!$A$3:$H$21,6,FALSE)," gave the ",LEFT($Q217,FIND(".",$Q217)-1)," to ",$AK217," ",$AL217,".")</f>
        <v>Jordan gave the cookie to their brother.</v>
      </c>
      <c r="AD217" s="107">
        <v>29</v>
      </c>
      <c r="AE217" s="106" t="str" cm="1">
        <f t="array" ref="AE217">_xlfn.IFS($B217="both", "_nametag", $B217="nametag", "_nametag", $B217="intro", "", $B217="neither", "")</f>
        <v>_nametag</v>
      </c>
      <c r="AF217" s="46" t="s">
        <v>5</v>
      </c>
      <c r="AG217" s="46" t="s">
        <v>6</v>
      </c>
      <c r="AH217" s="108" t="str">
        <f t="shared" si="39"/>
        <v>cookie</v>
      </c>
      <c r="AI217" s="46" t="s">
        <v>7</v>
      </c>
      <c r="AJ217" s="110" t="str">
        <f t="shared" si="37"/>
        <v>top left</v>
      </c>
      <c r="AK217" s="110" t="str" cm="1">
        <f t="array" ref="AK217">_xlfn.IFS($G217="he", "his", $G217="she", "her", $G217="they", "their")</f>
        <v>their</v>
      </c>
      <c r="AL217" s="110" t="s">
        <v>135</v>
      </c>
      <c r="AM217" s="111" t="str">
        <f t="shared" si="38"/>
        <v>they_brother</v>
      </c>
      <c r="AN217" s="106" t="str">
        <f t="shared" si="40"/>
        <v>HT2_brother_jordan.png</v>
      </c>
      <c r="AO217" s="106" t="str">
        <f t="shared" si="41"/>
        <v>HT2_sister_jordan.png</v>
      </c>
      <c r="AP217" s="106" t="str">
        <f t="shared" si="42"/>
        <v>HT3_brother_sam.png</v>
      </c>
      <c r="AQ217" s="106" t="str">
        <f t="shared" si="43"/>
        <v>HT3_sister_sam.png</v>
      </c>
      <c r="AR217" s="106" t="s">
        <v>355</v>
      </c>
      <c r="AS217" s="106" t="s">
        <v>357</v>
      </c>
      <c r="AT217" s="106" t="s">
        <v>356</v>
      </c>
      <c r="AU217" s="106" t="s">
        <v>358</v>
      </c>
    </row>
    <row r="218" spans="1:47" x14ac:dyDescent="0.25">
      <c r="A218" s="107">
        <v>6</v>
      </c>
      <c r="B218" s="107" t="s">
        <v>64</v>
      </c>
      <c r="C218" s="107">
        <v>6</v>
      </c>
      <c r="D218" s="46" t="s">
        <v>10</v>
      </c>
      <c r="E218" s="46" t="str">
        <f t="shared" si="33"/>
        <v>both_list6_critical30</v>
      </c>
      <c r="F218" s="109" t="s">
        <v>339</v>
      </c>
      <c r="G218" s="46" t="s">
        <v>197</v>
      </c>
      <c r="H218" s="46">
        <f>VLOOKUP($C218&amp;$G218,'Character Sets'!$A$3:$H$21,3,FALSE)</f>
        <v>18</v>
      </c>
      <c r="I218" s="46" t="str">
        <f>VLOOKUP($C218&amp;$G218,'Character Sets'!$A$3:$H$21,4,FALSE)</f>
        <v>HT2</v>
      </c>
      <c r="J218" s="46" t="str">
        <f>LOWER(VLOOKUP($C218&amp;$G218,'Character Sets'!$A$3:$H$21,6,FALSE))</f>
        <v>jordan</v>
      </c>
      <c r="K218" s="114" t="str">
        <f t="shared" si="34"/>
        <v>HT2_they_jordan_nametag.png</v>
      </c>
      <c r="L218" s="46" t="s">
        <v>195</v>
      </c>
      <c r="M218" s="46">
        <f>VLOOKUP($C218&amp;$L218,'Character Sets'!$A$3:$H$21,3,FALSE)</f>
        <v>16</v>
      </c>
      <c r="N218" s="46" t="str">
        <f>VLOOKUP($C218&amp;$L218,'Character Sets'!$A$3:$H$21,4,FALSE)</f>
        <v>HT3</v>
      </c>
      <c r="O218" s="46" t="str">
        <f>LOWER(VLOOKUP($C218&amp;$L218,'Character Sets'!$A$3:$H$21,6,FALSE))</f>
        <v>sam</v>
      </c>
      <c r="P218" s="114" t="str">
        <f t="shared" si="35"/>
        <v>HT3_he_sam_nametag.png</v>
      </c>
      <c r="Q218" s="114" t="s">
        <v>33</v>
      </c>
      <c r="R218" s="107" cm="1">
        <f t="array" ref="R218">_xlfn.IFS($AF218="left", 275, $AF218="right", 525)</f>
        <v>525</v>
      </c>
      <c r="S218" s="107" cm="1">
        <f t="array" ref="S218">_xlfn.IFS($AG218="left", 275, $AG218="right", 525)</f>
        <v>275</v>
      </c>
      <c r="T218" s="107" cm="1">
        <f t="array" ref="T218">_xlfn.IFS($AF218="left", 175, $AF218="right", 725)</f>
        <v>725</v>
      </c>
      <c r="U218" s="107" cm="1">
        <f t="array" ref="U218">_xlfn.IFS($AI218="top", 150, $AI218="bottom", 250)</f>
        <v>250</v>
      </c>
      <c r="V218" s="107" cm="1">
        <f t="array" ref="V218">_xlfn.IFS($AI218="top", 100, $AI218="bottom", 300)</f>
        <v>300</v>
      </c>
      <c r="W218" s="107" cm="1">
        <f t="array" ref="W218">_xlfn.IFS($AI218="top", 50, $AI218="bottom", 350)</f>
        <v>350</v>
      </c>
      <c r="X218" s="111" t="str">
        <f t="shared" si="36"/>
        <v>HT2_sister_jordan.png</v>
      </c>
      <c r="Y218" s="106" t="str" cm="1">
        <f t="array" ref="Y218">_xlfn.IFS($AR218="target_sister",$AO218,$AR218="target_brother", $AN218,$AR218="distractor_sister",$AQ218,$AR218="distractor_brother",$AP218)</f>
        <v>HT3_sister_sam.png</v>
      </c>
      <c r="Z218" s="106" t="str" cm="1">
        <f t="array" ref="Z218">_xlfn.IFS($AS218="target_sister",$AO218,$AS218="target_brother", $AN218,$AS218="distractor_sister",$AQ218,$AS218="distractor_brother",$AP218)</f>
        <v>HT2_brother_jordan.png</v>
      </c>
      <c r="AA218" s="106" t="str" cm="1">
        <f t="array" ref="AA218">_xlfn.IFS($AT218="target_sister",$AO218,$AT218="target_brother", $AN218,$AT218="distractor_sister",$AQ218,$AT218="distractor_brother",$AP218)</f>
        <v>HT3_brother_sam.png</v>
      </c>
      <c r="AB218" s="106" t="str" cm="1">
        <f t="array" ref="AB218">_xlfn.IFS($AU218="target_sister",$AO218,$AU218="target_brother", $AN218,$AU218="distractor_sister",$AQ218,$AU218="distractor_brother",$AP218)</f>
        <v>HT2_sister_jordan.png</v>
      </c>
      <c r="AC218" s="111" t="str">
        <f>_xlfn.CONCAT(VLOOKUP($C218&amp;$G218,'Character Sets'!$A$3:$H$21,6,FALSE)," gave the ",LEFT($Q218,FIND(".",$Q218)-1)," to ",$AK218," ",$AL218,".")</f>
        <v>Jordan gave the tomato to their sister.</v>
      </c>
      <c r="AD218" s="107">
        <v>30</v>
      </c>
      <c r="AE218" s="106" t="str" cm="1">
        <f t="array" ref="AE218">_xlfn.IFS($B218="both", "_nametag", $B218="nametag", "_nametag", $B218="intro", "", $B218="neither", "")</f>
        <v>_nametag</v>
      </c>
      <c r="AF218" s="46" t="s">
        <v>6</v>
      </c>
      <c r="AG218" s="46" t="s">
        <v>5</v>
      </c>
      <c r="AH218" s="108" t="str">
        <f t="shared" si="39"/>
        <v>tomato</v>
      </c>
      <c r="AI218" s="108" t="s">
        <v>8</v>
      </c>
      <c r="AJ218" s="110" t="str">
        <f t="shared" si="37"/>
        <v>bottom right</v>
      </c>
      <c r="AK218" s="110" t="str" cm="1">
        <f t="array" ref="AK218">_xlfn.IFS($G218="he", "his", $G218="she", "her", $G218="they", "their")</f>
        <v>their</v>
      </c>
      <c r="AL218" s="110" t="s">
        <v>136</v>
      </c>
      <c r="AM218" s="111" t="str">
        <f t="shared" si="38"/>
        <v>they_sister</v>
      </c>
      <c r="AN218" s="106" t="str">
        <f t="shared" si="40"/>
        <v>HT2_brother_jordan.png</v>
      </c>
      <c r="AO218" s="106" t="str">
        <f t="shared" si="41"/>
        <v>HT2_sister_jordan.png</v>
      </c>
      <c r="AP218" s="106" t="str">
        <f t="shared" si="42"/>
        <v>HT3_brother_sam.png</v>
      </c>
      <c r="AQ218" s="106" t="str">
        <f t="shared" si="43"/>
        <v>HT3_sister_sam.png</v>
      </c>
      <c r="AR218" s="106" t="s">
        <v>358</v>
      </c>
      <c r="AS218" s="106" t="s">
        <v>355</v>
      </c>
      <c r="AT218" s="106" t="s">
        <v>357</v>
      </c>
      <c r="AU218" s="106" t="s">
        <v>356</v>
      </c>
    </row>
    <row r="219" spans="1:47" x14ac:dyDescent="0.25">
      <c r="A219" s="107">
        <v>7</v>
      </c>
      <c r="B219" s="107" t="s">
        <v>123</v>
      </c>
      <c r="C219" s="107">
        <v>1</v>
      </c>
      <c r="D219" s="46" t="s">
        <v>65</v>
      </c>
      <c r="E219" s="46" t="str">
        <f t="shared" si="33"/>
        <v>nametag_list1_example1</v>
      </c>
      <c r="F219" s="109" t="s">
        <v>337</v>
      </c>
      <c r="G219" s="46" t="s">
        <v>195</v>
      </c>
      <c r="H219" s="46">
        <f>VLOOKUP($C219&amp;$G219,'Character Sets'!$A$3:$H$21,3,FALSE)</f>
        <v>1</v>
      </c>
      <c r="I219" s="46" t="str">
        <f>VLOOKUP($C219&amp;$G219,'Character Sets'!$A$3:$H$21,4,FALSE)</f>
        <v>HT1</v>
      </c>
      <c r="J219" s="46" t="str">
        <f>LOWER(VLOOKUP($C219&amp;$G219,'Character Sets'!$A$3:$H$21,6,FALSE))</f>
        <v>alex</v>
      </c>
      <c r="K219" s="114" t="str">
        <f t="shared" si="34"/>
        <v>HT1_he_alex_nametag.png</v>
      </c>
      <c r="L219" s="46" t="s">
        <v>196</v>
      </c>
      <c r="M219" s="46">
        <f>VLOOKUP($C219&amp;$L219,'Character Sets'!$A$3:$H$21,3,FALSE)</f>
        <v>2</v>
      </c>
      <c r="N219" s="46" t="str">
        <f>VLOOKUP($C219&amp;$L219,'Character Sets'!$A$3:$H$21,4,FALSE)</f>
        <v>ST1</v>
      </c>
      <c r="O219" s="46" t="str">
        <f>LOWER(VLOOKUP($C219&amp;$L219,'Character Sets'!$A$3:$H$21,6,FALSE))</f>
        <v>sam</v>
      </c>
      <c r="P219" s="114" t="str">
        <f t="shared" si="35"/>
        <v>ST1_she_sam_nametag.png</v>
      </c>
      <c r="Q219" s="114" t="s">
        <v>38</v>
      </c>
      <c r="R219" s="107" cm="1">
        <f t="array" ref="R219">_xlfn.IFS($AF219="left", 275, $AF219="right", 525)</f>
        <v>275</v>
      </c>
      <c r="S219" s="107" cm="1">
        <f t="array" ref="S219">_xlfn.IFS($AG219="left", 275, $AG219="right", 525)</f>
        <v>525</v>
      </c>
      <c r="T219" s="107" cm="1">
        <f t="array" ref="T219">_xlfn.IFS($AF219="left", 175, $AF219="right", 725)</f>
        <v>175</v>
      </c>
      <c r="U219" s="107" cm="1">
        <f t="array" ref="U219">_xlfn.IFS($AI219="top", 150, $AI219="bottom", 250)</f>
        <v>250</v>
      </c>
      <c r="V219" s="107" cm="1">
        <f t="array" ref="V219">_xlfn.IFS($AI219="top", 100, $AI219="bottom", 300)</f>
        <v>300</v>
      </c>
      <c r="W219" s="107" cm="1">
        <f t="array" ref="W219">_xlfn.IFS($AI219="top", 50, $AI219="bottom", 350)</f>
        <v>350</v>
      </c>
      <c r="X219" s="111" t="str">
        <f t="shared" si="36"/>
        <v>HT1_brother_alex.png</v>
      </c>
      <c r="Y219" s="106" t="str" cm="1">
        <f t="array" ref="Y219">_xlfn.IFS($AR219="target_sister",$AO219,$AR219="target_brother", $AN219,$AR219="distractor_sister",$AQ219,$AR219="distractor_brother",$AP219)</f>
        <v>HT1_sister_alex.png</v>
      </c>
      <c r="Z219" s="106" t="str" cm="1">
        <f t="array" ref="Z219">_xlfn.IFS($AS219="target_sister",$AO219,$AS219="target_brother", $AN219,$AS219="distractor_sister",$AQ219,$AS219="distractor_brother",$AP219)</f>
        <v>ST1_brother_sam.png</v>
      </c>
      <c r="AA219" s="106" t="str" cm="1">
        <f t="array" ref="AA219">_xlfn.IFS($AT219="target_sister",$AO219,$AT219="target_brother", $AN219,$AT219="distractor_sister",$AQ219,$AT219="distractor_brother",$AP219)</f>
        <v>HT1_brother_alex.png</v>
      </c>
      <c r="AB219" s="106" t="str" cm="1">
        <f t="array" ref="AB219">_xlfn.IFS($AU219="target_sister",$AO219,$AU219="target_brother", $AN219,$AU219="distractor_sister",$AQ219,$AU219="distractor_brother",$AP219)</f>
        <v>ST1_sister_sam.png</v>
      </c>
      <c r="AC219" s="111" t="str">
        <f>_xlfn.CONCAT(VLOOKUP($C219&amp;$G219,'Character Sets'!$A$3:$H$21,6,FALSE)," gave the ",$AH219," to ",$AK219," ",$AL219,".")</f>
        <v>Alex gave the fork to his brother.</v>
      </c>
      <c r="AD219" s="107">
        <v>1</v>
      </c>
      <c r="AE219" s="106" t="str" cm="1">
        <f t="array" ref="AE219">_xlfn.IFS($B219="both", "_nametag", $B219="nametag", "_nametag", $B219="intro", "", $B219="neither", "")</f>
        <v>_nametag</v>
      </c>
      <c r="AF219" s="108" t="s">
        <v>5</v>
      </c>
      <c r="AG219" s="108" t="s">
        <v>6</v>
      </c>
      <c r="AH219" s="108" t="str">
        <f>LEFT($Q219,FIND(".",$Q219)-1)</f>
        <v>fork</v>
      </c>
      <c r="AI219" s="108" t="s">
        <v>8</v>
      </c>
      <c r="AJ219" s="110" t="str">
        <f t="shared" si="37"/>
        <v>bottom left</v>
      </c>
      <c r="AK219" s="110" t="str" cm="1">
        <f t="array" ref="AK219">_xlfn.IFS($G219="he", "his", $G219="she", "her", $G219="they", "their")</f>
        <v>his</v>
      </c>
      <c r="AL219" s="110" t="s">
        <v>135</v>
      </c>
      <c r="AM219" s="111" t="str">
        <f t="shared" si="38"/>
        <v>he_brother</v>
      </c>
      <c r="AN219" s="106" t="str">
        <f>_xlfn.CONCAT($I219, "_brother_", $J219, ".png")</f>
        <v>HT1_brother_alex.png</v>
      </c>
      <c r="AO219" s="106" t="str">
        <f>_xlfn.CONCAT($I219, "_sister_", $J219, ".png")</f>
        <v>HT1_sister_alex.png</v>
      </c>
      <c r="AP219" s="106" t="str">
        <f>_xlfn.CONCAT($N219, "_brother_", $O219, ".png")</f>
        <v>ST1_brother_sam.png</v>
      </c>
      <c r="AQ219" s="106" t="str">
        <f>_xlfn.CONCAT($N219, "_sister_", $O219, ".png")</f>
        <v>ST1_sister_sam.png</v>
      </c>
      <c r="AR219" s="106" t="s">
        <v>356</v>
      </c>
      <c r="AS219" s="106" t="s">
        <v>357</v>
      </c>
      <c r="AT219" s="106" t="s">
        <v>355</v>
      </c>
      <c r="AU219" s="106" t="s">
        <v>358</v>
      </c>
    </row>
    <row r="220" spans="1:47" x14ac:dyDescent="0.25">
      <c r="A220" s="107">
        <v>7</v>
      </c>
      <c r="B220" s="107" t="s">
        <v>123</v>
      </c>
      <c r="C220" s="107">
        <v>1</v>
      </c>
      <c r="D220" s="46" t="s">
        <v>65</v>
      </c>
      <c r="E220" s="46" t="str">
        <f t="shared" si="33"/>
        <v>nametag_list1_example2</v>
      </c>
      <c r="F220" s="109" t="s">
        <v>338</v>
      </c>
      <c r="G220" s="46" t="s">
        <v>196</v>
      </c>
      <c r="H220" s="46">
        <f>VLOOKUP($C220&amp;$G220,'Character Sets'!$A$3:$H$21,3,FALSE)</f>
        <v>2</v>
      </c>
      <c r="I220" s="46" t="str">
        <f>VLOOKUP($C220&amp;$G220,'Character Sets'!$A$3:$H$21,4,FALSE)</f>
        <v>ST1</v>
      </c>
      <c r="J220" s="46" t="str">
        <f>LOWER(VLOOKUP($C220&amp;$G220,'Character Sets'!$A$3:$H$21,6,FALSE))</f>
        <v>sam</v>
      </c>
      <c r="K220" s="114" t="str">
        <f t="shared" si="34"/>
        <v>ST1_she_sam_nametag.png</v>
      </c>
      <c r="L220" s="46" t="s">
        <v>197</v>
      </c>
      <c r="M220" s="46">
        <f>VLOOKUP($C220&amp;$L220,'Character Sets'!$A$3:$H$21,3,FALSE)</f>
        <v>3</v>
      </c>
      <c r="N220" s="46" t="str">
        <f>VLOOKUP($C220&amp;$L220,'Character Sets'!$A$3:$H$21,4,FALSE)</f>
        <v>HT3</v>
      </c>
      <c r="O220" s="46" t="str">
        <f>LOWER(VLOOKUP($C220&amp;$L220,'Character Sets'!$A$3:$H$21,6,FALSE))</f>
        <v>taylor</v>
      </c>
      <c r="P220" s="114" t="str">
        <f t="shared" si="35"/>
        <v>HT3_they_taylor_nametag.png</v>
      </c>
      <c r="Q220" s="114" t="s">
        <v>99</v>
      </c>
      <c r="R220" s="107" cm="1">
        <f t="array" ref="R220">_xlfn.IFS($AF220="left", 275, $AF220="right", 525)</f>
        <v>525</v>
      </c>
      <c r="S220" s="107" cm="1">
        <f t="array" ref="S220">_xlfn.IFS($AG220="left", 275, $AG220="right", 525)</f>
        <v>275</v>
      </c>
      <c r="T220" s="107" cm="1">
        <f t="array" ref="T220">_xlfn.IFS($AF220="left", 175, $AF220="right", 725)</f>
        <v>725</v>
      </c>
      <c r="U220" s="107" cm="1">
        <f t="array" ref="U220">_xlfn.IFS($AI220="top", 150, $AI220="bottom", 250)</f>
        <v>250</v>
      </c>
      <c r="V220" s="107" cm="1">
        <f t="array" ref="V220">_xlfn.IFS($AI220="top", 100, $AI220="bottom", 300)</f>
        <v>300</v>
      </c>
      <c r="W220" s="107" cm="1">
        <f t="array" ref="W220">_xlfn.IFS($AI220="top", 50, $AI220="bottom", 350)</f>
        <v>350</v>
      </c>
      <c r="X220" s="111" t="str">
        <f t="shared" si="36"/>
        <v>ST1_sister_sam.png</v>
      </c>
      <c r="Y220" s="106" t="str" cm="1">
        <f t="array" ref="Y220">_xlfn.IFS($AR220="target_sister",$AO220,$AR220="target_brother", $AN220,$AR220="distractor_sister",$AQ220,$AR220="distractor_brother",$AP220)</f>
        <v>HT3_brother_taylor.png</v>
      </c>
      <c r="Z220" s="106" t="str" cm="1">
        <f t="array" ref="Z220">_xlfn.IFS($AS220="target_sister",$AO220,$AS220="target_brother", $AN220,$AS220="distractor_sister",$AQ220,$AS220="distractor_brother",$AP220)</f>
        <v>ST1_brother_sam.png</v>
      </c>
      <c r="AA220" s="106" t="str" cm="1">
        <f t="array" ref="AA220">_xlfn.IFS($AT220="target_sister",$AO220,$AT220="target_brother", $AN220,$AT220="distractor_sister",$AQ220,$AT220="distractor_brother",$AP220)</f>
        <v>HT3_sister_taylor.png</v>
      </c>
      <c r="AB220" s="106" t="str" cm="1">
        <f t="array" ref="AB220">_xlfn.IFS($AU220="target_sister",$AO220,$AU220="target_brother", $AN220,$AU220="distractor_sister",$AQ220,$AU220="distractor_brother",$AP220)</f>
        <v>ST1_sister_sam.png</v>
      </c>
      <c r="AC220" s="111" t="str">
        <f>_xlfn.CONCAT(VLOOKUP($C220&amp;$G220,'Character Sets'!$A$3:$H$21,6,FALSE)," gave the ",LEFT($Q220,FIND(".",$Q220)-1)," to ",$AK220," ",$AL220,".")</f>
        <v>Sam gave the pepper to her sister.</v>
      </c>
      <c r="AD220" s="107">
        <v>2</v>
      </c>
      <c r="AE220" s="106" t="str" cm="1">
        <f t="array" ref="AE220">_xlfn.IFS($B220="both", "_nametag", $B220="nametag", "_nametag", $B220="intro", "", $B220="neither", "")</f>
        <v>_nametag</v>
      </c>
      <c r="AF220" s="108" t="s">
        <v>6</v>
      </c>
      <c r="AG220" s="108" t="s">
        <v>5</v>
      </c>
      <c r="AH220" s="108" t="str">
        <f t="shared" ref="AH220:AH283" si="44">LEFT($Q220,FIND(".",$Q220)-1)</f>
        <v>pepper</v>
      </c>
      <c r="AI220" s="108" t="s">
        <v>8</v>
      </c>
      <c r="AJ220" s="110" t="str">
        <f t="shared" si="37"/>
        <v>bottom right</v>
      </c>
      <c r="AK220" s="110" t="str" cm="1">
        <f t="array" ref="AK220">_xlfn.IFS($G220="he", "his", $G220="she", "her", $G220="they", "their")</f>
        <v>her</v>
      </c>
      <c r="AL220" s="110" t="s">
        <v>136</v>
      </c>
      <c r="AM220" s="111" t="str">
        <f t="shared" si="38"/>
        <v>she_sister</v>
      </c>
      <c r="AN220" s="106" t="str">
        <f t="shared" ref="AN220:AN283" si="45">_xlfn.CONCAT($I220, "_brother_", $J220, ".png")</f>
        <v>ST1_brother_sam.png</v>
      </c>
      <c r="AO220" s="106" t="str">
        <f t="shared" ref="AO220:AO283" si="46">_xlfn.CONCAT($I220, "_sister_", $J220, ".png")</f>
        <v>ST1_sister_sam.png</v>
      </c>
      <c r="AP220" s="106" t="str">
        <f t="shared" ref="AP220:AP283" si="47">_xlfn.CONCAT($N220, "_brother_", $O220, ".png")</f>
        <v>HT3_brother_taylor.png</v>
      </c>
      <c r="AQ220" s="106" t="str">
        <f t="shared" ref="AQ220:AQ283" si="48">_xlfn.CONCAT($N220, "_sister_", $O220, ".png")</f>
        <v>HT3_sister_taylor.png</v>
      </c>
      <c r="AR220" s="106" t="s">
        <v>357</v>
      </c>
      <c r="AS220" s="106" t="s">
        <v>355</v>
      </c>
      <c r="AT220" s="106" t="s">
        <v>358</v>
      </c>
      <c r="AU220" s="106" t="s">
        <v>356</v>
      </c>
    </row>
    <row r="221" spans="1:47" x14ac:dyDescent="0.25">
      <c r="A221" s="107">
        <v>7</v>
      </c>
      <c r="B221" s="107" t="s">
        <v>123</v>
      </c>
      <c r="C221" s="107">
        <v>1</v>
      </c>
      <c r="D221" s="46" t="s">
        <v>65</v>
      </c>
      <c r="E221" s="46" t="str">
        <f t="shared" si="33"/>
        <v>nametag_list1_example3</v>
      </c>
      <c r="F221" s="109" t="s">
        <v>339</v>
      </c>
      <c r="G221" s="46" t="s">
        <v>197</v>
      </c>
      <c r="H221" s="46">
        <f>VLOOKUP($C221&amp;$G221,'Character Sets'!$A$3:$H$21,3,FALSE)</f>
        <v>3</v>
      </c>
      <c r="I221" s="46" t="str">
        <f>VLOOKUP($C221&amp;$G221,'Character Sets'!$A$3:$H$21,4,FALSE)</f>
        <v>HT3</v>
      </c>
      <c r="J221" s="46" t="str">
        <f>LOWER(VLOOKUP($C221&amp;$G221,'Character Sets'!$A$3:$H$21,6,FALSE))</f>
        <v>taylor</v>
      </c>
      <c r="K221" s="114" t="str">
        <f t="shared" si="34"/>
        <v>HT3_they_taylor_nametag.png</v>
      </c>
      <c r="L221" s="46" t="s">
        <v>195</v>
      </c>
      <c r="M221" s="46">
        <f>VLOOKUP($C221&amp;$L221,'Character Sets'!$A$3:$H$21,3,FALSE)</f>
        <v>1</v>
      </c>
      <c r="N221" s="46" t="str">
        <f>VLOOKUP($C221&amp;$L221,'Character Sets'!$A$3:$H$21,4,FALSE)</f>
        <v>HT1</v>
      </c>
      <c r="O221" s="46" t="str">
        <f>LOWER(VLOOKUP($C221&amp;$L221,'Character Sets'!$A$3:$H$21,6,FALSE))</f>
        <v>alex</v>
      </c>
      <c r="P221" s="114" t="str">
        <f t="shared" si="35"/>
        <v>HT1_he_alex_nametag.png</v>
      </c>
      <c r="Q221" s="114" t="s">
        <v>36</v>
      </c>
      <c r="R221" s="107" cm="1">
        <f t="array" ref="R221">_xlfn.IFS($AF221="left", 275, $AF221="right", 525)</f>
        <v>525</v>
      </c>
      <c r="S221" s="107" cm="1">
        <f t="array" ref="S221">_xlfn.IFS($AG221="left", 275, $AG221="right", 525)</f>
        <v>275</v>
      </c>
      <c r="T221" s="107" cm="1">
        <f t="array" ref="T221">_xlfn.IFS($AF221="left", 175, $AF221="right", 725)</f>
        <v>725</v>
      </c>
      <c r="U221" s="107" cm="1">
        <f t="array" ref="U221">_xlfn.IFS($AI221="top", 150, $AI221="bottom", 250)</f>
        <v>150</v>
      </c>
      <c r="V221" s="107" cm="1">
        <f t="array" ref="V221">_xlfn.IFS($AI221="top", 100, $AI221="bottom", 300)</f>
        <v>100</v>
      </c>
      <c r="W221" s="107" cm="1">
        <f t="array" ref="W221">_xlfn.IFS($AI221="top", 50, $AI221="bottom", 350)</f>
        <v>50</v>
      </c>
      <c r="X221" s="111" t="str">
        <f t="shared" si="36"/>
        <v>HT3_brother_taylor.png</v>
      </c>
      <c r="Y221" s="106" t="str" cm="1">
        <f t="array" ref="Y221">_xlfn.IFS($AR221="target_sister",$AO221,$AR221="target_brother", $AN221,$AR221="distractor_sister",$AQ221,$AR221="distractor_brother",$AP221)</f>
        <v>HT1_brother_alex.png</v>
      </c>
      <c r="Z221" s="106" t="str" cm="1">
        <f t="array" ref="Z221">_xlfn.IFS($AS221="target_sister",$AO221,$AS221="target_brother", $AN221,$AS221="distractor_sister",$AQ221,$AS221="distractor_brother",$AP221)</f>
        <v>HT3_brother_taylor.png</v>
      </c>
      <c r="AA221" s="106" t="str" cm="1">
        <f t="array" ref="AA221">_xlfn.IFS($AT221="target_sister",$AO221,$AT221="target_brother", $AN221,$AT221="distractor_sister",$AQ221,$AT221="distractor_brother",$AP221)</f>
        <v>HT1_sister_alex.png</v>
      </c>
      <c r="AB221" s="106" t="str" cm="1">
        <f t="array" ref="AB221">_xlfn.IFS($AU221="target_sister",$AO221,$AU221="target_brother", $AN221,$AU221="distractor_sister",$AQ221,$AU221="distractor_brother",$AP221)</f>
        <v>HT3_sister_taylor.png</v>
      </c>
      <c r="AC221" s="111" t="str">
        <f>_xlfn.CONCAT(VLOOKUP($C221&amp;$G221,'Character Sets'!$A$3:$H$21,6,FALSE)," gave the ",LEFT($Q221,FIND(".",$Q221)-1)," to ",$AK221," ",$AL221,".")</f>
        <v>Taylor gave the peach to their brother.</v>
      </c>
      <c r="AD221" s="107">
        <v>3</v>
      </c>
      <c r="AE221" s="106" t="str" cm="1">
        <f t="array" ref="AE221">_xlfn.IFS($B221="both", "_nametag", $B221="nametag", "_nametag", $B221="intro", "", $B221="neither", "")</f>
        <v>_nametag</v>
      </c>
      <c r="AF221" s="108" t="s">
        <v>6</v>
      </c>
      <c r="AG221" s="108" t="s">
        <v>5</v>
      </c>
      <c r="AH221" s="108" t="str">
        <f t="shared" si="44"/>
        <v>peach</v>
      </c>
      <c r="AI221" s="108" t="s">
        <v>7</v>
      </c>
      <c r="AJ221" s="110" t="str">
        <f t="shared" si="37"/>
        <v>top right</v>
      </c>
      <c r="AK221" s="110" t="str" cm="1">
        <f t="array" ref="AK221">_xlfn.IFS($G221="he", "his", $G221="she", "her", $G221="they", "their")</f>
        <v>their</v>
      </c>
      <c r="AL221" s="110" t="s">
        <v>135</v>
      </c>
      <c r="AM221" s="111" t="str">
        <f t="shared" si="38"/>
        <v>they_brother</v>
      </c>
      <c r="AN221" s="106" t="str">
        <f t="shared" si="45"/>
        <v>HT3_brother_taylor.png</v>
      </c>
      <c r="AO221" s="106" t="str">
        <f t="shared" si="46"/>
        <v>HT3_sister_taylor.png</v>
      </c>
      <c r="AP221" s="106" t="str">
        <f t="shared" si="47"/>
        <v>HT1_brother_alex.png</v>
      </c>
      <c r="AQ221" s="106" t="str">
        <f t="shared" si="48"/>
        <v>HT1_sister_alex.png</v>
      </c>
      <c r="AR221" s="106" t="s">
        <v>357</v>
      </c>
      <c r="AS221" s="106" t="s">
        <v>355</v>
      </c>
      <c r="AT221" s="106" t="s">
        <v>358</v>
      </c>
      <c r="AU221" s="106" t="s">
        <v>356</v>
      </c>
    </row>
    <row r="222" spans="1:47" x14ac:dyDescent="0.25">
      <c r="A222" s="107">
        <v>7</v>
      </c>
      <c r="B222" s="107" t="s">
        <v>123</v>
      </c>
      <c r="C222" s="107">
        <v>1</v>
      </c>
      <c r="D222" s="46" t="s">
        <v>66</v>
      </c>
      <c r="E222" s="46" t="str">
        <f t="shared" si="33"/>
        <v>nametag_list1_practice1</v>
      </c>
      <c r="F222" s="109" t="s">
        <v>338</v>
      </c>
      <c r="G222" s="46" t="s">
        <v>195</v>
      </c>
      <c r="H222" s="46">
        <f>VLOOKUP($C222&amp;$G222,'Character Sets'!$A$3:$H$21,3,FALSE)</f>
        <v>1</v>
      </c>
      <c r="I222" s="46" t="str">
        <f>VLOOKUP($C222&amp;$G222,'Character Sets'!$A$3:$H$21,4,FALSE)</f>
        <v>HT1</v>
      </c>
      <c r="J222" s="46" t="str">
        <f>LOWER(VLOOKUP($C222&amp;$G222,'Character Sets'!$A$3:$H$21,6,FALSE))</f>
        <v>alex</v>
      </c>
      <c r="K222" s="114" t="str">
        <f t="shared" si="34"/>
        <v>HT1_he_alex_nametag.png</v>
      </c>
      <c r="L222" s="46" t="s">
        <v>197</v>
      </c>
      <c r="M222" s="46">
        <f>VLOOKUP($C222&amp;$L222,'Character Sets'!$A$3:$H$21,3,FALSE)</f>
        <v>3</v>
      </c>
      <c r="N222" s="46" t="str">
        <f>VLOOKUP($C222&amp;$L222,'Character Sets'!$A$3:$H$21,4,FALSE)</f>
        <v>HT3</v>
      </c>
      <c r="O222" s="46" t="str">
        <f>LOWER(VLOOKUP($C222&amp;$L222,'Character Sets'!$A$3:$H$21,6,FALSE))</f>
        <v>taylor</v>
      </c>
      <c r="P222" s="114" t="str">
        <f t="shared" si="35"/>
        <v>HT3_they_taylor_nametag.png</v>
      </c>
      <c r="Q222" s="114" t="s">
        <v>39</v>
      </c>
      <c r="R222" s="107" cm="1">
        <f t="array" ref="R222">_xlfn.IFS($AF222="left", 275, $AF222="right", 525)</f>
        <v>525</v>
      </c>
      <c r="S222" s="107" cm="1">
        <f t="array" ref="S222">_xlfn.IFS($AG222="left", 275, $AG222="right", 525)</f>
        <v>275</v>
      </c>
      <c r="T222" s="107" cm="1">
        <f t="array" ref="T222">_xlfn.IFS($AF222="left", 175, $AF222="right", 725)</f>
        <v>725</v>
      </c>
      <c r="U222" s="107" cm="1">
        <f t="array" ref="U222">_xlfn.IFS($AI222="top", 150, $AI222="bottom", 250)</f>
        <v>150</v>
      </c>
      <c r="V222" s="107" cm="1">
        <f t="array" ref="V222">_xlfn.IFS($AI222="top", 100, $AI222="bottom", 300)</f>
        <v>100</v>
      </c>
      <c r="W222" s="107" cm="1">
        <f t="array" ref="W222">_xlfn.IFS($AI222="top", 50, $AI222="bottom", 350)</f>
        <v>50</v>
      </c>
      <c r="X222" s="111" t="str">
        <f t="shared" si="36"/>
        <v>HT1_sister_alex.png</v>
      </c>
      <c r="Y222" s="106" t="str" cm="1">
        <f t="array" ref="Y222">_xlfn.IFS($AR222="target_sister",$AO222,$AR222="target_brother", $AN222,$AR222="distractor_sister",$AQ222,$AR222="distractor_brother",$AP222)</f>
        <v>HT3_sister_taylor.png</v>
      </c>
      <c r="Z222" s="106" t="str" cm="1">
        <f t="array" ref="Z222">_xlfn.IFS($AS222="target_sister",$AO222,$AS222="target_brother", $AN222,$AS222="distractor_sister",$AQ222,$AS222="distractor_brother",$AP222)</f>
        <v>HT1_sister_alex.png</v>
      </c>
      <c r="AA222" s="106" t="str" cm="1">
        <f t="array" ref="AA222">_xlfn.IFS($AT222="target_sister",$AO222,$AT222="target_brother", $AN222,$AT222="distractor_sister",$AQ222,$AT222="distractor_brother",$AP222)</f>
        <v>HT3_brother_taylor.png</v>
      </c>
      <c r="AB222" s="106" t="str" cm="1">
        <f t="array" ref="AB222">_xlfn.IFS($AU222="target_sister",$AO222,$AU222="target_brother", $AN222,$AU222="distractor_sister",$AQ222,$AU222="distractor_brother",$AP222)</f>
        <v>HT1_brother_alex.png</v>
      </c>
      <c r="AC222" s="111" t="str">
        <f>_xlfn.CONCAT(VLOOKUP($C222&amp;$G222,'Character Sets'!$A$3:$H$21,6,FALSE)," gave the ",LEFT($Q222,FIND(".",$Q222)-1)," to ",$AK222," ",$AL222,".")</f>
        <v>Alex gave the sandwich to his sister.</v>
      </c>
      <c r="AD222" s="107">
        <v>1</v>
      </c>
      <c r="AE222" s="106" t="str" cm="1">
        <f t="array" ref="AE222">_xlfn.IFS($B222="both", "_nametag", $B222="nametag", "_nametag", $B222="intro", "", $B222="neither", "")</f>
        <v>_nametag</v>
      </c>
      <c r="AF222" s="108" t="s">
        <v>6</v>
      </c>
      <c r="AG222" s="108" t="s">
        <v>5</v>
      </c>
      <c r="AH222" s="108" t="str">
        <f t="shared" si="44"/>
        <v>sandwich</v>
      </c>
      <c r="AI222" s="108" t="s">
        <v>7</v>
      </c>
      <c r="AJ222" s="110" t="str">
        <f t="shared" si="37"/>
        <v>top right</v>
      </c>
      <c r="AK222" s="110" t="str" cm="1">
        <f t="array" ref="AK222">_xlfn.IFS($G222="he", "his", $G222="she", "her", $G222="they", "their")</f>
        <v>his</v>
      </c>
      <c r="AL222" s="110" t="s">
        <v>136</v>
      </c>
      <c r="AM222" s="111" t="str">
        <f t="shared" si="38"/>
        <v>he_sister</v>
      </c>
      <c r="AN222" s="106" t="str">
        <f t="shared" si="45"/>
        <v>HT1_brother_alex.png</v>
      </c>
      <c r="AO222" s="106" t="str">
        <f t="shared" si="46"/>
        <v>HT1_sister_alex.png</v>
      </c>
      <c r="AP222" s="106" t="str">
        <f t="shared" si="47"/>
        <v>HT3_brother_taylor.png</v>
      </c>
      <c r="AQ222" s="106" t="str">
        <f t="shared" si="48"/>
        <v>HT3_sister_taylor.png</v>
      </c>
      <c r="AR222" s="106" t="s">
        <v>358</v>
      </c>
      <c r="AS222" s="106" t="s">
        <v>356</v>
      </c>
      <c r="AT222" s="106" t="s">
        <v>357</v>
      </c>
      <c r="AU222" s="106" t="s">
        <v>355</v>
      </c>
    </row>
    <row r="223" spans="1:47" x14ac:dyDescent="0.25">
      <c r="A223" s="107">
        <v>7</v>
      </c>
      <c r="B223" s="107" t="s">
        <v>123</v>
      </c>
      <c r="C223" s="107">
        <v>1</v>
      </c>
      <c r="D223" s="46" t="s">
        <v>66</v>
      </c>
      <c r="E223" s="46" t="str">
        <f t="shared" si="33"/>
        <v>nametag_list1_practice2</v>
      </c>
      <c r="F223" s="109" t="s">
        <v>337</v>
      </c>
      <c r="G223" s="46" t="s">
        <v>196</v>
      </c>
      <c r="H223" s="46">
        <f>VLOOKUP($C223&amp;$G223,'Character Sets'!$A$3:$H$21,3,FALSE)</f>
        <v>2</v>
      </c>
      <c r="I223" s="46" t="str">
        <f>VLOOKUP($C223&amp;$G223,'Character Sets'!$A$3:$H$21,4,FALSE)</f>
        <v>ST1</v>
      </c>
      <c r="J223" s="46" t="str">
        <f>LOWER(VLOOKUP($C223&amp;$G223,'Character Sets'!$A$3:$H$21,6,FALSE))</f>
        <v>sam</v>
      </c>
      <c r="K223" s="114" t="str">
        <f t="shared" si="34"/>
        <v>ST1_she_sam_nametag.png</v>
      </c>
      <c r="L223" s="46" t="s">
        <v>195</v>
      </c>
      <c r="M223" s="46">
        <f>VLOOKUP($C223&amp;$L223,'Character Sets'!$A$3:$H$21,3,FALSE)</f>
        <v>1</v>
      </c>
      <c r="N223" s="46" t="str">
        <f>VLOOKUP($C223&amp;$L223,'Character Sets'!$A$3:$H$21,4,FALSE)</f>
        <v>HT1</v>
      </c>
      <c r="O223" s="46" t="str">
        <f>LOWER(VLOOKUP($C223&amp;$L223,'Character Sets'!$A$3:$H$21,6,FALSE))</f>
        <v>alex</v>
      </c>
      <c r="P223" s="114" t="str">
        <f t="shared" si="35"/>
        <v>HT1_he_alex_nametag.png</v>
      </c>
      <c r="Q223" s="114" t="s">
        <v>107</v>
      </c>
      <c r="R223" s="107" cm="1">
        <f t="array" ref="R223">_xlfn.IFS($AF223="left", 275, $AF223="right", 525)</f>
        <v>275</v>
      </c>
      <c r="S223" s="107" cm="1">
        <f t="array" ref="S223">_xlfn.IFS($AG223="left", 275, $AG223="right", 525)</f>
        <v>525</v>
      </c>
      <c r="T223" s="107" cm="1">
        <f t="array" ref="T223">_xlfn.IFS($AF223="left", 175, $AF223="right", 725)</f>
        <v>175</v>
      </c>
      <c r="U223" s="107" cm="1">
        <f t="array" ref="U223">_xlfn.IFS($AI223="top", 150, $AI223="bottom", 250)</f>
        <v>150</v>
      </c>
      <c r="V223" s="107" cm="1">
        <f t="array" ref="V223">_xlfn.IFS($AI223="top", 100, $AI223="bottom", 300)</f>
        <v>100</v>
      </c>
      <c r="W223" s="107" cm="1">
        <f t="array" ref="W223">_xlfn.IFS($AI223="top", 50, $AI223="bottom", 350)</f>
        <v>50</v>
      </c>
      <c r="X223" s="111" t="str">
        <f t="shared" si="36"/>
        <v>ST1_brother_sam.png</v>
      </c>
      <c r="Y223" s="106" t="str" cm="1">
        <f t="array" ref="Y223">_xlfn.IFS($AR223="target_sister",$AO223,$AR223="target_brother", $AN223,$AR223="distractor_sister",$AQ223,$AR223="distractor_brother",$AP223)</f>
        <v>ST1_brother_sam.png</v>
      </c>
      <c r="Z223" s="106" t="str" cm="1">
        <f t="array" ref="Z223">_xlfn.IFS($AS223="target_sister",$AO223,$AS223="target_brother", $AN223,$AS223="distractor_sister",$AQ223,$AS223="distractor_brother",$AP223)</f>
        <v>HT1_brother_alex.png</v>
      </c>
      <c r="AA223" s="106" t="str" cm="1">
        <f t="array" ref="AA223">_xlfn.IFS($AT223="target_sister",$AO223,$AT223="target_brother", $AN223,$AT223="distractor_sister",$AQ223,$AT223="distractor_brother",$AP223)</f>
        <v>ST1_sister_sam.png</v>
      </c>
      <c r="AB223" s="106" t="str" cm="1">
        <f t="array" ref="AB223">_xlfn.IFS($AU223="target_sister",$AO223,$AU223="target_brother", $AN223,$AU223="distractor_sister",$AQ223,$AU223="distractor_brother",$AP223)</f>
        <v>HT1_sister_alex.png</v>
      </c>
      <c r="AC223" s="111" t="str">
        <f>_xlfn.CONCAT(VLOOKUP($C223&amp;$G223,'Character Sets'!$A$3:$H$21,6,FALSE)," gave the ",LEFT($Q223,FIND(".",$Q223)-1)," to ",$AK223," ",$AL223,".")</f>
        <v>Sam gave the popcorn to her brother.</v>
      </c>
      <c r="AD223" s="107">
        <v>2</v>
      </c>
      <c r="AE223" s="106" t="str" cm="1">
        <f t="array" ref="AE223">_xlfn.IFS($B223="both", "_nametag", $B223="nametag", "_nametag", $B223="intro", "", $B223="neither", "")</f>
        <v>_nametag</v>
      </c>
      <c r="AF223" s="108" t="s">
        <v>5</v>
      </c>
      <c r="AG223" s="108" t="s">
        <v>6</v>
      </c>
      <c r="AH223" s="108" t="str">
        <f t="shared" si="44"/>
        <v>popcorn</v>
      </c>
      <c r="AI223" s="108" t="s">
        <v>7</v>
      </c>
      <c r="AJ223" s="110" t="str">
        <f t="shared" si="37"/>
        <v>top left</v>
      </c>
      <c r="AK223" s="110" t="str" cm="1">
        <f t="array" ref="AK223">_xlfn.IFS($G223="he", "his", $G223="she", "her", $G223="they", "their")</f>
        <v>her</v>
      </c>
      <c r="AL223" s="110" t="s">
        <v>135</v>
      </c>
      <c r="AM223" s="111" t="str">
        <f t="shared" si="38"/>
        <v>she_brother</v>
      </c>
      <c r="AN223" s="106" t="str">
        <f t="shared" si="45"/>
        <v>ST1_brother_sam.png</v>
      </c>
      <c r="AO223" s="106" t="str">
        <f t="shared" si="46"/>
        <v>ST1_sister_sam.png</v>
      </c>
      <c r="AP223" s="106" t="str">
        <f t="shared" si="47"/>
        <v>HT1_brother_alex.png</v>
      </c>
      <c r="AQ223" s="106" t="str">
        <f t="shared" si="48"/>
        <v>HT1_sister_alex.png</v>
      </c>
      <c r="AR223" s="106" t="s">
        <v>355</v>
      </c>
      <c r="AS223" s="106" t="s">
        <v>357</v>
      </c>
      <c r="AT223" s="106" t="s">
        <v>356</v>
      </c>
      <c r="AU223" s="106" t="s">
        <v>358</v>
      </c>
    </row>
    <row r="224" spans="1:47" x14ac:dyDescent="0.25">
      <c r="A224" s="107">
        <v>7</v>
      </c>
      <c r="B224" s="107" t="s">
        <v>123</v>
      </c>
      <c r="C224" s="107">
        <v>1</v>
      </c>
      <c r="D224" s="46" t="s">
        <v>66</v>
      </c>
      <c r="E224" s="46" t="str">
        <f t="shared" si="33"/>
        <v>nametag_list1_practice3</v>
      </c>
      <c r="F224" s="109" t="s">
        <v>339</v>
      </c>
      <c r="G224" s="46" t="s">
        <v>197</v>
      </c>
      <c r="H224" s="46">
        <f>VLOOKUP($C224&amp;$G224,'Character Sets'!$A$3:$H$21,3,FALSE)</f>
        <v>3</v>
      </c>
      <c r="I224" s="46" t="str">
        <f>VLOOKUP($C224&amp;$G224,'Character Sets'!$A$3:$H$21,4,FALSE)</f>
        <v>HT3</v>
      </c>
      <c r="J224" s="46" t="str">
        <f>LOWER(VLOOKUP($C224&amp;$G224,'Character Sets'!$A$3:$H$21,6,FALSE))</f>
        <v>taylor</v>
      </c>
      <c r="K224" s="114" t="str">
        <f t="shared" si="34"/>
        <v>HT3_they_taylor_nametag.png</v>
      </c>
      <c r="L224" s="46" t="s">
        <v>196</v>
      </c>
      <c r="M224" s="46">
        <f>VLOOKUP($C224&amp;$L224,'Character Sets'!$A$3:$H$21,3,FALSE)</f>
        <v>2</v>
      </c>
      <c r="N224" s="46" t="str">
        <f>VLOOKUP($C224&amp;$L224,'Character Sets'!$A$3:$H$21,4,FALSE)</f>
        <v>ST1</v>
      </c>
      <c r="O224" s="46" t="str">
        <f>LOWER(VLOOKUP($C224&amp;$L224,'Character Sets'!$A$3:$H$21,6,FALSE))</f>
        <v>sam</v>
      </c>
      <c r="P224" s="114" t="str">
        <f t="shared" si="35"/>
        <v>ST1_she_sam_nametag.png</v>
      </c>
      <c r="Q224" s="114" t="s">
        <v>41</v>
      </c>
      <c r="R224" s="107" cm="1">
        <f t="array" ref="R224">_xlfn.IFS($AF224="left", 275, $AF224="right", 525)</f>
        <v>275</v>
      </c>
      <c r="S224" s="107" cm="1">
        <f t="array" ref="S224">_xlfn.IFS($AG224="left", 275, $AG224="right", 525)</f>
        <v>525</v>
      </c>
      <c r="T224" s="107" cm="1">
        <f t="array" ref="T224">_xlfn.IFS($AF224="left", 175, $AF224="right", 725)</f>
        <v>175</v>
      </c>
      <c r="U224" s="107" cm="1">
        <f t="array" ref="U224">_xlfn.IFS($AI224="top", 150, $AI224="bottom", 250)</f>
        <v>250</v>
      </c>
      <c r="V224" s="107" cm="1">
        <f t="array" ref="V224">_xlfn.IFS($AI224="top", 100, $AI224="bottom", 300)</f>
        <v>300</v>
      </c>
      <c r="W224" s="107" cm="1">
        <f t="array" ref="W224">_xlfn.IFS($AI224="top", 50, $AI224="bottom", 350)</f>
        <v>350</v>
      </c>
      <c r="X224" s="111" t="str">
        <f t="shared" si="36"/>
        <v>HT3_sister_taylor.png</v>
      </c>
      <c r="Y224" s="106" t="str" cm="1">
        <f t="array" ref="Y224">_xlfn.IFS($AR224="target_sister",$AO224,$AR224="target_brother", $AN224,$AR224="distractor_sister",$AQ224,$AR224="distractor_brother",$AP224)</f>
        <v>HT3_brother_taylor.png</v>
      </c>
      <c r="Z224" s="106" t="str" cm="1">
        <f t="array" ref="Z224">_xlfn.IFS($AS224="target_sister",$AO224,$AS224="target_brother", $AN224,$AS224="distractor_sister",$AQ224,$AS224="distractor_brother",$AP224)</f>
        <v>ST1_sister_sam.png</v>
      </c>
      <c r="AA224" s="106" t="str" cm="1">
        <f t="array" ref="AA224">_xlfn.IFS($AT224="target_sister",$AO224,$AT224="target_brother", $AN224,$AT224="distractor_sister",$AQ224,$AT224="distractor_brother",$AP224)</f>
        <v>HT3_sister_taylor.png</v>
      </c>
      <c r="AB224" s="106" t="str" cm="1">
        <f t="array" ref="AB224">_xlfn.IFS($AU224="target_sister",$AO224,$AU224="target_brother", $AN224,$AU224="distractor_sister",$AQ224,$AU224="distractor_brother",$AP224)</f>
        <v>ST1_brother_sam.png</v>
      </c>
      <c r="AC224" s="111" t="str">
        <f>_xlfn.CONCAT(VLOOKUP($C224&amp;$G224,'Character Sets'!$A$3:$H$21,6,FALSE)," gave the ",LEFT($Q224,FIND(".",$Q224)-1)," to ",$AK224," ",$AL224,".")</f>
        <v>Taylor gave the hotdog to their sister.</v>
      </c>
      <c r="AD224" s="107">
        <v>3</v>
      </c>
      <c r="AE224" s="106" t="str" cm="1">
        <f t="array" ref="AE224">_xlfn.IFS($B224="both", "_nametag", $B224="nametag", "_nametag", $B224="intro", "", $B224="neither", "")</f>
        <v>_nametag</v>
      </c>
      <c r="AF224" s="108" t="s">
        <v>5</v>
      </c>
      <c r="AG224" s="108" t="s">
        <v>6</v>
      </c>
      <c r="AH224" s="108" t="str">
        <f t="shared" si="44"/>
        <v>hotdog</v>
      </c>
      <c r="AI224" s="108" t="s">
        <v>8</v>
      </c>
      <c r="AJ224" s="110" t="str">
        <f t="shared" si="37"/>
        <v>bottom left</v>
      </c>
      <c r="AK224" s="110" t="str" cm="1">
        <f t="array" ref="AK224">_xlfn.IFS($G224="he", "his", $G224="she", "her", $G224="they", "their")</f>
        <v>their</v>
      </c>
      <c r="AL224" s="110" t="s">
        <v>136</v>
      </c>
      <c r="AM224" s="111" t="str">
        <f t="shared" si="38"/>
        <v>they_sister</v>
      </c>
      <c r="AN224" s="106" t="str">
        <f t="shared" si="45"/>
        <v>HT3_brother_taylor.png</v>
      </c>
      <c r="AO224" s="106" t="str">
        <f t="shared" si="46"/>
        <v>HT3_sister_taylor.png</v>
      </c>
      <c r="AP224" s="106" t="str">
        <f t="shared" si="47"/>
        <v>ST1_brother_sam.png</v>
      </c>
      <c r="AQ224" s="106" t="str">
        <f t="shared" si="48"/>
        <v>ST1_sister_sam.png</v>
      </c>
      <c r="AR224" s="106" t="s">
        <v>355</v>
      </c>
      <c r="AS224" s="106" t="s">
        <v>358</v>
      </c>
      <c r="AT224" s="106" t="s">
        <v>356</v>
      </c>
      <c r="AU224" s="106" t="s">
        <v>357</v>
      </c>
    </row>
    <row r="225" spans="1:47" x14ac:dyDescent="0.25">
      <c r="A225" s="107">
        <v>7</v>
      </c>
      <c r="B225" s="107" t="s">
        <v>123</v>
      </c>
      <c r="C225" s="107">
        <v>1</v>
      </c>
      <c r="D225" s="46" t="s">
        <v>10</v>
      </c>
      <c r="E225" s="46" t="str">
        <f t="shared" si="33"/>
        <v>nametag_list1_critical1</v>
      </c>
      <c r="F225" s="109" t="s">
        <v>337</v>
      </c>
      <c r="G225" s="46" t="s">
        <v>195</v>
      </c>
      <c r="H225" s="46">
        <f>VLOOKUP($C225&amp;$G225,'Character Sets'!$A$3:$H$21,3,FALSE)</f>
        <v>1</v>
      </c>
      <c r="I225" s="46" t="str">
        <f>VLOOKUP($C225&amp;$G225,'Character Sets'!$A$3:$H$21,4,FALSE)</f>
        <v>HT1</v>
      </c>
      <c r="J225" s="46" t="str">
        <f>LOWER(VLOOKUP($C225&amp;$G225,'Character Sets'!$A$3:$H$21,6,FALSE))</f>
        <v>alex</v>
      </c>
      <c r="K225" s="114" t="str">
        <f t="shared" si="34"/>
        <v>HT1_he_alex_nametag.png</v>
      </c>
      <c r="L225" s="46" t="s">
        <v>196</v>
      </c>
      <c r="M225" s="46">
        <f>VLOOKUP($C225&amp;$L225,'Character Sets'!$A$3:$H$21,3,FALSE)</f>
        <v>2</v>
      </c>
      <c r="N225" s="46" t="str">
        <f>VLOOKUP($C225&amp;$L225,'Character Sets'!$A$3:$H$21,4,FALSE)</f>
        <v>ST1</v>
      </c>
      <c r="O225" s="46" t="str">
        <f>LOWER(VLOOKUP($C225&amp;$L225,'Character Sets'!$A$3:$H$21,6,FALSE))</f>
        <v>sam</v>
      </c>
      <c r="P225" s="114" t="str">
        <f t="shared" si="35"/>
        <v>ST1_she_sam_nametag.png</v>
      </c>
      <c r="Q225" s="114" t="s">
        <v>16</v>
      </c>
      <c r="R225" s="107" cm="1">
        <f t="array" ref="R225">_xlfn.IFS($AF225="left", 275, $AF225="right", 525)</f>
        <v>275</v>
      </c>
      <c r="S225" s="107" cm="1">
        <f t="array" ref="S225">_xlfn.IFS($AG225="left", 275, $AG225="right", 525)</f>
        <v>525</v>
      </c>
      <c r="T225" s="107" cm="1">
        <f t="array" ref="T225">_xlfn.IFS($AF225="left", 175, $AF225="right", 725)</f>
        <v>175</v>
      </c>
      <c r="U225" s="107" cm="1">
        <f t="array" ref="U225">_xlfn.IFS($AI225="top", 150, $AI225="bottom", 250)</f>
        <v>150</v>
      </c>
      <c r="V225" s="107" cm="1">
        <f t="array" ref="V225">_xlfn.IFS($AI225="top", 100, $AI225="bottom", 300)</f>
        <v>100</v>
      </c>
      <c r="W225" s="107" cm="1">
        <f t="array" ref="W225">_xlfn.IFS($AI225="top", 50, $AI225="bottom", 350)</f>
        <v>50</v>
      </c>
      <c r="X225" s="111" t="str">
        <f t="shared" si="36"/>
        <v>HT1_brother_alex.png</v>
      </c>
      <c r="Y225" s="106" t="str" cm="1">
        <f t="array" ref="Y225">_xlfn.IFS($AR225="target_sister",$AO225,$AR225="target_brother", $AN225,$AR225="distractor_sister",$AQ225,$AR225="distractor_brother",$AP225)</f>
        <v>HT1_brother_alex.png</v>
      </c>
      <c r="Z225" s="106" t="str" cm="1">
        <f t="array" ref="Z225">_xlfn.IFS($AS225="target_sister",$AO225,$AS225="target_brother", $AN225,$AS225="distractor_sister",$AQ225,$AS225="distractor_brother",$AP225)</f>
        <v>ST1_brother_sam.png</v>
      </c>
      <c r="AA225" s="106" t="str" cm="1">
        <f t="array" ref="AA225">_xlfn.IFS($AT225="target_sister",$AO225,$AT225="target_brother", $AN225,$AT225="distractor_sister",$AQ225,$AT225="distractor_brother",$AP225)</f>
        <v>HT1_sister_alex.png</v>
      </c>
      <c r="AB225" s="106" t="str" cm="1">
        <f t="array" ref="AB225">_xlfn.IFS($AU225="target_sister",$AO225,$AU225="target_brother", $AN225,$AU225="distractor_sister",$AQ225,$AU225="distractor_brother",$AP225)</f>
        <v>ST1_sister_sam.png</v>
      </c>
      <c r="AC225" s="111" t="str">
        <f>_xlfn.CONCAT(VLOOKUP($C225&amp;$G225,'Character Sets'!$A$3:$H$21,6,FALSE)," gave the ",LEFT($Q225,FIND(".",$Q225)-1)," to ",$AK225," ",$AL225,".")</f>
        <v>Alex gave the chocolate to his brother.</v>
      </c>
      <c r="AD225" s="107">
        <v>1</v>
      </c>
      <c r="AE225" s="106" t="str" cm="1">
        <f t="array" ref="AE225">_xlfn.IFS($B225="both", "_nametag", $B225="nametag", "_nametag", $B225="intro", "", $B225="neither", "")</f>
        <v>_nametag</v>
      </c>
      <c r="AF225" s="46" t="s">
        <v>5</v>
      </c>
      <c r="AG225" s="46" t="s">
        <v>6</v>
      </c>
      <c r="AH225" s="108" t="str">
        <f t="shared" si="44"/>
        <v>chocolate</v>
      </c>
      <c r="AI225" s="46" t="s">
        <v>7</v>
      </c>
      <c r="AJ225" s="110" t="str">
        <f t="shared" si="37"/>
        <v>top left</v>
      </c>
      <c r="AK225" s="110" t="str" cm="1">
        <f t="array" ref="AK225">_xlfn.IFS($G225="he", "his", $G225="she", "her", $G225="they", "their")</f>
        <v>his</v>
      </c>
      <c r="AL225" s="110" t="s">
        <v>135</v>
      </c>
      <c r="AM225" s="111" t="str">
        <f t="shared" si="38"/>
        <v>he_brother</v>
      </c>
      <c r="AN225" s="106" t="str">
        <f t="shared" si="45"/>
        <v>HT1_brother_alex.png</v>
      </c>
      <c r="AO225" s="106" t="str">
        <f t="shared" si="46"/>
        <v>HT1_sister_alex.png</v>
      </c>
      <c r="AP225" s="106" t="str">
        <f t="shared" si="47"/>
        <v>ST1_brother_sam.png</v>
      </c>
      <c r="AQ225" s="106" t="str">
        <f t="shared" si="48"/>
        <v>ST1_sister_sam.png</v>
      </c>
      <c r="AR225" s="106" t="s">
        <v>355</v>
      </c>
      <c r="AS225" s="106" t="s">
        <v>357</v>
      </c>
      <c r="AT225" s="106" t="s">
        <v>356</v>
      </c>
      <c r="AU225" s="106" t="s">
        <v>358</v>
      </c>
    </row>
    <row r="226" spans="1:47" x14ac:dyDescent="0.25">
      <c r="A226" s="107">
        <v>7</v>
      </c>
      <c r="B226" s="107" t="s">
        <v>123</v>
      </c>
      <c r="C226" s="107">
        <v>1</v>
      </c>
      <c r="D226" s="46" t="s">
        <v>10</v>
      </c>
      <c r="E226" s="46" t="str">
        <f t="shared" si="33"/>
        <v>nametag_list1_critical2</v>
      </c>
      <c r="F226" s="46" t="s">
        <v>337</v>
      </c>
      <c r="G226" s="46" t="s">
        <v>195</v>
      </c>
      <c r="H226" s="46">
        <f>VLOOKUP($C226&amp;$G226,'Character Sets'!$A$3:$H$21,3,FALSE)</f>
        <v>1</v>
      </c>
      <c r="I226" s="46" t="str">
        <f>VLOOKUP($C226&amp;$G226,'Character Sets'!$A$3:$H$21,4,FALSE)</f>
        <v>HT1</v>
      </c>
      <c r="J226" s="46" t="str">
        <f>LOWER(VLOOKUP($C226&amp;$G226,'Character Sets'!$A$3:$H$21,6,FALSE))</f>
        <v>alex</v>
      </c>
      <c r="K226" s="114" t="str">
        <f t="shared" si="34"/>
        <v>HT1_he_alex_nametag.png</v>
      </c>
      <c r="L226" s="46" t="s">
        <v>196</v>
      </c>
      <c r="M226" s="46">
        <f>VLOOKUP($C226&amp;$L226,'Character Sets'!$A$3:$H$21,3,FALSE)</f>
        <v>2</v>
      </c>
      <c r="N226" s="46" t="str">
        <f>VLOOKUP($C226&amp;$L226,'Character Sets'!$A$3:$H$21,4,FALSE)</f>
        <v>ST1</v>
      </c>
      <c r="O226" s="46" t="str">
        <f>LOWER(VLOOKUP($C226&amp;$L226,'Character Sets'!$A$3:$H$21,6,FALSE))</f>
        <v>sam</v>
      </c>
      <c r="P226" s="114" t="str">
        <f t="shared" si="35"/>
        <v>ST1_she_sam_nametag.png</v>
      </c>
      <c r="Q226" s="114" t="s">
        <v>17</v>
      </c>
      <c r="R226" s="107" cm="1">
        <f t="array" ref="R226">_xlfn.IFS($AF226="left", 275, $AF226="right", 525)</f>
        <v>525</v>
      </c>
      <c r="S226" s="107" cm="1">
        <f t="array" ref="S226">_xlfn.IFS($AG226="left", 275, $AG226="right", 525)</f>
        <v>275</v>
      </c>
      <c r="T226" s="107" cm="1">
        <f t="array" ref="T226">_xlfn.IFS($AF226="left", 175, $AF226="right", 725)</f>
        <v>725</v>
      </c>
      <c r="U226" s="107" cm="1">
        <f t="array" ref="U226">_xlfn.IFS($AI226="top", 150, $AI226="bottom", 250)</f>
        <v>150</v>
      </c>
      <c r="V226" s="107" cm="1">
        <f t="array" ref="V226">_xlfn.IFS($AI226="top", 100, $AI226="bottom", 300)</f>
        <v>100</v>
      </c>
      <c r="W226" s="107" cm="1">
        <f t="array" ref="W226">_xlfn.IFS($AI226="top", 50, $AI226="bottom", 350)</f>
        <v>50</v>
      </c>
      <c r="X226" s="111" t="str">
        <f t="shared" si="36"/>
        <v>HT1_sister_alex.png</v>
      </c>
      <c r="Y226" s="106" t="str" cm="1">
        <f t="array" ref="Y226">_xlfn.IFS($AR226="target_sister",$AO226,$AR226="target_brother", $AN226,$AR226="distractor_sister",$AQ226,$AR226="distractor_brother",$AP226)</f>
        <v>ST1_sister_sam.png</v>
      </c>
      <c r="Z226" s="106" t="str" cm="1">
        <f t="array" ref="Z226">_xlfn.IFS($AS226="target_sister",$AO226,$AS226="target_brother", $AN226,$AS226="distractor_sister",$AQ226,$AS226="distractor_brother",$AP226)</f>
        <v>HT1_sister_alex.png</v>
      </c>
      <c r="AA226" s="106" t="str" cm="1">
        <f t="array" ref="AA226">_xlfn.IFS($AT226="target_sister",$AO226,$AT226="target_brother", $AN226,$AT226="distractor_sister",$AQ226,$AT226="distractor_brother",$AP226)</f>
        <v>ST1_brother_sam.png</v>
      </c>
      <c r="AB226" s="106" t="str" cm="1">
        <f t="array" ref="AB226">_xlfn.IFS($AU226="target_sister",$AO226,$AU226="target_brother", $AN226,$AU226="distractor_sister",$AQ226,$AU226="distractor_brother",$AP226)</f>
        <v>HT1_brother_alex.png</v>
      </c>
      <c r="AC226" s="111" t="str">
        <f>_xlfn.CONCAT(VLOOKUP($C226&amp;$G226,'Character Sets'!$A$3:$H$21,6,FALSE)," gave the ",LEFT($Q226,FIND(".",$Q226)-1)," to ",$AK226," ",$AL226,".")</f>
        <v>Alex gave the cherries to his sister.</v>
      </c>
      <c r="AD226" s="107">
        <v>2</v>
      </c>
      <c r="AE226" s="106" t="str" cm="1">
        <f t="array" ref="AE226">_xlfn.IFS($B226="both", "_nametag", $B226="nametag", "_nametag", $B226="intro", "", $B226="neither", "")</f>
        <v>_nametag</v>
      </c>
      <c r="AF226" s="46" t="s">
        <v>6</v>
      </c>
      <c r="AG226" s="46" t="s">
        <v>5</v>
      </c>
      <c r="AH226" s="108" t="str">
        <f t="shared" si="44"/>
        <v>cherries</v>
      </c>
      <c r="AI226" s="46" t="s">
        <v>7</v>
      </c>
      <c r="AJ226" s="110" t="str">
        <f t="shared" si="37"/>
        <v>top right</v>
      </c>
      <c r="AK226" s="110" t="str" cm="1">
        <f t="array" ref="AK226">_xlfn.IFS($G226="he", "his", $G226="she", "her", $G226="they", "their")</f>
        <v>his</v>
      </c>
      <c r="AL226" s="110" t="s">
        <v>136</v>
      </c>
      <c r="AM226" s="111" t="str">
        <f t="shared" si="38"/>
        <v>he_sister</v>
      </c>
      <c r="AN226" s="106" t="str">
        <f t="shared" si="45"/>
        <v>HT1_brother_alex.png</v>
      </c>
      <c r="AO226" s="106" t="str">
        <f t="shared" si="46"/>
        <v>HT1_sister_alex.png</v>
      </c>
      <c r="AP226" s="106" t="str">
        <f t="shared" si="47"/>
        <v>ST1_brother_sam.png</v>
      </c>
      <c r="AQ226" s="106" t="str">
        <f t="shared" si="48"/>
        <v>ST1_sister_sam.png</v>
      </c>
      <c r="AR226" s="106" t="s">
        <v>358</v>
      </c>
      <c r="AS226" s="106" t="s">
        <v>356</v>
      </c>
      <c r="AT226" s="106" t="s">
        <v>357</v>
      </c>
      <c r="AU226" s="106" t="s">
        <v>355</v>
      </c>
    </row>
    <row r="227" spans="1:47" x14ac:dyDescent="0.25">
      <c r="A227" s="107">
        <v>7</v>
      </c>
      <c r="B227" s="107" t="s">
        <v>123</v>
      </c>
      <c r="C227" s="107">
        <v>1</v>
      </c>
      <c r="D227" s="46" t="s">
        <v>10</v>
      </c>
      <c r="E227" s="46" t="str">
        <f t="shared" si="33"/>
        <v>nametag_list1_critical3</v>
      </c>
      <c r="F227" s="46" t="s">
        <v>337</v>
      </c>
      <c r="G227" s="46" t="s">
        <v>195</v>
      </c>
      <c r="H227" s="46">
        <f>VLOOKUP($C227&amp;$G227,'Character Sets'!$A$3:$H$21,3,FALSE)</f>
        <v>1</v>
      </c>
      <c r="I227" s="46" t="str">
        <f>VLOOKUP($C227&amp;$G227,'Character Sets'!$A$3:$H$21,4,FALSE)</f>
        <v>HT1</v>
      </c>
      <c r="J227" s="46" t="str">
        <f>LOWER(VLOOKUP($C227&amp;$G227,'Character Sets'!$A$3:$H$21,6,FALSE))</f>
        <v>alex</v>
      </c>
      <c r="K227" s="114" t="str">
        <f t="shared" si="34"/>
        <v>HT1_he_alex_nametag.png</v>
      </c>
      <c r="L227" s="46" t="s">
        <v>196</v>
      </c>
      <c r="M227" s="46">
        <f>VLOOKUP($C227&amp;$L227,'Character Sets'!$A$3:$H$21,3,FALSE)</f>
        <v>2</v>
      </c>
      <c r="N227" s="46" t="str">
        <f>VLOOKUP($C227&amp;$L227,'Character Sets'!$A$3:$H$21,4,FALSE)</f>
        <v>ST1</v>
      </c>
      <c r="O227" s="46" t="str">
        <f>LOWER(VLOOKUP($C227&amp;$L227,'Character Sets'!$A$3:$H$21,6,FALSE))</f>
        <v>sam</v>
      </c>
      <c r="P227" s="114" t="str">
        <f t="shared" si="35"/>
        <v>ST1_she_sam_nametag.png</v>
      </c>
      <c r="Q227" s="114" t="s">
        <v>18</v>
      </c>
      <c r="R227" s="107" cm="1">
        <f t="array" ref="R227">_xlfn.IFS($AF227="left", 275, $AF227="right", 525)</f>
        <v>275</v>
      </c>
      <c r="S227" s="107" cm="1">
        <f t="array" ref="S227">_xlfn.IFS($AG227="left", 275, $AG227="right", 525)</f>
        <v>525</v>
      </c>
      <c r="T227" s="107" cm="1">
        <f t="array" ref="T227">_xlfn.IFS($AF227="left", 175, $AF227="right", 725)</f>
        <v>175</v>
      </c>
      <c r="U227" s="107" cm="1">
        <f t="array" ref="U227">_xlfn.IFS($AI227="top", 150, $AI227="bottom", 250)</f>
        <v>250</v>
      </c>
      <c r="V227" s="107" cm="1">
        <f t="array" ref="V227">_xlfn.IFS($AI227="top", 100, $AI227="bottom", 300)</f>
        <v>300</v>
      </c>
      <c r="W227" s="107" cm="1">
        <f t="array" ref="W227">_xlfn.IFS($AI227="top", 50, $AI227="bottom", 350)</f>
        <v>350</v>
      </c>
      <c r="X227" s="111" t="str">
        <f t="shared" si="36"/>
        <v>HT1_sister_alex.png</v>
      </c>
      <c r="Y227" s="106" t="str" cm="1">
        <f t="array" ref="Y227">_xlfn.IFS($AR227="target_sister",$AO227,$AR227="target_brother", $AN227,$AR227="distractor_sister",$AQ227,$AR227="distractor_brother",$AP227)</f>
        <v>HT1_brother_alex.png</v>
      </c>
      <c r="Z227" s="106" t="str" cm="1">
        <f t="array" ref="Z227">_xlfn.IFS($AS227="target_sister",$AO227,$AS227="target_brother", $AN227,$AS227="distractor_sister",$AQ227,$AS227="distractor_brother",$AP227)</f>
        <v>ST1_brother_sam.png</v>
      </c>
      <c r="AA227" s="106" t="str" cm="1">
        <f t="array" ref="AA227">_xlfn.IFS($AT227="target_sister",$AO227,$AT227="target_brother", $AN227,$AT227="distractor_sister",$AQ227,$AT227="distractor_brother",$AP227)</f>
        <v>HT1_sister_alex.png</v>
      </c>
      <c r="AB227" s="106" t="str" cm="1">
        <f t="array" ref="AB227">_xlfn.IFS($AU227="target_sister",$AO227,$AU227="target_brother", $AN227,$AU227="distractor_sister",$AQ227,$AU227="distractor_brother",$AP227)</f>
        <v>ST1_sister_sam.png</v>
      </c>
      <c r="AC227" s="111" t="str">
        <f>_xlfn.CONCAT(VLOOKUP($C227&amp;$G227,'Character Sets'!$A$3:$H$21,6,FALSE)," gave the ",LEFT($Q227,FIND(".",$Q227)-1)," to ",$AK227," ",$AL227,".")</f>
        <v>Alex gave the avocado to his sister.</v>
      </c>
      <c r="AD227" s="107">
        <v>3</v>
      </c>
      <c r="AE227" s="106" t="str" cm="1">
        <f t="array" ref="AE227">_xlfn.IFS($B227="both", "_nametag", $B227="nametag", "_nametag", $B227="intro", "", $B227="neither", "")</f>
        <v>_nametag</v>
      </c>
      <c r="AF227" s="46" t="s">
        <v>5</v>
      </c>
      <c r="AG227" s="46" t="s">
        <v>6</v>
      </c>
      <c r="AH227" s="108" t="str">
        <f t="shared" si="44"/>
        <v>avocado</v>
      </c>
      <c r="AI227" s="46" t="s">
        <v>8</v>
      </c>
      <c r="AJ227" s="110" t="str">
        <f t="shared" si="37"/>
        <v>bottom left</v>
      </c>
      <c r="AK227" s="110" t="str" cm="1">
        <f t="array" ref="AK227">_xlfn.IFS($G227="he", "his", $G227="she", "her", $G227="they", "their")</f>
        <v>his</v>
      </c>
      <c r="AL227" s="110" t="s">
        <v>136</v>
      </c>
      <c r="AM227" s="111" t="str">
        <f t="shared" si="38"/>
        <v>he_sister</v>
      </c>
      <c r="AN227" s="106" t="str">
        <f t="shared" si="45"/>
        <v>HT1_brother_alex.png</v>
      </c>
      <c r="AO227" s="106" t="str">
        <f t="shared" si="46"/>
        <v>HT1_sister_alex.png</v>
      </c>
      <c r="AP227" s="106" t="str">
        <f t="shared" si="47"/>
        <v>ST1_brother_sam.png</v>
      </c>
      <c r="AQ227" s="106" t="str">
        <f t="shared" si="48"/>
        <v>ST1_sister_sam.png</v>
      </c>
      <c r="AR227" s="106" t="s">
        <v>355</v>
      </c>
      <c r="AS227" s="106" t="s">
        <v>357</v>
      </c>
      <c r="AT227" s="106" t="s">
        <v>356</v>
      </c>
      <c r="AU227" s="106" t="s">
        <v>358</v>
      </c>
    </row>
    <row r="228" spans="1:47" x14ac:dyDescent="0.25">
      <c r="A228" s="107">
        <v>7</v>
      </c>
      <c r="B228" s="107" t="s">
        <v>123</v>
      </c>
      <c r="C228" s="107">
        <v>1</v>
      </c>
      <c r="D228" s="46" t="s">
        <v>10</v>
      </c>
      <c r="E228" s="46" t="str">
        <f t="shared" si="33"/>
        <v>nametag_list1_critical4</v>
      </c>
      <c r="F228" s="46" t="s">
        <v>337</v>
      </c>
      <c r="G228" s="46" t="s">
        <v>195</v>
      </c>
      <c r="H228" s="46">
        <f>VLOOKUP($C228&amp;$G228,'Character Sets'!$A$3:$H$21,3,FALSE)</f>
        <v>1</v>
      </c>
      <c r="I228" s="46" t="str">
        <f>VLOOKUP($C228&amp;$G228,'Character Sets'!$A$3:$H$21,4,FALSE)</f>
        <v>HT1</v>
      </c>
      <c r="J228" s="46" t="str">
        <f>LOWER(VLOOKUP($C228&amp;$G228,'Character Sets'!$A$3:$H$21,6,FALSE))</f>
        <v>alex</v>
      </c>
      <c r="K228" s="114" t="str">
        <f t="shared" si="34"/>
        <v>HT1_he_alex_nametag.png</v>
      </c>
      <c r="L228" s="46" t="s">
        <v>196</v>
      </c>
      <c r="M228" s="46">
        <f>VLOOKUP($C228&amp;$L228,'Character Sets'!$A$3:$H$21,3,FALSE)</f>
        <v>2</v>
      </c>
      <c r="N228" s="46" t="str">
        <f>VLOOKUP($C228&amp;$L228,'Character Sets'!$A$3:$H$21,4,FALSE)</f>
        <v>ST1</v>
      </c>
      <c r="O228" s="46" t="str">
        <f>LOWER(VLOOKUP($C228&amp;$L228,'Character Sets'!$A$3:$H$21,6,FALSE))</f>
        <v>sam</v>
      </c>
      <c r="P228" s="114" t="str">
        <f t="shared" si="35"/>
        <v>ST1_she_sam_nametag.png</v>
      </c>
      <c r="Q228" s="114" t="s">
        <v>105</v>
      </c>
      <c r="R228" s="107" cm="1">
        <f t="array" ref="R228">_xlfn.IFS($AF228="left", 275, $AF228="right", 525)</f>
        <v>525</v>
      </c>
      <c r="S228" s="107" cm="1">
        <f t="array" ref="S228">_xlfn.IFS($AG228="left", 275, $AG228="right", 525)</f>
        <v>275</v>
      </c>
      <c r="T228" s="107" cm="1">
        <f t="array" ref="T228">_xlfn.IFS($AF228="left", 175, $AF228="right", 725)</f>
        <v>725</v>
      </c>
      <c r="U228" s="107" cm="1">
        <f t="array" ref="U228">_xlfn.IFS($AI228="top", 150, $AI228="bottom", 250)</f>
        <v>250</v>
      </c>
      <c r="V228" s="107" cm="1">
        <f t="array" ref="V228">_xlfn.IFS($AI228="top", 100, $AI228="bottom", 300)</f>
        <v>300</v>
      </c>
      <c r="W228" s="107" cm="1">
        <f t="array" ref="W228">_xlfn.IFS($AI228="top", 50, $AI228="bottom", 350)</f>
        <v>350</v>
      </c>
      <c r="X228" s="111" t="str">
        <f t="shared" si="36"/>
        <v>HT1_brother_alex.png</v>
      </c>
      <c r="Y228" s="106" t="str" cm="1">
        <f t="array" ref="Y228">_xlfn.IFS($AR228="target_sister",$AO228,$AR228="target_brother", $AN228,$AR228="distractor_sister",$AQ228,$AR228="distractor_brother",$AP228)</f>
        <v>ST1_brother_sam.png</v>
      </c>
      <c r="Z228" s="106" t="str" cm="1">
        <f t="array" ref="Z228">_xlfn.IFS($AS228="target_sister",$AO228,$AS228="target_brother", $AN228,$AS228="distractor_sister",$AQ228,$AS228="distractor_brother",$AP228)</f>
        <v>HT1_sister_alex.png</v>
      </c>
      <c r="AA228" s="106" t="str" cm="1">
        <f t="array" ref="AA228">_xlfn.IFS($AT228="target_sister",$AO228,$AT228="target_brother", $AN228,$AT228="distractor_sister",$AQ228,$AT228="distractor_brother",$AP228)</f>
        <v>ST1_sister_sam.png</v>
      </c>
      <c r="AB228" s="106" t="str" cm="1">
        <f t="array" ref="AB228">_xlfn.IFS($AU228="target_sister",$AO228,$AU228="target_brother", $AN228,$AU228="distractor_sister",$AQ228,$AU228="distractor_brother",$AP228)</f>
        <v>HT1_brother_alex.png</v>
      </c>
      <c r="AC228" s="111" t="str">
        <f>_xlfn.CONCAT(VLOOKUP($C228&amp;$G228,'Character Sets'!$A$3:$H$21,6,FALSE)," gave the ",LEFT($Q228,FIND(".",$Q228)-1)," to ",$AK228," ",$AL228,".")</f>
        <v>Alex gave the pumpkin to his brother.</v>
      </c>
      <c r="AD228" s="107">
        <v>4</v>
      </c>
      <c r="AE228" s="106" t="str" cm="1">
        <f t="array" ref="AE228">_xlfn.IFS($B228="both", "_nametag", $B228="nametag", "_nametag", $B228="intro", "", $B228="neither", "")</f>
        <v>_nametag</v>
      </c>
      <c r="AF228" s="46" t="s">
        <v>6</v>
      </c>
      <c r="AG228" s="46" t="s">
        <v>5</v>
      </c>
      <c r="AH228" s="108" t="str">
        <f t="shared" si="44"/>
        <v>pumpkin</v>
      </c>
      <c r="AI228" s="46" t="s">
        <v>8</v>
      </c>
      <c r="AJ228" s="110" t="str">
        <f t="shared" si="37"/>
        <v>bottom right</v>
      </c>
      <c r="AK228" s="110" t="str" cm="1">
        <f t="array" ref="AK228">_xlfn.IFS($G228="he", "his", $G228="she", "her", $G228="they", "their")</f>
        <v>his</v>
      </c>
      <c r="AL228" s="110" t="s">
        <v>135</v>
      </c>
      <c r="AM228" s="111" t="str">
        <f t="shared" si="38"/>
        <v>he_brother</v>
      </c>
      <c r="AN228" s="106" t="str">
        <f t="shared" si="45"/>
        <v>HT1_brother_alex.png</v>
      </c>
      <c r="AO228" s="106" t="str">
        <f t="shared" si="46"/>
        <v>HT1_sister_alex.png</v>
      </c>
      <c r="AP228" s="106" t="str">
        <f t="shared" si="47"/>
        <v>ST1_brother_sam.png</v>
      </c>
      <c r="AQ228" s="106" t="str">
        <f t="shared" si="48"/>
        <v>ST1_sister_sam.png</v>
      </c>
      <c r="AR228" s="106" t="s">
        <v>357</v>
      </c>
      <c r="AS228" s="106" t="s">
        <v>356</v>
      </c>
      <c r="AT228" s="106" t="s">
        <v>358</v>
      </c>
      <c r="AU228" s="106" t="s">
        <v>355</v>
      </c>
    </row>
    <row r="229" spans="1:47" x14ac:dyDescent="0.25">
      <c r="A229" s="107">
        <v>7</v>
      </c>
      <c r="B229" s="107" t="s">
        <v>123</v>
      </c>
      <c r="C229" s="107">
        <v>1</v>
      </c>
      <c r="D229" s="46" t="s">
        <v>10</v>
      </c>
      <c r="E229" s="46" t="str">
        <f t="shared" si="33"/>
        <v>nametag_list1_critical5</v>
      </c>
      <c r="F229" s="46" t="s">
        <v>337</v>
      </c>
      <c r="G229" s="46" t="s">
        <v>195</v>
      </c>
      <c r="H229" s="46">
        <f>VLOOKUP($C229&amp;$G229,'Character Sets'!$A$3:$H$21,3,FALSE)</f>
        <v>1</v>
      </c>
      <c r="I229" s="46" t="str">
        <f>VLOOKUP($C229&amp;$G229,'Character Sets'!$A$3:$H$21,4,FALSE)</f>
        <v>HT1</v>
      </c>
      <c r="J229" s="46" t="str">
        <f>LOWER(VLOOKUP($C229&amp;$G229,'Character Sets'!$A$3:$H$21,6,FALSE))</f>
        <v>alex</v>
      </c>
      <c r="K229" s="114" t="str">
        <f t="shared" si="34"/>
        <v>HT1_he_alex_nametag.png</v>
      </c>
      <c r="L229" s="46" t="s">
        <v>196</v>
      </c>
      <c r="M229" s="46">
        <f>VLOOKUP($C229&amp;$L229,'Character Sets'!$A$3:$H$21,3,FALSE)</f>
        <v>2</v>
      </c>
      <c r="N229" s="46" t="str">
        <f>VLOOKUP($C229&amp;$L229,'Character Sets'!$A$3:$H$21,4,FALSE)</f>
        <v>ST1</v>
      </c>
      <c r="O229" s="46" t="str">
        <f>LOWER(VLOOKUP($C229&amp;$L229,'Character Sets'!$A$3:$H$21,6,FALSE))</f>
        <v>sam</v>
      </c>
      <c r="P229" s="114" t="str">
        <f t="shared" si="35"/>
        <v>ST1_she_sam_nametag.png</v>
      </c>
      <c r="Q229" s="114" t="s">
        <v>19</v>
      </c>
      <c r="R229" s="107" cm="1">
        <f t="array" ref="R229">_xlfn.IFS($AF229="left", 275, $AF229="right", 525)</f>
        <v>275</v>
      </c>
      <c r="S229" s="107" cm="1">
        <f t="array" ref="S229">_xlfn.IFS($AG229="left", 275, $AG229="right", 525)</f>
        <v>525</v>
      </c>
      <c r="T229" s="107" cm="1">
        <f t="array" ref="T229">_xlfn.IFS($AF229="left", 175, $AF229="right", 725)</f>
        <v>175</v>
      </c>
      <c r="U229" s="107" cm="1">
        <f t="array" ref="U229">_xlfn.IFS($AI229="top", 150, $AI229="bottom", 250)</f>
        <v>150</v>
      </c>
      <c r="V229" s="107" cm="1">
        <f t="array" ref="V229">_xlfn.IFS($AI229="top", 100, $AI229="bottom", 300)</f>
        <v>100</v>
      </c>
      <c r="W229" s="107" cm="1">
        <f t="array" ref="W229">_xlfn.IFS($AI229="top", 50, $AI229="bottom", 350)</f>
        <v>50</v>
      </c>
      <c r="X229" s="111" t="str">
        <f t="shared" si="36"/>
        <v>HT1_sister_alex.png</v>
      </c>
      <c r="Y229" s="106" t="str" cm="1">
        <f t="array" ref="Y229">_xlfn.IFS($AR229="target_sister",$AO229,$AR229="target_brother", $AN229,$AR229="distractor_sister",$AQ229,$AR229="distractor_brother",$AP229)</f>
        <v>HT1_sister_alex.png</v>
      </c>
      <c r="Z229" s="106" t="str" cm="1">
        <f t="array" ref="Z229">_xlfn.IFS($AS229="target_sister",$AO229,$AS229="target_brother", $AN229,$AS229="distractor_sister",$AQ229,$AS229="distractor_brother",$AP229)</f>
        <v>ST1_sister_sam.png</v>
      </c>
      <c r="AA229" s="106" t="str" cm="1">
        <f t="array" ref="AA229">_xlfn.IFS($AT229="target_sister",$AO229,$AT229="target_brother", $AN229,$AT229="distractor_sister",$AQ229,$AT229="distractor_brother",$AP229)</f>
        <v>HT1_brother_alex.png</v>
      </c>
      <c r="AB229" s="106" t="str" cm="1">
        <f t="array" ref="AB229">_xlfn.IFS($AU229="target_sister",$AO229,$AU229="target_brother", $AN229,$AU229="distractor_sister",$AQ229,$AU229="distractor_brother",$AP229)</f>
        <v>ST1_brother_sam.png</v>
      </c>
      <c r="AC229" s="111" t="str">
        <f>_xlfn.CONCAT(VLOOKUP($C229&amp;$G229,'Character Sets'!$A$3:$H$21,6,FALSE)," gave the ",LEFT($Q229,FIND(".",$Q229)-1)," to ",$AK229," ",$AL229,".")</f>
        <v>Alex gave the bread to his sister.</v>
      </c>
      <c r="AD229" s="107">
        <v>5</v>
      </c>
      <c r="AE229" s="106" t="str" cm="1">
        <f t="array" ref="AE229">_xlfn.IFS($B229="both", "_nametag", $B229="nametag", "_nametag", $B229="intro", "", $B229="neither", "")</f>
        <v>_nametag</v>
      </c>
      <c r="AF229" s="46" t="s">
        <v>5</v>
      </c>
      <c r="AG229" s="46" t="s">
        <v>6</v>
      </c>
      <c r="AH229" s="108" t="str">
        <f t="shared" si="44"/>
        <v>bread</v>
      </c>
      <c r="AI229" s="46" t="s">
        <v>7</v>
      </c>
      <c r="AJ229" s="110" t="str">
        <f t="shared" si="37"/>
        <v>top left</v>
      </c>
      <c r="AK229" s="110" t="str" cm="1">
        <f t="array" ref="AK229">_xlfn.IFS($G229="he", "his", $G229="she", "her", $G229="they", "their")</f>
        <v>his</v>
      </c>
      <c r="AL229" s="110" t="s">
        <v>136</v>
      </c>
      <c r="AM229" s="111" t="str">
        <f t="shared" si="38"/>
        <v>he_sister</v>
      </c>
      <c r="AN229" s="106" t="str">
        <f t="shared" si="45"/>
        <v>HT1_brother_alex.png</v>
      </c>
      <c r="AO229" s="106" t="str">
        <f t="shared" si="46"/>
        <v>HT1_sister_alex.png</v>
      </c>
      <c r="AP229" s="106" t="str">
        <f t="shared" si="47"/>
        <v>ST1_brother_sam.png</v>
      </c>
      <c r="AQ229" s="106" t="str">
        <f t="shared" si="48"/>
        <v>ST1_sister_sam.png</v>
      </c>
      <c r="AR229" s="106" t="s">
        <v>356</v>
      </c>
      <c r="AS229" s="106" t="s">
        <v>358</v>
      </c>
      <c r="AT229" s="106" t="s">
        <v>355</v>
      </c>
      <c r="AU229" s="106" t="s">
        <v>357</v>
      </c>
    </row>
    <row r="230" spans="1:47" x14ac:dyDescent="0.25">
      <c r="A230" s="107">
        <v>7</v>
      </c>
      <c r="B230" s="107" t="s">
        <v>123</v>
      </c>
      <c r="C230" s="107">
        <v>1</v>
      </c>
      <c r="D230" s="46" t="s">
        <v>10</v>
      </c>
      <c r="E230" s="46" t="str">
        <f t="shared" si="33"/>
        <v>nametag_list1_critical6</v>
      </c>
      <c r="F230" s="109" t="s">
        <v>338</v>
      </c>
      <c r="G230" s="46" t="s">
        <v>195</v>
      </c>
      <c r="H230" s="46">
        <f>VLOOKUP($C230&amp;$G230,'Character Sets'!$A$3:$H$21,3,FALSE)</f>
        <v>1</v>
      </c>
      <c r="I230" s="46" t="str">
        <f>VLOOKUP($C230&amp;$G230,'Character Sets'!$A$3:$H$21,4,FALSE)</f>
        <v>HT1</v>
      </c>
      <c r="J230" s="46" t="str">
        <f>LOWER(VLOOKUP($C230&amp;$G230,'Character Sets'!$A$3:$H$21,6,FALSE))</f>
        <v>alex</v>
      </c>
      <c r="K230" s="114" t="str">
        <f t="shared" si="34"/>
        <v>HT1_he_alex_nametag.png</v>
      </c>
      <c r="L230" s="46" t="s">
        <v>197</v>
      </c>
      <c r="M230" s="46">
        <f>VLOOKUP($C230&amp;$L230,'Character Sets'!$A$3:$H$21,3,FALSE)</f>
        <v>3</v>
      </c>
      <c r="N230" s="46" t="str">
        <f>VLOOKUP($C230&amp;$L230,'Character Sets'!$A$3:$H$21,4,FALSE)</f>
        <v>HT3</v>
      </c>
      <c r="O230" s="46" t="str">
        <f>LOWER(VLOOKUP($C230&amp;$L230,'Character Sets'!$A$3:$H$21,6,FALSE))</f>
        <v>taylor</v>
      </c>
      <c r="P230" s="114" t="str">
        <f t="shared" si="35"/>
        <v>HT3_they_taylor_nametag.png</v>
      </c>
      <c r="Q230" s="114" t="s">
        <v>20</v>
      </c>
      <c r="R230" s="107" cm="1">
        <f t="array" ref="R230">_xlfn.IFS($AF230="left", 275, $AF230="right", 525)</f>
        <v>525</v>
      </c>
      <c r="S230" s="107" cm="1">
        <f t="array" ref="S230">_xlfn.IFS($AG230="left", 275, $AG230="right", 525)</f>
        <v>275</v>
      </c>
      <c r="T230" s="107" cm="1">
        <f t="array" ref="T230">_xlfn.IFS($AF230="left", 175, $AF230="right", 725)</f>
        <v>725</v>
      </c>
      <c r="U230" s="107" cm="1">
        <f t="array" ref="U230">_xlfn.IFS($AI230="top", 150, $AI230="bottom", 250)</f>
        <v>150</v>
      </c>
      <c r="V230" s="107" cm="1">
        <f t="array" ref="V230">_xlfn.IFS($AI230="top", 100, $AI230="bottom", 300)</f>
        <v>100</v>
      </c>
      <c r="W230" s="107" cm="1">
        <f t="array" ref="W230">_xlfn.IFS($AI230="top", 50, $AI230="bottom", 350)</f>
        <v>50</v>
      </c>
      <c r="X230" s="111" t="str">
        <f t="shared" si="36"/>
        <v>HT1_brother_alex.png</v>
      </c>
      <c r="Y230" s="106" t="str" cm="1">
        <f t="array" ref="Y230">_xlfn.IFS($AR230="target_sister",$AO230,$AR230="target_brother", $AN230,$AR230="distractor_sister",$AQ230,$AR230="distractor_brother",$AP230)</f>
        <v>HT3_brother_taylor.png</v>
      </c>
      <c r="Z230" s="106" t="str" cm="1">
        <f t="array" ref="Z230">_xlfn.IFS($AS230="target_sister",$AO230,$AS230="target_brother", $AN230,$AS230="distractor_sister",$AQ230,$AS230="distractor_brother",$AP230)</f>
        <v>HT1_brother_alex.png</v>
      </c>
      <c r="AA230" s="106" t="str" cm="1">
        <f t="array" ref="AA230">_xlfn.IFS($AT230="target_sister",$AO230,$AT230="target_brother", $AN230,$AT230="distractor_sister",$AQ230,$AT230="distractor_brother",$AP230)</f>
        <v>HT3_sister_taylor.png</v>
      </c>
      <c r="AB230" s="106" t="str" cm="1">
        <f t="array" ref="AB230">_xlfn.IFS($AU230="target_sister",$AO230,$AU230="target_brother", $AN230,$AU230="distractor_sister",$AQ230,$AU230="distractor_brother",$AP230)</f>
        <v>HT1_sister_alex.png</v>
      </c>
      <c r="AC230" s="111" t="str">
        <f>_xlfn.CONCAT(VLOOKUP($C230&amp;$G230,'Character Sets'!$A$3:$H$21,6,FALSE)," gave the ",LEFT($Q230,FIND(".",$Q230)-1)," to ",$AK230," ",$AL230,".")</f>
        <v>Alex gave the corn to his brother.</v>
      </c>
      <c r="AD230" s="107">
        <v>6</v>
      </c>
      <c r="AE230" s="106" t="str" cm="1">
        <f t="array" ref="AE230">_xlfn.IFS($B230="both", "_nametag", $B230="nametag", "_nametag", $B230="intro", "", $B230="neither", "")</f>
        <v>_nametag</v>
      </c>
      <c r="AF230" s="46" t="s">
        <v>6</v>
      </c>
      <c r="AG230" s="46" t="s">
        <v>5</v>
      </c>
      <c r="AH230" s="108" t="str">
        <f t="shared" si="44"/>
        <v>corn</v>
      </c>
      <c r="AI230" s="46" t="s">
        <v>7</v>
      </c>
      <c r="AJ230" s="110" t="str">
        <f t="shared" si="37"/>
        <v>top right</v>
      </c>
      <c r="AK230" s="110" t="str" cm="1">
        <f t="array" ref="AK230">_xlfn.IFS($G230="he", "his", $G230="she", "her", $G230="they", "their")</f>
        <v>his</v>
      </c>
      <c r="AL230" s="110" t="s">
        <v>135</v>
      </c>
      <c r="AM230" s="111" t="str">
        <f t="shared" si="38"/>
        <v>he_brother</v>
      </c>
      <c r="AN230" s="106" t="str">
        <f t="shared" si="45"/>
        <v>HT1_brother_alex.png</v>
      </c>
      <c r="AO230" s="106" t="str">
        <f t="shared" si="46"/>
        <v>HT1_sister_alex.png</v>
      </c>
      <c r="AP230" s="106" t="str">
        <f t="shared" si="47"/>
        <v>HT3_brother_taylor.png</v>
      </c>
      <c r="AQ230" s="106" t="str">
        <f t="shared" si="48"/>
        <v>HT3_sister_taylor.png</v>
      </c>
      <c r="AR230" s="106" t="s">
        <v>357</v>
      </c>
      <c r="AS230" s="106" t="s">
        <v>355</v>
      </c>
      <c r="AT230" s="106" t="s">
        <v>358</v>
      </c>
      <c r="AU230" s="106" t="s">
        <v>356</v>
      </c>
    </row>
    <row r="231" spans="1:47" x14ac:dyDescent="0.25">
      <c r="A231" s="107">
        <v>7</v>
      </c>
      <c r="B231" s="107" t="s">
        <v>123</v>
      </c>
      <c r="C231" s="107">
        <v>1</v>
      </c>
      <c r="D231" s="46" t="s">
        <v>10</v>
      </c>
      <c r="E231" s="46" t="str">
        <f t="shared" si="33"/>
        <v>nametag_list1_critical7</v>
      </c>
      <c r="F231" s="109" t="s">
        <v>338</v>
      </c>
      <c r="G231" s="46" t="s">
        <v>195</v>
      </c>
      <c r="H231" s="46">
        <f>VLOOKUP($C231&amp;$G231,'Character Sets'!$A$3:$H$21,3,FALSE)</f>
        <v>1</v>
      </c>
      <c r="I231" s="46" t="str">
        <f>VLOOKUP($C231&amp;$G231,'Character Sets'!$A$3:$H$21,4,FALSE)</f>
        <v>HT1</v>
      </c>
      <c r="J231" s="46" t="str">
        <f>LOWER(VLOOKUP($C231&amp;$G231,'Character Sets'!$A$3:$H$21,6,FALSE))</f>
        <v>alex</v>
      </c>
      <c r="K231" s="114" t="str">
        <f t="shared" si="34"/>
        <v>HT1_he_alex_nametag.png</v>
      </c>
      <c r="L231" s="46" t="s">
        <v>197</v>
      </c>
      <c r="M231" s="46">
        <f>VLOOKUP($C231&amp;$L231,'Character Sets'!$A$3:$H$21,3,FALSE)</f>
        <v>3</v>
      </c>
      <c r="N231" s="46" t="str">
        <f>VLOOKUP($C231&amp;$L231,'Character Sets'!$A$3:$H$21,4,FALSE)</f>
        <v>HT3</v>
      </c>
      <c r="O231" s="46" t="str">
        <f>LOWER(VLOOKUP($C231&amp;$L231,'Character Sets'!$A$3:$H$21,6,FALSE))</f>
        <v>taylor</v>
      </c>
      <c r="P231" s="114" t="str">
        <f t="shared" si="35"/>
        <v>HT3_they_taylor_nametag.png</v>
      </c>
      <c r="Q231" s="114" t="s">
        <v>103</v>
      </c>
      <c r="R231" s="107" cm="1">
        <f t="array" ref="R231">_xlfn.IFS($AF231="left", 275, $AF231="right", 525)</f>
        <v>275</v>
      </c>
      <c r="S231" s="107" cm="1">
        <f t="array" ref="S231">_xlfn.IFS($AG231="left", 275, $AG231="right", 525)</f>
        <v>525</v>
      </c>
      <c r="T231" s="107" cm="1">
        <f t="array" ref="T231">_xlfn.IFS($AF231="left", 175, $AF231="right", 725)</f>
        <v>175</v>
      </c>
      <c r="U231" s="107" cm="1">
        <f t="array" ref="U231">_xlfn.IFS($AI231="top", 150, $AI231="bottom", 250)</f>
        <v>250</v>
      </c>
      <c r="V231" s="107" cm="1">
        <f t="array" ref="V231">_xlfn.IFS($AI231="top", 100, $AI231="bottom", 300)</f>
        <v>300</v>
      </c>
      <c r="W231" s="107" cm="1">
        <f t="array" ref="W231">_xlfn.IFS($AI231="top", 50, $AI231="bottom", 350)</f>
        <v>350</v>
      </c>
      <c r="X231" s="111" t="str">
        <f t="shared" si="36"/>
        <v>HT1_brother_alex.png</v>
      </c>
      <c r="Y231" s="106" t="str" cm="1">
        <f t="array" ref="Y231">_xlfn.IFS($AR231="target_sister",$AO231,$AR231="target_brother", $AN231,$AR231="distractor_sister",$AQ231,$AR231="distractor_brother",$AP231)</f>
        <v>HT1_sister_alex.png</v>
      </c>
      <c r="Z231" s="106" t="str" cm="1">
        <f t="array" ref="Z231">_xlfn.IFS($AS231="target_sister",$AO231,$AS231="target_brother", $AN231,$AS231="distractor_sister",$AQ231,$AS231="distractor_brother",$AP231)</f>
        <v>HT3_sister_taylor.png</v>
      </c>
      <c r="AA231" s="106" t="str" cm="1">
        <f t="array" ref="AA231">_xlfn.IFS($AT231="target_sister",$AO231,$AT231="target_brother", $AN231,$AT231="distractor_sister",$AQ231,$AT231="distractor_brother",$AP231)</f>
        <v>HT1_brother_alex.png</v>
      </c>
      <c r="AB231" s="106" t="str" cm="1">
        <f t="array" ref="AB231">_xlfn.IFS($AU231="target_sister",$AO231,$AU231="target_brother", $AN231,$AU231="distractor_sister",$AQ231,$AU231="distractor_brother",$AP231)</f>
        <v>HT3_brother_taylor.png</v>
      </c>
      <c r="AC231" s="111" t="str">
        <f>_xlfn.CONCAT(VLOOKUP($C231&amp;$G231,'Character Sets'!$A$3:$H$21,6,FALSE)," gave the ",LEFT($Q231,FIND(".",$Q231)-1)," to ",$AK231," ",$AL231,".")</f>
        <v>Alex gave the kiwi to his brother.</v>
      </c>
      <c r="AD231" s="107">
        <v>7</v>
      </c>
      <c r="AE231" s="106" t="str" cm="1">
        <f t="array" ref="AE231">_xlfn.IFS($B231="both", "_nametag", $B231="nametag", "_nametag", $B231="intro", "", $B231="neither", "")</f>
        <v>_nametag</v>
      </c>
      <c r="AF231" s="46" t="s">
        <v>5</v>
      </c>
      <c r="AG231" s="46" t="s">
        <v>6</v>
      </c>
      <c r="AH231" s="108" t="str">
        <f t="shared" si="44"/>
        <v>kiwi</v>
      </c>
      <c r="AI231" s="46" t="s">
        <v>8</v>
      </c>
      <c r="AJ231" s="110" t="str">
        <f t="shared" si="37"/>
        <v>bottom left</v>
      </c>
      <c r="AK231" s="110" t="str" cm="1">
        <f t="array" ref="AK231">_xlfn.IFS($G231="he", "his", $G231="she", "her", $G231="they", "their")</f>
        <v>his</v>
      </c>
      <c r="AL231" s="110" t="s">
        <v>135</v>
      </c>
      <c r="AM231" s="111" t="str">
        <f t="shared" si="38"/>
        <v>he_brother</v>
      </c>
      <c r="AN231" s="106" t="str">
        <f t="shared" si="45"/>
        <v>HT1_brother_alex.png</v>
      </c>
      <c r="AO231" s="106" t="str">
        <f t="shared" si="46"/>
        <v>HT1_sister_alex.png</v>
      </c>
      <c r="AP231" s="106" t="str">
        <f t="shared" si="47"/>
        <v>HT3_brother_taylor.png</v>
      </c>
      <c r="AQ231" s="106" t="str">
        <f t="shared" si="48"/>
        <v>HT3_sister_taylor.png</v>
      </c>
      <c r="AR231" s="106" t="s">
        <v>356</v>
      </c>
      <c r="AS231" s="106" t="s">
        <v>358</v>
      </c>
      <c r="AT231" s="106" t="s">
        <v>355</v>
      </c>
      <c r="AU231" s="106" t="s">
        <v>357</v>
      </c>
    </row>
    <row r="232" spans="1:47" x14ac:dyDescent="0.25">
      <c r="A232" s="107">
        <v>7</v>
      </c>
      <c r="B232" s="107" t="s">
        <v>123</v>
      </c>
      <c r="C232" s="107">
        <v>1</v>
      </c>
      <c r="D232" s="46" t="s">
        <v>10</v>
      </c>
      <c r="E232" s="46" t="str">
        <f t="shared" si="33"/>
        <v>nametag_list1_critical8</v>
      </c>
      <c r="F232" s="109" t="s">
        <v>338</v>
      </c>
      <c r="G232" s="46" t="s">
        <v>195</v>
      </c>
      <c r="H232" s="46">
        <f>VLOOKUP($C232&amp;$G232,'Character Sets'!$A$3:$H$21,3,FALSE)</f>
        <v>1</v>
      </c>
      <c r="I232" s="46" t="str">
        <f>VLOOKUP($C232&amp;$G232,'Character Sets'!$A$3:$H$21,4,FALSE)</f>
        <v>HT1</v>
      </c>
      <c r="J232" s="46" t="str">
        <f>LOWER(VLOOKUP($C232&amp;$G232,'Character Sets'!$A$3:$H$21,6,FALSE))</f>
        <v>alex</v>
      </c>
      <c r="K232" s="114" t="str">
        <f t="shared" si="34"/>
        <v>HT1_he_alex_nametag.png</v>
      </c>
      <c r="L232" s="46" t="s">
        <v>197</v>
      </c>
      <c r="M232" s="46">
        <f>VLOOKUP($C232&amp;$L232,'Character Sets'!$A$3:$H$21,3,FALSE)</f>
        <v>3</v>
      </c>
      <c r="N232" s="46" t="str">
        <f>VLOOKUP($C232&amp;$L232,'Character Sets'!$A$3:$H$21,4,FALSE)</f>
        <v>HT3</v>
      </c>
      <c r="O232" s="46" t="str">
        <f>LOWER(VLOOKUP($C232&amp;$L232,'Character Sets'!$A$3:$H$21,6,FALSE))</f>
        <v>taylor</v>
      </c>
      <c r="P232" s="114" t="str">
        <f t="shared" si="35"/>
        <v>HT3_they_taylor_nametag.png</v>
      </c>
      <c r="Q232" s="114" t="s">
        <v>40</v>
      </c>
      <c r="R232" s="107" cm="1">
        <f t="array" ref="R232">_xlfn.IFS($AF232="left", 275, $AF232="right", 525)</f>
        <v>525</v>
      </c>
      <c r="S232" s="107" cm="1">
        <f t="array" ref="S232">_xlfn.IFS($AG232="left", 275, $AG232="right", 525)</f>
        <v>275</v>
      </c>
      <c r="T232" s="107" cm="1">
        <f t="array" ref="T232">_xlfn.IFS($AF232="left", 175, $AF232="right", 725)</f>
        <v>725</v>
      </c>
      <c r="U232" s="107" cm="1">
        <f t="array" ref="U232">_xlfn.IFS($AI232="top", 150, $AI232="bottom", 250)</f>
        <v>250</v>
      </c>
      <c r="V232" s="107" cm="1">
        <f t="array" ref="V232">_xlfn.IFS($AI232="top", 100, $AI232="bottom", 300)</f>
        <v>300</v>
      </c>
      <c r="W232" s="107" cm="1">
        <f t="array" ref="W232">_xlfn.IFS($AI232="top", 50, $AI232="bottom", 350)</f>
        <v>350</v>
      </c>
      <c r="X232" s="111" t="str">
        <f t="shared" si="36"/>
        <v>HT1_sister_alex.png</v>
      </c>
      <c r="Y232" s="106" t="str" cm="1">
        <f t="array" ref="Y232">_xlfn.IFS($AR232="target_sister",$AO232,$AR232="target_brother", $AN232,$AR232="distractor_sister",$AQ232,$AR232="distractor_brother",$AP232)</f>
        <v>HT3_brother_taylor.png</v>
      </c>
      <c r="Z232" s="106" t="str" cm="1">
        <f t="array" ref="Z232">_xlfn.IFS($AS232="target_sister",$AO232,$AS232="target_brother", $AN232,$AS232="distractor_sister",$AQ232,$AS232="distractor_brother",$AP232)</f>
        <v>HT1_brother_alex.png</v>
      </c>
      <c r="AA232" s="106" t="str" cm="1">
        <f t="array" ref="AA232">_xlfn.IFS($AT232="target_sister",$AO232,$AT232="target_brother", $AN232,$AT232="distractor_sister",$AQ232,$AT232="distractor_brother",$AP232)</f>
        <v>HT3_sister_taylor.png</v>
      </c>
      <c r="AB232" s="106" t="str" cm="1">
        <f t="array" ref="AB232">_xlfn.IFS($AU232="target_sister",$AO232,$AU232="target_brother", $AN232,$AU232="distractor_sister",$AQ232,$AU232="distractor_brother",$AP232)</f>
        <v>HT1_sister_alex.png</v>
      </c>
      <c r="AC232" s="111" t="str">
        <f>_xlfn.CONCAT(VLOOKUP($C232&amp;$G232,'Character Sets'!$A$3:$H$21,6,FALSE)," gave the ",LEFT($Q232,FIND(".",$Q232)-1)," to ",$AK232," ",$AL232,".")</f>
        <v>Alex gave the grapes to his sister.</v>
      </c>
      <c r="AD232" s="107">
        <v>8</v>
      </c>
      <c r="AE232" s="106" t="str" cm="1">
        <f t="array" ref="AE232">_xlfn.IFS($B232="both", "_nametag", $B232="nametag", "_nametag", $B232="intro", "", $B232="neither", "")</f>
        <v>_nametag</v>
      </c>
      <c r="AF232" s="46" t="s">
        <v>6</v>
      </c>
      <c r="AG232" s="46" t="s">
        <v>5</v>
      </c>
      <c r="AH232" s="108" t="str">
        <f t="shared" si="44"/>
        <v>grapes</v>
      </c>
      <c r="AI232" s="46" t="s">
        <v>8</v>
      </c>
      <c r="AJ232" s="110" t="str">
        <f t="shared" si="37"/>
        <v>bottom right</v>
      </c>
      <c r="AK232" s="110" t="str" cm="1">
        <f t="array" ref="AK232">_xlfn.IFS($G232="he", "his", $G232="she", "her", $G232="they", "their")</f>
        <v>his</v>
      </c>
      <c r="AL232" s="110" t="s">
        <v>136</v>
      </c>
      <c r="AM232" s="111" t="str">
        <f t="shared" si="38"/>
        <v>he_sister</v>
      </c>
      <c r="AN232" s="106" t="str">
        <f t="shared" si="45"/>
        <v>HT1_brother_alex.png</v>
      </c>
      <c r="AO232" s="106" t="str">
        <f t="shared" si="46"/>
        <v>HT1_sister_alex.png</v>
      </c>
      <c r="AP232" s="106" t="str">
        <f t="shared" si="47"/>
        <v>HT3_brother_taylor.png</v>
      </c>
      <c r="AQ232" s="106" t="str">
        <f t="shared" si="48"/>
        <v>HT3_sister_taylor.png</v>
      </c>
      <c r="AR232" s="106" t="s">
        <v>357</v>
      </c>
      <c r="AS232" s="106" t="s">
        <v>355</v>
      </c>
      <c r="AT232" s="106" t="s">
        <v>358</v>
      </c>
      <c r="AU232" s="106" t="s">
        <v>356</v>
      </c>
    </row>
    <row r="233" spans="1:47" x14ac:dyDescent="0.25">
      <c r="A233" s="107">
        <v>7</v>
      </c>
      <c r="B233" s="107" t="s">
        <v>123</v>
      </c>
      <c r="C233" s="107">
        <v>1</v>
      </c>
      <c r="D233" s="46" t="s">
        <v>10</v>
      </c>
      <c r="E233" s="46" t="str">
        <f t="shared" si="33"/>
        <v>nametag_list1_critical9</v>
      </c>
      <c r="F233" s="109" t="s">
        <v>338</v>
      </c>
      <c r="G233" s="46" t="s">
        <v>195</v>
      </c>
      <c r="H233" s="46">
        <f>VLOOKUP($C233&amp;$G233,'Character Sets'!$A$3:$H$21,3,FALSE)</f>
        <v>1</v>
      </c>
      <c r="I233" s="46" t="str">
        <f>VLOOKUP($C233&amp;$G233,'Character Sets'!$A$3:$H$21,4,FALSE)</f>
        <v>HT1</v>
      </c>
      <c r="J233" s="46" t="str">
        <f>LOWER(VLOOKUP($C233&amp;$G233,'Character Sets'!$A$3:$H$21,6,FALSE))</f>
        <v>alex</v>
      </c>
      <c r="K233" s="114" t="str">
        <f t="shared" si="34"/>
        <v>HT1_he_alex_nametag.png</v>
      </c>
      <c r="L233" s="46" t="s">
        <v>197</v>
      </c>
      <c r="M233" s="46">
        <f>VLOOKUP($C233&amp;$L233,'Character Sets'!$A$3:$H$21,3,FALSE)</f>
        <v>3</v>
      </c>
      <c r="N233" s="46" t="str">
        <f>VLOOKUP($C233&amp;$L233,'Character Sets'!$A$3:$H$21,4,FALSE)</f>
        <v>HT3</v>
      </c>
      <c r="O233" s="46" t="str">
        <f>LOWER(VLOOKUP($C233&amp;$L233,'Character Sets'!$A$3:$H$21,6,FALSE))</f>
        <v>taylor</v>
      </c>
      <c r="P233" s="114" t="str">
        <f t="shared" si="35"/>
        <v>HT3_they_taylor_nametag.png</v>
      </c>
      <c r="Q233" s="114" t="s">
        <v>101</v>
      </c>
      <c r="R233" s="107" cm="1">
        <f t="array" ref="R233">_xlfn.IFS($AF233="left", 275, $AF233="right", 525)</f>
        <v>275</v>
      </c>
      <c r="S233" s="107" cm="1">
        <f t="array" ref="S233">_xlfn.IFS($AG233="left", 275, $AG233="right", 525)</f>
        <v>525</v>
      </c>
      <c r="T233" s="107" cm="1">
        <f t="array" ref="T233">_xlfn.IFS($AF233="left", 175, $AF233="right", 725)</f>
        <v>175</v>
      </c>
      <c r="U233" s="107" cm="1">
        <f t="array" ref="U233">_xlfn.IFS($AI233="top", 150, $AI233="bottom", 250)</f>
        <v>150</v>
      </c>
      <c r="V233" s="107" cm="1">
        <f t="array" ref="V233">_xlfn.IFS($AI233="top", 100, $AI233="bottom", 300)</f>
        <v>100</v>
      </c>
      <c r="W233" s="107" cm="1">
        <f t="array" ref="W233">_xlfn.IFS($AI233="top", 50, $AI233="bottom", 350)</f>
        <v>50</v>
      </c>
      <c r="X233" s="111" t="str">
        <f t="shared" si="36"/>
        <v>HT1_sister_alex.png</v>
      </c>
      <c r="Y233" s="106" t="str" cm="1">
        <f t="array" ref="Y233">_xlfn.IFS($AR233="target_sister",$AO233,$AR233="target_brother", $AN233,$AR233="distractor_sister",$AQ233,$AR233="distractor_brother",$AP233)</f>
        <v>HT1_sister_alex.png</v>
      </c>
      <c r="Z233" s="106" t="str" cm="1">
        <f t="array" ref="Z233">_xlfn.IFS($AS233="target_sister",$AO233,$AS233="target_brother", $AN233,$AS233="distractor_sister",$AQ233,$AS233="distractor_brother",$AP233)</f>
        <v>HT3_sister_taylor.png</v>
      </c>
      <c r="AA233" s="106" t="str" cm="1">
        <f t="array" ref="AA233">_xlfn.IFS($AT233="target_sister",$AO233,$AT233="target_brother", $AN233,$AT233="distractor_sister",$AQ233,$AT233="distractor_brother",$AP233)</f>
        <v>HT1_brother_alex.png</v>
      </c>
      <c r="AB233" s="106" t="str" cm="1">
        <f t="array" ref="AB233">_xlfn.IFS($AU233="target_sister",$AO233,$AU233="target_brother", $AN233,$AU233="distractor_sister",$AQ233,$AU233="distractor_brother",$AP233)</f>
        <v>HT3_brother_taylor.png</v>
      </c>
      <c r="AC233" s="111" t="str">
        <f>_xlfn.CONCAT(VLOOKUP($C233&amp;$G233,'Character Sets'!$A$3:$H$21,6,FALSE)," gave the ",LEFT($Q233,FIND(".",$Q233)-1)," to ",$AK233," ",$AL233,".")</f>
        <v>Alex gave the pear to his sister.</v>
      </c>
      <c r="AD233" s="107">
        <v>9</v>
      </c>
      <c r="AE233" s="106" t="str" cm="1">
        <f t="array" ref="AE233">_xlfn.IFS($B233="both", "_nametag", $B233="nametag", "_nametag", $B233="intro", "", $B233="neither", "")</f>
        <v>_nametag</v>
      </c>
      <c r="AF233" s="46" t="s">
        <v>5</v>
      </c>
      <c r="AG233" s="46" t="s">
        <v>6</v>
      </c>
      <c r="AH233" s="108" t="str">
        <f t="shared" si="44"/>
        <v>pear</v>
      </c>
      <c r="AI233" s="46" t="s">
        <v>7</v>
      </c>
      <c r="AJ233" s="110" t="str">
        <f t="shared" si="37"/>
        <v>top left</v>
      </c>
      <c r="AK233" s="110" t="str" cm="1">
        <f t="array" ref="AK233">_xlfn.IFS($G233="he", "his", $G233="she", "her", $G233="they", "their")</f>
        <v>his</v>
      </c>
      <c r="AL233" s="110" t="s">
        <v>136</v>
      </c>
      <c r="AM233" s="111" t="str">
        <f t="shared" si="38"/>
        <v>he_sister</v>
      </c>
      <c r="AN233" s="106" t="str">
        <f t="shared" si="45"/>
        <v>HT1_brother_alex.png</v>
      </c>
      <c r="AO233" s="106" t="str">
        <f t="shared" si="46"/>
        <v>HT1_sister_alex.png</v>
      </c>
      <c r="AP233" s="106" t="str">
        <f t="shared" si="47"/>
        <v>HT3_brother_taylor.png</v>
      </c>
      <c r="AQ233" s="106" t="str">
        <f t="shared" si="48"/>
        <v>HT3_sister_taylor.png</v>
      </c>
      <c r="AR233" s="106" t="s">
        <v>356</v>
      </c>
      <c r="AS233" s="106" t="s">
        <v>358</v>
      </c>
      <c r="AT233" s="106" t="s">
        <v>355</v>
      </c>
      <c r="AU233" s="106" t="s">
        <v>357</v>
      </c>
    </row>
    <row r="234" spans="1:47" x14ac:dyDescent="0.25">
      <c r="A234" s="107">
        <v>7</v>
      </c>
      <c r="B234" s="107" t="s">
        <v>123</v>
      </c>
      <c r="C234" s="107">
        <v>1</v>
      </c>
      <c r="D234" s="46" t="s">
        <v>10</v>
      </c>
      <c r="E234" s="46" t="str">
        <f t="shared" si="33"/>
        <v>nametag_list1_critical10</v>
      </c>
      <c r="F234" s="109" t="s">
        <v>338</v>
      </c>
      <c r="G234" s="46" t="s">
        <v>195</v>
      </c>
      <c r="H234" s="46">
        <f>VLOOKUP($C234&amp;$G234,'Character Sets'!$A$3:$H$21,3,FALSE)</f>
        <v>1</v>
      </c>
      <c r="I234" s="46" t="str">
        <f>VLOOKUP($C234&amp;$G234,'Character Sets'!$A$3:$H$21,4,FALSE)</f>
        <v>HT1</v>
      </c>
      <c r="J234" s="46" t="str">
        <f>LOWER(VLOOKUP($C234&amp;$G234,'Character Sets'!$A$3:$H$21,6,FALSE))</f>
        <v>alex</v>
      </c>
      <c r="K234" s="114" t="str">
        <f t="shared" si="34"/>
        <v>HT1_he_alex_nametag.png</v>
      </c>
      <c r="L234" s="46" t="s">
        <v>197</v>
      </c>
      <c r="M234" s="46">
        <f>VLOOKUP($C234&amp;$L234,'Character Sets'!$A$3:$H$21,3,FALSE)</f>
        <v>3</v>
      </c>
      <c r="N234" s="46" t="str">
        <f>VLOOKUP($C234&amp;$L234,'Character Sets'!$A$3:$H$21,4,FALSE)</f>
        <v>HT3</v>
      </c>
      <c r="O234" s="46" t="str">
        <f>LOWER(VLOOKUP($C234&amp;$L234,'Character Sets'!$A$3:$H$21,6,FALSE))</f>
        <v>taylor</v>
      </c>
      <c r="P234" s="114" t="str">
        <f t="shared" si="35"/>
        <v>HT3_they_taylor_nametag.png</v>
      </c>
      <c r="Q234" s="114" t="s">
        <v>21</v>
      </c>
      <c r="R234" s="107" cm="1">
        <f t="array" ref="R234">_xlfn.IFS($AF234="left", 275, $AF234="right", 525)</f>
        <v>525</v>
      </c>
      <c r="S234" s="107" cm="1">
        <f t="array" ref="S234">_xlfn.IFS($AG234="left", 275, $AG234="right", 525)</f>
        <v>275</v>
      </c>
      <c r="T234" s="107" cm="1">
        <f t="array" ref="T234">_xlfn.IFS($AF234="left", 175, $AF234="right", 725)</f>
        <v>725</v>
      </c>
      <c r="U234" s="107" cm="1">
        <f t="array" ref="U234">_xlfn.IFS($AI234="top", 150, $AI234="bottom", 250)</f>
        <v>150</v>
      </c>
      <c r="V234" s="107" cm="1">
        <f t="array" ref="V234">_xlfn.IFS($AI234="top", 100, $AI234="bottom", 300)</f>
        <v>100</v>
      </c>
      <c r="W234" s="107" cm="1">
        <f t="array" ref="W234">_xlfn.IFS($AI234="top", 50, $AI234="bottom", 350)</f>
        <v>50</v>
      </c>
      <c r="X234" s="111" t="str">
        <f t="shared" si="36"/>
        <v>HT1_brother_alex.png</v>
      </c>
      <c r="Y234" s="106" t="str" cm="1">
        <f t="array" ref="Y234">_xlfn.IFS($AR234="target_sister",$AO234,$AR234="target_brother", $AN234,$AR234="distractor_sister",$AQ234,$AR234="distractor_brother",$AP234)</f>
        <v>HT3_brother_taylor.png</v>
      </c>
      <c r="Z234" s="106" t="str" cm="1">
        <f t="array" ref="Z234">_xlfn.IFS($AS234="target_sister",$AO234,$AS234="target_brother", $AN234,$AS234="distractor_sister",$AQ234,$AS234="distractor_brother",$AP234)</f>
        <v>HT1_brother_alex.png</v>
      </c>
      <c r="AA234" s="106" t="str" cm="1">
        <f t="array" ref="AA234">_xlfn.IFS($AT234="target_sister",$AO234,$AT234="target_brother", $AN234,$AT234="distractor_sister",$AQ234,$AT234="distractor_brother",$AP234)</f>
        <v>HT3_sister_taylor.png</v>
      </c>
      <c r="AB234" s="106" t="str" cm="1">
        <f t="array" ref="AB234">_xlfn.IFS($AU234="target_sister",$AO234,$AU234="target_brother", $AN234,$AU234="distractor_sister",$AQ234,$AU234="distractor_brother",$AP234)</f>
        <v>HT1_sister_alex.png</v>
      </c>
      <c r="AC234" s="111" t="str">
        <f>_xlfn.CONCAT(VLOOKUP($C234&amp;$G234,'Character Sets'!$A$3:$H$21,6,FALSE)," gave the ",LEFT($Q234,FIND(".",$Q234)-1)," to ",$AK234," ",$AL234,".")</f>
        <v>Alex gave the juice to his brother.</v>
      </c>
      <c r="AD234" s="107">
        <v>10</v>
      </c>
      <c r="AE234" s="106" t="str" cm="1">
        <f t="array" ref="AE234">_xlfn.IFS($B234="both", "_nametag", $B234="nametag", "_nametag", $B234="intro", "", $B234="neither", "")</f>
        <v>_nametag</v>
      </c>
      <c r="AF234" s="46" t="s">
        <v>6</v>
      </c>
      <c r="AG234" s="46" t="s">
        <v>5</v>
      </c>
      <c r="AH234" s="108" t="str">
        <f t="shared" si="44"/>
        <v>juice</v>
      </c>
      <c r="AI234" s="46" t="s">
        <v>7</v>
      </c>
      <c r="AJ234" s="110" t="str">
        <f t="shared" si="37"/>
        <v>top right</v>
      </c>
      <c r="AK234" s="110" t="str" cm="1">
        <f t="array" ref="AK234">_xlfn.IFS($G234="he", "his", $G234="she", "her", $G234="they", "their")</f>
        <v>his</v>
      </c>
      <c r="AL234" s="110" t="s">
        <v>135</v>
      </c>
      <c r="AM234" s="111" t="str">
        <f t="shared" si="38"/>
        <v>he_brother</v>
      </c>
      <c r="AN234" s="106" t="str">
        <f t="shared" si="45"/>
        <v>HT1_brother_alex.png</v>
      </c>
      <c r="AO234" s="106" t="str">
        <f t="shared" si="46"/>
        <v>HT1_sister_alex.png</v>
      </c>
      <c r="AP234" s="106" t="str">
        <f t="shared" si="47"/>
        <v>HT3_brother_taylor.png</v>
      </c>
      <c r="AQ234" s="106" t="str">
        <f t="shared" si="48"/>
        <v>HT3_sister_taylor.png</v>
      </c>
      <c r="AR234" s="106" t="s">
        <v>357</v>
      </c>
      <c r="AS234" s="106" t="s">
        <v>355</v>
      </c>
      <c r="AT234" s="106" t="s">
        <v>358</v>
      </c>
      <c r="AU234" s="106" t="s">
        <v>356</v>
      </c>
    </row>
    <row r="235" spans="1:47" x14ac:dyDescent="0.25">
      <c r="A235" s="107">
        <v>7</v>
      </c>
      <c r="B235" s="107" t="s">
        <v>123</v>
      </c>
      <c r="C235" s="107">
        <v>1</v>
      </c>
      <c r="D235" s="46" t="s">
        <v>10</v>
      </c>
      <c r="E235" s="46" t="str">
        <f t="shared" si="33"/>
        <v>nametag_list1_critical11</v>
      </c>
      <c r="F235" s="46" t="s">
        <v>337</v>
      </c>
      <c r="G235" s="46" t="s">
        <v>196</v>
      </c>
      <c r="H235" s="46">
        <f>VLOOKUP($C235&amp;$G235,'Character Sets'!$A$3:$H$21,3,FALSE)</f>
        <v>2</v>
      </c>
      <c r="I235" s="46" t="str">
        <f>VLOOKUP($C235&amp;$G235,'Character Sets'!$A$3:$H$21,4,FALSE)</f>
        <v>ST1</v>
      </c>
      <c r="J235" s="46" t="str">
        <f>LOWER(VLOOKUP($C235&amp;$G235,'Character Sets'!$A$3:$H$21,6,FALSE))</f>
        <v>sam</v>
      </c>
      <c r="K235" s="114" t="str">
        <f t="shared" si="34"/>
        <v>ST1_she_sam_nametag.png</v>
      </c>
      <c r="L235" s="46" t="s">
        <v>195</v>
      </c>
      <c r="M235" s="46">
        <f>VLOOKUP($C235&amp;$L235,'Character Sets'!$A$3:$H$21,3,FALSE)</f>
        <v>1</v>
      </c>
      <c r="N235" s="46" t="str">
        <f>VLOOKUP($C235&amp;$L235,'Character Sets'!$A$3:$H$21,4,FALSE)</f>
        <v>HT1</v>
      </c>
      <c r="O235" s="46" t="str">
        <f>LOWER(VLOOKUP($C235&amp;$L235,'Character Sets'!$A$3:$H$21,6,FALSE))</f>
        <v>alex</v>
      </c>
      <c r="P235" s="114" t="str">
        <f t="shared" si="35"/>
        <v>HT1_he_alex_nametag.png</v>
      </c>
      <c r="Q235" s="114" t="s">
        <v>22</v>
      </c>
      <c r="R235" s="107" cm="1">
        <f t="array" ref="R235">_xlfn.IFS($AF235="left", 275, $AF235="right", 525)</f>
        <v>275</v>
      </c>
      <c r="S235" s="107" cm="1">
        <f t="array" ref="S235">_xlfn.IFS($AG235="left", 275, $AG235="right", 525)</f>
        <v>525</v>
      </c>
      <c r="T235" s="107" cm="1">
        <f t="array" ref="T235">_xlfn.IFS($AF235="left", 175, $AF235="right", 725)</f>
        <v>175</v>
      </c>
      <c r="U235" s="107" cm="1">
        <f t="array" ref="U235">_xlfn.IFS($AI235="top", 150, $AI235="bottom", 250)</f>
        <v>250</v>
      </c>
      <c r="V235" s="107" cm="1">
        <f t="array" ref="V235">_xlfn.IFS($AI235="top", 100, $AI235="bottom", 300)</f>
        <v>300</v>
      </c>
      <c r="W235" s="107" cm="1">
        <f t="array" ref="W235">_xlfn.IFS($AI235="top", 50, $AI235="bottom", 350)</f>
        <v>350</v>
      </c>
      <c r="X235" s="111" t="str">
        <f t="shared" si="36"/>
        <v>ST1_sister_sam.png</v>
      </c>
      <c r="Y235" s="106" t="str" cm="1">
        <f t="array" ref="Y235">_xlfn.IFS($AR235="target_sister",$AO235,$AR235="target_brother", $AN235,$AR235="distractor_sister",$AQ235,$AR235="distractor_brother",$AP235)</f>
        <v>ST1_brother_sam.png</v>
      </c>
      <c r="Z235" s="106" t="str" cm="1">
        <f t="array" ref="Z235">_xlfn.IFS($AS235="target_sister",$AO235,$AS235="target_brother", $AN235,$AS235="distractor_sister",$AQ235,$AS235="distractor_brother",$AP235)</f>
        <v>HT1_brother_alex.png</v>
      </c>
      <c r="AA235" s="106" t="str" cm="1">
        <f t="array" ref="AA235">_xlfn.IFS($AT235="target_sister",$AO235,$AT235="target_brother", $AN235,$AT235="distractor_sister",$AQ235,$AT235="distractor_brother",$AP235)</f>
        <v>ST1_sister_sam.png</v>
      </c>
      <c r="AB235" s="106" t="str" cm="1">
        <f t="array" ref="AB235">_xlfn.IFS($AU235="target_sister",$AO235,$AU235="target_brother", $AN235,$AU235="distractor_sister",$AQ235,$AU235="distractor_brother",$AP235)</f>
        <v>HT1_sister_alex.png</v>
      </c>
      <c r="AC235" s="111" t="str">
        <f>_xlfn.CONCAT(VLOOKUP($C235&amp;$G235,'Character Sets'!$A$3:$H$21,6,FALSE)," gave the ",LEFT($Q235,FIND(".",$Q235)-1)," to ",$AK235," ",$AL235,".")</f>
        <v>Sam gave the spoon to her sister.</v>
      </c>
      <c r="AD235" s="107">
        <v>11</v>
      </c>
      <c r="AE235" s="106" t="str" cm="1">
        <f t="array" ref="AE235">_xlfn.IFS($B235="both", "_nametag", $B235="nametag", "_nametag", $B235="intro", "", $B235="neither", "")</f>
        <v>_nametag</v>
      </c>
      <c r="AF235" s="46" t="s">
        <v>5</v>
      </c>
      <c r="AG235" s="46" t="s">
        <v>6</v>
      </c>
      <c r="AH235" s="108" t="str">
        <f t="shared" si="44"/>
        <v>spoon</v>
      </c>
      <c r="AI235" s="46" t="s">
        <v>8</v>
      </c>
      <c r="AJ235" s="110" t="str">
        <f t="shared" si="37"/>
        <v>bottom left</v>
      </c>
      <c r="AK235" s="110" t="str" cm="1">
        <f t="array" ref="AK235">_xlfn.IFS($G235="he", "his", $G235="she", "her", $G235="they", "their")</f>
        <v>her</v>
      </c>
      <c r="AL235" s="110" t="s">
        <v>136</v>
      </c>
      <c r="AM235" s="111" t="str">
        <f t="shared" si="38"/>
        <v>she_sister</v>
      </c>
      <c r="AN235" s="106" t="str">
        <f t="shared" si="45"/>
        <v>ST1_brother_sam.png</v>
      </c>
      <c r="AO235" s="106" t="str">
        <f t="shared" si="46"/>
        <v>ST1_sister_sam.png</v>
      </c>
      <c r="AP235" s="106" t="str">
        <f t="shared" si="47"/>
        <v>HT1_brother_alex.png</v>
      </c>
      <c r="AQ235" s="106" t="str">
        <f t="shared" si="48"/>
        <v>HT1_sister_alex.png</v>
      </c>
      <c r="AR235" s="106" t="s">
        <v>355</v>
      </c>
      <c r="AS235" s="106" t="s">
        <v>357</v>
      </c>
      <c r="AT235" s="106" t="s">
        <v>356</v>
      </c>
      <c r="AU235" s="106" t="s">
        <v>358</v>
      </c>
    </row>
    <row r="236" spans="1:47" x14ac:dyDescent="0.25">
      <c r="A236" s="107">
        <v>7</v>
      </c>
      <c r="B236" s="107" t="s">
        <v>123</v>
      </c>
      <c r="C236" s="107">
        <v>1</v>
      </c>
      <c r="D236" s="46" t="s">
        <v>10</v>
      </c>
      <c r="E236" s="46" t="str">
        <f t="shared" si="33"/>
        <v>nametag_list1_critical12</v>
      </c>
      <c r="F236" s="46" t="s">
        <v>337</v>
      </c>
      <c r="G236" s="46" t="s">
        <v>196</v>
      </c>
      <c r="H236" s="46">
        <f>VLOOKUP($C236&amp;$G236,'Character Sets'!$A$3:$H$21,3,FALSE)</f>
        <v>2</v>
      </c>
      <c r="I236" s="46" t="str">
        <f>VLOOKUP($C236&amp;$G236,'Character Sets'!$A$3:$H$21,4,FALSE)</f>
        <v>ST1</v>
      </c>
      <c r="J236" s="46" t="str">
        <f>LOWER(VLOOKUP($C236&amp;$G236,'Character Sets'!$A$3:$H$21,6,FALSE))</f>
        <v>sam</v>
      </c>
      <c r="K236" s="114" t="str">
        <f t="shared" si="34"/>
        <v>ST1_she_sam_nametag.png</v>
      </c>
      <c r="L236" s="46" t="s">
        <v>195</v>
      </c>
      <c r="M236" s="46">
        <f>VLOOKUP($C236&amp;$L236,'Character Sets'!$A$3:$H$21,3,FALSE)</f>
        <v>1</v>
      </c>
      <c r="N236" s="46" t="str">
        <f>VLOOKUP($C236&amp;$L236,'Character Sets'!$A$3:$H$21,4,FALSE)</f>
        <v>HT1</v>
      </c>
      <c r="O236" s="46" t="str">
        <f>LOWER(VLOOKUP($C236&amp;$L236,'Character Sets'!$A$3:$H$21,6,FALSE))</f>
        <v>alex</v>
      </c>
      <c r="P236" s="114" t="str">
        <f t="shared" si="35"/>
        <v>HT1_he_alex_nametag.png</v>
      </c>
      <c r="Q236" s="114" t="s">
        <v>23</v>
      </c>
      <c r="R236" s="107" cm="1">
        <f t="array" ref="R236">_xlfn.IFS($AF236="left", 275, $AF236="right", 525)</f>
        <v>525</v>
      </c>
      <c r="S236" s="107" cm="1">
        <f t="array" ref="S236">_xlfn.IFS($AG236="left", 275, $AG236="right", 525)</f>
        <v>275</v>
      </c>
      <c r="T236" s="107" cm="1">
        <f t="array" ref="T236">_xlfn.IFS($AF236="left", 175, $AF236="right", 725)</f>
        <v>725</v>
      </c>
      <c r="U236" s="107" cm="1">
        <f t="array" ref="U236">_xlfn.IFS($AI236="top", 150, $AI236="bottom", 250)</f>
        <v>250</v>
      </c>
      <c r="V236" s="107" cm="1">
        <f t="array" ref="V236">_xlfn.IFS($AI236="top", 100, $AI236="bottom", 300)</f>
        <v>300</v>
      </c>
      <c r="W236" s="107" cm="1">
        <f t="array" ref="W236">_xlfn.IFS($AI236="top", 50, $AI236="bottom", 350)</f>
        <v>350</v>
      </c>
      <c r="X236" s="111" t="str">
        <f t="shared" si="36"/>
        <v>ST1_brother_sam.png</v>
      </c>
      <c r="Y236" s="106" t="str" cm="1">
        <f t="array" ref="Y236">_xlfn.IFS($AR236="target_sister",$AO236,$AR236="target_brother", $AN236,$AR236="distractor_sister",$AQ236,$AR236="distractor_brother",$AP236)</f>
        <v>HT1_sister_alex.png</v>
      </c>
      <c r="Z236" s="106" t="str" cm="1">
        <f t="array" ref="Z236">_xlfn.IFS($AS236="target_sister",$AO236,$AS236="target_brother", $AN236,$AS236="distractor_sister",$AQ236,$AS236="distractor_brother",$AP236)</f>
        <v>ST1_sister_sam.png</v>
      </c>
      <c r="AA236" s="106" t="str" cm="1">
        <f t="array" ref="AA236">_xlfn.IFS($AT236="target_sister",$AO236,$AT236="target_brother", $AN236,$AT236="distractor_sister",$AQ236,$AT236="distractor_brother",$AP236)</f>
        <v>HT1_brother_alex.png</v>
      </c>
      <c r="AB236" s="106" t="str" cm="1">
        <f t="array" ref="AB236">_xlfn.IFS($AU236="target_sister",$AO236,$AU236="target_brother", $AN236,$AU236="distractor_sister",$AQ236,$AU236="distractor_brother",$AP236)</f>
        <v>ST1_brother_sam.png</v>
      </c>
      <c r="AC236" s="111" t="str">
        <f>_xlfn.CONCAT(VLOOKUP($C236&amp;$G236,'Character Sets'!$A$3:$H$21,6,FALSE)," gave the ",LEFT($Q236,FIND(".",$Q236)-1)," to ",$AK236," ",$AL236,".")</f>
        <v>Sam gave the broccoli to her brother.</v>
      </c>
      <c r="AD236" s="107">
        <v>12</v>
      </c>
      <c r="AE236" s="106" t="str" cm="1">
        <f t="array" ref="AE236">_xlfn.IFS($B236="both", "_nametag", $B236="nametag", "_nametag", $B236="intro", "", $B236="neither", "")</f>
        <v>_nametag</v>
      </c>
      <c r="AF236" s="46" t="s">
        <v>6</v>
      </c>
      <c r="AG236" s="46" t="s">
        <v>5</v>
      </c>
      <c r="AH236" s="108" t="str">
        <f t="shared" si="44"/>
        <v>broccoli</v>
      </c>
      <c r="AI236" s="46" t="s">
        <v>8</v>
      </c>
      <c r="AJ236" s="110" t="str">
        <f t="shared" si="37"/>
        <v>bottom right</v>
      </c>
      <c r="AK236" s="110" t="str" cm="1">
        <f t="array" ref="AK236">_xlfn.IFS($G236="he", "his", $G236="she", "her", $G236="they", "their")</f>
        <v>her</v>
      </c>
      <c r="AL236" s="110" t="s">
        <v>135</v>
      </c>
      <c r="AM236" s="111" t="str">
        <f t="shared" si="38"/>
        <v>she_brother</v>
      </c>
      <c r="AN236" s="106" t="str">
        <f t="shared" si="45"/>
        <v>ST1_brother_sam.png</v>
      </c>
      <c r="AO236" s="106" t="str">
        <f t="shared" si="46"/>
        <v>ST1_sister_sam.png</v>
      </c>
      <c r="AP236" s="106" t="str">
        <f t="shared" si="47"/>
        <v>HT1_brother_alex.png</v>
      </c>
      <c r="AQ236" s="106" t="str">
        <f t="shared" si="48"/>
        <v>HT1_sister_alex.png</v>
      </c>
      <c r="AR236" s="106" t="s">
        <v>358</v>
      </c>
      <c r="AS236" s="106" t="s">
        <v>356</v>
      </c>
      <c r="AT236" s="106" t="s">
        <v>357</v>
      </c>
      <c r="AU236" s="106" t="s">
        <v>355</v>
      </c>
    </row>
    <row r="237" spans="1:47" x14ac:dyDescent="0.25">
      <c r="A237" s="107">
        <v>7</v>
      </c>
      <c r="B237" s="107" t="s">
        <v>123</v>
      </c>
      <c r="C237" s="107">
        <v>1</v>
      </c>
      <c r="D237" s="46" t="s">
        <v>10</v>
      </c>
      <c r="E237" s="46" t="str">
        <f t="shared" si="33"/>
        <v>nametag_list1_critical13</v>
      </c>
      <c r="F237" s="46" t="s">
        <v>337</v>
      </c>
      <c r="G237" s="46" t="s">
        <v>196</v>
      </c>
      <c r="H237" s="46">
        <f>VLOOKUP($C237&amp;$G237,'Character Sets'!$A$3:$H$21,3,FALSE)</f>
        <v>2</v>
      </c>
      <c r="I237" s="46" t="str">
        <f>VLOOKUP($C237&amp;$G237,'Character Sets'!$A$3:$H$21,4,FALSE)</f>
        <v>ST1</v>
      </c>
      <c r="J237" s="46" t="str">
        <f>LOWER(VLOOKUP($C237&amp;$G237,'Character Sets'!$A$3:$H$21,6,FALSE))</f>
        <v>sam</v>
      </c>
      <c r="K237" s="114" t="str">
        <f t="shared" si="34"/>
        <v>ST1_she_sam_nametag.png</v>
      </c>
      <c r="L237" s="46" t="s">
        <v>195</v>
      </c>
      <c r="M237" s="46">
        <f>VLOOKUP($C237&amp;$L237,'Character Sets'!$A$3:$H$21,3,FALSE)</f>
        <v>1</v>
      </c>
      <c r="N237" s="46" t="str">
        <f>VLOOKUP($C237&amp;$L237,'Character Sets'!$A$3:$H$21,4,FALSE)</f>
        <v>HT1</v>
      </c>
      <c r="O237" s="46" t="str">
        <f>LOWER(VLOOKUP($C237&amp;$L237,'Character Sets'!$A$3:$H$21,6,FALSE))</f>
        <v>alex</v>
      </c>
      <c r="P237" s="114" t="str">
        <f t="shared" si="35"/>
        <v>HT1_he_alex_nametag.png</v>
      </c>
      <c r="Q237" s="114" t="s">
        <v>24</v>
      </c>
      <c r="R237" s="107" cm="1">
        <f t="array" ref="R237">_xlfn.IFS($AF237="left", 275, $AF237="right", 525)</f>
        <v>275</v>
      </c>
      <c r="S237" s="107" cm="1">
        <f t="array" ref="S237">_xlfn.IFS($AG237="left", 275, $AG237="right", 525)</f>
        <v>525</v>
      </c>
      <c r="T237" s="107" cm="1">
        <f t="array" ref="T237">_xlfn.IFS($AF237="left", 175, $AF237="right", 725)</f>
        <v>175</v>
      </c>
      <c r="U237" s="107" cm="1">
        <f t="array" ref="U237">_xlfn.IFS($AI237="top", 150, $AI237="bottom", 250)</f>
        <v>150</v>
      </c>
      <c r="V237" s="107" cm="1">
        <f t="array" ref="V237">_xlfn.IFS($AI237="top", 100, $AI237="bottom", 300)</f>
        <v>100</v>
      </c>
      <c r="W237" s="107" cm="1">
        <f t="array" ref="W237">_xlfn.IFS($AI237="top", 50, $AI237="bottom", 350)</f>
        <v>50</v>
      </c>
      <c r="X237" s="111" t="str">
        <f t="shared" si="36"/>
        <v>ST1_brother_sam.png</v>
      </c>
      <c r="Y237" s="106" t="str" cm="1">
        <f t="array" ref="Y237">_xlfn.IFS($AR237="target_sister",$AO237,$AR237="target_brother", $AN237,$AR237="distractor_sister",$AQ237,$AR237="distractor_brother",$AP237)</f>
        <v>ST1_brother_sam.png</v>
      </c>
      <c r="Z237" s="106" t="str" cm="1">
        <f t="array" ref="Z237">_xlfn.IFS($AS237="target_sister",$AO237,$AS237="target_brother", $AN237,$AS237="distractor_sister",$AQ237,$AS237="distractor_brother",$AP237)</f>
        <v>HT1_brother_alex.png</v>
      </c>
      <c r="AA237" s="106" t="str" cm="1">
        <f t="array" ref="AA237">_xlfn.IFS($AT237="target_sister",$AO237,$AT237="target_brother", $AN237,$AT237="distractor_sister",$AQ237,$AT237="distractor_brother",$AP237)</f>
        <v>ST1_sister_sam.png</v>
      </c>
      <c r="AB237" s="106" t="str" cm="1">
        <f t="array" ref="AB237">_xlfn.IFS($AU237="target_sister",$AO237,$AU237="target_brother", $AN237,$AU237="distractor_sister",$AQ237,$AU237="distractor_brother",$AP237)</f>
        <v>HT1_sister_alex.png</v>
      </c>
      <c r="AC237" s="111" t="str">
        <f>_xlfn.CONCAT(VLOOKUP($C237&amp;$G237,'Character Sets'!$A$3:$H$21,6,FALSE)," gave the ",LEFT($Q237,FIND(".",$Q237)-1)," to ",$AK237," ",$AL237,".")</f>
        <v>Sam gave the egg to her brother.</v>
      </c>
      <c r="AD237" s="107">
        <v>13</v>
      </c>
      <c r="AE237" s="106" t="str" cm="1">
        <f t="array" ref="AE237">_xlfn.IFS($B237="both", "_nametag", $B237="nametag", "_nametag", $B237="intro", "", $B237="neither", "")</f>
        <v>_nametag</v>
      </c>
      <c r="AF237" s="46" t="s">
        <v>5</v>
      </c>
      <c r="AG237" s="46" t="s">
        <v>6</v>
      </c>
      <c r="AH237" s="108" t="str">
        <f t="shared" si="44"/>
        <v>egg</v>
      </c>
      <c r="AI237" s="46" t="s">
        <v>7</v>
      </c>
      <c r="AJ237" s="110" t="str">
        <f t="shared" si="37"/>
        <v>top left</v>
      </c>
      <c r="AK237" s="110" t="str" cm="1">
        <f t="array" ref="AK237">_xlfn.IFS($G237="he", "his", $G237="she", "her", $G237="they", "their")</f>
        <v>her</v>
      </c>
      <c r="AL237" s="110" t="s">
        <v>135</v>
      </c>
      <c r="AM237" s="111" t="str">
        <f t="shared" si="38"/>
        <v>she_brother</v>
      </c>
      <c r="AN237" s="106" t="str">
        <f t="shared" si="45"/>
        <v>ST1_brother_sam.png</v>
      </c>
      <c r="AO237" s="106" t="str">
        <f t="shared" si="46"/>
        <v>ST1_sister_sam.png</v>
      </c>
      <c r="AP237" s="106" t="str">
        <f t="shared" si="47"/>
        <v>HT1_brother_alex.png</v>
      </c>
      <c r="AQ237" s="106" t="str">
        <f t="shared" si="48"/>
        <v>HT1_sister_alex.png</v>
      </c>
      <c r="AR237" s="106" t="s">
        <v>355</v>
      </c>
      <c r="AS237" s="106" t="s">
        <v>357</v>
      </c>
      <c r="AT237" s="106" t="s">
        <v>356</v>
      </c>
      <c r="AU237" s="106" t="s">
        <v>358</v>
      </c>
    </row>
    <row r="238" spans="1:47" x14ac:dyDescent="0.25">
      <c r="A238" s="107">
        <v>7</v>
      </c>
      <c r="B238" s="107" t="s">
        <v>123</v>
      </c>
      <c r="C238" s="107">
        <v>1</v>
      </c>
      <c r="D238" s="46" t="s">
        <v>10</v>
      </c>
      <c r="E238" s="46" t="str">
        <f t="shared" si="33"/>
        <v>nametag_list1_critical14</v>
      </c>
      <c r="F238" s="46" t="s">
        <v>337</v>
      </c>
      <c r="G238" s="46" t="s">
        <v>196</v>
      </c>
      <c r="H238" s="46">
        <f>VLOOKUP($C238&amp;$G238,'Character Sets'!$A$3:$H$21,3,FALSE)</f>
        <v>2</v>
      </c>
      <c r="I238" s="46" t="str">
        <f>VLOOKUP($C238&amp;$G238,'Character Sets'!$A$3:$H$21,4,FALSE)</f>
        <v>ST1</v>
      </c>
      <c r="J238" s="46" t="str">
        <f>LOWER(VLOOKUP($C238&amp;$G238,'Character Sets'!$A$3:$H$21,6,FALSE))</f>
        <v>sam</v>
      </c>
      <c r="K238" s="114" t="str">
        <f t="shared" si="34"/>
        <v>ST1_she_sam_nametag.png</v>
      </c>
      <c r="L238" s="46" t="s">
        <v>195</v>
      </c>
      <c r="M238" s="46">
        <f>VLOOKUP($C238&amp;$L238,'Character Sets'!$A$3:$H$21,3,FALSE)</f>
        <v>1</v>
      </c>
      <c r="N238" s="46" t="str">
        <f>VLOOKUP($C238&amp;$L238,'Character Sets'!$A$3:$H$21,4,FALSE)</f>
        <v>HT1</v>
      </c>
      <c r="O238" s="46" t="str">
        <f>LOWER(VLOOKUP($C238&amp;$L238,'Character Sets'!$A$3:$H$21,6,FALSE))</f>
        <v>alex</v>
      </c>
      <c r="P238" s="114" t="str">
        <f t="shared" si="35"/>
        <v>HT1_he_alex_nametag.png</v>
      </c>
      <c r="Q238" s="114" t="s">
        <v>35</v>
      </c>
      <c r="R238" s="107" cm="1">
        <f t="array" ref="R238">_xlfn.IFS($AF238="left", 275, $AF238="right", 525)</f>
        <v>525</v>
      </c>
      <c r="S238" s="107" cm="1">
        <f t="array" ref="S238">_xlfn.IFS($AG238="left", 275, $AG238="right", 525)</f>
        <v>275</v>
      </c>
      <c r="T238" s="107" cm="1">
        <f t="array" ref="T238">_xlfn.IFS($AF238="left", 175, $AF238="right", 725)</f>
        <v>725</v>
      </c>
      <c r="U238" s="107" cm="1">
        <f t="array" ref="U238">_xlfn.IFS($AI238="top", 150, $AI238="bottom", 250)</f>
        <v>150</v>
      </c>
      <c r="V238" s="107" cm="1">
        <f t="array" ref="V238">_xlfn.IFS($AI238="top", 100, $AI238="bottom", 300)</f>
        <v>100</v>
      </c>
      <c r="W238" s="107" cm="1">
        <f t="array" ref="W238">_xlfn.IFS($AI238="top", 50, $AI238="bottom", 350)</f>
        <v>50</v>
      </c>
      <c r="X238" s="111" t="str">
        <f t="shared" si="36"/>
        <v>ST1_sister_sam.png</v>
      </c>
      <c r="Y238" s="106" t="str" cm="1">
        <f t="array" ref="Y238">_xlfn.IFS($AR238="target_sister",$AO238,$AR238="target_brother", $AN238,$AR238="distractor_sister",$AQ238,$AR238="distractor_brother",$AP238)</f>
        <v>HT1_sister_alex.png</v>
      </c>
      <c r="Z238" s="106" t="str" cm="1">
        <f t="array" ref="Z238">_xlfn.IFS($AS238="target_sister",$AO238,$AS238="target_brother", $AN238,$AS238="distractor_sister",$AQ238,$AS238="distractor_brother",$AP238)</f>
        <v>ST1_sister_sam.png</v>
      </c>
      <c r="AA238" s="106" t="str" cm="1">
        <f t="array" ref="AA238">_xlfn.IFS($AT238="target_sister",$AO238,$AT238="target_brother", $AN238,$AT238="distractor_sister",$AQ238,$AT238="distractor_brother",$AP238)</f>
        <v>HT1_brother_alex.png</v>
      </c>
      <c r="AB238" s="106" t="str" cm="1">
        <f t="array" ref="AB238">_xlfn.IFS($AU238="target_sister",$AO238,$AU238="target_brother", $AN238,$AU238="distractor_sister",$AQ238,$AU238="distractor_brother",$AP238)</f>
        <v>ST1_brother_sam.png</v>
      </c>
      <c r="AC238" s="111" t="str">
        <f>_xlfn.CONCAT(VLOOKUP($C238&amp;$G238,'Character Sets'!$A$3:$H$21,6,FALSE)," gave the ",LEFT($Q238,FIND(".",$Q238)-1)," to ",$AK238," ",$AL238,".")</f>
        <v>Sam gave the strawberry to her sister.</v>
      </c>
      <c r="AD238" s="107">
        <v>14</v>
      </c>
      <c r="AE238" s="106" t="str" cm="1">
        <f t="array" ref="AE238">_xlfn.IFS($B238="both", "_nametag", $B238="nametag", "_nametag", $B238="intro", "", $B238="neither", "")</f>
        <v>_nametag</v>
      </c>
      <c r="AF238" s="46" t="s">
        <v>6</v>
      </c>
      <c r="AG238" s="46" t="s">
        <v>5</v>
      </c>
      <c r="AH238" s="108" t="str">
        <f t="shared" si="44"/>
        <v>strawberry</v>
      </c>
      <c r="AI238" s="46" t="s">
        <v>7</v>
      </c>
      <c r="AJ238" s="110" t="str">
        <f t="shared" si="37"/>
        <v>top right</v>
      </c>
      <c r="AK238" s="110" t="str" cm="1">
        <f t="array" ref="AK238">_xlfn.IFS($G238="he", "his", $G238="she", "her", $G238="they", "their")</f>
        <v>her</v>
      </c>
      <c r="AL238" s="110" t="s">
        <v>136</v>
      </c>
      <c r="AM238" s="111" t="str">
        <f t="shared" si="38"/>
        <v>she_sister</v>
      </c>
      <c r="AN238" s="106" t="str">
        <f t="shared" si="45"/>
        <v>ST1_brother_sam.png</v>
      </c>
      <c r="AO238" s="106" t="str">
        <f t="shared" si="46"/>
        <v>ST1_sister_sam.png</v>
      </c>
      <c r="AP238" s="106" t="str">
        <f t="shared" si="47"/>
        <v>HT1_brother_alex.png</v>
      </c>
      <c r="AQ238" s="106" t="str">
        <f t="shared" si="48"/>
        <v>HT1_sister_alex.png</v>
      </c>
      <c r="AR238" s="106" t="s">
        <v>358</v>
      </c>
      <c r="AS238" s="106" t="s">
        <v>356</v>
      </c>
      <c r="AT238" s="106" t="s">
        <v>357</v>
      </c>
      <c r="AU238" s="106" t="s">
        <v>355</v>
      </c>
    </row>
    <row r="239" spans="1:47" x14ac:dyDescent="0.25">
      <c r="A239" s="107">
        <v>7</v>
      </c>
      <c r="B239" s="107" t="s">
        <v>123</v>
      </c>
      <c r="C239" s="107">
        <v>1</v>
      </c>
      <c r="D239" s="46" t="s">
        <v>10</v>
      </c>
      <c r="E239" s="46" t="str">
        <f t="shared" si="33"/>
        <v>nametag_list1_critical15</v>
      </c>
      <c r="F239" s="46" t="s">
        <v>337</v>
      </c>
      <c r="G239" s="46" t="s">
        <v>196</v>
      </c>
      <c r="H239" s="46">
        <f>VLOOKUP($C239&amp;$G239,'Character Sets'!$A$3:$H$21,3,FALSE)</f>
        <v>2</v>
      </c>
      <c r="I239" s="46" t="str">
        <f>VLOOKUP($C239&amp;$G239,'Character Sets'!$A$3:$H$21,4,FALSE)</f>
        <v>ST1</v>
      </c>
      <c r="J239" s="46" t="str">
        <f>LOWER(VLOOKUP($C239&amp;$G239,'Character Sets'!$A$3:$H$21,6,FALSE))</f>
        <v>sam</v>
      </c>
      <c r="K239" s="114" t="str">
        <f t="shared" si="34"/>
        <v>ST1_she_sam_nametag.png</v>
      </c>
      <c r="L239" s="46" t="s">
        <v>195</v>
      </c>
      <c r="M239" s="46">
        <f>VLOOKUP($C239&amp;$L239,'Character Sets'!$A$3:$H$21,3,FALSE)</f>
        <v>1</v>
      </c>
      <c r="N239" s="46" t="str">
        <f>VLOOKUP($C239&amp;$L239,'Character Sets'!$A$3:$H$21,4,FALSE)</f>
        <v>HT1</v>
      </c>
      <c r="O239" s="46" t="str">
        <f>LOWER(VLOOKUP($C239&amp;$L239,'Character Sets'!$A$3:$H$21,6,FALSE))</f>
        <v>alex</v>
      </c>
      <c r="P239" s="114" t="str">
        <f t="shared" si="35"/>
        <v>HT1_he_alex_nametag.png</v>
      </c>
      <c r="Q239" s="114" t="s">
        <v>25</v>
      </c>
      <c r="R239" s="107" cm="1">
        <f t="array" ref="R239">_xlfn.IFS($AF239="left", 275, $AF239="right", 525)</f>
        <v>275</v>
      </c>
      <c r="S239" s="107" cm="1">
        <f t="array" ref="S239">_xlfn.IFS($AG239="left", 275, $AG239="right", 525)</f>
        <v>525</v>
      </c>
      <c r="T239" s="107" cm="1">
        <f t="array" ref="T239">_xlfn.IFS($AF239="left", 175, $AF239="right", 725)</f>
        <v>175</v>
      </c>
      <c r="U239" s="107" cm="1">
        <f t="array" ref="U239">_xlfn.IFS($AI239="top", 150, $AI239="bottom", 250)</f>
        <v>250</v>
      </c>
      <c r="V239" s="107" cm="1">
        <f t="array" ref="V239">_xlfn.IFS($AI239="top", 100, $AI239="bottom", 300)</f>
        <v>300</v>
      </c>
      <c r="W239" s="107" cm="1">
        <f t="array" ref="W239">_xlfn.IFS($AI239="top", 50, $AI239="bottom", 350)</f>
        <v>350</v>
      </c>
      <c r="X239" s="111" t="str">
        <f t="shared" si="36"/>
        <v>ST1_brother_sam.png</v>
      </c>
      <c r="Y239" s="106" t="str" cm="1">
        <f t="array" ref="Y239">_xlfn.IFS($AR239="target_sister",$AO239,$AR239="target_brother", $AN239,$AR239="distractor_sister",$AQ239,$AR239="distractor_brother",$AP239)</f>
        <v>ST1_sister_sam.png</v>
      </c>
      <c r="Z239" s="106" t="str" cm="1">
        <f t="array" ref="Z239">_xlfn.IFS($AS239="target_sister",$AO239,$AS239="target_brother", $AN239,$AS239="distractor_sister",$AQ239,$AS239="distractor_brother",$AP239)</f>
        <v>HT1_brother_alex.png</v>
      </c>
      <c r="AA239" s="106" t="str" cm="1">
        <f t="array" ref="AA239">_xlfn.IFS($AT239="target_sister",$AO239,$AT239="target_brother", $AN239,$AT239="distractor_sister",$AQ239,$AT239="distractor_brother",$AP239)</f>
        <v>ST1_brother_sam.png</v>
      </c>
      <c r="AB239" s="106" t="str" cm="1">
        <f t="array" ref="AB239">_xlfn.IFS($AU239="target_sister",$AO239,$AU239="target_brother", $AN239,$AU239="distractor_sister",$AQ239,$AU239="distractor_brother",$AP239)</f>
        <v>HT1_sister_alex.png</v>
      </c>
      <c r="AC239" s="111" t="str">
        <f>_xlfn.CONCAT(VLOOKUP($C239&amp;$G239,'Character Sets'!$A$3:$H$21,6,FALSE)," gave the ",LEFT($Q239,FIND(".",$Q239)-1)," to ",$AK239," ",$AL239,".")</f>
        <v>Sam gave the pineapple to her brother.</v>
      </c>
      <c r="AD239" s="107">
        <v>15</v>
      </c>
      <c r="AE239" s="106" t="str" cm="1">
        <f t="array" ref="AE239">_xlfn.IFS($B239="both", "_nametag", $B239="nametag", "_nametag", $B239="intro", "", $B239="neither", "")</f>
        <v>_nametag</v>
      </c>
      <c r="AF239" s="46" t="s">
        <v>5</v>
      </c>
      <c r="AG239" s="46" t="s">
        <v>6</v>
      </c>
      <c r="AH239" s="108" t="str">
        <f t="shared" si="44"/>
        <v>pineapple</v>
      </c>
      <c r="AI239" s="46" t="s">
        <v>8</v>
      </c>
      <c r="AJ239" s="110" t="str">
        <f t="shared" si="37"/>
        <v>bottom left</v>
      </c>
      <c r="AK239" s="110" t="str" cm="1">
        <f t="array" ref="AK239">_xlfn.IFS($G239="he", "his", $G239="she", "her", $G239="they", "their")</f>
        <v>her</v>
      </c>
      <c r="AL239" s="110" t="s">
        <v>135</v>
      </c>
      <c r="AM239" s="111" t="str">
        <f t="shared" si="38"/>
        <v>she_brother</v>
      </c>
      <c r="AN239" s="106" t="str">
        <f t="shared" si="45"/>
        <v>ST1_brother_sam.png</v>
      </c>
      <c r="AO239" s="106" t="str">
        <f t="shared" si="46"/>
        <v>ST1_sister_sam.png</v>
      </c>
      <c r="AP239" s="106" t="str">
        <f t="shared" si="47"/>
        <v>HT1_brother_alex.png</v>
      </c>
      <c r="AQ239" s="106" t="str">
        <f t="shared" si="48"/>
        <v>HT1_sister_alex.png</v>
      </c>
      <c r="AR239" s="106" t="s">
        <v>356</v>
      </c>
      <c r="AS239" s="106" t="s">
        <v>357</v>
      </c>
      <c r="AT239" s="106" t="s">
        <v>355</v>
      </c>
      <c r="AU239" s="106" t="s">
        <v>358</v>
      </c>
    </row>
    <row r="240" spans="1:47" x14ac:dyDescent="0.25">
      <c r="A240" s="107">
        <v>7</v>
      </c>
      <c r="B240" s="107" t="s">
        <v>123</v>
      </c>
      <c r="C240" s="107">
        <v>1</v>
      </c>
      <c r="D240" s="46" t="s">
        <v>10</v>
      </c>
      <c r="E240" s="46" t="str">
        <f t="shared" si="33"/>
        <v>nametag_list1_critical16</v>
      </c>
      <c r="F240" s="109" t="s">
        <v>338</v>
      </c>
      <c r="G240" s="46" t="s">
        <v>196</v>
      </c>
      <c r="H240" s="46">
        <f>VLOOKUP($C240&amp;$G240,'Character Sets'!$A$3:$H$21,3,FALSE)</f>
        <v>2</v>
      </c>
      <c r="I240" s="46" t="str">
        <f>VLOOKUP($C240&amp;$G240,'Character Sets'!$A$3:$H$21,4,FALSE)</f>
        <v>ST1</v>
      </c>
      <c r="J240" s="46" t="str">
        <f>LOWER(VLOOKUP($C240&amp;$G240,'Character Sets'!$A$3:$H$21,6,FALSE))</f>
        <v>sam</v>
      </c>
      <c r="K240" s="114" t="str">
        <f t="shared" si="34"/>
        <v>ST1_she_sam_nametag.png</v>
      </c>
      <c r="L240" s="46" t="s">
        <v>197</v>
      </c>
      <c r="M240" s="46">
        <f>VLOOKUP($C240&amp;$L240,'Character Sets'!$A$3:$H$21,3,FALSE)</f>
        <v>3</v>
      </c>
      <c r="N240" s="46" t="str">
        <f>VLOOKUP($C240&amp;$L240,'Character Sets'!$A$3:$H$21,4,FALSE)</f>
        <v>HT3</v>
      </c>
      <c r="O240" s="46" t="str">
        <f>LOWER(VLOOKUP($C240&amp;$L240,'Character Sets'!$A$3:$H$21,6,FALSE))</f>
        <v>taylor</v>
      </c>
      <c r="P240" s="114" t="str">
        <f t="shared" si="35"/>
        <v>HT3_they_taylor_nametag.png</v>
      </c>
      <c r="Q240" s="114" t="s">
        <v>26</v>
      </c>
      <c r="R240" s="107" cm="1">
        <f t="array" ref="R240">_xlfn.IFS($AF240="left", 275, $AF240="right", 525)</f>
        <v>525</v>
      </c>
      <c r="S240" s="107" cm="1">
        <f t="array" ref="S240">_xlfn.IFS($AG240="left", 275, $AG240="right", 525)</f>
        <v>275</v>
      </c>
      <c r="T240" s="107" cm="1">
        <f t="array" ref="T240">_xlfn.IFS($AF240="left", 175, $AF240="right", 725)</f>
        <v>725</v>
      </c>
      <c r="U240" s="107" cm="1">
        <f t="array" ref="U240">_xlfn.IFS($AI240="top", 150, $AI240="bottom", 250)</f>
        <v>250</v>
      </c>
      <c r="V240" s="107" cm="1">
        <f t="array" ref="V240">_xlfn.IFS($AI240="top", 100, $AI240="bottom", 300)</f>
        <v>300</v>
      </c>
      <c r="W240" s="107" cm="1">
        <f t="array" ref="W240">_xlfn.IFS($AI240="top", 50, $AI240="bottom", 350)</f>
        <v>350</v>
      </c>
      <c r="X240" s="111" t="str">
        <f t="shared" si="36"/>
        <v>ST1_sister_sam.png</v>
      </c>
      <c r="Y240" s="106" t="str" cm="1">
        <f t="array" ref="Y240">_xlfn.IFS($AR240="target_sister",$AO240,$AR240="target_brother", $AN240,$AR240="distractor_sister",$AQ240,$AR240="distractor_brother",$AP240)</f>
        <v>HT3_brother_taylor.png</v>
      </c>
      <c r="Z240" s="106" t="str" cm="1">
        <f t="array" ref="Z240">_xlfn.IFS($AS240="target_sister",$AO240,$AS240="target_brother", $AN240,$AS240="distractor_sister",$AQ240,$AS240="distractor_brother",$AP240)</f>
        <v>ST1_brother_sam.png</v>
      </c>
      <c r="AA240" s="106" t="str" cm="1">
        <f t="array" ref="AA240">_xlfn.IFS($AT240="target_sister",$AO240,$AT240="target_brother", $AN240,$AT240="distractor_sister",$AQ240,$AT240="distractor_brother",$AP240)</f>
        <v>HT3_sister_taylor.png</v>
      </c>
      <c r="AB240" s="106" t="str" cm="1">
        <f t="array" ref="AB240">_xlfn.IFS($AU240="target_sister",$AO240,$AU240="target_brother", $AN240,$AU240="distractor_sister",$AQ240,$AU240="distractor_brother",$AP240)</f>
        <v>ST1_sister_sam.png</v>
      </c>
      <c r="AC240" s="111" t="str">
        <f>_xlfn.CONCAT(VLOOKUP($C240&amp;$G240,'Character Sets'!$A$3:$H$21,6,FALSE)," gave the ",LEFT($Q240,FIND(".",$Q240)-1)," to ",$AK240," ",$AL240,".")</f>
        <v>Sam gave the banana to her sister.</v>
      </c>
      <c r="AD240" s="107">
        <v>16</v>
      </c>
      <c r="AE240" s="106" t="str" cm="1">
        <f t="array" ref="AE240">_xlfn.IFS($B240="both", "_nametag", $B240="nametag", "_nametag", $B240="intro", "", $B240="neither", "")</f>
        <v>_nametag</v>
      </c>
      <c r="AF240" s="46" t="s">
        <v>6</v>
      </c>
      <c r="AG240" s="46" t="s">
        <v>5</v>
      </c>
      <c r="AH240" s="108" t="str">
        <f t="shared" si="44"/>
        <v>banana</v>
      </c>
      <c r="AI240" s="46" t="s">
        <v>8</v>
      </c>
      <c r="AJ240" s="110" t="str">
        <f t="shared" si="37"/>
        <v>bottom right</v>
      </c>
      <c r="AK240" s="110" t="str" cm="1">
        <f t="array" ref="AK240">_xlfn.IFS($G240="he", "his", $G240="she", "her", $G240="they", "their")</f>
        <v>her</v>
      </c>
      <c r="AL240" s="110" t="s">
        <v>136</v>
      </c>
      <c r="AM240" s="111" t="str">
        <f t="shared" si="38"/>
        <v>she_sister</v>
      </c>
      <c r="AN240" s="106" t="str">
        <f t="shared" si="45"/>
        <v>ST1_brother_sam.png</v>
      </c>
      <c r="AO240" s="106" t="str">
        <f t="shared" si="46"/>
        <v>ST1_sister_sam.png</v>
      </c>
      <c r="AP240" s="106" t="str">
        <f t="shared" si="47"/>
        <v>HT3_brother_taylor.png</v>
      </c>
      <c r="AQ240" s="106" t="str">
        <f t="shared" si="48"/>
        <v>HT3_sister_taylor.png</v>
      </c>
      <c r="AR240" s="106" t="s">
        <v>357</v>
      </c>
      <c r="AS240" s="106" t="s">
        <v>355</v>
      </c>
      <c r="AT240" s="106" t="s">
        <v>358</v>
      </c>
      <c r="AU240" s="106" t="s">
        <v>356</v>
      </c>
    </row>
    <row r="241" spans="1:47" x14ac:dyDescent="0.25">
      <c r="A241" s="107">
        <v>7</v>
      </c>
      <c r="B241" s="107" t="s">
        <v>123</v>
      </c>
      <c r="C241" s="107">
        <v>1</v>
      </c>
      <c r="D241" s="46" t="s">
        <v>10</v>
      </c>
      <c r="E241" s="46" t="str">
        <f t="shared" si="33"/>
        <v>nametag_list1_critical17</v>
      </c>
      <c r="F241" s="109" t="s">
        <v>338</v>
      </c>
      <c r="G241" s="46" t="s">
        <v>196</v>
      </c>
      <c r="H241" s="46">
        <f>VLOOKUP($C241&amp;$G241,'Character Sets'!$A$3:$H$21,3,FALSE)</f>
        <v>2</v>
      </c>
      <c r="I241" s="46" t="str">
        <f>VLOOKUP($C241&amp;$G241,'Character Sets'!$A$3:$H$21,4,FALSE)</f>
        <v>ST1</v>
      </c>
      <c r="J241" s="46" t="str">
        <f>LOWER(VLOOKUP($C241&amp;$G241,'Character Sets'!$A$3:$H$21,6,FALSE))</f>
        <v>sam</v>
      </c>
      <c r="K241" s="114" t="str">
        <f t="shared" si="34"/>
        <v>ST1_she_sam_nametag.png</v>
      </c>
      <c r="L241" s="46" t="s">
        <v>197</v>
      </c>
      <c r="M241" s="46">
        <f>VLOOKUP($C241&amp;$L241,'Character Sets'!$A$3:$H$21,3,FALSE)</f>
        <v>3</v>
      </c>
      <c r="N241" s="46" t="str">
        <f>VLOOKUP($C241&amp;$L241,'Character Sets'!$A$3:$H$21,4,FALSE)</f>
        <v>HT3</v>
      </c>
      <c r="O241" s="46" t="str">
        <f>LOWER(VLOOKUP($C241&amp;$L241,'Character Sets'!$A$3:$H$21,6,FALSE))</f>
        <v>taylor</v>
      </c>
      <c r="P241" s="114" t="str">
        <f t="shared" si="35"/>
        <v>HT3_they_taylor_nametag.png</v>
      </c>
      <c r="Q241" s="114" t="s">
        <v>175</v>
      </c>
      <c r="R241" s="107" cm="1">
        <f t="array" ref="R241">_xlfn.IFS($AF241="left", 275, $AF241="right", 525)</f>
        <v>275</v>
      </c>
      <c r="S241" s="107" cm="1">
        <f t="array" ref="S241">_xlfn.IFS($AG241="left", 275, $AG241="right", 525)</f>
        <v>525</v>
      </c>
      <c r="T241" s="107" cm="1">
        <f t="array" ref="T241">_xlfn.IFS($AF241="left", 175, $AF241="right", 725)</f>
        <v>175</v>
      </c>
      <c r="U241" s="107" cm="1">
        <f t="array" ref="U241">_xlfn.IFS($AI241="top", 150, $AI241="bottom", 250)</f>
        <v>150</v>
      </c>
      <c r="V241" s="107" cm="1">
        <f t="array" ref="V241">_xlfn.IFS($AI241="top", 100, $AI241="bottom", 300)</f>
        <v>100</v>
      </c>
      <c r="W241" s="107" cm="1">
        <f t="array" ref="W241">_xlfn.IFS($AI241="top", 50, $AI241="bottom", 350)</f>
        <v>50</v>
      </c>
      <c r="X241" s="111" t="str">
        <f t="shared" si="36"/>
        <v>ST1_sister_sam.png</v>
      </c>
      <c r="Y241" s="106" t="str" cm="1">
        <f t="array" ref="Y241">_xlfn.IFS($AR241="target_sister",$AO241,$AR241="target_brother", $AN241,$AR241="distractor_sister",$AQ241,$AR241="distractor_brother",$AP241)</f>
        <v>ST1_sister_sam.png</v>
      </c>
      <c r="Z241" s="106" t="str" cm="1">
        <f t="array" ref="Z241">_xlfn.IFS($AS241="target_sister",$AO241,$AS241="target_brother", $AN241,$AS241="distractor_sister",$AQ241,$AS241="distractor_brother",$AP241)</f>
        <v>HT3_sister_taylor.png</v>
      </c>
      <c r="AA241" s="106" t="str" cm="1">
        <f t="array" ref="AA241">_xlfn.IFS($AT241="target_sister",$AO241,$AT241="target_brother", $AN241,$AT241="distractor_sister",$AQ241,$AT241="distractor_brother",$AP241)</f>
        <v>ST1_brother_sam.png</v>
      </c>
      <c r="AB241" s="106" t="str" cm="1">
        <f t="array" ref="AB241">_xlfn.IFS($AU241="target_sister",$AO241,$AU241="target_brother", $AN241,$AU241="distractor_sister",$AQ241,$AU241="distractor_brother",$AP241)</f>
        <v>HT3_brother_taylor.png</v>
      </c>
      <c r="AC241" s="111" t="str">
        <f>_xlfn.CONCAT(VLOOKUP($C241&amp;$G241,'Character Sets'!$A$3:$H$21,6,FALSE)," gave the ",LEFT($Q241,FIND(".",$Q241)-1)," to ",$AK241," ",$AL241,".")</f>
        <v>Sam gave the bacon to her sister.</v>
      </c>
      <c r="AD241" s="107">
        <v>17</v>
      </c>
      <c r="AE241" s="106" t="str" cm="1">
        <f t="array" ref="AE241">_xlfn.IFS($B241="both", "_nametag", $B241="nametag", "_nametag", $B241="intro", "", $B241="neither", "")</f>
        <v>_nametag</v>
      </c>
      <c r="AF241" s="46" t="s">
        <v>5</v>
      </c>
      <c r="AG241" s="46" t="s">
        <v>6</v>
      </c>
      <c r="AH241" s="108" t="str">
        <f t="shared" si="44"/>
        <v>bacon</v>
      </c>
      <c r="AI241" s="46" t="s">
        <v>7</v>
      </c>
      <c r="AJ241" s="110" t="str">
        <f t="shared" si="37"/>
        <v>top left</v>
      </c>
      <c r="AK241" s="110" t="str" cm="1">
        <f t="array" ref="AK241">_xlfn.IFS($G241="he", "his", $G241="she", "her", $G241="they", "their")</f>
        <v>her</v>
      </c>
      <c r="AL241" s="110" t="s">
        <v>136</v>
      </c>
      <c r="AM241" s="111" t="str">
        <f t="shared" si="38"/>
        <v>she_sister</v>
      </c>
      <c r="AN241" s="106" t="str">
        <f t="shared" si="45"/>
        <v>ST1_brother_sam.png</v>
      </c>
      <c r="AO241" s="106" t="str">
        <f t="shared" si="46"/>
        <v>ST1_sister_sam.png</v>
      </c>
      <c r="AP241" s="106" t="str">
        <f t="shared" si="47"/>
        <v>HT3_brother_taylor.png</v>
      </c>
      <c r="AQ241" s="106" t="str">
        <f t="shared" si="48"/>
        <v>HT3_sister_taylor.png</v>
      </c>
      <c r="AR241" s="106" t="s">
        <v>356</v>
      </c>
      <c r="AS241" s="106" t="s">
        <v>358</v>
      </c>
      <c r="AT241" s="106" t="s">
        <v>355</v>
      </c>
      <c r="AU241" s="106" t="s">
        <v>357</v>
      </c>
    </row>
    <row r="242" spans="1:47" x14ac:dyDescent="0.25">
      <c r="A242" s="107">
        <v>7</v>
      </c>
      <c r="B242" s="107" t="s">
        <v>123</v>
      </c>
      <c r="C242" s="107">
        <v>1</v>
      </c>
      <c r="D242" s="46" t="s">
        <v>10</v>
      </c>
      <c r="E242" s="46" t="str">
        <f t="shared" si="33"/>
        <v>nametag_list1_critical18</v>
      </c>
      <c r="F242" s="109" t="s">
        <v>338</v>
      </c>
      <c r="G242" s="46" t="s">
        <v>196</v>
      </c>
      <c r="H242" s="46">
        <f>VLOOKUP($C242&amp;$G242,'Character Sets'!$A$3:$H$21,3,FALSE)</f>
        <v>2</v>
      </c>
      <c r="I242" s="46" t="str">
        <f>VLOOKUP($C242&amp;$G242,'Character Sets'!$A$3:$H$21,4,FALSE)</f>
        <v>ST1</v>
      </c>
      <c r="J242" s="46" t="str">
        <f>LOWER(VLOOKUP($C242&amp;$G242,'Character Sets'!$A$3:$H$21,6,FALSE))</f>
        <v>sam</v>
      </c>
      <c r="K242" s="114" t="str">
        <f t="shared" si="34"/>
        <v>ST1_she_sam_nametag.png</v>
      </c>
      <c r="L242" s="46" t="s">
        <v>197</v>
      </c>
      <c r="M242" s="46">
        <f>VLOOKUP($C242&amp;$L242,'Character Sets'!$A$3:$H$21,3,FALSE)</f>
        <v>3</v>
      </c>
      <c r="N242" s="46" t="str">
        <f>VLOOKUP($C242&amp;$L242,'Character Sets'!$A$3:$H$21,4,FALSE)</f>
        <v>HT3</v>
      </c>
      <c r="O242" s="46" t="str">
        <f>LOWER(VLOOKUP($C242&amp;$L242,'Character Sets'!$A$3:$H$21,6,FALSE))</f>
        <v>taylor</v>
      </c>
      <c r="P242" s="114" t="str">
        <f t="shared" si="35"/>
        <v>HT3_they_taylor_nametag.png</v>
      </c>
      <c r="Q242" s="127" t="s">
        <v>171</v>
      </c>
      <c r="R242" s="107" cm="1">
        <f t="array" ref="R242">_xlfn.IFS($AF242="left", 275, $AF242="right", 525)</f>
        <v>525</v>
      </c>
      <c r="S242" s="107" cm="1">
        <f t="array" ref="S242">_xlfn.IFS($AG242="left", 275, $AG242="right", 525)</f>
        <v>275</v>
      </c>
      <c r="T242" s="107" cm="1">
        <f t="array" ref="T242">_xlfn.IFS($AF242="left", 175, $AF242="right", 725)</f>
        <v>725</v>
      </c>
      <c r="U242" s="107" cm="1">
        <f t="array" ref="U242">_xlfn.IFS($AI242="top", 150, $AI242="bottom", 250)</f>
        <v>150</v>
      </c>
      <c r="V242" s="107" cm="1">
        <f t="array" ref="V242">_xlfn.IFS($AI242="top", 100, $AI242="bottom", 300)</f>
        <v>100</v>
      </c>
      <c r="W242" s="107" cm="1">
        <f t="array" ref="W242">_xlfn.IFS($AI242="top", 50, $AI242="bottom", 350)</f>
        <v>50</v>
      </c>
      <c r="X242" s="111" t="str">
        <f t="shared" si="36"/>
        <v>ST1_brother_sam.png</v>
      </c>
      <c r="Y242" s="106" t="str" cm="1">
        <f t="array" ref="Y242">_xlfn.IFS($AR242="target_sister",$AO242,$AR242="target_brother", $AN242,$AR242="distractor_sister",$AQ242,$AR242="distractor_brother",$AP242)</f>
        <v>HT3_brother_taylor.png</v>
      </c>
      <c r="Z242" s="106" t="str" cm="1">
        <f t="array" ref="Z242">_xlfn.IFS($AS242="target_sister",$AO242,$AS242="target_brother", $AN242,$AS242="distractor_sister",$AQ242,$AS242="distractor_brother",$AP242)</f>
        <v>ST1_brother_sam.png</v>
      </c>
      <c r="AA242" s="106" t="str" cm="1">
        <f t="array" ref="AA242">_xlfn.IFS($AT242="target_sister",$AO242,$AT242="target_brother", $AN242,$AT242="distractor_sister",$AQ242,$AT242="distractor_brother",$AP242)</f>
        <v>HT3_sister_taylor.png</v>
      </c>
      <c r="AB242" s="106" t="str" cm="1">
        <f t="array" ref="AB242">_xlfn.IFS($AU242="target_sister",$AO242,$AU242="target_brother", $AN242,$AU242="distractor_sister",$AQ242,$AU242="distractor_brother",$AP242)</f>
        <v>ST1_sister_sam.png</v>
      </c>
      <c r="AC242" s="111" t="str">
        <f>_xlfn.CONCAT(VLOOKUP($C242&amp;$G242,'Character Sets'!$A$3:$H$21,6,FALSE)," gave the ",LEFT($Q242,FIND(".",$Q242)-1)," to ",$AK242," ",$AL242,".")</f>
        <v>Sam gave the icecream to her brother.</v>
      </c>
      <c r="AD242" s="107">
        <v>18</v>
      </c>
      <c r="AE242" s="106" t="str" cm="1">
        <f t="array" ref="AE242">_xlfn.IFS($B242="both", "_nametag", $B242="nametag", "_nametag", $B242="intro", "", $B242="neither", "")</f>
        <v>_nametag</v>
      </c>
      <c r="AF242" s="46" t="s">
        <v>6</v>
      </c>
      <c r="AG242" s="46" t="s">
        <v>5</v>
      </c>
      <c r="AH242" s="108" t="str">
        <f t="shared" si="44"/>
        <v>icecream</v>
      </c>
      <c r="AI242" s="46" t="s">
        <v>7</v>
      </c>
      <c r="AJ242" s="110" t="str">
        <f t="shared" si="37"/>
        <v>top right</v>
      </c>
      <c r="AK242" s="110" t="str" cm="1">
        <f t="array" ref="AK242">_xlfn.IFS($G242="he", "his", $G242="she", "her", $G242="they", "their")</f>
        <v>her</v>
      </c>
      <c r="AL242" s="110" t="s">
        <v>135</v>
      </c>
      <c r="AM242" s="111" t="str">
        <f t="shared" si="38"/>
        <v>she_brother</v>
      </c>
      <c r="AN242" s="106" t="str">
        <f t="shared" si="45"/>
        <v>ST1_brother_sam.png</v>
      </c>
      <c r="AO242" s="106" t="str">
        <f t="shared" si="46"/>
        <v>ST1_sister_sam.png</v>
      </c>
      <c r="AP242" s="106" t="str">
        <f t="shared" si="47"/>
        <v>HT3_brother_taylor.png</v>
      </c>
      <c r="AQ242" s="106" t="str">
        <f t="shared" si="48"/>
        <v>HT3_sister_taylor.png</v>
      </c>
      <c r="AR242" s="106" t="s">
        <v>357</v>
      </c>
      <c r="AS242" s="106" t="s">
        <v>355</v>
      </c>
      <c r="AT242" s="106" t="s">
        <v>358</v>
      </c>
      <c r="AU242" s="106" t="s">
        <v>356</v>
      </c>
    </row>
    <row r="243" spans="1:47" x14ac:dyDescent="0.25">
      <c r="A243" s="107">
        <v>7</v>
      </c>
      <c r="B243" s="107" t="s">
        <v>123</v>
      </c>
      <c r="C243" s="107">
        <v>1</v>
      </c>
      <c r="D243" s="46" t="s">
        <v>10</v>
      </c>
      <c r="E243" s="46" t="str">
        <f t="shared" si="33"/>
        <v>nametag_list1_critical19</v>
      </c>
      <c r="F243" s="109" t="s">
        <v>338</v>
      </c>
      <c r="G243" s="46" t="s">
        <v>196</v>
      </c>
      <c r="H243" s="46">
        <f>VLOOKUP($C243&amp;$G243,'Character Sets'!$A$3:$H$21,3,FALSE)</f>
        <v>2</v>
      </c>
      <c r="I243" s="46" t="str">
        <f>VLOOKUP($C243&amp;$G243,'Character Sets'!$A$3:$H$21,4,FALSE)</f>
        <v>ST1</v>
      </c>
      <c r="J243" s="46" t="str">
        <f>LOWER(VLOOKUP($C243&amp;$G243,'Character Sets'!$A$3:$H$21,6,FALSE))</f>
        <v>sam</v>
      </c>
      <c r="K243" s="114" t="str">
        <f t="shared" si="34"/>
        <v>ST1_she_sam_nametag.png</v>
      </c>
      <c r="L243" s="46" t="s">
        <v>197</v>
      </c>
      <c r="M243" s="46">
        <f>VLOOKUP($C243&amp;$L243,'Character Sets'!$A$3:$H$21,3,FALSE)</f>
        <v>3</v>
      </c>
      <c r="N243" s="46" t="str">
        <f>VLOOKUP($C243&amp;$L243,'Character Sets'!$A$3:$H$21,4,FALSE)</f>
        <v>HT3</v>
      </c>
      <c r="O243" s="46" t="str">
        <f>LOWER(VLOOKUP($C243&amp;$L243,'Character Sets'!$A$3:$H$21,6,FALSE))</f>
        <v>taylor</v>
      </c>
      <c r="P243" s="114" t="str">
        <f t="shared" si="35"/>
        <v>HT3_they_taylor_nametag.png</v>
      </c>
      <c r="Q243" s="114" t="s">
        <v>27</v>
      </c>
      <c r="R243" s="107" cm="1">
        <f t="array" ref="R243">_xlfn.IFS($AF243="left", 275, $AF243="right", 525)</f>
        <v>275</v>
      </c>
      <c r="S243" s="107" cm="1">
        <f t="array" ref="S243">_xlfn.IFS($AG243="left", 275, $AG243="right", 525)</f>
        <v>525</v>
      </c>
      <c r="T243" s="107" cm="1">
        <f t="array" ref="T243">_xlfn.IFS($AF243="left", 175, $AF243="right", 725)</f>
        <v>175</v>
      </c>
      <c r="U243" s="107" cm="1">
        <f t="array" ref="U243">_xlfn.IFS($AI243="top", 150, $AI243="bottom", 250)</f>
        <v>250</v>
      </c>
      <c r="V243" s="107" cm="1">
        <f t="array" ref="V243">_xlfn.IFS($AI243="top", 100, $AI243="bottom", 300)</f>
        <v>300</v>
      </c>
      <c r="W243" s="107" cm="1">
        <f t="array" ref="W243">_xlfn.IFS($AI243="top", 50, $AI243="bottom", 350)</f>
        <v>350</v>
      </c>
      <c r="X243" s="111" t="str">
        <f t="shared" si="36"/>
        <v>ST1_sister_sam.png</v>
      </c>
      <c r="Y243" s="106" t="str" cm="1">
        <f t="array" ref="Y243">_xlfn.IFS($AR243="target_sister",$AO243,$AR243="target_brother", $AN243,$AR243="distractor_sister",$AQ243,$AR243="distractor_brother",$AP243)</f>
        <v>ST1_brother_sam.png</v>
      </c>
      <c r="Z243" s="106" t="str" cm="1">
        <f t="array" ref="Z243">_xlfn.IFS($AS243="target_sister",$AO243,$AS243="target_brother", $AN243,$AS243="distractor_sister",$AQ243,$AS243="distractor_brother",$AP243)</f>
        <v>HT3_sister_taylor.png</v>
      </c>
      <c r="AA243" s="106" t="str" cm="1">
        <f t="array" ref="AA243">_xlfn.IFS($AT243="target_sister",$AO243,$AT243="target_brother", $AN243,$AT243="distractor_sister",$AQ243,$AT243="distractor_brother",$AP243)</f>
        <v>ST1_sister_sam.png</v>
      </c>
      <c r="AB243" s="106" t="str" cm="1">
        <f t="array" ref="AB243">_xlfn.IFS($AU243="target_sister",$AO243,$AU243="target_brother", $AN243,$AU243="distractor_sister",$AQ243,$AU243="distractor_brother",$AP243)</f>
        <v>HT3_brother_taylor.png</v>
      </c>
      <c r="AC243" s="111" t="str">
        <f>_xlfn.CONCAT(VLOOKUP($C243&amp;$G243,'Character Sets'!$A$3:$H$21,6,FALSE)," gave the ",LEFT($Q243,FIND(".",$Q243)-1)," to ",$AK243," ",$AL243,".")</f>
        <v>Sam gave the carrot to her sister.</v>
      </c>
      <c r="AD243" s="107">
        <v>19</v>
      </c>
      <c r="AE243" s="106" t="str" cm="1">
        <f t="array" ref="AE243">_xlfn.IFS($B243="both", "_nametag", $B243="nametag", "_nametag", $B243="intro", "", $B243="neither", "")</f>
        <v>_nametag</v>
      </c>
      <c r="AF243" s="46" t="s">
        <v>5</v>
      </c>
      <c r="AG243" s="46" t="s">
        <v>6</v>
      </c>
      <c r="AH243" s="108" t="str">
        <f t="shared" si="44"/>
        <v>carrot</v>
      </c>
      <c r="AI243" s="46" t="s">
        <v>8</v>
      </c>
      <c r="AJ243" s="110" t="str">
        <f t="shared" si="37"/>
        <v>bottom left</v>
      </c>
      <c r="AK243" s="110" t="str" cm="1">
        <f t="array" ref="AK243">_xlfn.IFS($G243="he", "his", $G243="she", "her", $G243="they", "their")</f>
        <v>her</v>
      </c>
      <c r="AL243" s="110" t="s">
        <v>136</v>
      </c>
      <c r="AM243" s="111" t="str">
        <f t="shared" si="38"/>
        <v>she_sister</v>
      </c>
      <c r="AN243" s="106" t="str">
        <f t="shared" si="45"/>
        <v>ST1_brother_sam.png</v>
      </c>
      <c r="AO243" s="106" t="str">
        <f t="shared" si="46"/>
        <v>ST1_sister_sam.png</v>
      </c>
      <c r="AP243" s="106" t="str">
        <f t="shared" si="47"/>
        <v>HT3_brother_taylor.png</v>
      </c>
      <c r="AQ243" s="106" t="str">
        <f t="shared" si="48"/>
        <v>HT3_sister_taylor.png</v>
      </c>
      <c r="AR243" s="106" t="s">
        <v>355</v>
      </c>
      <c r="AS243" s="106" t="s">
        <v>358</v>
      </c>
      <c r="AT243" s="106" t="s">
        <v>356</v>
      </c>
      <c r="AU243" s="106" t="s">
        <v>357</v>
      </c>
    </row>
    <row r="244" spans="1:47" x14ac:dyDescent="0.25">
      <c r="A244" s="107">
        <v>7</v>
      </c>
      <c r="B244" s="107" t="s">
        <v>123</v>
      </c>
      <c r="C244" s="107">
        <v>1</v>
      </c>
      <c r="D244" s="46" t="s">
        <v>10</v>
      </c>
      <c r="E244" s="46" t="str">
        <f t="shared" si="33"/>
        <v>nametag_list1_critical20</v>
      </c>
      <c r="F244" s="109" t="s">
        <v>338</v>
      </c>
      <c r="G244" s="46" t="s">
        <v>196</v>
      </c>
      <c r="H244" s="46">
        <f>VLOOKUP($C244&amp;$G244,'Character Sets'!$A$3:$H$21,3,FALSE)</f>
        <v>2</v>
      </c>
      <c r="I244" s="46" t="str">
        <f>VLOOKUP($C244&amp;$G244,'Character Sets'!$A$3:$H$21,4,FALSE)</f>
        <v>ST1</v>
      </c>
      <c r="J244" s="46" t="str">
        <f>LOWER(VLOOKUP($C244&amp;$G244,'Character Sets'!$A$3:$H$21,6,FALSE))</f>
        <v>sam</v>
      </c>
      <c r="K244" s="114" t="str">
        <f t="shared" si="34"/>
        <v>ST1_she_sam_nametag.png</v>
      </c>
      <c r="L244" s="46" t="s">
        <v>197</v>
      </c>
      <c r="M244" s="46">
        <f>VLOOKUP($C244&amp;$L244,'Character Sets'!$A$3:$H$21,3,FALSE)</f>
        <v>3</v>
      </c>
      <c r="N244" s="46" t="str">
        <f>VLOOKUP($C244&amp;$L244,'Character Sets'!$A$3:$H$21,4,FALSE)</f>
        <v>HT3</v>
      </c>
      <c r="O244" s="46" t="str">
        <f>LOWER(VLOOKUP($C244&amp;$L244,'Character Sets'!$A$3:$H$21,6,FALSE))</f>
        <v>taylor</v>
      </c>
      <c r="P244" s="114" t="str">
        <f t="shared" si="35"/>
        <v>HT3_they_taylor_nametag.png</v>
      </c>
      <c r="Q244" s="114" t="s">
        <v>28</v>
      </c>
      <c r="R244" s="107" cm="1">
        <f t="array" ref="R244">_xlfn.IFS($AF244="left", 275, $AF244="right", 525)</f>
        <v>525</v>
      </c>
      <c r="S244" s="107" cm="1">
        <f t="array" ref="S244">_xlfn.IFS($AG244="left", 275, $AG244="right", 525)</f>
        <v>275</v>
      </c>
      <c r="T244" s="107" cm="1">
        <f t="array" ref="T244">_xlfn.IFS($AF244="left", 175, $AF244="right", 725)</f>
        <v>725</v>
      </c>
      <c r="U244" s="107" cm="1">
        <f t="array" ref="U244">_xlfn.IFS($AI244="top", 150, $AI244="bottom", 250)</f>
        <v>250</v>
      </c>
      <c r="V244" s="107" cm="1">
        <f t="array" ref="V244">_xlfn.IFS($AI244="top", 100, $AI244="bottom", 300)</f>
        <v>300</v>
      </c>
      <c r="W244" s="107" cm="1">
        <f t="array" ref="W244">_xlfn.IFS($AI244="top", 50, $AI244="bottom", 350)</f>
        <v>350</v>
      </c>
      <c r="X244" s="111" t="str">
        <f t="shared" si="36"/>
        <v>ST1_brother_sam.png</v>
      </c>
      <c r="Y244" s="106" t="str" cm="1">
        <f t="array" ref="Y244">_xlfn.IFS($AR244="target_sister",$AO244,$AR244="target_brother", $AN244,$AR244="distractor_sister",$AQ244,$AR244="distractor_brother",$AP244)</f>
        <v>HT3_brother_taylor.png</v>
      </c>
      <c r="Z244" s="106" t="str" cm="1">
        <f t="array" ref="Z244">_xlfn.IFS($AS244="target_sister",$AO244,$AS244="target_brother", $AN244,$AS244="distractor_sister",$AQ244,$AS244="distractor_brother",$AP244)</f>
        <v>ST1_sister_sam.png</v>
      </c>
      <c r="AA244" s="106" t="str" cm="1">
        <f t="array" ref="AA244">_xlfn.IFS($AT244="target_sister",$AO244,$AT244="target_brother", $AN244,$AT244="distractor_sister",$AQ244,$AT244="distractor_brother",$AP244)</f>
        <v>HT3_sister_taylor.png</v>
      </c>
      <c r="AB244" s="106" t="str" cm="1">
        <f t="array" ref="AB244">_xlfn.IFS($AU244="target_sister",$AO244,$AU244="target_brother", $AN244,$AU244="distractor_sister",$AQ244,$AU244="distractor_brother",$AP244)</f>
        <v>ST1_brother_sam.png</v>
      </c>
      <c r="AC244" s="111" t="str">
        <f>_xlfn.CONCAT(VLOOKUP($C244&amp;$G244,'Character Sets'!$A$3:$H$21,6,FALSE)," gave the ",LEFT($Q244,FIND(".",$Q244)-1)," to ",$AK244," ",$AL244,".")</f>
        <v>Sam gave the lemon to her brother.</v>
      </c>
      <c r="AD244" s="107">
        <v>20</v>
      </c>
      <c r="AE244" s="106" t="str" cm="1">
        <f t="array" ref="AE244">_xlfn.IFS($B244="both", "_nametag", $B244="nametag", "_nametag", $B244="intro", "", $B244="neither", "")</f>
        <v>_nametag</v>
      </c>
      <c r="AF244" s="46" t="s">
        <v>6</v>
      </c>
      <c r="AG244" s="46" t="s">
        <v>5</v>
      </c>
      <c r="AH244" s="108" t="str">
        <f t="shared" si="44"/>
        <v>lemon</v>
      </c>
      <c r="AI244" s="46" t="s">
        <v>8</v>
      </c>
      <c r="AJ244" s="110" t="str">
        <f t="shared" si="37"/>
        <v>bottom right</v>
      </c>
      <c r="AK244" s="110" t="str" cm="1">
        <f t="array" ref="AK244">_xlfn.IFS($G244="he", "his", $G244="she", "her", $G244="they", "their")</f>
        <v>her</v>
      </c>
      <c r="AL244" s="110" t="s">
        <v>135</v>
      </c>
      <c r="AM244" s="111" t="str">
        <f t="shared" si="38"/>
        <v>she_brother</v>
      </c>
      <c r="AN244" s="106" t="str">
        <f t="shared" si="45"/>
        <v>ST1_brother_sam.png</v>
      </c>
      <c r="AO244" s="106" t="str">
        <f t="shared" si="46"/>
        <v>ST1_sister_sam.png</v>
      </c>
      <c r="AP244" s="106" t="str">
        <f t="shared" si="47"/>
        <v>HT3_brother_taylor.png</v>
      </c>
      <c r="AQ244" s="106" t="str">
        <f t="shared" si="48"/>
        <v>HT3_sister_taylor.png</v>
      </c>
      <c r="AR244" s="106" t="s">
        <v>357</v>
      </c>
      <c r="AS244" s="106" t="s">
        <v>356</v>
      </c>
      <c r="AT244" s="106" t="s">
        <v>358</v>
      </c>
      <c r="AU244" s="106" t="s">
        <v>355</v>
      </c>
    </row>
    <row r="245" spans="1:47" x14ac:dyDescent="0.25">
      <c r="A245" s="107">
        <v>7</v>
      </c>
      <c r="B245" s="107" t="s">
        <v>123</v>
      </c>
      <c r="C245" s="107">
        <v>1</v>
      </c>
      <c r="D245" s="46" t="s">
        <v>10</v>
      </c>
      <c r="E245" s="46" t="str">
        <f t="shared" si="33"/>
        <v>nametag_list1_critical21</v>
      </c>
      <c r="F245" s="109" t="s">
        <v>339</v>
      </c>
      <c r="G245" s="46" t="s">
        <v>197</v>
      </c>
      <c r="H245" s="46">
        <f>VLOOKUP($C245&amp;$G245,'Character Sets'!$A$3:$H$21,3,FALSE)</f>
        <v>3</v>
      </c>
      <c r="I245" s="46" t="str">
        <f>VLOOKUP($C245&amp;$G245,'Character Sets'!$A$3:$H$21,4,FALSE)</f>
        <v>HT3</v>
      </c>
      <c r="J245" s="46" t="str">
        <f>LOWER(VLOOKUP($C245&amp;$G245,'Character Sets'!$A$3:$H$21,6,FALSE))</f>
        <v>taylor</v>
      </c>
      <c r="K245" s="114" t="str">
        <f t="shared" si="34"/>
        <v>HT3_they_taylor_nametag.png</v>
      </c>
      <c r="L245" s="46" t="s">
        <v>196</v>
      </c>
      <c r="M245" s="46">
        <f>VLOOKUP($C245&amp;$L245,'Character Sets'!$A$3:$H$21,3,FALSE)</f>
        <v>2</v>
      </c>
      <c r="N245" s="46" t="str">
        <f>VLOOKUP($C245&amp;$L245,'Character Sets'!$A$3:$H$21,4,FALSE)</f>
        <v>ST1</v>
      </c>
      <c r="O245" s="46" t="str">
        <f>LOWER(VLOOKUP($C245&amp;$L245,'Character Sets'!$A$3:$H$21,6,FALSE))</f>
        <v>sam</v>
      </c>
      <c r="P245" s="114" t="str">
        <f t="shared" si="35"/>
        <v>ST1_she_sam_nametag.png</v>
      </c>
      <c r="Q245" s="114" t="s">
        <v>170</v>
      </c>
      <c r="R245" s="107" cm="1">
        <f t="array" ref="R245">_xlfn.IFS($AF245="left", 275, $AF245="right", 525)</f>
        <v>275</v>
      </c>
      <c r="S245" s="107" cm="1">
        <f t="array" ref="S245">_xlfn.IFS($AG245="left", 275, $AG245="right", 525)</f>
        <v>525</v>
      </c>
      <c r="T245" s="107" cm="1">
        <f t="array" ref="T245">_xlfn.IFS($AF245="left", 175, $AF245="right", 725)</f>
        <v>175</v>
      </c>
      <c r="U245" s="107" cm="1">
        <f t="array" ref="U245">_xlfn.IFS($AI245="top", 150, $AI245="bottom", 250)</f>
        <v>150</v>
      </c>
      <c r="V245" s="107" cm="1">
        <f t="array" ref="V245">_xlfn.IFS($AI245="top", 100, $AI245="bottom", 300)</f>
        <v>100</v>
      </c>
      <c r="W245" s="107" cm="1">
        <f t="array" ref="W245">_xlfn.IFS($AI245="top", 50, $AI245="bottom", 350)</f>
        <v>50</v>
      </c>
      <c r="X245" s="111" t="str">
        <f t="shared" si="36"/>
        <v>HT3_brother_taylor.png</v>
      </c>
      <c r="Y245" s="106" t="str" cm="1">
        <f t="array" ref="Y245">_xlfn.IFS($AR245="target_sister",$AO245,$AR245="target_brother", $AN245,$AR245="distractor_sister",$AQ245,$AR245="distractor_brother",$AP245)</f>
        <v>HT3_brother_taylor.png</v>
      </c>
      <c r="Z245" s="106" t="str" cm="1">
        <f t="array" ref="Z245">_xlfn.IFS($AS245="target_sister",$AO245,$AS245="target_brother", $AN245,$AS245="distractor_sister",$AQ245,$AS245="distractor_brother",$AP245)</f>
        <v>ST1_sister_sam.png</v>
      </c>
      <c r="AA245" s="106" t="str" cm="1">
        <f t="array" ref="AA245">_xlfn.IFS($AT245="target_sister",$AO245,$AT245="target_brother", $AN245,$AT245="distractor_sister",$AQ245,$AT245="distractor_brother",$AP245)</f>
        <v>HT3_sister_taylor.png</v>
      </c>
      <c r="AB245" s="106" t="str" cm="1">
        <f t="array" ref="AB245">_xlfn.IFS($AU245="target_sister",$AO245,$AU245="target_brother", $AN245,$AU245="distractor_sister",$AQ245,$AU245="distractor_brother",$AP245)</f>
        <v>ST1_brother_sam.png</v>
      </c>
      <c r="AC245" s="111" t="str">
        <f>_xlfn.CONCAT(VLOOKUP($C245&amp;$G245,'Character Sets'!$A$3:$H$21,6,FALSE)," gave the ",LEFT($Q245,FIND(".",$Q245)-1)," to ",$AK245," ",$AL245,".")</f>
        <v>Taylor gave the pizza to their brother.</v>
      </c>
      <c r="AD245" s="107">
        <v>21</v>
      </c>
      <c r="AE245" s="106" t="str" cm="1">
        <f t="array" ref="AE245">_xlfn.IFS($B245="both", "_nametag", $B245="nametag", "_nametag", $B245="intro", "", $B245="neither", "")</f>
        <v>_nametag</v>
      </c>
      <c r="AF245" s="46" t="s">
        <v>5</v>
      </c>
      <c r="AG245" s="46" t="s">
        <v>6</v>
      </c>
      <c r="AH245" s="108" t="str">
        <f t="shared" si="44"/>
        <v>pizza</v>
      </c>
      <c r="AI245" s="46" t="s">
        <v>7</v>
      </c>
      <c r="AJ245" s="110" t="str">
        <f t="shared" si="37"/>
        <v>top left</v>
      </c>
      <c r="AK245" s="110" t="str" cm="1">
        <f t="array" ref="AK245">_xlfn.IFS($G245="he", "his", $G245="she", "her", $G245="they", "their")</f>
        <v>their</v>
      </c>
      <c r="AL245" s="110" t="s">
        <v>135</v>
      </c>
      <c r="AM245" s="111" t="str">
        <f t="shared" si="38"/>
        <v>they_brother</v>
      </c>
      <c r="AN245" s="106" t="str">
        <f t="shared" si="45"/>
        <v>HT3_brother_taylor.png</v>
      </c>
      <c r="AO245" s="106" t="str">
        <f t="shared" si="46"/>
        <v>HT3_sister_taylor.png</v>
      </c>
      <c r="AP245" s="106" t="str">
        <f t="shared" si="47"/>
        <v>ST1_brother_sam.png</v>
      </c>
      <c r="AQ245" s="106" t="str">
        <f t="shared" si="48"/>
        <v>ST1_sister_sam.png</v>
      </c>
      <c r="AR245" s="106" t="s">
        <v>355</v>
      </c>
      <c r="AS245" s="106" t="s">
        <v>358</v>
      </c>
      <c r="AT245" s="106" t="s">
        <v>356</v>
      </c>
      <c r="AU245" s="106" t="s">
        <v>357</v>
      </c>
    </row>
    <row r="246" spans="1:47" x14ac:dyDescent="0.25">
      <c r="A246" s="107">
        <v>7</v>
      </c>
      <c r="B246" s="107" t="s">
        <v>123</v>
      </c>
      <c r="C246" s="107">
        <v>1</v>
      </c>
      <c r="D246" s="46" t="s">
        <v>10</v>
      </c>
      <c r="E246" s="46" t="str">
        <f t="shared" si="33"/>
        <v>nametag_list1_critical22</v>
      </c>
      <c r="F246" s="109" t="s">
        <v>339</v>
      </c>
      <c r="G246" s="46" t="s">
        <v>197</v>
      </c>
      <c r="H246" s="46">
        <f>VLOOKUP($C246&amp;$G246,'Character Sets'!$A$3:$H$21,3,FALSE)</f>
        <v>3</v>
      </c>
      <c r="I246" s="46" t="str">
        <f>VLOOKUP($C246&amp;$G246,'Character Sets'!$A$3:$H$21,4,FALSE)</f>
        <v>HT3</v>
      </c>
      <c r="J246" s="46" t="str">
        <f>LOWER(VLOOKUP($C246&amp;$G246,'Character Sets'!$A$3:$H$21,6,FALSE))</f>
        <v>taylor</v>
      </c>
      <c r="K246" s="114" t="str">
        <f t="shared" si="34"/>
        <v>HT3_they_taylor_nametag.png</v>
      </c>
      <c r="L246" s="46" t="s">
        <v>196</v>
      </c>
      <c r="M246" s="46">
        <f>VLOOKUP($C246&amp;$L246,'Character Sets'!$A$3:$H$21,3,FALSE)</f>
        <v>2</v>
      </c>
      <c r="N246" s="46" t="str">
        <f>VLOOKUP($C246&amp;$L246,'Character Sets'!$A$3:$H$21,4,FALSE)</f>
        <v>ST1</v>
      </c>
      <c r="O246" s="46" t="str">
        <f>LOWER(VLOOKUP($C246&amp;$L246,'Character Sets'!$A$3:$H$21,6,FALSE))</f>
        <v>sam</v>
      </c>
      <c r="P246" s="114" t="str">
        <f t="shared" si="35"/>
        <v>ST1_she_sam_nametag.png</v>
      </c>
      <c r="Q246" s="114" t="s">
        <v>176</v>
      </c>
      <c r="R246" s="107" cm="1">
        <f t="array" ref="R246">_xlfn.IFS($AF246="left", 275, $AF246="right", 525)</f>
        <v>525</v>
      </c>
      <c r="S246" s="107" cm="1">
        <f t="array" ref="S246">_xlfn.IFS($AG246="left", 275, $AG246="right", 525)</f>
        <v>275</v>
      </c>
      <c r="T246" s="107" cm="1">
        <f t="array" ref="T246">_xlfn.IFS($AF246="left", 175, $AF246="right", 725)</f>
        <v>725</v>
      </c>
      <c r="U246" s="107" cm="1">
        <f t="array" ref="U246">_xlfn.IFS($AI246="top", 150, $AI246="bottom", 250)</f>
        <v>150</v>
      </c>
      <c r="V246" s="107" cm="1">
        <f t="array" ref="V246">_xlfn.IFS($AI246="top", 100, $AI246="bottom", 300)</f>
        <v>100</v>
      </c>
      <c r="W246" s="107" cm="1">
        <f t="array" ref="W246">_xlfn.IFS($AI246="top", 50, $AI246="bottom", 350)</f>
        <v>50</v>
      </c>
      <c r="X246" s="111" t="str">
        <f t="shared" si="36"/>
        <v>HT3_sister_taylor.png</v>
      </c>
      <c r="Y246" s="106" t="str" cm="1">
        <f t="array" ref="Y246">_xlfn.IFS($AR246="target_sister",$AO246,$AR246="target_brother", $AN246,$AR246="distractor_sister",$AQ246,$AR246="distractor_brother",$AP246)</f>
        <v>ST1_brother_sam.png</v>
      </c>
      <c r="Z246" s="106" t="str" cm="1">
        <f t="array" ref="Z246">_xlfn.IFS($AS246="target_sister",$AO246,$AS246="target_brother", $AN246,$AS246="distractor_sister",$AQ246,$AS246="distractor_brother",$AP246)</f>
        <v>HT3_sister_taylor.png</v>
      </c>
      <c r="AA246" s="106" t="str" cm="1">
        <f t="array" ref="AA246">_xlfn.IFS($AT246="target_sister",$AO246,$AT246="target_brother", $AN246,$AT246="distractor_sister",$AQ246,$AT246="distractor_brother",$AP246)</f>
        <v>ST1_sister_sam.png</v>
      </c>
      <c r="AB246" s="106" t="str" cm="1">
        <f t="array" ref="AB246">_xlfn.IFS($AU246="target_sister",$AO246,$AU246="target_brother", $AN246,$AU246="distractor_sister",$AQ246,$AU246="distractor_brother",$AP246)</f>
        <v>HT3_brother_taylor.png</v>
      </c>
      <c r="AC246" s="111" t="str">
        <f>_xlfn.CONCAT(VLOOKUP($C246&amp;$G246,'Character Sets'!$A$3:$H$21,6,FALSE)," gave the ",LEFT($Q246,FIND(".",$Q246)-1)," to ",$AK246," ",$AL246,".")</f>
        <v>Taylor gave the plate to their sister.</v>
      </c>
      <c r="AD246" s="107">
        <v>22</v>
      </c>
      <c r="AE246" s="106" t="str" cm="1">
        <f t="array" ref="AE246">_xlfn.IFS($B246="both", "_nametag", $B246="nametag", "_nametag", $B246="intro", "", $B246="neither", "")</f>
        <v>_nametag</v>
      </c>
      <c r="AF246" s="46" t="s">
        <v>6</v>
      </c>
      <c r="AG246" s="46" t="s">
        <v>5</v>
      </c>
      <c r="AH246" s="108" t="str">
        <f t="shared" si="44"/>
        <v>plate</v>
      </c>
      <c r="AI246" s="46" t="s">
        <v>7</v>
      </c>
      <c r="AJ246" s="110" t="str">
        <f t="shared" si="37"/>
        <v>top right</v>
      </c>
      <c r="AK246" s="110" t="str" cm="1">
        <f t="array" ref="AK246">_xlfn.IFS($G246="he", "his", $G246="she", "her", $G246="they", "their")</f>
        <v>their</v>
      </c>
      <c r="AL246" s="110" t="s">
        <v>136</v>
      </c>
      <c r="AM246" s="111" t="str">
        <f t="shared" si="38"/>
        <v>they_sister</v>
      </c>
      <c r="AN246" s="106" t="str">
        <f t="shared" si="45"/>
        <v>HT3_brother_taylor.png</v>
      </c>
      <c r="AO246" s="106" t="str">
        <f t="shared" si="46"/>
        <v>HT3_sister_taylor.png</v>
      </c>
      <c r="AP246" s="106" t="str">
        <f t="shared" si="47"/>
        <v>ST1_brother_sam.png</v>
      </c>
      <c r="AQ246" s="106" t="str">
        <f t="shared" si="48"/>
        <v>ST1_sister_sam.png</v>
      </c>
      <c r="AR246" s="106" t="s">
        <v>357</v>
      </c>
      <c r="AS246" s="106" t="s">
        <v>356</v>
      </c>
      <c r="AT246" s="106" t="s">
        <v>358</v>
      </c>
      <c r="AU246" s="106" t="s">
        <v>355</v>
      </c>
    </row>
    <row r="247" spans="1:47" x14ac:dyDescent="0.25">
      <c r="A247" s="107">
        <v>7</v>
      </c>
      <c r="B247" s="107" t="s">
        <v>123</v>
      </c>
      <c r="C247" s="107">
        <v>1</v>
      </c>
      <c r="D247" s="46" t="s">
        <v>10</v>
      </c>
      <c r="E247" s="46" t="str">
        <f t="shared" si="33"/>
        <v>nametag_list1_critical23</v>
      </c>
      <c r="F247" s="109" t="s">
        <v>339</v>
      </c>
      <c r="G247" s="46" t="s">
        <v>197</v>
      </c>
      <c r="H247" s="46">
        <f>VLOOKUP($C247&amp;$G247,'Character Sets'!$A$3:$H$21,3,FALSE)</f>
        <v>3</v>
      </c>
      <c r="I247" s="46" t="str">
        <f>VLOOKUP($C247&amp;$G247,'Character Sets'!$A$3:$H$21,4,FALSE)</f>
        <v>HT3</v>
      </c>
      <c r="J247" s="46" t="str">
        <f>LOWER(VLOOKUP($C247&amp;$G247,'Character Sets'!$A$3:$H$21,6,FALSE))</f>
        <v>taylor</v>
      </c>
      <c r="K247" s="114" t="str">
        <f t="shared" si="34"/>
        <v>HT3_they_taylor_nametag.png</v>
      </c>
      <c r="L247" s="46" t="s">
        <v>196</v>
      </c>
      <c r="M247" s="46">
        <f>VLOOKUP($C247&amp;$L247,'Character Sets'!$A$3:$H$21,3,FALSE)</f>
        <v>2</v>
      </c>
      <c r="N247" s="46" t="str">
        <f>VLOOKUP($C247&amp;$L247,'Character Sets'!$A$3:$H$21,4,FALSE)</f>
        <v>ST1</v>
      </c>
      <c r="O247" s="46" t="str">
        <f>LOWER(VLOOKUP($C247&amp;$L247,'Character Sets'!$A$3:$H$21,6,FALSE))</f>
        <v>sam</v>
      </c>
      <c r="P247" s="114" t="str">
        <f t="shared" si="35"/>
        <v>ST1_she_sam_nametag.png</v>
      </c>
      <c r="Q247" s="117" t="s">
        <v>37</v>
      </c>
      <c r="R247" s="107" cm="1">
        <f t="array" ref="R247">_xlfn.IFS($AF247="left", 275, $AF247="right", 525)</f>
        <v>275</v>
      </c>
      <c r="S247" s="107" cm="1">
        <f t="array" ref="S247">_xlfn.IFS($AG247="left", 275, $AG247="right", 525)</f>
        <v>525</v>
      </c>
      <c r="T247" s="107" cm="1">
        <f t="array" ref="T247">_xlfn.IFS($AF247="left", 175, $AF247="right", 725)</f>
        <v>175</v>
      </c>
      <c r="U247" s="107" cm="1">
        <f t="array" ref="U247">_xlfn.IFS($AI247="top", 150, $AI247="bottom", 250)</f>
        <v>250</v>
      </c>
      <c r="V247" s="107" cm="1">
        <f t="array" ref="V247">_xlfn.IFS($AI247="top", 100, $AI247="bottom", 300)</f>
        <v>300</v>
      </c>
      <c r="W247" s="107" cm="1">
        <f t="array" ref="W247">_xlfn.IFS($AI247="top", 50, $AI247="bottom", 350)</f>
        <v>350</v>
      </c>
      <c r="X247" s="111" t="str">
        <f t="shared" si="36"/>
        <v>HT3_sister_taylor.png</v>
      </c>
      <c r="Y247" s="106" t="str" cm="1">
        <f t="array" ref="Y247">_xlfn.IFS($AR247="target_sister",$AO247,$AR247="target_brother", $AN247,$AR247="distractor_sister",$AQ247,$AR247="distractor_brother",$AP247)</f>
        <v>HT3_brother_taylor.png</v>
      </c>
      <c r="Z247" s="106" t="str" cm="1">
        <f t="array" ref="Z247">_xlfn.IFS($AS247="target_sister",$AO247,$AS247="target_brother", $AN247,$AS247="distractor_sister",$AQ247,$AS247="distractor_brother",$AP247)</f>
        <v>ST1_sister_sam.png</v>
      </c>
      <c r="AA247" s="106" t="str" cm="1">
        <f t="array" ref="AA247">_xlfn.IFS($AT247="target_sister",$AO247,$AT247="target_brother", $AN247,$AT247="distractor_sister",$AQ247,$AT247="distractor_brother",$AP247)</f>
        <v>HT3_sister_taylor.png</v>
      </c>
      <c r="AB247" s="106" t="str" cm="1">
        <f t="array" ref="AB247">_xlfn.IFS($AU247="target_sister",$AO247,$AU247="target_brother", $AN247,$AU247="distractor_sister",$AQ247,$AU247="distractor_brother",$AP247)</f>
        <v>ST1_brother_sam.png</v>
      </c>
      <c r="AC247" s="111" t="str">
        <f>_xlfn.CONCAT(VLOOKUP($C247&amp;$G247,'Character Sets'!$A$3:$H$21,6,FALSE)," gave the ",LEFT($Q247,FIND(".",$Q247)-1)," to ",$AK247," ",$AL247,".")</f>
        <v>Taylor gave the orange to their sister.</v>
      </c>
      <c r="AD247" s="107">
        <v>23</v>
      </c>
      <c r="AE247" s="106" t="str" cm="1">
        <f t="array" ref="AE247">_xlfn.IFS($B247="both", "_nametag", $B247="nametag", "_nametag", $B247="intro", "", $B247="neither", "")</f>
        <v>_nametag</v>
      </c>
      <c r="AF247" s="46" t="s">
        <v>5</v>
      </c>
      <c r="AG247" s="46" t="s">
        <v>6</v>
      </c>
      <c r="AH247" s="108" t="str">
        <f t="shared" si="44"/>
        <v>orange</v>
      </c>
      <c r="AI247" s="46" t="s">
        <v>8</v>
      </c>
      <c r="AJ247" s="110" t="str">
        <f t="shared" si="37"/>
        <v>bottom left</v>
      </c>
      <c r="AK247" s="110" t="str" cm="1">
        <f t="array" ref="AK247">_xlfn.IFS($G247="he", "his", $G247="she", "her", $G247="they", "their")</f>
        <v>their</v>
      </c>
      <c r="AL247" s="110" t="s">
        <v>136</v>
      </c>
      <c r="AM247" s="111" t="str">
        <f t="shared" si="38"/>
        <v>they_sister</v>
      </c>
      <c r="AN247" s="106" t="str">
        <f t="shared" si="45"/>
        <v>HT3_brother_taylor.png</v>
      </c>
      <c r="AO247" s="106" t="str">
        <f t="shared" si="46"/>
        <v>HT3_sister_taylor.png</v>
      </c>
      <c r="AP247" s="106" t="str">
        <f t="shared" si="47"/>
        <v>ST1_brother_sam.png</v>
      </c>
      <c r="AQ247" s="106" t="str">
        <f t="shared" si="48"/>
        <v>ST1_sister_sam.png</v>
      </c>
      <c r="AR247" s="106" t="s">
        <v>355</v>
      </c>
      <c r="AS247" s="106" t="s">
        <v>358</v>
      </c>
      <c r="AT247" s="106" t="s">
        <v>356</v>
      </c>
      <c r="AU247" s="106" t="s">
        <v>357</v>
      </c>
    </row>
    <row r="248" spans="1:47" x14ac:dyDescent="0.25">
      <c r="A248" s="107">
        <v>7</v>
      </c>
      <c r="B248" s="107" t="s">
        <v>123</v>
      </c>
      <c r="C248" s="107">
        <v>1</v>
      </c>
      <c r="D248" s="46" t="s">
        <v>10</v>
      </c>
      <c r="E248" s="46" t="str">
        <f t="shared" si="33"/>
        <v>nametag_list1_critical24</v>
      </c>
      <c r="F248" s="109" t="s">
        <v>339</v>
      </c>
      <c r="G248" s="46" t="s">
        <v>197</v>
      </c>
      <c r="H248" s="46">
        <f>VLOOKUP($C248&amp;$G248,'Character Sets'!$A$3:$H$21,3,FALSE)</f>
        <v>3</v>
      </c>
      <c r="I248" s="46" t="str">
        <f>VLOOKUP($C248&amp;$G248,'Character Sets'!$A$3:$H$21,4,FALSE)</f>
        <v>HT3</v>
      </c>
      <c r="J248" s="46" t="str">
        <f>LOWER(VLOOKUP($C248&amp;$G248,'Character Sets'!$A$3:$H$21,6,FALSE))</f>
        <v>taylor</v>
      </c>
      <c r="K248" s="114" t="str">
        <f t="shared" si="34"/>
        <v>HT3_they_taylor_nametag.png</v>
      </c>
      <c r="L248" s="46" t="s">
        <v>196</v>
      </c>
      <c r="M248" s="46">
        <f>VLOOKUP($C248&amp;$L248,'Character Sets'!$A$3:$H$21,3,FALSE)</f>
        <v>2</v>
      </c>
      <c r="N248" s="46" t="str">
        <f>VLOOKUP($C248&amp;$L248,'Character Sets'!$A$3:$H$21,4,FALSE)</f>
        <v>ST1</v>
      </c>
      <c r="O248" s="46" t="str">
        <f>LOWER(VLOOKUP($C248&amp;$L248,'Character Sets'!$A$3:$H$21,6,FALSE))</f>
        <v>sam</v>
      </c>
      <c r="P248" s="114" t="str">
        <f t="shared" si="35"/>
        <v>ST1_she_sam_nametag.png</v>
      </c>
      <c r="Q248" s="114" t="s">
        <v>29</v>
      </c>
      <c r="R248" s="107" cm="1">
        <f t="array" ref="R248">_xlfn.IFS($AF248="left", 275, $AF248="right", 525)</f>
        <v>525</v>
      </c>
      <c r="S248" s="107" cm="1">
        <f t="array" ref="S248">_xlfn.IFS($AG248="left", 275, $AG248="right", 525)</f>
        <v>275</v>
      </c>
      <c r="T248" s="107" cm="1">
        <f t="array" ref="T248">_xlfn.IFS($AF248="left", 175, $AF248="right", 725)</f>
        <v>725</v>
      </c>
      <c r="U248" s="107" cm="1">
        <f t="array" ref="U248">_xlfn.IFS($AI248="top", 150, $AI248="bottom", 250)</f>
        <v>250</v>
      </c>
      <c r="V248" s="107" cm="1">
        <f t="array" ref="V248">_xlfn.IFS($AI248="top", 100, $AI248="bottom", 300)</f>
        <v>300</v>
      </c>
      <c r="W248" s="107" cm="1">
        <f t="array" ref="W248">_xlfn.IFS($AI248="top", 50, $AI248="bottom", 350)</f>
        <v>350</v>
      </c>
      <c r="X248" s="111" t="str">
        <f t="shared" si="36"/>
        <v>HT3_brother_taylor.png</v>
      </c>
      <c r="Y248" s="106" t="str" cm="1">
        <f t="array" ref="Y248">_xlfn.IFS($AR248="target_sister",$AO248,$AR248="target_brother", $AN248,$AR248="distractor_sister",$AQ248,$AR248="distractor_brother",$AP248)</f>
        <v>ST1_brother_sam.png</v>
      </c>
      <c r="Z248" s="106" t="str" cm="1">
        <f t="array" ref="Z248">_xlfn.IFS($AS248="target_sister",$AO248,$AS248="target_brother", $AN248,$AS248="distractor_sister",$AQ248,$AS248="distractor_brother",$AP248)</f>
        <v>HT3_sister_taylor.png</v>
      </c>
      <c r="AA248" s="106" t="str" cm="1">
        <f t="array" ref="AA248">_xlfn.IFS($AT248="target_sister",$AO248,$AT248="target_brother", $AN248,$AT248="distractor_sister",$AQ248,$AT248="distractor_brother",$AP248)</f>
        <v>ST1_sister_sam.png</v>
      </c>
      <c r="AB248" s="106" t="str" cm="1">
        <f t="array" ref="AB248">_xlfn.IFS($AU248="target_sister",$AO248,$AU248="target_brother", $AN248,$AU248="distractor_sister",$AQ248,$AU248="distractor_brother",$AP248)</f>
        <v>HT3_brother_taylor.png</v>
      </c>
      <c r="AC248" s="111" t="str">
        <f>_xlfn.CONCAT(VLOOKUP($C248&amp;$G248,'Character Sets'!$A$3:$H$21,6,FALSE)," gave the ",LEFT($Q248,FIND(".",$Q248)-1)," to ",$AK248," ",$AL248,".")</f>
        <v>Taylor gave the potato to their brother.</v>
      </c>
      <c r="AD248" s="107">
        <v>24</v>
      </c>
      <c r="AE248" s="106" t="str" cm="1">
        <f t="array" ref="AE248">_xlfn.IFS($B248="both", "_nametag", $B248="nametag", "_nametag", $B248="intro", "", $B248="neither", "")</f>
        <v>_nametag</v>
      </c>
      <c r="AF248" s="46" t="s">
        <v>6</v>
      </c>
      <c r="AG248" s="46" t="s">
        <v>5</v>
      </c>
      <c r="AH248" s="108" t="str">
        <f t="shared" si="44"/>
        <v>potato</v>
      </c>
      <c r="AI248" s="46" t="s">
        <v>8</v>
      </c>
      <c r="AJ248" s="110" t="str">
        <f t="shared" si="37"/>
        <v>bottom right</v>
      </c>
      <c r="AK248" s="110" t="str" cm="1">
        <f t="array" ref="AK248">_xlfn.IFS($G248="he", "his", $G248="she", "her", $G248="they", "their")</f>
        <v>their</v>
      </c>
      <c r="AL248" s="110" t="s">
        <v>135</v>
      </c>
      <c r="AM248" s="111" t="str">
        <f t="shared" si="38"/>
        <v>they_brother</v>
      </c>
      <c r="AN248" s="106" t="str">
        <f t="shared" si="45"/>
        <v>HT3_brother_taylor.png</v>
      </c>
      <c r="AO248" s="106" t="str">
        <f t="shared" si="46"/>
        <v>HT3_sister_taylor.png</v>
      </c>
      <c r="AP248" s="106" t="str">
        <f t="shared" si="47"/>
        <v>ST1_brother_sam.png</v>
      </c>
      <c r="AQ248" s="106" t="str">
        <f t="shared" si="48"/>
        <v>ST1_sister_sam.png</v>
      </c>
      <c r="AR248" s="106" t="s">
        <v>357</v>
      </c>
      <c r="AS248" s="106" t="s">
        <v>356</v>
      </c>
      <c r="AT248" s="106" t="s">
        <v>358</v>
      </c>
      <c r="AU248" s="106" t="s">
        <v>355</v>
      </c>
    </row>
    <row r="249" spans="1:47" x14ac:dyDescent="0.25">
      <c r="A249" s="107">
        <v>7</v>
      </c>
      <c r="B249" s="107" t="s">
        <v>123</v>
      </c>
      <c r="C249" s="107">
        <v>1</v>
      </c>
      <c r="D249" s="46" t="s">
        <v>10</v>
      </c>
      <c r="E249" s="46" t="str">
        <f t="shared" si="33"/>
        <v>nametag_list1_critical25</v>
      </c>
      <c r="F249" s="109" t="s">
        <v>339</v>
      </c>
      <c r="G249" s="46" t="s">
        <v>197</v>
      </c>
      <c r="H249" s="46">
        <f>VLOOKUP($C249&amp;$G249,'Character Sets'!$A$3:$H$21,3,FALSE)</f>
        <v>3</v>
      </c>
      <c r="I249" s="46" t="str">
        <f>VLOOKUP($C249&amp;$G249,'Character Sets'!$A$3:$H$21,4,FALSE)</f>
        <v>HT3</v>
      </c>
      <c r="J249" s="46" t="str">
        <f>LOWER(VLOOKUP($C249&amp;$G249,'Character Sets'!$A$3:$H$21,6,FALSE))</f>
        <v>taylor</v>
      </c>
      <c r="K249" s="114" t="str">
        <f t="shared" si="34"/>
        <v>HT3_they_taylor_nametag.png</v>
      </c>
      <c r="L249" s="46" t="s">
        <v>196</v>
      </c>
      <c r="M249" s="46">
        <f>VLOOKUP($C249&amp;$L249,'Character Sets'!$A$3:$H$21,3,FALSE)</f>
        <v>2</v>
      </c>
      <c r="N249" s="46" t="str">
        <f>VLOOKUP($C249&amp;$L249,'Character Sets'!$A$3:$H$21,4,FALSE)</f>
        <v>ST1</v>
      </c>
      <c r="O249" s="46" t="str">
        <f>LOWER(VLOOKUP($C249&amp;$L249,'Character Sets'!$A$3:$H$21,6,FALSE))</f>
        <v>sam</v>
      </c>
      <c r="P249" s="114" t="str">
        <f t="shared" si="35"/>
        <v>ST1_she_sam_nametag.png</v>
      </c>
      <c r="Q249" s="114" t="s">
        <v>30</v>
      </c>
      <c r="R249" s="107" cm="1">
        <f t="array" ref="R249">_xlfn.IFS($AF249="left", 275, $AF249="right", 525)</f>
        <v>275</v>
      </c>
      <c r="S249" s="107" cm="1">
        <f t="array" ref="S249">_xlfn.IFS($AG249="left", 275, $AG249="right", 525)</f>
        <v>525</v>
      </c>
      <c r="T249" s="107" cm="1">
        <f t="array" ref="T249">_xlfn.IFS($AF249="left", 175, $AF249="right", 725)</f>
        <v>175</v>
      </c>
      <c r="U249" s="107" cm="1">
        <f t="array" ref="U249">_xlfn.IFS($AI249="top", 150, $AI249="bottom", 250)</f>
        <v>150</v>
      </c>
      <c r="V249" s="107" cm="1">
        <f t="array" ref="V249">_xlfn.IFS($AI249="top", 100, $AI249="bottom", 300)</f>
        <v>100</v>
      </c>
      <c r="W249" s="107" cm="1">
        <f t="array" ref="W249">_xlfn.IFS($AI249="top", 50, $AI249="bottom", 350)</f>
        <v>50</v>
      </c>
      <c r="X249" s="111" t="str">
        <f t="shared" si="36"/>
        <v>HT3_sister_taylor.png</v>
      </c>
      <c r="Y249" s="106" t="str" cm="1">
        <f t="array" ref="Y249">_xlfn.IFS($AR249="target_sister",$AO249,$AR249="target_brother", $AN249,$AR249="distractor_sister",$AQ249,$AR249="distractor_brother",$AP249)</f>
        <v>HT3_sister_taylor.png</v>
      </c>
      <c r="Z249" s="106" t="str" cm="1">
        <f t="array" ref="Z249">_xlfn.IFS($AS249="target_sister",$AO249,$AS249="target_brother", $AN249,$AS249="distractor_sister",$AQ249,$AS249="distractor_brother",$AP249)</f>
        <v>ST1_sister_sam.png</v>
      </c>
      <c r="AA249" s="106" t="str" cm="1">
        <f t="array" ref="AA249">_xlfn.IFS($AT249="target_sister",$AO249,$AT249="target_brother", $AN249,$AT249="distractor_sister",$AQ249,$AT249="distractor_brother",$AP249)</f>
        <v>HT3_brother_taylor.png</v>
      </c>
      <c r="AB249" s="106" t="str" cm="1">
        <f t="array" ref="AB249">_xlfn.IFS($AU249="target_sister",$AO249,$AU249="target_brother", $AN249,$AU249="distractor_sister",$AQ249,$AU249="distractor_brother",$AP249)</f>
        <v>ST1_brother_sam.png</v>
      </c>
      <c r="AC249" s="111" t="str">
        <f>_xlfn.CONCAT(VLOOKUP($C249&amp;$G249,'Character Sets'!$A$3:$H$21,6,FALSE)," gave the ",LEFT($Q249,FIND(".",$Q249)-1)," to ",$AK249," ",$AL249,".")</f>
        <v>Taylor gave the apple to their sister.</v>
      </c>
      <c r="AD249" s="107">
        <v>25</v>
      </c>
      <c r="AE249" s="106" t="str" cm="1">
        <f t="array" ref="AE249">_xlfn.IFS($B249="both", "_nametag", $B249="nametag", "_nametag", $B249="intro", "", $B249="neither", "")</f>
        <v>_nametag</v>
      </c>
      <c r="AF249" s="46" t="s">
        <v>5</v>
      </c>
      <c r="AG249" s="46" t="s">
        <v>6</v>
      </c>
      <c r="AH249" s="108" t="str">
        <f t="shared" si="44"/>
        <v>apple</v>
      </c>
      <c r="AI249" s="46" t="s">
        <v>7</v>
      </c>
      <c r="AJ249" s="110" t="str">
        <f t="shared" si="37"/>
        <v>top left</v>
      </c>
      <c r="AK249" s="110" t="str" cm="1">
        <f t="array" ref="AK249">_xlfn.IFS($G249="he", "his", $G249="she", "her", $G249="they", "their")</f>
        <v>their</v>
      </c>
      <c r="AL249" s="110" t="s">
        <v>136</v>
      </c>
      <c r="AM249" s="111" t="str">
        <f t="shared" si="38"/>
        <v>they_sister</v>
      </c>
      <c r="AN249" s="106" t="str">
        <f t="shared" si="45"/>
        <v>HT3_brother_taylor.png</v>
      </c>
      <c r="AO249" s="106" t="str">
        <f t="shared" si="46"/>
        <v>HT3_sister_taylor.png</v>
      </c>
      <c r="AP249" s="106" t="str">
        <f t="shared" si="47"/>
        <v>ST1_brother_sam.png</v>
      </c>
      <c r="AQ249" s="106" t="str">
        <f t="shared" si="48"/>
        <v>ST1_sister_sam.png</v>
      </c>
      <c r="AR249" s="106" t="s">
        <v>356</v>
      </c>
      <c r="AS249" s="106" t="s">
        <v>358</v>
      </c>
      <c r="AT249" s="106" t="s">
        <v>355</v>
      </c>
      <c r="AU249" s="106" t="s">
        <v>357</v>
      </c>
    </row>
    <row r="250" spans="1:47" x14ac:dyDescent="0.25">
      <c r="A250" s="107">
        <v>7</v>
      </c>
      <c r="B250" s="107" t="s">
        <v>123</v>
      </c>
      <c r="C250" s="107">
        <v>1</v>
      </c>
      <c r="D250" s="46" t="s">
        <v>10</v>
      </c>
      <c r="E250" s="46" t="str">
        <f t="shared" si="33"/>
        <v>nametag_list1_critical26</v>
      </c>
      <c r="F250" s="109" t="s">
        <v>339</v>
      </c>
      <c r="G250" s="46" t="s">
        <v>197</v>
      </c>
      <c r="H250" s="46">
        <f>VLOOKUP($C250&amp;$G250,'Character Sets'!$A$3:$H$21,3,FALSE)</f>
        <v>3</v>
      </c>
      <c r="I250" s="46" t="str">
        <f>VLOOKUP($C250&amp;$G250,'Character Sets'!$A$3:$H$21,4,FALSE)</f>
        <v>HT3</v>
      </c>
      <c r="J250" s="46" t="str">
        <f>LOWER(VLOOKUP($C250&amp;$G250,'Character Sets'!$A$3:$H$21,6,FALSE))</f>
        <v>taylor</v>
      </c>
      <c r="K250" s="114" t="str">
        <f t="shared" si="34"/>
        <v>HT3_they_taylor_nametag.png</v>
      </c>
      <c r="L250" s="46" t="s">
        <v>195</v>
      </c>
      <c r="M250" s="46">
        <f>VLOOKUP($C250&amp;$L250,'Character Sets'!$A$3:$H$21,3,FALSE)</f>
        <v>1</v>
      </c>
      <c r="N250" s="46" t="str">
        <f>VLOOKUP($C250&amp;$L250,'Character Sets'!$A$3:$H$21,4,FALSE)</f>
        <v>HT1</v>
      </c>
      <c r="O250" s="46" t="str">
        <f>LOWER(VLOOKUP($C250&amp;$L250,'Character Sets'!$A$3:$H$21,6,FALSE))</f>
        <v>alex</v>
      </c>
      <c r="P250" s="114" t="str">
        <f t="shared" si="35"/>
        <v>HT1_he_alex_nametag.png</v>
      </c>
      <c r="Q250" s="114" t="s">
        <v>31</v>
      </c>
      <c r="R250" s="107" cm="1">
        <f t="array" ref="R250">_xlfn.IFS($AF250="left", 275, $AF250="right", 525)</f>
        <v>525</v>
      </c>
      <c r="S250" s="107" cm="1">
        <f t="array" ref="S250">_xlfn.IFS($AG250="left", 275, $AG250="right", 525)</f>
        <v>275</v>
      </c>
      <c r="T250" s="107" cm="1">
        <f t="array" ref="T250">_xlfn.IFS($AF250="left", 175, $AF250="right", 725)</f>
        <v>725</v>
      </c>
      <c r="U250" s="107" cm="1">
        <f t="array" ref="U250">_xlfn.IFS($AI250="top", 150, $AI250="bottom", 250)</f>
        <v>150</v>
      </c>
      <c r="V250" s="107" cm="1">
        <f t="array" ref="V250">_xlfn.IFS($AI250="top", 100, $AI250="bottom", 300)</f>
        <v>100</v>
      </c>
      <c r="W250" s="107" cm="1">
        <f t="array" ref="W250">_xlfn.IFS($AI250="top", 50, $AI250="bottom", 350)</f>
        <v>50</v>
      </c>
      <c r="X250" s="111" t="str">
        <f t="shared" si="36"/>
        <v>HT3_brother_taylor.png</v>
      </c>
      <c r="Y250" s="106" t="str" cm="1">
        <f t="array" ref="Y250">_xlfn.IFS($AR250="target_sister",$AO250,$AR250="target_brother", $AN250,$AR250="distractor_sister",$AQ250,$AR250="distractor_brother",$AP250)</f>
        <v>HT1_sister_alex.png</v>
      </c>
      <c r="Z250" s="106" t="str" cm="1">
        <f t="array" ref="Z250">_xlfn.IFS($AS250="target_sister",$AO250,$AS250="target_brother", $AN250,$AS250="distractor_sister",$AQ250,$AS250="distractor_brother",$AP250)</f>
        <v>HT3_brother_taylor.png</v>
      </c>
      <c r="AA250" s="106" t="str" cm="1">
        <f t="array" ref="AA250">_xlfn.IFS($AT250="target_sister",$AO250,$AT250="target_brother", $AN250,$AT250="distractor_sister",$AQ250,$AT250="distractor_brother",$AP250)</f>
        <v>HT1_brother_alex.png</v>
      </c>
      <c r="AB250" s="106" t="str" cm="1">
        <f t="array" ref="AB250">_xlfn.IFS($AU250="target_sister",$AO250,$AU250="target_brother", $AN250,$AU250="distractor_sister",$AQ250,$AU250="distractor_brother",$AP250)</f>
        <v>HT3_sister_taylor.png</v>
      </c>
      <c r="AC250" s="111" t="str">
        <f>_xlfn.CONCAT(VLOOKUP($C250&amp;$G250,'Character Sets'!$A$3:$H$21,6,FALSE)," gave the ",LEFT($Q250,FIND(".",$Q250)-1)," to ",$AK250," ",$AL250,".")</f>
        <v>Taylor gave the onion to their brother.</v>
      </c>
      <c r="AD250" s="107">
        <v>26</v>
      </c>
      <c r="AE250" s="106" t="str" cm="1">
        <f t="array" ref="AE250">_xlfn.IFS($B250="both", "_nametag", $B250="nametag", "_nametag", $B250="intro", "", $B250="neither", "")</f>
        <v>_nametag</v>
      </c>
      <c r="AF250" s="46" t="s">
        <v>6</v>
      </c>
      <c r="AG250" s="46" t="s">
        <v>5</v>
      </c>
      <c r="AH250" s="108" t="str">
        <f t="shared" si="44"/>
        <v>onion</v>
      </c>
      <c r="AI250" s="46" t="s">
        <v>7</v>
      </c>
      <c r="AJ250" s="110" t="str">
        <f t="shared" si="37"/>
        <v>top right</v>
      </c>
      <c r="AK250" s="110" t="str" cm="1">
        <f t="array" ref="AK250">_xlfn.IFS($G250="he", "his", $G250="she", "her", $G250="they", "their")</f>
        <v>their</v>
      </c>
      <c r="AL250" s="110" t="s">
        <v>135</v>
      </c>
      <c r="AM250" s="111" t="str">
        <f t="shared" si="38"/>
        <v>they_brother</v>
      </c>
      <c r="AN250" s="106" t="str">
        <f t="shared" si="45"/>
        <v>HT3_brother_taylor.png</v>
      </c>
      <c r="AO250" s="106" t="str">
        <f t="shared" si="46"/>
        <v>HT3_sister_taylor.png</v>
      </c>
      <c r="AP250" s="106" t="str">
        <f t="shared" si="47"/>
        <v>HT1_brother_alex.png</v>
      </c>
      <c r="AQ250" s="106" t="str">
        <f t="shared" si="48"/>
        <v>HT1_sister_alex.png</v>
      </c>
      <c r="AR250" s="106" t="s">
        <v>358</v>
      </c>
      <c r="AS250" s="106" t="s">
        <v>355</v>
      </c>
      <c r="AT250" s="106" t="s">
        <v>357</v>
      </c>
      <c r="AU250" s="106" t="s">
        <v>356</v>
      </c>
    </row>
    <row r="251" spans="1:47" x14ac:dyDescent="0.25">
      <c r="A251" s="107">
        <v>7</v>
      </c>
      <c r="B251" s="107" t="s">
        <v>123</v>
      </c>
      <c r="C251" s="107">
        <v>1</v>
      </c>
      <c r="D251" s="46" t="s">
        <v>10</v>
      </c>
      <c r="E251" s="46" t="str">
        <f t="shared" si="33"/>
        <v>nametag_list1_critical27</v>
      </c>
      <c r="F251" s="109" t="s">
        <v>339</v>
      </c>
      <c r="G251" s="46" t="s">
        <v>197</v>
      </c>
      <c r="H251" s="46">
        <f>VLOOKUP($C251&amp;$G251,'Character Sets'!$A$3:$H$21,3,FALSE)</f>
        <v>3</v>
      </c>
      <c r="I251" s="46" t="str">
        <f>VLOOKUP($C251&amp;$G251,'Character Sets'!$A$3:$H$21,4,FALSE)</f>
        <v>HT3</v>
      </c>
      <c r="J251" s="46" t="str">
        <f>LOWER(VLOOKUP($C251&amp;$G251,'Character Sets'!$A$3:$H$21,6,FALSE))</f>
        <v>taylor</v>
      </c>
      <c r="K251" s="114" t="str">
        <f t="shared" si="34"/>
        <v>HT3_they_taylor_nametag.png</v>
      </c>
      <c r="L251" s="46" t="s">
        <v>195</v>
      </c>
      <c r="M251" s="46">
        <f>VLOOKUP($C251&amp;$L251,'Character Sets'!$A$3:$H$21,3,FALSE)</f>
        <v>1</v>
      </c>
      <c r="N251" s="46" t="str">
        <f>VLOOKUP($C251&amp;$L251,'Character Sets'!$A$3:$H$21,4,FALSE)</f>
        <v>HT1</v>
      </c>
      <c r="O251" s="46" t="str">
        <f>LOWER(VLOOKUP($C251&amp;$L251,'Character Sets'!$A$3:$H$21,6,FALSE))</f>
        <v>alex</v>
      </c>
      <c r="P251" s="114" t="str">
        <f t="shared" si="35"/>
        <v>HT1_he_alex_nametag.png</v>
      </c>
      <c r="Q251" s="114" t="s">
        <v>34</v>
      </c>
      <c r="R251" s="107" cm="1">
        <f t="array" ref="R251">_xlfn.IFS($AF251="left", 275, $AF251="right", 525)</f>
        <v>275</v>
      </c>
      <c r="S251" s="107" cm="1">
        <f t="array" ref="S251">_xlfn.IFS($AG251="left", 275, $AG251="right", 525)</f>
        <v>525</v>
      </c>
      <c r="T251" s="107" cm="1">
        <f t="array" ref="T251">_xlfn.IFS($AF251="left", 175, $AF251="right", 725)</f>
        <v>175</v>
      </c>
      <c r="U251" s="107" cm="1">
        <f t="array" ref="U251">_xlfn.IFS($AI251="top", 150, $AI251="bottom", 250)</f>
        <v>250</v>
      </c>
      <c r="V251" s="107" cm="1">
        <f t="array" ref="V251">_xlfn.IFS($AI251="top", 100, $AI251="bottom", 300)</f>
        <v>300</v>
      </c>
      <c r="W251" s="107" cm="1">
        <f t="array" ref="W251">_xlfn.IFS($AI251="top", 50, $AI251="bottom", 350)</f>
        <v>350</v>
      </c>
      <c r="X251" s="111" t="str">
        <f t="shared" si="36"/>
        <v>HT3_brother_taylor.png</v>
      </c>
      <c r="Y251" s="106" t="str" cm="1">
        <f t="array" ref="Y251">_xlfn.IFS($AR251="target_sister",$AO251,$AR251="target_brother", $AN251,$AR251="distractor_sister",$AQ251,$AR251="distractor_brother",$AP251)</f>
        <v>HT3_sister_taylor.png</v>
      </c>
      <c r="Z251" s="106" t="str" cm="1">
        <f t="array" ref="Z251">_xlfn.IFS($AS251="target_sister",$AO251,$AS251="target_brother", $AN251,$AS251="distractor_sister",$AQ251,$AS251="distractor_brother",$AP251)</f>
        <v>HT1_brother_alex.png</v>
      </c>
      <c r="AA251" s="106" t="str" cm="1">
        <f t="array" ref="AA251">_xlfn.IFS($AT251="target_sister",$AO251,$AT251="target_brother", $AN251,$AT251="distractor_sister",$AQ251,$AT251="distractor_brother",$AP251)</f>
        <v>HT3_brother_taylor.png</v>
      </c>
      <c r="AB251" s="106" t="str" cm="1">
        <f t="array" ref="AB251">_xlfn.IFS($AU251="target_sister",$AO251,$AU251="target_brother", $AN251,$AU251="distractor_sister",$AQ251,$AU251="distractor_brother",$AP251)</f>
        <v>HT1_sister_alex.png</v>
      </c>
      <c r="AC251" s="111" t="str">
        <f>_xlfn.CONCAT(VLOOKUP($C251&amp;$G251,'Character Sets'!$A$3:$H$21,6,FALSE)," gave the ",LEFT($Q251,FIND(".",$Q251)-1)," to ",$AK251," ",$AL251,".")</f>
        <v>Taylor gave the watermelon to their brother.</v>
      </c>
      <c r="AD251" s="107">
        <v>27</v>
      </c>
      <c r="AE251" s="106" t="str" cm="1">
        <f t="array" ref="AE251">_xlfn.IFS($B251="both", "_nametag", $B251="nametag", "_nametag", $B251="intro", "", $B251="neither", "")</f>
        <v>_nametag</v>
      </c>
      <c r="AF251" s="46" t="s">
        <v>5</v>
      </c>
      <c r="AG251" s="46" t="s">
        <v>6</v>
      </c>
      <c r="AH251" s="108" t="str">
        <f t="shared" si="44"/>
        <v>watermelon</v>
      </c>
      <c r="AI251" s="46" t="s">
        <v>8</v>
      </c>
      <c r="AJ251" s="110" t="str">
        <f t="shared" si="37"/>
        <v>bottom left</v>
      </c>
      <c r="AK251" s="110" t="str" cm="1">
        <f t="array" ref="AK251">_xlfn.IFS($G251="he", "his", $G251="she", "her", $G251="they", "their")</f>
        <v>their</v>
      </c>
      <c r="AL251" s="110" t="s">
        <v>135</v>
      </c>
      <c r="AM251" s="111" t="str">
        <f t="shared" si="38"/>
        <v>they_brother</v>
      </c>
      <c r="AN251" s="106" t="str">
        <f t="shared" si="45"/>
        <v>HT3_brother_taylor.png</v>
      </c>
      <c r="AO251" s="106" t="str">
        <f t="shared" si="46"/>
        <v>HT3_sister_taylor.png</v>
      </c>
      <c r="AP251" s="106" t="str">
        <f t="shared" si="47"/>
        <v>HT1_brother_alex.png</v>
      </c>
      <c r="AQ251" s="106" t="str">
        <f t="shared" si="48"/>
        <v>HT1_sister_alex.png</v>
      </c>
      <c r="AR251" s="106" t="s">
        <v>356</v>
      </c>
      <c r="AS251" s="106" t="s">
        <v>357</v>
      </c>
      <c r="AT251" s="106" t="s">
        <v>355</v>
      </c>
      <c r="AU251" s="106" t="s">
        <v>358</v>
      </c>
    </row>
    <row r="252" spans="1:47" x14ac:dyDescent="0.25">
      <c r="A252" s="107">
        <v>7</v>
      </c>
      <c r="B252" s="107" t="s">
        <v>123</v>
      </c>
      <c r="C252" s="107">
        <v>1</v>
      </c>
      <c r="D252" s="46" t="s">
        <v>10</v>
      </c>
      <c r="E252" s="46" t="str">
        <f t="shared" si="33"/>
        <v>nametag_list1_critical28</v>
      </c>
      <c r="F252" s="109" t="s">
        <v>339</v>
      </c>
      <c r="G252" s="46" t="s">
        <v>197</v>
      </c>
      <c r="H252" s="46">
        <f>VLOOKUP($C252&amp;$G252,'Character Sets'!$A$3:$H$21,3,FALSE)</f>
        <v>3</v>
      </c>
      <c r="I252" s="46" t="str">
        <f>VLOOKUP($C252&amp;$G252,'Character Sets'!$A$3:$H$21,4,FALSE)</f>
        <v>HT3</v>
      </c>
      <c r="J252" s="46" t="str">
        <f>LOWER(VLOOKUP($C252&amp;$G252,'Character Sets'!$A$3:$H$21,6,FALSE))</f>
        <v>taylor</v>
      </c>
      <c r="K252" s="114" t="str">
        <f t="shared" si="34"/>
        <v>HT3_they_taylor_nametag.png</v>
      </c>
      <c r="L252" s="46" t="s">
        <v>195</v>
      </c>
      <c r="M252" s="46">
        <f>VLOOKUP($C252&amp;$L252,'Character Sets'!$A$3:$H$21,3,FALSE)</f>
        <v>1</v>
      </c>
      <c r="N252" s="46" t="str">
        <f>VLOOKUP($C252&amp;$L252,'Character Sets'!$A$3:$H$21,4,FALSE)</f>
        <v>HT1</v>
      </c>
      <c r="O252" s="46" t="str">
        <f>LOWER(VLOOKUP($C252&amp;$L252,'Character Sets'!$A$3:$H$21,6,FALSE))</f>
        <v>alex</v>
      </c>
      <c r="P252" s="114" t="str">
        <f t="shared" si="35"/>
        <v>HT1_he_alex_nametag.png</v>
      </c>
      <c r="Q252" s="114" t="s">
        <v>32</v>
      </c>
      <c r="R252" s="107" cm="1">
        <f t="array" ref="R252">_xlfn.IFS($AF252="left", 275, $AF252="right", 525)</f>
        <v>525</v>
      </c>
      <c r="S252" s="107" cm="1">
        <f t="array" ref="S252">_xlfn.IFS($AG252="left", 275, $AG252="right", 525)</f>
        <v>275</v>
      </c>
      <c r="T252" s="107" cm="1">
        <f t="array" ref="T252">_xlfn.IFS($AF252="left", 175, $AF252="right", 725)</f>
        <v>725</v>
      </c>
      <c r="U252" s="107" cm="1">
        <f t="array" ref="U252">_xlfn.IFS($AI252="top", 150, $AI252="bottom", 250)</f>
        <v>250</v>
      </c>
      <c r="V252" s="107" cm="1">
        <f t="array" ref="V252">_xlfn.IFS($AI252="top", 100, $AI252="bottom", 300)</f>
        <v>300</v>
      </c>
      <c r="W252" s="107" cm="1">
        <f t="array" ref="W252">_xlfn.IFS($AI252="top", 50, $AI252="bottom", 350)</f>
        <v>350</v>
      </c>
      <c r="X252" s="111" t="str">
        <f t="shared" si="36"/>
        <v>HT3_sister_taylor.png</v>
      </c>
      <c r="Y252" s="106" t="str" cm="1">
        <f t="array" ref="Y252">_xlfn.IFS($AR252="target_sister",$AO252,$AR252="target_brother", $AN252,$AR252="distractor_sister",$AQ252,$AR252="distractor_brother",$AP252)</f>
        <v>HT1_sister_alex.png</v>
      </c>
      <c r="Z252" s="106" t="str" cm="1">
        <f t="array" ref="Z252">_xlfn.IFS($AS252="target_sister",$AO252,$AS252="target_brother", $AN252,$AS252="distractor_sister",$AQ252,$AS252="distractor_brother",$AP252)</f>
        <v>HT3_brother_taylor.png</v>
      </c>
      <c r="AA252" s="106" t="str" cm="1">
        <f t="array" ref="AA252">_xlfn.IFS($AT252="target_sister",$AO252,$AT252="target_brother", $AN252,$AT252="distractor_sister",$AQ252,$AT252="distractor_brother",$AP252)</f>
        <v>HT1_brother_alex.png</v>
      </c>
      <c r="AB252" s="106" t="str" cm="1">
        <f t="array" ref="AB252">_xlfn.IFS($AU252="target_sister",$AO252,$AU252="target_brother", $AN252,$AU252="distractor_sister",$AQ252,$AU252="distractor_brother",$AP252)</f>
        <v>HT3_sister_taylor.png</v>
      </c>
      <c r="AC252" s="111" t="str">
        <f>_xlfn.CONCAT(VLOOKUP($C252&amp;$G252,'Character Sets'!$A$3:$H$21,6,FALSE)," gave the ",LEFT($Q252,FIND(".",$Q252)-1)," to ",$AK252," ",$AL252,".")</f>
        <v>Taylor gave the knife to their sister.</v>
      </c>
      <c r="AD252" s="107">
        <v>28</v>
      </c>
      <c r="AE252" s="106" t="str" cm="1">
        <f t="array" ref="AE252">_xlfn.IFS($B252="both", "_nametag", $B252="nametag", "_nametag", $B252="intro", "", $B252="neither", "")</f>
        <v>_nametag</v>
      </c>
      <c r="AF252" s="46" t="s">
        <v>6</v>
      </c>
      <c r="AG252" s="46" t="s">
        <v>5</v>
      </c>
      <c r="AH252" s="108" t="str">
        <f t="shared" si="44"/>
        <v>knife</v>
      </c>
      <c r="AI252" s="46" t="s">
        <v>8</v>
      </c>
      <c r="AJ252" s="110" t="str">
        <f t="shared" si="37"/>
        <v>bottom right</v>
      </c>
      <c r="AK252" s="110" t="str" cm="1">
        <f t="array" ref="AK252">_xlfn.IFS($G252="he", "his", $G252="she", "her", $G252="they", "their")</f>
        <v>their</v>
      </c>
      <c r="AL252" s="110" t="s">
        <v>136</v>
      </c>
      <c r="AM252" s="111" t="str">
        <f t="shared" si="38"/>
        <v>they_sister</v>
      </c>
      <c r="AN252" s="106" t="str">
        <f t="shared" si="45"/>
        <v>HT3_brother_taylor.png</v>
      </c>
      <c r="AO252" s="106" t="str">
        <f t="shared" si="46"/>
        <v>HT3_sister_taylor.png</v>
      </c>
      <c r="AP252" s="106" t="str">
        <f t="shared" si="47"/>
        <v>HT1_brother_alex.png</v>
      </c>
      <c r="AQ252" s="106" t="str">
        <f t="shared" si="48"/>
        <v>HT1_sister_alex.png</v>
      </c>
      <c r="AR252" s="106" t="s">
        <v>358</v>
      </c>
      <c r="AS252" s="106" t="s">
        <v>355</v>
      </c>
      <c r="AT252" s="106" t="s">
        <v>357</v>
      </c>
      <c r="AU252" s="106" t="s">
        <v>356</v>
      </c>
    </row>
    <row r="253" spans="1:47" x14ac:dyDescent="0.25">
      <c r="A253" s="107">
        <v>7</v>
      </c>
      <c r="B253" s="107" t="s">
        <v>123</v>
      </c>
      <c r="C253" s="107">
        <v>1</v>
      </c>
      <c r="D253" s="46" t="s">
        <v>10</v>
      </c>
      <c r="E253" s="46" t="str">
        <f t="shared" si="33"/>
        <v>nametag_list1_critical29</v>
      </c>
      <c r="F253" s="109" t="s">
        <v>339</v>
      </c>
      <c r="G253" s="46" t="s">
        <v>197</v>
      </c>
      <c r="H253" s="46">
        <f>VLOOKUP($C253&amp;$G253,'Character Sets'!$A$3:$H$21,3,FALSE)</f>
        <v>3</v>
      </c>
      <c r="I253" s="46" t="str">
        <f>VLOOKUP($C253&amp;$G253,'Character Sets'!$A$3:$H$21,4,FALSE)</f>
        <v>HT3</v>
      </c>
      <c r="J253" s="46" t="str">
        <f>LOWER(VLOOKUP($C253&amp;$G253,'Character Sets'!$A$3:$H$21,6,FALSE))</f>
        <v>taylor</v>
      </c>
      <c r="K253" s="114" t="str">
        <f t="shared" si="34"/>
        <v>HT3_they_taylor_nametag.png</v>
      </c>
      <c r="L253" s="46" t="s">
        <v>195</v>
      </c>
      <c r="M253" s="46">
        <f>VLOOKUP($C253&amp;$L253,'Character Sets'!$A$3:$H$21,3,FALSE)</f>
        <v>1</v>
      </c>
      <c r="N253" s="46" t="str">
        <f>VLOOKUP($C253&amp;$L253,'Character Sets'!$A$3:$H$21,4,FALSE)</f>
        <v>HT1</v>
      </c>
      <c r="O253" s="46" t="str">
        <f>LOWER(VLOOKUP($C253&amp;$L253,'Character Sets'!$A$3:$H$21,6,FALSE))</f>
        <v>alex</v>
      </c>
      <c r="P253" s="114" t="str">
        <f t="shared" si="35"/>
        <v>HT1_he_alex_nametag.png</v>
      </c>
      <c r="Q253" s="114" t="s">
        <v>85</v>
      </c>
      <c r="R253" s="107" cm="1">
        <f t="array" ref="R253">_xlfn.IFS($AF253="left", 275, $AF253="right", 525)</f>
        <v>275</v>
      </c>
      <c r="S253" s="107" cm="1">
        <f t="array" ref="S253">_xlfn.IFS($AG253="left", 275, $AG253="right", 525)</f>
        <v>525</v>
      </c>
      <c r="T253" s="107" cm="1">
        <f t="array" ref="T253">_xlfn.IFS($AF253="left", 175, $AF253="right", 725)</f>
        <v>175</v>
      </c>
      <c r="U253" s="107" cm="1">
        <f t="array" ref="U253">_xlfn.IFS($AI253="top", 150, $AI253="bottom", 250)</f>
        <v>150</v>
      </c>
      <c r="V253" s="107" cm="1">
        <f t="array" ref="V253">_xlfn.IFS($AI253="top", 100, $AI253="bottom", 300)</f>
        <v>100</v>
      </c>
      <c r="W253" s="107" cm="1">
        <f t="array" ref="W253">_xlfn.IFS($AI253="top", 50, $AI253="bottom", 350)</f>
        <v>50</v>
      </c>
      <c r="X253" s="111" t="str">
        <f t="shared" si="36"/>
        <v>HT3_brother_taylor.png</v>
      </c>
      <c r="Y253" s="106" t="str" cm="1">
        <f t="array" ref="Y253">_xlfn.IFS($AR253="target_sister",$AO253,$AR253="target_brother", $AN253,$AR253="distractor_sister",$AQ253,$AR253="distractor_brother",$AP253)</f>
        <v>HT3_brother_taylor.png</v>
      </c>
      <c r="Z253" s="106" t="str" cm="1">
        <f t="array" ref="Z253">_xlfn.IFS($AS253="target_sister",$AO253,$AS253="target_brother", $AN253,$AS253="distractor_sister",$AQ253,$AS253="distractor_brother",$AP253)</f>
        <v>HT1_brother_alex.png</v>
      </c>
      <c r="AA253" s="106" t="str" cm="1">
        <f t="array" ref="AA253">_xlfn.IFS($AT253="target_sister",$AO253,$AT253="target_brother", $AN253,$AT253="distractor_sister",$AQ253,$AT253="distractor_brother",$AP253)</f>
        <v>HT3_sister_taylor.png</v>
      </c>
      <c r="AB253" s="106" t="str" cm="1">
        <f t="array" ref="AB253">_xlfn.IFS($AU253="target_sister",$AO253,$AU253="target_brother", $AN253,$AU253="distractor_sister",$AQ253,$AU253="distractor_brother",$AP253)</f>
        <v>HT1_sister_alex.png</v>
      </c>
      <c r="AC253" s="111" t="str">
        <f>_xlfn.CONCAT(VLOOKUP($C253&amp;$G253,'Character Sets'!$A$3:$H$21,6,FALSE)," gave the ",LEFT($Q253,FIND(".",$Q253)-1)," to ",$AK253," ",$AL253,".")</f>
        <v>Taylor gave the cookie to their brother.</v>
      </c>
      <c r="AD253" s="107">
        <v>29</v>
      </c>
      <c r="AE253" s="106" t="str" cm="1">
        <f t="array" ref="AE253">_xlfn.IFS($B253="both", "_nametag", $B253="nametag", "_nametag", $B253="intro", "", $B253="neither", "")</f>
        <v>_nametag</v>
      </c>
      <c r="AF253" s="46" t="s">
        <v>5</v>
      </c>
      <c r="AG253" s="46" t="s">
        <v>6</v>
      </c>
      <c r="AH253" s="108" t="str">
        <f t="shared" si="44"/>
        <v>cookie</v>
      </c>
      <c r="AI253" s="46" t="s">
        <v>7</v>
      </c>
      <c r="AJ253" s="110" t="str">
        <f t="shared" si="37"/>
        <v>top left</v>
      </c>
      <c r="AK253" s="110" t="str" cm="1">
        <f t="array" ref="AK253">_xlfn.IFS($G253="he", "his", $G253="she", "her", $G253="they", "their")</f>
        <v>their</v>
      </c>
      <c r="AL253" s="110" t="s">
        <v>135</v>
      </c>
      <c r="AM253" s="111" t="str">
        <f t="shared" si="38"/>
        <v>they_brother</v>
      </c>
      <c r="AN253" s="106" t="str">
        <f t="shared" si="45"/>
        <v>HT3_brother_taylor.png</v>
      </c>
      <c r="AO253" s="106" t="str">
        <f t="shared" si="46"/>
        <v>HT3_sister_taylor.png</v>
      </c>
      <c r="AP253" s="106" t="str">
        <f t="shared" si="47"/>
        <v>HT1_brother_alex.png</v>
      </c>
      <c r="AQ253" s="106" t="str">
        <f t="shared" si="48"/>
        <v>HT1_sister_alex.png</v>
      </c>
      <c r="AR253" s="106" t="s">
        <v>355</v>
      </c>
      <c r="AS253" s="106" t="s">
        <v>357</v>
      </c>
      <c r="AT253" s="106" t="s">
        <v>356</v>
      </c>
      <c r="AU253" s="106" t="s">
        <v>358</v>
      </c>
    </row>
    <row r="254" spans="1:47" x14ac:dyDescent="0.25">
      <c r="A254" s="107">
        <v>7</v>
      </c>
      <c r="B254" s="107" t="s">
        <v>123</v>
      </c>
      <c r="C254" s="107">
        <v>1</v>
      </c>
      <c r="D254" s="46" t="s">
        <v>10</v>
      </c>
      <c r="E254" s="46" t="str">
        <f t="shared" si="33"/>
        <v>nametag_list1_critical30</v>
      </c>
      <c r="F254" s="109" t="s">
        <v>339</v>
      </c>
      <c r="G254" s="46" t="s">
        <v>197</v>
      </c>
      <c r="H254" s="46">
        <f>VLOOKUP($C254&amp;$G254,'Character Sets'!$A$3:$H$21,3,FALSE)</f>
        <v>3</v>
      </c>
      <c r="I254" s="46" t="str">
        <f>VLOOKUP($C254&amp;$G254,'Character Sets'!$A$3:$H$21,4,FALSE)</f>
        <v>HT3</v>
      </c>
      <c r="J254" s="46" t="str">
        <f>LOWER(VLOOKUP($C254&amp;$G254,'Character Sets'!$A$3:$H$21,6,FALSE))</f>
        <v>taylor</v>
      </c>
      <c r="K254" s="114" t="str">
        <f t="shared" si="34"/>
        <v>HT3_they_taylor_nametag.png</v>
      </c>
      <c r="L254" s="46" t="s">
        <v>195</v>
      </c>
      <c r="M254" s="46">
        <f>VLOOKUP($C254&amp;$L254,'Character Sets'!$A$3:$H$21,3,FALSE)</f>
        <v>1</v>
      </c>
      <c r="N254" s="46" t="str">
        <f>VLOOKUP($C254&amp;$L254,'Character Sets'!$A$3:$H$21,4,FALSE)</f>
        <v>HT1</v>
      </c>
      <c r="O254" s="46" t="str">
        <f>LOWER(VLOOKUP($C254&amp;$L254,'Character Sets'!$A$3:$H$21,6,FALSE))</f>
        <v>alex</v>
      </c>
      <c r="P254" s="114" t="str">
        <f t="shared" si="35"/>
        <v>HT1_he_alex_nametag.png</v>
      </c>
      <c r="Q254" s="114" t="s">
        <v>33</v>
      </c>
      <c r="R254" s="107" cm="1">
        <f t="array" ref="R254">_xlfn.IFS($AF254="left", 275, $AF254="right", 525)</f>
        <v>525</v>
      </c>
      <c r="S254" s="107" cm="1">
        <f t="array" ref="S254">_xlfn.IFS($AG254="left", 275, $AG254="right", 525)</f>
        <v>275</v>
      </c>
      <c r="T254" s="107" cm="1">
        <f t="array" ref="T254">_xlfn.IFS($AF254="left", 175, $AF254="right", 725)</f>
        <v>725</v>
      </c>
      <c r="U254" s="107" cm="1">
        <f t="array" ref="U254">_xlfn.IFS($AI254="top", 150, $AI254="bottom", 250)</f>
        <v>250</v>
      </c>
      <c r="V254" s="107" cm="1">
        <f t="array" ref="V254">_xlfn.IFS($AI254="top", 100, $AI254="bottom", 300)</f>
        <v>300</v>
      </c>
      <c r="W254" s="107" cm="1">
        <f t="array" ref="W254">_xlfn.IFS($AI254="top", 50, $AI254="bottom", 350)</f>
        <v>350</v>
      </c>
      <c r="X254" s="111" t="str">
        <f t="shared" si="36"/>
        <v>HT3_sister_taylor.png</v>
      </c>
      <c r="Y254" s="106" t="str" cm="1">
        <f t="array" ref="Y254">_xlfn.IFS($AR254="target_sister",$AO254,$AR254="target_brother", $AN254,$AR254="distractor_sister",$AQ254,$AR254="distractor_brother",$AP254)</f>
        <v>HT1_sister_alex.png</v>
      </c>
      <c r="Z254" s="106" t="str" cm="1">
        <f t="array" ref="Z254">_xlfn.IFS($AS254="target_sister",$AO254,$AS254="target_brother", $AN254,$AS254="distractor_sister",$AQ254,$AS254="distractor_brother",$AP254)</f>
        <v>HT3_brother_taylor.png</v>
      </c>
      <c r="AA254" s="106" t="str" cm="1">
        <f t="array" ref="AA254">_xlfn.IFS($AT254="target_sister",$AO254,$AT254="target_brother", $AN254,$AT254="distractor_sister",$AQ254,$AT254="distractor_brother",$AP254)</f>
        <v>HT1_brother_alex.png</v>
      </c>
      <c r="AB254" s="106" t="str" cm="1">
        <f t="array" ref="AB254">_xlfn.IFS($AU254="target_sister",$AO254,$AU254="target_brother", $AN254,$AU254="distractor_sister",$AQ254,$AU254="distractor_brother",$AP254)</f>
        <v>HT3_sister_taylor.png</v>
      </c>
      <c r="AC254" s="111" t="str">
        <f>_xlfn.CONCAT(VLOOKUP($C254&amp;$G254,'Character Sets'!$A$3:$H$21,6,FALSE)," gave the ",LEFT($Q254,FIND(".",$Q254)-1)," to ",$AK254," ",$AL254,".")</f>
        <v>Taylor gave the tomato to their sister.</v>
      </c>
      <c r="AD254" s="107">
        <v>30</v>
      </c>
      <c r="AE254" s="106" t="str" cm="1">
        <f t="array" ref="AE254">_xlfn.IFS($B254="both", "_nametag", $B254="nametag", "_nametag", $B254="intro", "", $B254="neither", "")</f>
        <v>_nametag</v>
      </c>
      <c r="AF254" s="46" t="s">
        <v>6</v>
      </c>
      <c r="AG254" s="46" t="s">
        <v>5</v>
      </c>
      <c r="AH254" s="108" t="str">
        <f t="shared" si="44"/>
        <v>tomato</v>
      </c>
      <c r="AI254" s="108" t="s">
        <v>8</v>
      </c>
      <c r="AJ254" s="110" t="str">
        <f t="shared" si="37"/>
        <v>bottom right</v>
      </c>
      <c r="AK254" s="110" t="str" cm="1">
        <f t="array" ref="AK254">_xlfn.IFS($G254="he", "his", $G254="she", "her", $G254="they", "their")</f>
        <v>their</v>
      </c>
      <c r="AL254" s="110" t="s">
        <v>136</v>
      </c>
      <c r="AM254" s="111" t="str">
        <f t="shared" si="38"/>
        <v>they_sister</v>
      </c>
      <c r="AN254" s="106" t="str">
        <f t="shared" si="45"/>
        <v>HT3_brother_taylor.png</v>
      </c>
      <c r="AO254" s="106" t="str">
        <f t="shared" si="46"/>
        <v>HT3_sister_taylor.png</v>
      </c>
      <c r="AP254" s="106" t="str">
        <f t="shared" si="47"/>
        <v>HT1_brother_alex.png</v>
      </c>
      <c r="AQ254" s="106" t="str">
        <f t="shared" si="48"/>
        <v>HT1_sister_alex.png</v>
      </c>
      <c r="AR254" s="106" t="s">
        <v>358</v>
      </c>
      <c r="AS254" s="106" t="s">
        <v>355</v>
      </c>
      <c r="AT254" s="106" t="s">
        <v>357</v>
      </c>
      <c r="AU254" s="106" t="s">
        <v>356</v>
      </c>
    </row>
    <row r="255" spans="1:47" x14ac:dyDescent="0.25">
      <c r="A255" s="107">
        <v>8</v>
      </c>
      <c r="B255" s="107" t="s">
        <v>123</v>
      </c>
      <c r="C255" s="107">
        <v>2</v>
      </c>
      <c r="D255" s="46" t="s">
        <v>65</v>
      </c>
      <c r="E255" s="46" t="str">
        <f t="shared" si="33"/>
        <v>nametag_list2_example1</v>
      </c>
      <c r="F255" s="109" t="s">
        <v>337</v>
      </c>
      <c r="G255" s="46" t="s">
        <v>195</v>
      </c>
      <c r="H255" s="46">
        <f>VLOOKUP($C255&amp;$G255,'Character Sets'!$A$3:$H$21,3,FALSE)</f>
        <v>4</v>
      </c>
      <c r="I255" s="46" t="str">
        <f>VLOOKUP($C255&amp;$G255,'Character Sets'!$A$3:$H$21,4,FALSE)</f>
        <v>HT1</v>
      </c>
      <c r="J255" s="46" t="str">
        <f>LOWER(VLOOKUP($C255&amp;$G255,'Character Sets'!$A$3:$H$21,6,FALSE))</f>
        <v>jordan</v>
      </c>
      <c r="K255" s="114" t="str">
        <f t="shared" si="34"/>
        <v>HT1_he_jordan_nametag.png</v>
      </c>
      <c r="L255" s="46" t="s">
        <v>196</v>
      </c>
      <c r="M255" s="46">
        <f>VLOOKUP($C255&amp;$L255,'Character Sets'!$A$3:$H$21,3,FALSE)</f>
        <v>5</v>
      </c>
      <c r="N255" s="46" t="str">
        <f>VLOOKUP($C255&amp;$L255,'Character Sets'!$A$3:$H$21,4,FALSE)</f>
        <v>ST2</v>
      </c>
      <c r="O255" s="46" t="str">
        <f>LOWER(VLOOKUP($C255&amp;$L255,'Character Sets'!$A$3:$H$21,6,FALSE))</f>
        <v>casey</v>
      </c>
      <c r="P255" s="114" t="str">
        <f t="shared" si="35"/>
        <v>ST2_she_casey_nametag.png</v>
      </c>
      <c r="Q255" s="114" t="s">
        <v>38</v>
      </c>
      <c r="R255" s="107" cm="1">
        <f t="array" ref="R255">_xlfn.IFS($AF255="left", 275, $AF255="right", 525)</f>
        <v>275</v>
      </c>
      <c r="S255" s="107" cm="1">
        <f t="array" ref="S255">_xlfn.IFS($AG255="left", 275, $AG255="right", 525)</f>
        <v>525</v>
      </c>
      <c r="T255" s="107" cm="1">
        <f t="array" ref="T255">_xlfn.IFS($AF255="left", 175, $AF255="right", 725)</f>
        <v>175</v>
      </c>
      <c r="U255" s="107" cm="1">
        <f t="array" ref="U255">_xlfn.IFS($AI255="top", 150, $AI255="bottom", 250)</f>
        <v>250</v>
      </c>
      <c r="V255" s="107" cm="1">
        <f t="array" ref="V255">_xlfn.IFS($AI255="top", 100, $AI255="bottom", 300)</f>
        <v>300</v>
      </c>
      <c r="W255" s="107" cm="1">
        <f t="array" ref="W255">_xlfn.IFS($AI255="top", 50, $AI255="bottom", 350)</f>
        <v>350</v>
      </c>
      <c r="X255" s="111" t="str">
        <f t="shared" si="36"/>
        <v>HT1_brother_jordan.png</v>
      </c>
      <c r="Y255" s="106" t="str" cm="1">
        <f t="array" ref="Y255">_xlfn.IFS($AR255="target_sister",$AO255,$AR255="target_brother", $AN255,$AR255="distractor_sister",$AQ255,$AR255="distractor_brother",$AP255)</f>
        <v>HT1_sister_jordan.png</v>
      </c>
      <c r="Z255" s="106" t="str" cm="1">
        <f t="array" ref="Z255">_xlfn.IFS($AS255="target_sister",$AO255,$AS255="target_brother", $AN255,$AS255="distractor_sister",$AQ255,$AS255="distractor_brother",$AP255)</f>
        <v>ST2_brother_casey.png</v>
      </c>
      <c r="AA255" s="106" t="str" cm="1">
        <f t="array" ref="AA255">_xlfn.IFS($AT255="target_sister",$AO255,$AT255="target_brother", $AN255,$AT255="distractor_sister",$AQ255,$AT255="distractor_brother",$AP255)</f>
        <v>HT1_brother_jordan.png</v>
      </c>
      <c r="AB255" s="106" t="str" cm="1">
        <f t="array" ref="AB255">_xlfn.IFS($AU255="target_sister",$AO255,$AU255="target_brother", $AN255,$AU255="distractor_sister",$AQ255,$AU255="distractor_brother",$AP255)</f>
        <v>ST2_sister_casey.png</v>
      </c>
      <c r="AC255" s="111" t="str">
        <f>_xlfn.CONCAT(VLOOKUP($C255&amp;$G255,'Character Sets'!$A$3:$H$21,6,FALSE)," gave the ",LEFT($Q255,FIND(".",$Q255)-1)," to ",$AK255," ",$AL255,".")</f>
        <v>Jordan gave the fork to his brother.</v>
      </c>
      <c r="AD255" s="107">
        <v>1</v>
      </c>
      <c r="AE255" s="106" t="str" cm="1">
        <f t="array" ref="AE255">_xlfn.IFS($B255="both", "_nametag", $B255="nametag", "_nametag", $B255="intro", "", $B255="neither", "")</f>
        <v>_nametag</v>
      </c>
      <c r="AF255" s="108" t="s">
        <v>5</v>
      </c>
      <c r="AG255" s="108" t="s">
        <v>6</v>
      </c>
      <c r="AH255" s="108" t="str">
        <f t="shared" si="44"/>
        <v>fork</v>
      </c>
      <c r="AI255" s="108" t="s">
        <v>8</v>
      </c>
      <c r="AJ255" s="110" t="str">
        <f t="shared" si="37"/>
        <v>bottom left</v>
      </c>
      <c r="AK255" s="110" t="str" cm="1">
        <f t="array" ref="AK255">_xlfn.IFS($G255="he", "his", $G255="she", "her", $G255="they", "their")</f>
        <v>his</v>
      </c>
      <c r="AL255" s="110" t="s">
        <v>135</v>
      </c>
      <c r="AM255" s="111" t="str">
        <f t="shared" si="38"/>
        <v>he_brother</v>
      </c>
      <c r="AN255" s="106" t="str">
        <f t="shared" si="45"/>
        <v>HT1_brother_jordan.png</v>
      </c>
      <c r="AO255" s="106" t="str">
        <f t="shared" si="46"/>
        <v>HT1_sister_jordan.png</v>
      </c>
      <c r="AP255" s="106" t="str">
        <f t="shared" si="47"/>
        <v>ST2_brother_casey.png</v>
      </c>
      <c r="AQ255" s="106" t="str">
        <f t="shared" si="48"/>
        <v>ST2_sister_casey.png</v>
      </c>
      <c r="AR255" s="106" t="s">
        <v>356</v>
      </c>
      <c r="AS255" s="106" t="s">
        <v>357</v>
      </c>
      <c r="AT255" s="106" t="s">
        <v>355</v>
      </c>
      <c r="AU255" s="106" t="s">
        <v>358</v>
      </c>
    </row>
    <row r="256" spans="1:47" x14ac:dyDescent="0.25">
      <c r="A256" s="107">
        <v>8</v>
      </c>
      <c r="B256" s="107" t="s">
        <v>123</v>
      </c>
      <c r="C256" s="107">
        <v>2</v>
      </c>
      <c r="D256" s="46" t="s">
        <v>65</v>
      </c>
      <c r="E256" s="46" t="str">
        <f t="shared" si="33"/>
        <v>nametag_list2_example2</v>
      </c>
      <c r="F256" s="109" t="s">
        <v>338</v>
      </c>
      <c r="G256" s="46" t="s">
        <v>196</v>
      </c>
      <c r="H256" s="46">
        <f>VLOOKUP($C256&amp;$G256,'Character Sets'!$A$3:$H$21,3,FALSE)</f>
        <v>5</v>
      </c>
      <c r="I256" s="46" t="str">
        <f>VLOOKUP($C256&amp;$G256,'Character Sets'!$A$3:$H$21,4,FALSE)</f>
        <v>ST2</v>
      </c>
      <c r="J256" s="46" t="str">
        <f>LOWER(VLOOKUP($C256&amp;$G256,'Character Sets'!$A$3:$H$21,6,FALSE))</f>
        <v>casey</v>
      </c>
      <c r="K256" s="114" t="str">
        <f t="shared" si="34"/>
        <v>ST2_she_casey_nametag.png</v>
      </c>
      <c r="L256" s="46" t="s">
        <v>197</v>
      </c>
      <c r="M256" s="46">
        <f>VLOOKUP($C256&amp;$L256,'Character Sets'!$A$3:$H$21,3,FALSE)</f>
        <v>6</v>
      </c>
      <c r="N256" s="46" t="str">
        <f>VLOOKUP($C256&amp;$L256,'Character Sets'!$A$3:$H$21,4,FALSE)</f>
        <v>ST3</v>
      </c>
      <c r="O256" s="46" t="str">
        <f>LOWER(VLOOKUP($C256&amp;$L256,'Character Sets'!$A$3:$H$21,6,FALSE))</f>
        <v>jaime</v>
      </c>
      <c r="P256" s="114" t="str">
        <f t="shared" si="35"/>
        <v>ST3_they_jaime_nametag.png</v>
      </c>
      <c r="Q256" s="114" t="s">
        <v>99</v>
      </c>
      <c r="R256" s="107" cm="1">
        <f t="array" ref="R256">_xlfn.IFS($AF256="left", 275, $AF256="right", 525)</f>
        <v>525</v>
      </c>
      <c r="S256" s="107" cm="1">
        <f t="array" ref="S256">_xlfn.IFS($AG256="left", 275, $AG256="right", 525)</f>
        <v>275</v>
      </c>
      <c r="T256" s="107" cm="1">
        <f t="array" ref="T256">_xlfn.IFS($AF256="left", 175, $AF256="right", 725)</f>
        <v>725</v>
      </c>
      <c r="U256" s="107" cm="1">
        <f t="array" ref="U256">_xlfn.IFS($AI256="top", 150, $AI256="bottom", 250)</f>
        <v>250</v>
      </c>
      <c r="V256" s="107" cm="1">
        <f t="array" ref="V256">_xlfn.IFS($AI256="top", 100, $AI256="bottom", 300)</f>
        <v>300</v>
      </c>
      <c r="W256" s="107" cm="1">
        <f t="array" ref="W256">_xlfn.IFS($AI256="top", 50, $AI256="bottom", 350)</f>
        <v>350</v>
      </c>
      <c r="X256" s="111" t="str">
        <f t="shared" si="36"/>
        <v>ST2_sister_casey.png</v>
      </c>
      <c r="Y256" s="106" t="str" cm="1">
        <f t="array" ref="Y256">_xlfn.IFS($AR256="target_sister",$AO256,$AR256="target_brother", $AN256,$AR256="distractor_sister",$AQ256,$AR256="distractor_brother",$AP256)</f>
        <v>ST3_brother_jaime.png</v>
      </c>
      <c r="Z256" s="106" t="str" cm="1">
        <f t="array" ref="Z256">_xlfn.IFS($AS256="target_sister",$AO256,$AS256="target_brother", $AN256,$AS256="distractor_sister",$AQ256,$AS256="distractor_brother",$AP256)</f>
        <v>ST2_brother_casey.png</v>
      </c>
      <c r="AA256" s="106" t="str" cm="1">
        <f t="array" ref="AA256">_xlfn.IFS($AT256="target_sister",$AO256,$AT256="target_brother", $AN256,$AT256="distractor_sister",$AQ256,$AT256="distractor_brother",$AP256)</f>
        <v>ST3_sister_jaime.png</v>
      </c>
      <c r="AB256" s="106" t="str" cm="1">
        <f t="array" ref="AB256">_xlfn.IFS($AU256="target_sister",$AO256,$AU256="target_brother", $AN256,$AU256="distractor_sister",$AQ256,$AU256="distractor_brother",$AP256)</f>
        <v>ST2_sister_casey.png</v>
      </c>
      <c r="AC256" s="111" t="str">
        <f>_xlfn.CONCAT(VLOOKUP($C256&amp;$G256,'Character Sets'!$A$3:$H$21,6,FALSE)," gave the ",LEFT($Q256,FIND(".",$Q256)-1)," to ",$AK256," ",$AL256,".")</f>
        <v>Casey gave the pepper to her sister.</v>
      </c>
      <c r="AD256" s="107">
        <v>2</v>
      </c>
      <c r="AE256" s="106" t="str" cm="1">
        <f t="array" ref="AE256">_xlfn.IFS($B256="both", "_nametag", $B256="nametag", "_nametag", $B256="intro", "", $B256="neither", "")</f>
        <v>_nametag</v>
      </c>
      <c r="AF256" s="108" t="s">
        <v>6</v>
      </c>
      <c r="AG256" s="108" t="s">
        <v>5</v>
      </c>
      <c r="AH256" s="108" t="str">
        <f t="shared" si="44"/>
        <v>pepper</v>
      </c>
      <c r="AI256" s="108" t="s">
        <v>8</v>
      </c>
      <c r="AJ256" s="110" t="str">
        <f t="shared" si="37"/>
        <v>bottom right</v>
      </c>
      <c r="AK256" s="110" t="str" cm="1">
        <f t="array" ref="AK256">_xlfn.IFS($G256="he", "his", $G256="she", "her", $G256="they", "their")</f>
        <v>her</v>
      </c>
      <c r="AL256" s="110" t="s">
        <v>136</v>
      </c>
      <c r="AM256" s="111" t="str">
        <f t="shared" si="38"/>
        <v>she_sister</v>
      </c>
      <c r="AN256" s="106" t="str">
        <f t="shared" si="45"/>
        <v>ST2_brother_casey.png</v>
      </c>
      <c r="AO256" s="106" t="str">
        <f t="shared" si="46"/>
        <v>ST2_sister_casey.png</v>
      </c>
      <c r="AP256" s="106" t="str">
        <f t="shared" si="47"/>
        <v>ST3_brother_jaime.png</v>
      </c>
      <c r="AQ256" s="106" t="str">
        <f t="shared" si="48"/>
        <v>ST3_sister_jaime.png</v>
      </c>
      <c r="AR256" s="106" t="s">
        <v>357</v>
      </c>
      <c r="AS256" s="106" t="s">
        <v>355</v>
      </c>
      <c r="AT256" s="106" t="s">
        <v>358</v>
      </c>
      <c r="AU256" s="106" t="s">
        <v>356</v>
      </c>
    </row>
    <row r="257" spans="1:47" x14ac:dyDescent="0.25">
      <c r="A257" s="107">
        <v>8</v>
      </c>
      <c r="B257" s="107" t="s">
        <v>123</v>
      </c>
      <c r="C257" s="107">
        <v>2</v>
      </c>
      <c r="D257" s="46" t="s">
        <v>65</v>
      </c>
      <c r="E257" s="46" t="str">
        <f t="shared" si="33"/>
        <v>nametag_list2_example3</v>
      </c>
      <c r="F257" s="109" t="s">
        <v>339</v>
      </c>
      <c r="G257" s="46" t="s">
        <v>197</v>
      </c>
      <c r="H257" s="46">
        <f>VLOOKUP($C257&amp;$G257,'Character Sets'!$A$3:$H$21,3,FALSE)</f>
        <v>6</v>
      </c>
      <c r="I257" s="46" t="str">
        <f>VLOOKUP($C257&amp;$G257,'Character Sets'!$A$3:$H$21,4,FALSE)</f>
        <v>ST3</v>
      </c>
      <c r="J257" s="46" t="str">
        <f>LOWER(VLOOKUP($C257&amp;$G257,'Character Sets'!$A$3:$H$21,6,FALSE))</f>
        <v>jaime</v>
      </c>
      <c r="K257" s="114" t="str">
        <f t="shared" si="34"/>
        <v>ST3_they_jaime_nametag.png</v>
      </c>
      <c r="L257" s="46" t="s">
        <v>195</v>
      </c>
      <c r="M257" s="46">
        <f>VLOOKUP($C257&amp;$L257,'Character Sets'!$A$3:$H$21,3,FALSE)</f>
        <v>4</v>
      </c>
      <c r="N257" s="46" t="str">
        <f>VLOOKUP($C257&amp;$L257,'Character Sets'!$A$3:$H$21,4,FALSE)</f>
        <v>HT1</v>
      </c>
      <c r="O257" s="46" t="str">
        <f>LOWER(VLOOKUP($C257&amp;$L257,'Character Sets'!$A$3:$H$21,6,FALSE))</f>
        <v>jordan</v>
      </c>
      <c r="P257" s="114" t="str">
        <f t="shared" si="35"/>
        <v>HT1_he_jordan_nametag.png</v>
      </c>
      <c r="Q257" s="114" t="s">
        <v>36</v>
      </c>
      <c r="R257" s="107" cm="1">
        <f t="array" ref="R257">_xlfn.IFS($AF257="left", 275, $AF257="right", 525)</f>
        <v>525</v>
      </c>
      <c r="S257" s="107" cm="1">
        <f t="array" ref="S257">_xlfn.IFS($AG257="left", 275, $AG257="right", 525)</f>
        <v>275</v>
      </c>
      <c r="T257" s="107" cm="1">
        <f t="array" ref="T257">_xlfn.IFS($AF257="left", 175, $AF257="right", 725)</f>
        <v>725</v>
      </c>
      <c r="U257" s="107" cm="1">
        <f t="array" ref="U257">_xlfn.IFS($AI257="top", 150, $AI257="bottom", 250)</f>
        <v>150</v>
      </c>
      <c r="V257" s="107" cm="1">
        <f t="array" ref="V257">_xlfn.IFS($AI257="top", 100, $AI257="bottom", 300)</f>
        <v>100</v>
      </c>
      <c r="W257" s="107" cm="1">
        <f t="array" ref="W257">_xlfn.IFS($AI257="top", 50, $AI257="bottom", 350)</f>
        <v>50</v>
      </c>
      <c r="X257" s="111" t="str">
        <f t="shared" si="36"/>
        <v>ST3_brother_jaime.png</v>
      </c>
      <c r="Y257" s="106" t="str" cm="1">
        <f t="array" ref="Y257">_xlfn.IFS($AR257="target_sister",$AO257,$AR257="target_brother", $AN257,$AR257="distractor_sister",$AQ257,$AR257="distractor_brother",$AP257)</f>
        <v>HT1_brother_jordan.png</v>
      </c>
      <c r="Z257" s="106" t="str" cm="1">
        <f t="array" ref="Z257">_xlfn.IFS($AS257="target_sister",$AO257,$AS257="target_brother", $AN257,$AS257="distractor_sister",$AQ257,$AS257="distractor_brother",$AP257)</f>
        <v>ST3_brother_jaime.png</v>
      </c>
      <c r="AA257" s="106" t="str" cm="1">
        <f t="array" ref="AA257">_xlfn.IFS($AT257="target_sister",$AO257,$AT257="target_brother", $AN257,$AT257="distractor_sister",$AQ257,$AT257="distractor_brother",$AP257)</f>
        <v>HT1_sister_jordan.png</v>
      </c>
      <c r="AB257" s="106" t="str" cm="1">
        <f t="array" ref="AB257">_xlfn.IFS($AU257="target_sister",$AO257,$AU257="target_brother", $AN257,$AU257="distractor_sister",$AQ257,$AU257="distractor_brother",$AP257)</f>
        <v>ST3_sister_jaime.png</v>
      </c>
      <c r="AC257" s="111" t="str">
        <f>_xlfn.CONCAT(VLOOKUP($C257&amp;$G257,'Character Sets'!$A$3:$H$21,6,FALSE)," gave the ",LEFT($Q257,FIND(".",$Q257)-1)," to ",$AK257," ",$AL257,".")</f>
        <v>Jaime gave the peach to their brother.</v>
      </c>
      <c r="AD257" s="107">
        <v>3</v>
      </c>
      <c r="AE257" s="106" t="str" cm="1">
        <f t="array" ref="AE257">_xlfn.IFS($B257="both", "_nametag", $B257="nametag", "_nametag", $B257="intro", "", $B257="neither", "")</f>
        <v>_nametag</v>
      </c>
      <c r="AF257" s="108" t="s">
        <v>6</v>
      </c>
      <c r="AG257" s="108" t="s">
        <v>5</v>
      </c>
      <c r="AH257" s="108" t="str">
        <f t="shared" si="44"/>
        <v>peach</v>
      </c>
      <c r="AI257" s="108" t="s">
        <v>7</v>
      </c>
      <c r="AJ257" s="110" t="str">
        <f t="shared" si="37"/>
        <v>top right</v>
      </c>
      <c r="AK257" s="110" t="str" cm="1">
        <f t="array" ref="AK257">_xlfn.IFS($G257="he", "his", $G257="she", "her", $G257="they", "their")</f>
        <v>their</v>
      </c>
      <c r="AL257" s="110" t="s">
        <v>135</v>
      </c>
      <c r="AM257" s="111" t="str">
        <f t="shared" si="38"/>
        <v>they_brother</v>
      </c>
      <c r="AN257" s="106" t="str">
        <f t="shared" si="45"/>
        <v>ST3_brother_jaime.png</v>
      </c>
      <c r="AO257" s="106" t="str">
        <f t="shared" si="46"/>
        <v>ST3_sister_jaime.png</v>
      </c>
      <c r="AP257" s="106" t="str">
        <f t="shared" si="47"/>
        <v>HT1_brother_jordan.png</v>
      </c>
      <c r="AQ257" s="106" t="str">
        <f t="shared" si="48"/>
        <v>HT1_sister_jordan.png</v>
      </c>
      <c r="AR257" s="106" t="s">
        <v>357</v>
      </c>
      <c r="AS257" s="106" t="s">
        <v>355</v>
      </c>
      <c r="AT257" s="106" t="s">
        <v>358</v>
      </c>
      <c r="AU257" s="106" t="s">
        <v>356</v>
      </c>
    </row>
    <row r="258" spans="1:47" x14ac:dyDescent="0.25">
      <c r="A258" s="107">
        <v>8</v>
      </c>
      <c r="B258" s="107" t="s">
        <v>123</v>
      </c>
      <c r="C258" s="107">
        <v>2</v>
      </c>
      <c r="D258" s="46" t="s">
        <v>66</v>
      </c>
      <c r="E258" s="46" t="str">
        <f t="shared" si="33"/>
        <v>nametag_list2_practice1</v>
      </c>
      <c r="F258" s="109" t="s">
        <v>338</v>
      </c>
      <c r="G258" s="46" t="s">
        <v>195</v>
      </c>
      <c r="H258" s="46">
        <f>VLOOKUP($C258&amp;$G258,'Character Sets'!$A$3:$H$21,3,FALSE)</f>
        <v>4</v>
      </c>
      <c r="I258" s="46" t="str">
        <f>VLOOKUP($C258&amp;$G258,'Character Sets'!$A$3:$H$21,4,FALSE)</f>
        <v>HT1</v>
      </c>
      <c r="J258" s="46" t="str">
        <f>LOWER(VLOOKUP($C258&amp;$G258,'Character Sets'!$A$3:$H$21,6,FALSE))</f>
        <v>jordan</v>
      </c>
      <c r="K258" s="114" t="str">
        <f t="shared" si="34"/>
        <v>HT1_he_jordan_nametag.png</v>
      </c>
      <c r="L258" s="46" t="s">
        <v>197</v>
      </c>
      <c r="M258" s="46">
        <f>VLOOKUP($C258&amp;$L258,'Character Sets'!$A$3:$H$21,3,FALSE)</f>
        <v>6</v>
      </c>
      <c r="N258" s="46" t="str">
        <f>VLOOKUP($C258&amp;$L258,'Character Sets'!$A$3:$H$21,4,FALSE)</f>
        <v>ST3</v>
      </c>
      <c r="O258" s="46" t="str">
        <f>LOWER(VLOOKUP($C258&amp;$L258,'Character Sets'!$A$3:$H$21,6,FALSE))</f>
        <v>jaime</v>
      </c>
      <c r="P258" s="114" t="str">
        <f t="shared" si="35"/>
        <v>ST3_they_jaime_nametag.png</v>
      </c>
      <c r="Q258" s="114" t="s">
        <v>39</v>
      </c>
      <c r="R258" s="107" cm="1">
        <f t="array" ref="R258">_xlfn.IFS($AF258="left", 275, $AF258="right", 525)</f>
        <v>525</v>
      </c>
      <c r="S258" s="107" cm="1">
        <f t="array" ref="S258">_xlfn.IFS($AG258="left", 275, $AG258="right", 525)</f>
        <v>275</v>
      </c>
      <c r="T258" s="107" cm="1">
        <f t="array" ref="T258">_xlfn.IFS($AF258="left", 175, $AF258="right", 725)</f>
        <v>725</v>
      </c>
      <c r="U258" s="107" cm="1">
        <f t="array" ref="U258">_xlfn.IFS($AI258="top", 150, $AI258="bottom", 250)</f>
        <v>150</v>
      </c>
      <c r="V258" s="107" cm="1">
        <f t="array" ref="V258">_xlfn.IFS($AI258="top", 100, $AI258="bottom", 300)</f>
        <v>100</v>
      </c>
      <c r="W258" s="107" cm="1">
        <f t="array" ref="W258">_xlfn.IFS($AI258="top", 50, $AI258="bottom", 350)</f>
        <v>50</v>
      </c>
      <c r="X258" s="111" t="str">
        <f t="shared" si="36"/>
        <v>HT1_sister_jordan.png</v>
      </c>
      <c r="Y258" s="106" t="str" cm="1">
        <f t="array" ref="Y258">_xlfn.IFS($AR258="target_sister",$AO258,$AR258="target_brother", $AN258,$AR258="distractor_sister",$AQ258,$AR258="distractor_brother",$AP258)</f>
        <v>ST3_sister_jaime.png</v>
      </c>
      <c r="Z258" s="106" t="str" cm="1">
        <f t="array" ref="Z258">_xlfn.IFS($AS258="target_sister",$AO258,$AS258="target_brother", $AN258,$AS258="distractor_sister",$AQ258,$AS258="distractor_brother",$AP258)</f>
        <v>HT1_sister_jordan.png</v>
      </c>
      <c r="AA258" s="106" t="str" cm="1">
        <f t="array" ref="AA258">_xlfn.IFS($AT258="target_sister",$AO258,$AT258="target_brother", $AN258,$AT258="distractor_sister",$AQ258,$AT258="distractor_brother",$AP258)</f>
        <v>ST3_brother_jaime.png</v>
      </c>
      <c r="AB258" s="106" t="str" cm="1">
        <f t="array" ref="AB258">_xlfn.IFS($AU258="target_sister",$AO258,$AU258="target_brother", $AN258,$AU258="distractor_sister",$AQ258,$AU258="distractor_brother",$AP258)</f>
        <v>HT1_brother_jordan.png</v>
      </c>
      <c r="AC258" s="111" t="str">
        <f>_xlfn.CONCAT(VLOOKUP($C258&amp;$G258,'Character Sets'!$A$3:$H$21,6,FALSE)," gave the ",LEFT($Q258,FIND(".",$Q258)-1)," to ",$AK258," ",$AL258,".")</f>
        <v>Jordan gave the sandwich to his sister.</v>
      </c>
      <c r="AD258" s="107">
        <v>1</v>
      </c>
      <c r="AE258" s="106" t="str" cm="1">
        <f t="array" ref="AE258">_xlfn.IFS($B258="both", "_nametag", $B258="nametag", "_nametag", $B258="intro", "", $B258="neither", "")</f>
        <v>_nametag</v>
      </c>
      <c r="AF258" s="108" t="s">
        <v>6</v>
      </c>
      <c r="AG258" s="108" t="s">
        <v>5</v>
      </c>
      <c r="AH258" s="108" t="str">
        <f t="shared" si="44"/>
        <v>sandwich</v>
      </c>
      <c r="AI258" s="108" t="s">
        <v>7</v>
      </c>
      <c r="AJ258" s="110" t="str">
        <f t="shared" si="37"/>
        <v>top right</v>
      </c>
      <c r="AK258" s="110" t="str" cm="1">
        <f t="array" ref="AK258">_xlfn.IFS($G258="he", "his", $G258="she", "her", $G258="they", "their")</f>
        <v>his</v>
      </c>
      <c r="AL258" s="110" t="s">
        <v>136</v>
      </c>
      <c r="AM258" s="111" t="str">
        <f t="shared" si="38"/>
        <v>he_sister</v>
      </c>
      <c r="AN258" s="106" t="str">
        <f t="shared" si="45"/>
        <v>HT1_brother_jordan.png</v>
      </c>
      <c r="AO258" s="106" t="str">
        <f t="shared" si="46"/>
        <v>HT1_sister_jordan.png</v>
      </c>
      <c r="AP258" s="106" t="str">
        <f t="shared" si="47"/>
        <v>ST3_brother_jaime.png</v>
      </c>
      <c r="AQ258" s="106" t="str">
        <f t="shared" si="48"/>
        <v>ST3_sister_jaime.png</v>
      </c>
      <c r="AR258" s="106" t="s">
        <v>358</v>
      </c>
      <c r="AS258" s="106" t="s">
        <v>356</v>
      </c>
      <c r="AT258" s="106" t="s">
        <v>357</v>
      </c>
      <c r="AU258" s="106" t="s">
        <v>355</v>
      </c>
    </row>
    <row r="259" spans="1:47" x14ac:dyDescent="0.25">
      <c r="A259" s="107">
        <v>8</v>
      </c>
      <c r="B259" s="107" t="s">
        <v>123</v>
      </c>
      <c r="C259" s="107">
        <v>2</v>
      </c>
      <c r="D259" s="46" t="s">
        <v>66</v>
      </c>
      <c r="E259" s="46" t="str">
        <f t="shared" ref="E259:E322" si="49">_xlfn.CONCAT($B259, "_list", $C259, "_", $D259, $AD259)</f>
        <v>nametag_list2_practice2</v>
      </c>
      <c r="F259" s="109" t="s">
        <v>337</v>
      </c>
      <c r="G259" s="46" t="s">
        <v>196</v>
      </c>
      <c r="H259" s="46">
        <f>VLOOKUP($C259&amp;$G259,'Character Sets'!$A$3:$H$21,3,FALSE)</f>
        <v>5</v>
      </c>
      <c r="I259" s="46" t="str">
        <f>VLOOKUP($C259&amp;$G259,'Character Sets'!$A$3:$H$21,4,FALSE)</f>
        <v>ST2</v>
      </c>
      <c r="J259" s="46" t="str">
        <f>LOWER(VLOOKUP($C259&amp;$G259,'Character Sets'!$A$3:$H$21,6,FALSE))</f>
        <v>casey</v>
      </c>
      <c r="K259" s="114" t="str">
        <f t="shared" ref="K259:K322" si="50">_xlfn.CONCAT($I259, "_", $G259, "_", $J259, $AE259, ".png")</f>
        <v>ST2_she_casey_nametag.png</v>
      </c>
      <c r="L259" s="46" t="s">
        <v>195</v>
      </c>
      <c r="M259" s="46">
        <f>VLOOKUP($C259&amp;$L259,'Character Sets'!$A$3:$H$21,3,FALSE)</f>
        <v>4</v>
      </c>
      <c r="N259" s="46" t="str">
        <f>VLOOKUP($C259&amp;$L259,'Character Sets'!$A$3:$H$21,4,FALSE)</f>
        <v>HT1</v>
      </c>
      <c r="O259" s="46" t="str">
        <f>LOWER(VLOOKUP($C259&amp;$L259,'Character Sets'!$A$3:$H$21,6,FALSE))</f>
        <v>jordan</v>
      </c>
      <c r="P259" s="114" t="str">
        <f t="shared" ref="P259:P322" si="51">_xlfn.CONCAT($N259, "_", $L259, "_", $O259, $AE259, ".png")</f>
        <v>HT1_he_jordan_nametag.png</v>
      </c>
      <c r="Q259" s="114" t="s">
        <v>107</v>
      </c>
      <c r="R259" s="107" cm="1">
        <f t="array" ref="R259">_xlfn.IFS($AF259="left", 275, $AF259="right", 525)</f>
        <v>275</v>
      </c>
      <c r="S259" s="107" cm="1">
        <f t="array" ref="S259">_xlfn.IFS($AG259="left", 275, $AG259="right", 525)</f>
        <v>525</v>
      </c>
      <c r="T259" s="107" cm="1">
        <f t="array" ref="T259">_xlfn.IFS($AF259="left", 175, $AF259="right", 725)</f>
        <v>175</v>
      </c>
      <c r="U259" s="107" cm="1">
        <f t="array" ref="U259">_xlfn.IFS($AI259="top", 150, $AI259="bottom", 250)</f>
        <v>150</v>
      </c>
      <c r="V259" s="107" cm="1">
        <f t="array" ref="V259">_xlfn.IFS($AI259="top", 100, $AI259="bottom", 300)</f>
        <v>100</v>
      </c>
      <c r="W259" s="107" cm="1">
        <f t="array" ref="W259">_xlfn.IFS($AI259="top", 50, $AI259="bottom", 350)</f>
        <v>50</v>
      </c>
      <c r="X259" s="111" t="str">
        <f t="shared" ref="X259:X322" si="52">_xlfn.CONCAT($I259,"_",$AL259,"_",$J259, ".png")</f>
        <v>ST2_brother_casey.png</v>
      </c>
      <c r="Y259" s="106" t="str" cm="1">
        <f t="array" ref="Y259">_xlfn.IFS($AR259="target_sister",$AO259,$AR259="target_brother", $AN259,$AR259="distractor_sister",$AQ259,$AR259="distractor_brother",$AP259)</f>
        <v>ST2_brother_casey.png</v>
      </c>
      <c r="Z259" s="106" t="str" cm="1">
        <f t="array" ref="Z259">_xlfn.IFS($AS259="target_sister",$AO259,$AS259="target_brother", $AN259,$AS259="distractor_sister",$AQ259,$AS259="distractor_brother",$AP259)</f>
        <v>HT1_brother_jordan.png</v>
      </c>
      <c r="AA259" s="106" t="str" cm="1">
        <f t="array" ref="AA259">_xlfn.IFS($AT259="target_sister",$AO259,$AT259="target_brother", $AN259,$AT259="distractor_sister",$AQ259,$AT259="distractor_brother",$AP259)</f>
        <v>ST2_sister_casey.png</v>
      </c>
      <c r="AB259" s="106" t="str" cm="1">
        <f t="array" ref="AB259">_xlfn.IFS($AU259="target_sister",$AO259,$AU259="target_brother", $AN259,$AU259="distractor_sister",$AQ259,$AU259="distractor_brother",$AP259)</f>
        <v>HT1_sister_jordan.png</v>
      </c>
      <c r="AC259" s="111" t="str">
        <f>_xlfn.CONCAT(VLOOKUP($C259&amp;$G259,'Character Sets'!$A$3:$H$21,6,FALSE)," gave the ",LEFT($Q259,FIND(".",$Q259)-1)," to ",$AK259," ",$AL259,".")</f>
        <v>Casey gave the popcorn to her brother.</v>
      </c>
      <c r="AD259" s="107">
        <v>2</v>
      </c>
      <c r="AE259" s="106" t="str" cm="1">
        <f t="array" ref="AE259">_xlfn.IFS($B259="both", "_nametag", $B259="nametag", "_nametag", $B259="intro", "", $B259="neither", "")</f>
        <v>_nametag</v>
      </c>
      <c r="AF259" s="108" t="s">
        <v>5</v>
      </c>
      <c r="AG259" s="108" t="s">
        <v>6</v>
      </c>
      <c r="AH259" s="108" t="str">
        <f t="shared" si="44"/>
        <v>popcorn</v>
      </c>
      <c r="AI259" s="108" t="s">
        <v>7</v>
      </c>
      <c r="AJ259" s="110" t="str">
        <f t="shared" ref="AJ259:AJ322" si="53">_xlfn.CONCAT($AI259, " ", $AF259)</f>
        <v>top left</v>
      </c>
      <c r="AK259" s="110" t="str" cm="1">
        <f t="array" ref="AK259">_xlfn.IFS($G259="he", "his", $G259="she", "her", $G259="they", "their")</f>
        <v>her</v>
      </c>
      <c r="AL259" s="110" t="s">
        <v>135</v>
      </c>
      <c r="AM259" s="111" t="str">
        <f t="shared" ref="AM259:AM322" si="54">_xlfn.CONCAT($G259,"_",$AL259)</f>
        <v>she_brother</v>
      </c>
      <c r="AN259" s="106" t="str">
        <f t="shared" si="45"/>
        <v>ST2_brother_casey.png</v>
      </c>
      <c r="AO259" s="106" t="str">
        <f t="shared" si="46"/>
        <v>ST2_sister_casey.png</v>
      </c>
      <c r="AP259" s="106" t="str">
        <f t="shared" si="47"/>
        <v>HT1_brother_jordan.png</v>
      </c>
      <c r="AQ259" s="106" t="str">
        <f t="shared" si="48"/>
        <v>HT1_sister_jordan.png</v>
      </c>
      <c r="AR259" s="106" t="s">
        <v>355</v>
      </c>
      <c r="AS259" s="106" t="s">
        <v>357</v>
      </c>
      <c r="AT259" s="106" t="s">
        <v>356</v>
      </c>
      <c r="AU259" s="106" t="s">
        <v>358</v>
      </c>
    </row>
    <row r="260" spans="1:47" x14ac:dyDescent="0.25">
      <c r="A260" s="107">
        <v>8</v>
      </c>
      <c r="B260" s="107" t="s">
        <v>123</v>
      </c>
      <c r="C260" s="107">
        <v>2</v>
      </c>
      <c r="D260" s="46" t="s">
        <v>66</v>
      </c>
      <c r="E260" s="46" t="str">
        <f t="shared" si="49"/>
        <v>nametag_list2_practice3</v>
      </c>
      <c r="F260" s="109" t="s">
        <v>339</v>
      </c>
      <c r="G260" s="46" t="s">
        <v>197</v>
      </c>
      <c r="H260" s="46">
        <f>VLOOKUP($C260&amp;$G260,'Character Sets'!$A$3:$H$21,3,FALSE)</f>
        <v>6</v>
      </c>
      <c r="I260" s="46" t="str">
        <f>VLOOKUP($C260&amp;$G260,'Character Sets'!$A$3:$H$21,4,FALSE)</f>
        <v>ST3</v>
      </c>
      <c r="J260" s="46" t="str">
        <f>LOWER(VLOOKUP($C260&amp;$G260,'Character Sets'!$A$3:$H$21,6,FALSE))</f>
        <v>jaime</v>
      </c>
      <c r="K260" s="114" t="str">
        <f t="shared" si="50"/>
        <v>ST3_they_jaime_nametag.png</v>
      </c>
      <c r="L260" s="46" t="s">
        <v>196</v>
      </c>
      <c r="M260" s="46">
        <f>VLOOKUP($C260&amp;$L260,'Character Sets'!$A$3:$H$21,3,FALSE)</f>
        <v>5</v>
      </c>
      <c r="N260" s="46" t="str">
        <f>VLOOKUP($C260&amp;$L260,'Character Sets'!$A$3:$H$21,4,FALSE)</f>
        <v>ST2</v>
      </c>
      <c r="O260" s="46" t="str">
        <f>LOWER(VLOOKUP($C260&amp;$L260,'Character Sets'!$A$3:$H$21,6,FALSE))</f>
        <v>casey</v>
      </c>
      <c r="P260" s="114" t="str">
        <f t="shared" si="51"/>
        <v>ST2_she_casey_nametag.png</v>
      </c>
      <c r="Q260" s="114" t="s">
        <v>41</v>
      </c>
      <c r="R260" s="107" cm="1">
        <f t="array" ref="R260">_xlfn.IFS($AF260="left", 275, $AF260="right", 525)</f>
        <v>275</v>
      </c>
      <c r="S260" s="107" cm="1">
        <f t="array" ref="S260">_xlfn.IFS($AG260="left", 275, $AG260="right", 525)</f>
        <v>525</v>
      </c>
      <c r="T260" s="107" cm="1">
        <f t="array" ref="T260">_xlfn.IFS($AF260="left", 175, $AF260="right", 725)</f>
        <v>175</v>
      </c>
      <c r="U260" s="107" cm="1">
        <f t="array" ref="U260">_xlfn.IFS($AI260="top", 150, $AI260="bottom", 250)</f>
        <v>250</v>
      </c>
      <c r="V260" s="107" cm="1">
        <f t="array" ref="V260">_xlfn.IFS($AI260="top", 100, $AI260="bottom", 300)</f>
        <v>300</v>
      </c>
      <c r="W260" s="107" cm="1">
        <f t="array" ref="W260">_xlfn.IFS($AI260="top", 50, $AI260="bottom", 350)</f>
        <v>350</v>
      </c>
      <c r="X260" s="111" t="str">
        <f t="shared" si="52"/>
        <v>ST3_sister_jaime.png</v>
      </c>
      <c r="Y260" s="106" t="str" cm="1">
        <f t="array" ref="Y260">_xlfn.IFS($AR260="target_sister",$AO260,$AR260="target_brother", $AN260,$AR260="distractor_sister",$AQ260,$AR260="distractor_brother",$AP260)</f>
        <v>ST3_brother_jaime.png</v>
      </c>
      <c r="Z260" s="106" t="str" cm="1">
        <f t="array" ref="Z260">_xlfn.IFS($AS260="target_sister",$AO260,$AS260="target_brother", $AN260,$AS260="distractor_sister",$AQ260,$AS260="distractor_brother",$AP260)</f>
        <v>ST2_sister_casey.png</v>
      </c>
      <c r="AA260" s="106" t="str" cm="1">
        <f t="array" ref="AA260">_xlfn.IFS($AT260="target_sister",$AO260,$AT260="target_brother", $AN260,$AT260="distractor_sister",$AQ260,$AT260="distractor_brother",$AP260)</f>
        <v>ST3_sister_jaime.png</v>
      </c>
      <c r="AB260" s="106" t="str" cm="1">
        <f t="array" ref="AB260">_xlfn.IFS($AU260="target_sister",$AO260,$AU260="target_brother", $AN260,$AU260="distractor_sister",$AQ260,$AU260="distractor_brother",$AP260)</f>
        <v>ST2_brother_casey.png</v>
      </c>
      <c r="AC260" s="111" t="str">
        <f>_xlfn.CONCAT(VLOOKUP($C260&amp;$G260,'Character Sets'!$A$3:$H$21,6,FALSE)," gave the ",LEFT($Q260,FIND(".",$Q260)-1)," to ",$AK260," ",$AL260,".")</f>
        <v>Jaime gave the hotdog to their sister.</v>
      </c>
      <c r="AD260" s="107">
        <v>3</v>
      </c>
      <c r="AE260" s="106" t="str" cm="1">
        <f t="array" ref="AE260">_xlfn.IFS($B260="both", "_nametag", $B260="nametag", "_nametag", $B260="intro", "", $B260="neither", "")</f>
        <v>_nametag</v>
      </c>
      <c r="AF260" s="108" t="s">
        <v>5</v>
      </c>
      <c r="AG260" s="108" t="s">
        <v>6</v>
      </c>
      <c r="AH260" s="108" t="str">
        <f t="shared" si="44"/>
        <v>hotdog</v>
      </c>
      <c r="AI260" s="108" t="s">
        <v>8</v>
      </c>
      <c r="AJ260" s="110" t="str">
        <f t="shared" si="53"/>
        <v>bottom left</v>
      </c>
      <c r="AK260" s="110" t="str" cm="1">
        <f t="array" ref="AK260">_xlfn.IFS($G260="he", "his", $G260="she", "her", $G260="they", "their")</f>
        <v>their</v>
      </c>
      <c r="AL260" s="110" t="s">
        <v>136</v>
      </c>
      <c r="AM260" s="111" t="str">
        <f t="shared" si="54"/>
        <v>they_sister</v>
      </c>
      <c r="AN260" s="106" t="str">
        <f t="shared" si="45"/>
        <v>ST3_brother_jaime.png</v>
      </c>
      <c r="AO260" s="106" t="str">
        <f t="shared" si="46"/>
        <v>ST3_sister_jaime.png</v>
      </c>
      <c r="AP260" s="106" t="str">
        <f t="shared" si="47"/>
        <v>ST2_brother_casey.png</v>
      </c>
      <c r="AQ260" s="106" t="str">
        <f t="shared" si="48"/>
        <v>ST2_sister_casey.png</v>
      </c>
      <c r="AR260" s="106" t="s">
        <v>355</v>
      </c>
      <c r="AS260" s="106" t="s">
        <v>358</v>
      </c>
      <c r="AT260" s="106" t="s">
        <v>356</v>
      </c>
      <c r="AU260" s="106" t="s">
        <v>357</v>
      </c>
    </row>
    <row r="261" spans="1:47" x14ac:dyDescent="0.25">
      <c r="A261" s="107">
        <v>8</v>
      </c>
      <c r="B261" s="107" t="s">
        <v>123</v>
      </c>
      <c r="C261" s="107">
        <v>2</v>
      </c>
      <c r="D261" s="46" t="s">
        <v>10</v>
      </c>
      <c r="E261" s="46" t="str">
        <f t="shared" si="49"/>
        <v>nametag_list2_critical1</v>
      </c>
      <c r="F261" s="109" t="s">
        <v>337</v>
      </c>
      <c r="G261" s="46" t="s">
        <v>195</v>
      </c>
      <c r="H261" s="46">
        <f>VLOOKUP($C261&amp;$G261,'Character Sets'!$A$3:$H$21,3,FALSE)</f>
        <v>4</v>
      </c>
      <c r="I261" s="46" t="str">
        <f>VLOOKUP($C261&amp;$G261,'Character Sets'!$A$3:$H$21,4,FALSE)</f>
        <v>HT1</v>
      </c>
      <c r="J261" s="46" t="str">
        <f>LOWER(VLOOKUP($C261&amp;$G261,'Character Sets'!$A$3:$H$21,6,FALSE))</f>
        <v>jordan</v>
      </c>
      <c r="K261" s="114" t="str">
        <f t="shared" si="50"/>
        <v>HT1_he_jordan_nametag.png</v>
      </c>
      <c r="L261" s="46" t="s">
        <v>196</v>
      </c>
      <c r="M261" s="46">
        <f>VLOOKUP($C261&amp;$L261,'Character Sets'!$A$3:$H$21,3,FALSE)</f>
        <v>5</v>
      </c>
      <c r="N261" s="46" t="str">
        <f>VLOOKUP($C261&amp;$L261,'Character Sets'!$A$3:$H$21,4,FALSE)</f>
        <v>ST2</v>
      </c>
      <c r="O261" s="46" t="str">
        <f>LOWER(VLOOKUP($C261&amp;$L261,'Character Sets'!$A$3:$H$21,6,FALSE))</f>
        <v>casey</v>
      </c>
      <c r="P261" s="114" t="str">
        <f t="shared" si="51"/>
        <v>ST2_she_casey_nametag.png</v>
      </c>
      <c r="Q261" s="114" t="s">
        <v>16</v>
      </c>
      <c r="R261" s="107" cm="1">
        <f t="array" ref="R261">_xlfn.IFS($AF261="left", 275, $AF261="right", 525)</f>
        <v>275</v>
      </c>
      <c r="S261" s="107" cm="1">
        <f t="array" ref="S261">_xlfn.IFS($AG261="left", 275, $AG261="right", 525)</f>
        <v>525</v>
      </c>
      <c r="T261" s="107" cm="1">
        <f t="array" ref="T261">_xlfn.IFS($AF261="left", 175, $AF261="right", 725)</f>
        <v>175</v>
      </c>
      <c r="U261" s="107" cm="1">
        <f t="array" ref="U261">_xlfn.IFS($AI261="top", 150, $AI261="bottom", 250)</f>
        <v>150</v>
      </c>
      <c r="V261" s="107" cm="1">
        <f t="array" ref="V261">_xlfn.IFS($AI261="top", 100, $AI261="bottom", 300)</f>
        <v>100</v>
      </c>
      <c r="W261" s="107" cm="1">
        <f t="array" ref="W261">_xlfn.IFS($AI261="top", 50, $AI261="bottom", 350)</f>
        <v>50</v>
      </c>
      <c r="X261" s="111" t="str">
        <f t="shared" si="52"/>
        <v>HT1_brother_jordan.png</v>
      </c>
      <c r="Y261" s="106" t="str" cm="1">
        <f t="array" ref="Y261">_xlfn.IFS($AR261="target_sister",$AO261,$AR261="target_brother", $AN261,$AR261="distractor_sister",$AQ261,$AR261="distractor_brother",$AP261)</f>
        <v>HT1_brother_jordan.png</v>
      </c>
      <c r="Z261" s="106" t="str" cm="1">
        <f t="array" ref="Z261">_xlfn.IFS($AS261="target_sister",$AO261,$AS261="target_brother", $AN261,$AS261="distractor_sister",$AQ261,$AS261="distractor_brother",$AP261)</f>
        <v>ST2_brother_casey.png</v>
      </c>
      <c r="AA261" s="106" t="str" cm="1">
        <f t="array" ref="AA261">_xlfn.IFS($AT261="target_sister",$AO261,$AT261="target_brother", $AN261,$AT261="distractor_sister",$AQ261,$AT261="distractor_brother",$AP261)</f>
        <v>HT1_sister_jordan.png</v>
      </c>
      <c r="AB261" s="106" t="str" cm="1">
        <f t="array" ref="AB261">_xlfn.IFS($AU261="target_sister",$AO261,$AU261="target_brother", $AN261,$AU261="distractor_sister",$AQ261,$AU261="distractor_brother",$AP261)</f>
        <v>ST2_sister_casey.png</v>
      </c>
      <c r="AC261" s="111" t="str">
        <f>_xlfn.CONCAT(VLOOKUP($C261&amp;$G261,'Character Sets'!$A$3:$H$21,6,FALSE)," gave the ",LEFT($Q261,FIND(".",$Q261)-1)," to ",$AK261," ",$AL261,".")</f>
        <v>Jordan gave the chocolate to his brother.</v>
      </c>
      <c r="AD261" s="107">
        <v>1</v>
      </c>
      <c r="AE261" s="106" t="str" cm="1">
        <f t="array" ref="AE261">_xlfn.IFS($B261="both", "_nametag", $B261="nametag", "_nametag", $B261="intro", "", $B261="neither", "")</f>
        <v>_nametag</v>
      </c>
      <c r="AF261" s="46" t="s">
        <v>5</v>
      </c>
      <c r="AG261" s="46" t="s">
        <v>6</v>
      </c>
      <c r="AH261" s="108" t="str">
        <f t="shared" si="44"/>
        <v>chocolate</v>
      </c>
      <c r="AI261" s="46" t="s">
        <v>7</v>
      </c>
      <c r="AJ261" s="110" t="str">
        <f t="shared" si="53"/>
        <v>top left</v>
      </c>
      <c r="AK261" s="110" t="str" cm="1">
        <f t="array" ref="AK261">_xlfn.IFS($G261="he", "his", $G261="she", "her", $G261="they", "their")</f>
        <v>his</v>
      </c>
      <c r="AL261" s="110" t="s">
        <v>135</v>
      </c>
      <c r="AM261" s="111" t="str">
        <f t="shared" si="54"/>
        <v>he_brother</v>
      </c>
      <c r="AN261" s="106" t="str">
        <f t="shared" si="45"/>
        <v>HT1_brother_jordan.png</v>
      </c>
      <c r="AO261" s="106" t="str">
        <f t="shared" si="46"/>
        <v>HT1_sister_jordan.png</v>
      </c>
      <c r="AP261" s="106" t="str">
        <f t="shared" si="47"/>
        <v>ST2_brother_casey.png</v>
      </c>
      <c r="AQ261" s="106" t="str">
        <f t="shared" si="48"/>
        <v>ST2_sister_casey.png</v>
      </c>
      <c r="AR261" s="106" t="s">
        <v>355</v>
      </c>
      <c r="AS261" s="106" t="s">
        <v>357</v>
      </c>
      <c r="AT261" s="106" t="s">
        <v>356</v>
      </c>
      <c r="AU261" s="106" t="s">
        <v>358</v>
      </c>
    </row>
    <row r="262" spans="1:47" x14ac:dyDescent="0.25">
      <c r="A262" s="107">
        <v>8</v>
      </c>
      <c r="B262" s="107" t="s">
        <v>123</v>
      </c>
      <c r="C262" s="107">
        <v>2</v>
      </c>
      <c r="D262" s="46" t="s">
        <v>10</v>
      </c>
      <c r="E262" s="46" t="str">
        <f t="shared" si="49"/>
        <v>nametag_list2_critical2</v>
      </c>
      <c r="F262" s="46" t="s">
        <v>337</v>
      </c>
      <c r="G262" s="46" t="s">
        <v>195</v>
      </c>
      <c r="H262" s="46">
        <f>VLOOKUP($C262&amp;$G262,'Character Sets'!$A$3:$H$21,3,FALSE)</f>
        <v>4</v>
      </c>
      <c r="I262" s="46" t="str">
        <f>VLOOKUP($C262&amp;$G262,'Character Sets'!$A$3:$H$21,4,FALSE)</f>
        <v>HT1</v>
      </c>
      <c r="J262" s="46" t="str">
        <f>LOWER(VLOOKUP($C262&amp;$G262,'Character Sets'!$A$3:$H$21,6,FALSE))</f>
        <v>jordan</v>
      </c>
      <c r="K262" s="114" t="str">
        <f t="shared" si="50"/>
        <v>HT1_he_jordan_nametag.png</v>
      </c>
      <c r="L262" s="46" t="s">
        <v>196</v>
      </c>
      <c r="M262" s="46">
        <f>VLOOKUP($C262&amp;$L262,'Character Sets'!$A$3:$H$21,3,FALSE)</f>
        <v>5</v>
      </c>
      <c r="N262" s="46" t="str">
        <f>VLOOKUP($C262&amp;$L262,'Character Sets'!$A$3:$H$21,4,FALSE)</f>
        <v>ST2</v>
      </c>
      <c r="O262" s="46" t="str">
        <f>LOWER(VLOOKUP($C262&amp;$L262,'Character Sets'!$A$3:$H$21,6,FALSE))</f>
        <v>casey</v>
      </c>
      <c r="P262" s="114" t="str">
        <f t="shared" si="51"/>
        <v>ST2_she_casey_nametag.png</v>
      </c>
      <c r="Q262" s="114" t="s">
        <v>17</v>
      </c>
      <c r="R262" s="107" cm="1">
        <f t="array" ref="R262">_xlfn.IFS($AF262="left", 275, $AF262="right", 525)</f>
        <v>525</v>
      </c>
      <c r="S262" s="107" cm="1">
        <f t="array" ref="S262">_xlfn.IFS($AG262="left", 275, $AG262="right", 525)</f>
        <v>275</v>
      </c>
      <c r="T262" s="107" cm="1">
        <f t="array" ref="T262">_xlfn.IFS($AF262="left", 175, $AF262="right", 725)</f>
        <v>725</v>
      </c>
      <c r="U262" s="107" cm="1">
        <f t="array" ref="U262">_xlfn.IFS($AI262="top", 150, $AI262="bottom", 250)</f>
        <v>150</v>
      </c>
      <c r="V262" s="107" cm="1">
        <f t="array" ref="V262">_xlfn.IFS($AI262="top", 100, $AI262="bottom", 300)</f>
        <v>100</v>
      </c>
      <c r="W262" s="107" cm="1">
        <f t="array" ref="W262">_xlfn.IFS($AI262="top", 50, $AI262="bottom", 350)</f>
        <v>50</v>
      </c>
      <c r="X262" s="111" t="str">
        <f t="shared" si="52"/>
        <v>HT1_sister_jordan.png</v>
      </c>
      <c r="Y262" s="106" t="str" cm="1">
        <f t="array" ref="Y262">_xlfn.IFS($AR262="target_sister",$AO262,$AR262="target_brother", $AN262,$AR262="distractor_sister",$AQ262,$AR262="distractor_brother",$AP262)</f>
        <v>ST2_sister_casey.png</v>
      </c>
      <c r="Z262" s="106" t="str" cm="1">
        <f t="array" ref="Z262">_xlfn.IFS($AS262="target_sister",$AO262,$AS262="target_brother", $AN262,$AS262="distractor_sister",$AQ262,$AS262="distractor_brother",$AP262)</f>
        <v>HT1_sister_jordan.png</v>
      </c>
      <c r="AA262" s="106" t="str" cm="1">
        <f t="array" ref="AA262">_xlfn.IFS($AT262="target_sister",$AO262,$AT262="target_brother", $AN262,$AT262="distractor_sister",$AQ262,$AT262="distractor_brother",$AP262)</f>
        <v>ST2_brother_casey.png</v>
      </c>
      <c r="AB262" s="106" t="str" cm="1">
        <f t="array" ref="AB262">_xlfn.IFS($AU262="target_sister",$AO262,$AU262="target_brother", $AN262,$AU262="distractor_sister",$AQ262,$AU262="distractor_brother",$AP262)</f>
        <v>HT1_brother_jordan.png</v>
      </c>
      <c r="AC262" s="111" t="str">
        <f>_xlfn.CONCAT(VLOOKUP($C262&amp;$G262,'Character Sets'!$A$3:$H$21,6,FALSE)," gave the ",LEFT($Q262,FIND(".",$Q262)-1)," to ",$AK262," ",$AL262,".")</f>
        <v>Jordan gave the cherries to his sister.</v>
      </c>
      <c r="AD262" s="107">
        <v>2</v>
      </c>
      <c r="AE262" s="106" t="str" cm="1">
        <f t="array" ref="AE262">_xlfn.IFS($B262="both", "_nametag", $B262="nametag", "_nametag", $B262="intro", "", $B262="neither", "")</f>
        <v>_nametag</v>
      </c>
      <c r="AF262" s="46" t="s">
        <v>6</v>
      </c>
      <c r="AG262" s="46" t="s">
        <v>5</v>
      </c>
      <c r="AH262" s="108" t="str">
        <f t="shared" si="44"/>
        <v>cherries</v>
      </c>
      <c r="AI262" s="46" t="s">
        <v>7</v>
      </c>
      <c r="AJ262" s="110" t="str">
        <f t="shared" si="53"/>
        <v>top right</v>
      </c>
      <c r="AK262" s="110" t="str" cm="1">
        <f t="array" ref="AK262">_xlfn.IFS($G262="he", "his", $G262="she", "her", $G262="they", "their")</f>
        <v>his</v>
      </c>
      <c r="AL262" s="110" t="s">
        <v>136</v>
      </c>
      <c r="AM262" s="111" t="str">
        <f t="shared" si="54"/>
        <v>he_sister</v>
      </c>
      <c r="AN262" s="106" t="str">
        <f t="shared" si="45"/>
        <v>HT1_brother_jordan.png</v>
      </c>
      <c r="AO262" s="106" t="str">
        <f t="shared" si="46"/>
        <v>HT1_sister_jordan.png</v>
      </c>
      <c r="AP262" s="106" t="str">
        <f t="shared" si="47"/>
        <v>ST2_brother_casey.png</v>
      </c>
      <c r="AQ262" s="106" t="str">
        <f t="shared" si="48"/>
        <v>ST2_sister_casey.png</v>
      </c>
      <c r="AR262" s="106" t="s">
        <v>358</v>
      </c>
      <c r="AS262" s="106" t="s">
        <v>356</v>
      </c>
      <c r="AT262" s="106" t="s">
        <v>357</v>
      </c>
      <c r="AU262" s="106" t="s">
        <v>355</v>
      </c>
    </row>
    <row r="263" spans="1:47" x14ac:dyDescent="0.25">
      <c r="A263" s="107">
        <v>8</v>
      </c>
      <c r="B263" s="107" t="s">
        <v>123</v>
      </c>
      <c r="C263" s="107">
        <v>2</v>
      </c>
      <c r="D263" s="46" t="s">
        <v>10</v>
      </c>
      <c r="E263" s="46" t="str">
        <f t="shared" si="49"/>
        <v>nametag_list2_critical3</v>
      </c>
      <c r="F263" s="46" t="s">
        <v>337</v>
      </c>
      <c r="G263" s="46" t="s">
        <v>195</v>
      </c>
      <c r="H263" s="46">
        <f>VLOOKUP($C263&amp;$G263,'Character Sets'!$A$3:$H$21,3,FALSE)</f>
        <v>4</v>
      </c>
      <c r="I263" s="46" t="str">
        <f>VLOOKUP($C263&amp;$G263,'Character Sets'!$A$3:$H$21,4,FALSE)</f>
        <v>HT1</v>
      </c>
      <c r="J263" s="46" t="str">
        <f>LOWER(VLOOKUP($C263&amp;$G263,'Character Sets'!$A$3:$H$21,6,FALSE))</f>
        <v>jordan</v>
      </c>
      <c r="K263" s="114" t="str">
        <f t="shared" si="50"/>
        <v>HT1_he_jordan_nametag.png</v>
      </c>
      <c r="L263" s="46" t="s">
        <v>196</v>
      </c>
      <c r="M263" s="46">
        <f>VLOOKUP($C263&amp;$L263,'Character Sets'!$A$3:$H$21,3,FALSE)</f>
        <v>5</v>
      </c>
      <c r="N263" s="46" t="str">
        <f>VLOOKUP($C263&amp;$L263,'Character Sets'!$A$3:$H$21,4,FALSE)</f>
        <v>ST2</v>
      </c>
      <c r="O263" s="46" t="str">
        <f>LOWER(VLOOKUP($C263&amp;$L263,'Character Sets'!$A$3:$H$21,6,FALSE))</f>
        <v>casey</v>
      </c>
      <c r="P263" s="114" t="str">
        <f t="shared" si="51"/>
        <v>ST2_she_casey_nametag.png</v>
      </c>
      <c r="Q263" s="114" t="s">
        <v>18</v>
      </c>
      <c r="R263" s="107" cm="1">
        <f t="array" ref="R263">_xlfn.IFS($AF263="left", 275, $AF263="right", 525)</f>
        <v>275</v>
      </c>
      <c r="S263" s="107" cm="1">
        <f t="array" ref="S263">_xlfn.IFS($AG263="left", 275, $AG263="right", 525)</f>
        <v>525</v>
      </c>
      <c r="T263" s="107" cm="1">
        <f t="array" ref="T263">_xlfn.IFS($AF263="left", 175, $AF263="right", 725)</f>
        <v>175</v>
      </c>
      <c r="U263" s="107" cm="1">
        <f t="array" ref="U263">_xlfn.IFS($AI263="top", 150, $AI263="bottom", 250)</f>
        <v>250</v>
      </c>
      <c r="V263" s="107" cm="1">
        <f t="array" ref="V263">_xlfn.IFS($AI263="top", 100, $AI263="bottom", 300)</f>
        <v>300</v>
      </c>
      <c r="W263" s="107" cm="1">
        <f t="array" ref="W263">_xlfn.IFS($AI263="top", 50, $AI263="bottom", 350)</f>
        <v>350</v>
      </c>
      <c r="X263" s="111" t="str">
        <f t="shared" si="52"/>
        <v>HT1_sister_jordan.png</v>
      </c>
      <c r="Y263" s="106" t="str" cm="1">
        <f t="array" ref="Y263">_xlfn.IFS($AR263="target_sister",$AO263,$AR263="target_brother", $AN263,$AR263="distractor_sister",$AQ263,$AR263="distractor_brother",$AP263)</f>
        <v>HT1_brother_jordan.png</v>
      </c>
      <c r="Z263" s="106" t="str" cm="1">
        <f t="array" ref="Z263">_xlfn.IFS($AS263="target_sister",$AO263,$AS263="target_brother", $AN263,$AS263="distractor_sister",$AQ263,$AS263="distractor_brother",$AP263)</f>
        <v>ST2_brother_casey.png</v>
      </c>
      <c r="AA263" s="106" t="str" cm="1">
        <f t="array" ref="AA263">_xlfn.IFS($AT263="target_sister",$AO263,$AT263="target_brother", $AN263,$AT263="distractor_sister",$AQ263,$AT263="distractor_brother",$AP263)</f>
        <v>HT1_sister_jordan.png</v>
      </c>
      <c r="AB263" s="106" t="str" cm="1">
        <f t="array" ref="AB263">_xlfn.IFS($AU263="target_sister",$AO263,$AU263="target_brother", $AN263,$AU263="distractor_sister",$AQ263,$AU263="distractor_brother",$AP263)</f>
        <v>ST2_sister_casey.png</v>
      </c>
      <c r="AC263" s="111" t="str">
        <f>_xlfn.CONCAT(VLOOKUP($C263&amp;$G263,'Character Sets'!$A$3:$H$21,6,FALSE)," gave the ",LEFT($Q263,FIND(".",$Q263)-1)," to ",$AK263," ",$AL263,".")</f>
        <v>Jordan gave the avocado to his sister.</v>
      </c>
      <c r="AD263" s="107">
        <v>3</v>
      </c>
      <c r="AE263" s="106" t="str" cm="1">
        <f t="array" ref="AE263">_xlfn.IFS($B263="both", "_nametag", $B263="nametag", "_nametag", $B263="intro", "", $B263="neither", "")</f>
        <v>_nametag</v>
      </c>
      <c r="AF263" s="46" t="s">
        <v>5</v>
      </c>
      <c r="AG263" s="46" t="s">
        <v>6</v>
      </c>
      <c r="AH263" s="108" t="str">
        <f t="shared" si="44"/>
        <v>avocado</v>
      </c>
      <c r="AI263" s="46" t="s">
        <v>8</v>
      </c>
      <c r="AJ263" s="110" t="str">
        <f t="shared" si="53"/>
        <v>bottom left</v>
      </c>
      <c r="AK263" s="110" t="str" cm="1">
        <f t="array" ref="AK263">_xlfn.IFS($G263="he", "his", $G263="she", "her", $G263="they", "their")</f>
        <v>his</v>
      </c>
      <c r="AL263" s="110" t="s">
        <v>136</v>
      </c>
      <c r="AM263" s="111" t="str">
        <f t="shared" si="54"/>
        <v>he_sister</v>
      </c>
      <c r="AN263" s="106" t="str">
        <f t="shared" si="45"/>
        <v>HT1_brother_jordan.png</v>
      </c>
      <c r="AO263" s="106" t="str">
        <f t="shared" si="46"/>
        <v>HT1_sister_jordan.png</v>
      </c>
      <c r="AP263" s="106" t="str">
        <f t="shared" si="47"/>
        <v>ST2_brother_casey.png</v>
      </c>
      <c r="AQ263" s="106" t="str">
        <f t="shared" si="48"/>
        <v>ST2_sister_casey.png</v>
      </c>
      <c r="AR263" s="106" t="s">
        <v>355</v>
      </c>
      <c r="AS263" s="106" t="s">
        <v>357</v>
      </c>
      <c r="AT263" s="106" t="s">
        <v>356</v>
      </c>
      <c r="AU263" s="106" t="s">
        <v>358</v>
      </c>
    </row>
    <row r="264" spans="1:47" x14ac:dyDescent="0.25">
      <c r="A264" s="107">
        <v>8</v>
      </c>
      <c r="B264" s="107" t="s">
        <v>123</v>
      </c>
      <c r="C264" s="107">
        <v>2</v>
      </c>
      <c r="D264" s="46" t="s">
        <v>10</v>
      </c>
      <c r="E264" s="46" t="str">
        <f t="shared" si="49"/>
        <v>nametag_list2_critical4</v>
      </c>
      <c r="F264" s="46" t="s">
        <v>337</v>
      </c>
      <c r="G264" s="46" t="s">
        <v>195</v>
      </c>
      <c r="H264" s="46">
        <f>VLOOKUP($C264&amp;$G264,'Character Sets'!$A$3:$H$21,3,FALSE)</f>
        <v>4</v>
      </c>
      <c r="I264" s="46" t="str">
        <f>VLOOKUP($C264&amp;$G264,'Character Sets'!$A$3:$H$21,4,FALSE)</f>
        <v>HT1</v>
      </c>
      <c r="J264" s="46" t="str">
        <f>LOWER(VLOOKUP($C264&amp;$G264,'Character Sets'!$A$3:$H$21,6,FALSE))</f>
        <v>jordan</v>
      </c>
      <c r="K264" s="114" t="str">
        <f t="shared" si="50"/>
        <v>HT1_he_jordan_nametag.png</v>
      </c>
      <c r="L264" s="46" t="s">
        <v>196</v>
      </c>
      <c r="M264" s="46">
        <f>VLOOKUP($C264&amp;$L264,'Character Sets'!$A$3:$H$21,3,FALSE)</f>
        <v>5</v>
      </c>
      <c r="N264" s="46" t="str">
        <f>VLOOKUP($C264&amp;$L264,'Character Sets'!$A$3:$H$21,4,FALSE)</f>
        <v>ST2</v>
      </c>
      <c r="O264" s="46" t="str">
        <f>LOWER(VLOOKUP($C264&amp;$L264,'Character Sets'!$A$3:$H$21,6,FALSE))</f>
        <v>casey</v>
      </c>
      <c r="P264" s="114" t="str">
        <f t="shared" si="51"/>
        <v>ST2_she_casey_nametag.png</v>
      </c>
      <c r="Q264" s="114" t="s">
        <v>105</v>
      </c>
      <c r="R264" s="107" cm="1">
        <f t="array" ref="R264">_xlfn.IFS($AF264="left", 275, $AF264="right", 525)</f>
        <v>525</v>
      </c>
      <c r="S264" s="107" cm="1">
        <f t="array" ref="S264">_xlfn.IFS($AG264="left", 275, $AG264="right", 525)</f>
        <v>275</v>
      </c>
      <c r="T264" s="107" cm="1">
        <f t="array" ref="T264">_xlfn.IFS($AF264="left", 175, $AF264="right", 725)</f>
        <v>725</v>
      </c>
      <c r="U264" s="107" cm="1">
        <f t="array" ref="U264">_xlfn.IFS($AI264="top", 150, $AI264="bottom", 250)</f>
        <v>250</v>
      </c>
      <c r="V264" s="107" cm="1">
        <f t="array" ref="V264">_xlfn.IFS($AI264="top", 100, $AI264="bottom", 300)</f>
        <v>300</v>
      </c>
      <c r="W264" s="107" cm="1">
        <f t="array" ref="W264">_xlfn.IFS($AI264="top", 50, $AI264="bottom", 350)</f>
        <v>350</v>
      </c>
      <c r="X264" s="111" t="str">
        <f t="shared" si="52"/>
        <v>HT1_brother_jordan.png</v>
      </c>
      <c r="Y264" s="106" t="str" cm="1">
        <f t="array" ref="Y264">_xlfn.IFS($AR264="target_sister",$AO264,$AR264="target_brother", $AN264,$AR264="distractor_sister",$AQ264,$AR264="distractor_brother",$AP264)</f>
        <v>ST2_brother_casey.png</v>
      </c>
      <c r="Z264" s="106" t="str" cm="1">
        <f t="array" ref="Z264">_xlfn.IFS($AS264="target_sister",$AO264,$AS264="target_brother", $AN264,$AS264="distractor_sister",$AQ264,$AS264="distractor_brother",$AP264)</f>
        <v>HT1_sister_jordan.png</v>
      </c>
      <c r="AA264" s="106" t="str" cm="1">
        <f t="array" ref="AA264">_xlfn.IFS($AT264="target_sister",$AO264,$AT264="target_brother", $AN264,$AT264="distractor_sister",$AQ264,$AT264="distractor_brother",$AP264)</f>
        <v>ST2_sister_casey.png</v>
      </c>
      <c r="AB264" s="106" t="str" cm="1">
        <f t="array" ref="AB264">_xlfn.IFS($AU264="target_sister",$AO264,$AU264="target_brother", $AN264,$AU264="distractor_sister",$AQ264,$AU264="distractor_brother",$AP264)</f>
        <v>HT1_brother_jordan.png</v>
      </c>
      <c r="AC264" s="111" t="str">
        <f>_xlfn.CONCAT(VLOOKUP($C264&amp;$G264,'Character Sets'!$A$3:$H$21,6,FALSE)," gave the ",LEFT($Q264,FIND(".",$Q264)-1)," to ",$AK264," ",$AL264,".")</f>
        <v>Jordan gave the pumpkin to his brother.</v>
      </c>
      <c r="AD264" s="107">
        <v>4</v>
      </c>
      <c r="AE264" s="106" t="str" cm="1">
        <f t="array" ref="AE264">_xlfn.IFS($B264="both", "_nametag", $B264="nametag", "_nametag", $B264="intro", "", $B264="neither", "")</f>
        <v>_nametag</v>
      </c>
      <c r="AF264" s="46" t="s">
        <v>6</v>
      </c>
      <c r="AG264" s="46" t="s">
        <v>5</v>
      </c>
      <c r="AH264" s="108" t="str">
        <f t="shared" si="44"/>
        <v>pumpkin</v>
      </c>
      <c r="AI264" s="46" t="s">
        <v>8</v>
      </c>
      <c r="AJ264" s="110" t="str">
        <f t="shared" si="53"/>
        <v>bottom right</v>
      </c>
      <c r="AK264" s="110" t="str" cm="1">
        <f t="array" ref="AK264">_xlfn.IFS($G264="he", "his", $G264="she", "her", $G264="they", "their")</f>
        <v>his</v>
      </c>
      <c r="AL264" s="110" t="s">
        <v>135</v>
      </c>
      <c r="AM264" s="111" t="str">
        <f t="shared" si="54"/>
        <v>he_brother</v>
      </c>
      <c r="AN264" s="106" t="str">
        <f t="shared" si="45"/>
        <v>HT1_brother_jordan.png</v>
      </c>
      <c r="AO264" s="106" t="str">
        <f t="shared" si="46"/>
        <v>HT1_sister_jordan.png</v>
      </c>
      <c r="AP264" s="106" t="str">
        <f t="shared" si="47"/>
        <v>ST2_brother_casey.png</v>
      </c>
      <c r="AQ264" s="106" t="str">
        <f t="shared" si="48"/>
        <v>ST2_sister_casey.png</v>
      </c>
      <c r="AR264" s="106" t="s">
        <v>357</v>
      </c>
      <c r="AS264" s="106" t="s">
        <v>356</v>
      </c>
      <c r="AT264" s="106" t="s">
        <v>358</v>
      </c>
      <c r="AU264" s="106" t="s">
        <v>355</v>
      </c>
    </row>
    <row r="265" spans="1:47" x14ac:dyDescent="0.25">
      <c r="A265" s="107">
        <v>8</v>
      </c>
      <c r="B265" s="107" t="s">
        <v>123</v>
      </c>
      <c r="C265" s="107">
        <v>2</v>
      </c>
      <c r="D265" s="46" t="s">
        <v>10</v>
      </c>
      <c r="E265" s="46" t="str">
        <f t="shared" si="49"/>
        <v>nametag_list2_critical5</v>
      </c>
      <c r="F265" s="46" t="s">
        <v>337</v>
      </c>
      <c r="G265" s="46" t="s">
        <v>195</v>
      </c>
      <c r="H265" s="46">
        <f>VLOOKUP($C265&amp;$G265,'Character Sets'!$A$3:$H$21,3,FALSE)</f>
        <v>4</v>
      </c>
      <c r="I265" s="46" t="str">
        <f>VLOOKUP($C265&amp;$G265,'Character Sets'!$A$3:$H$21,4,FALSE)</f>
        <v>HT1</v>
      </c>
      <c r="J265" s="46" t="str">
        <f>LOWER(VLOOKUP($C265&amp;$G265,'Character Sets'!$A$3:$H$21,6,FALSE))</f>
        <v>jordan</v>
      </c>
      <c r="K265" s="114" t="str">
        <f t="shared" si="50"/>
        <v>HT1_he_jordan_nametag.png</v>
      </c>
      <c r="L265" s="46" t="s">
        <v>196</v>
      </c>
      <c r="M265" s="46">
        <f>VLOOKUP($C265&amp;$L265,'Character Sets'!$A$3:$H$21,3,FALSE)</f>
        <v>5</v>
      </c>
      <c r="N265" s="46" t="str">
        <f>VLOOKUP($C265&amp;$L265,'Character Sets'!$A$3:$H$21,4,FALSE)</f>
        <v>ST2</v>
      </c>
      <c r="O265" s="46" t="str">
        <f>LOWER(VLOOKUP($C265&amp;$L265,'Character Sets'!$A$3:$H$21,6,FALSE))</f>
        <v>casey</v>
      </c>
      <c r="P265" s="114" t="str">
        <f t="shared" si="51"/>
        <v>ST2_she_casey_nametag.png</v>
      </c>
      <c r="Q265" s="114" t="s">
        <v>19</v>
      </c>
      <c r="R265" s="107" cm="1">
        <f t="array" ref="R265">_xlfn.IFS($AF265="left", 275, $AF265="right", 525)</f>
        <v>275</v>
      </c>
      <c r="S265" s="107" cm="1">
        <f t="array" ref="S265">_xlfn.IFS($AG265="left", 275, $AG265="right", 525)</f>
        <v>525</v>
      </c>
      <c r="T265" s="107" cm="1">
        <f t="array" ref="T265">_xlfn.IFS($AF265="left", 175, $AF265="right", 725)</f>
        <v>175</v>
      </c>
      <c r="U265" s="107" cm="1">
        <f t="array" ref="U265">_xlfn.IFS($AI265="top", 150, $AI265="bottom", 250)</f>
        <v>150</v>
      </c>
      <c r="V265" s="107" cm="1">
        <f t="array" ref="V265">_xlfn.IFS($AI265="top", 100, $AI265="bottom", 300)</f>
        <v>100</v>
      </c>
      <c r="W265" s="107" cm="1">
        <f t="array" ref="W265">_xlfn.IFS($AI265="top", 50, $AI265="bottom", 350)</f>
        <v>50</v>
      </c>
      <c r="X265" s="111" t="str">
        <f t="shared" si="52"/>
        <v>HT1_sister_jordan.png</v>
      </c>
      <c r="Y265" s="106" t="str" cm="1">
        <f t="array" ref="Y265">_xlfn.IFS($AR265="target_sister",$AO265,$AR265="target_brother", $AN265,$AR265="distractor_sister",$AQ265,$AR265="distractor_brother",$AP265)</f>
        <v>HT1_sister_jordan.png</v>
      </c>
      <c r="Z265" s="106" t="str" cm="1">
        <f t="array" ref="Z265">_xlfn.IFS($AS265="target_sister",$AO265,$AS265="target_brother", $AN265,$AS265="distractor_sister",$AQ265,$AS265="distractor_brother",$AP265)</f>
        <v>ST2_sister_casey.png</v>
      </c>
      <c r="AA265" s="106" t="str" cm="1">
        <f t="array" ref="AA265">_xlfn.IFS($AT265="target_sister",$AO265,$AT265="target_brother", $AN265,$AT265="distractor_sister",$AQ265,$AT265="distractor_brother",$AP265)</f>
        <v>HT1_brother_jordan.png</v>
      </c>
      <c r="AB265" s="106" t="str" cm="1">
        <f t="array" ref="AB265">_xlfn.IFS($AU265="target_sister",$AO265,$AU265="target_brother", $AN265,$AU265="distractor_sister",$AQ265,$AU265="distractor_brother",$AP265)</f>
        <v>ST2_brother_casey.png</v>
      </c>
      <c r="AC265" s="111" t="str">
        <f>_xlfn.CONCAT(VLOOKUP($C265&amp;$G265,'Character Sets'!$A$3:$H$21,6,FALSE)," gave the ",LEFT($Q265,FIND(".",$Q265)-1)," to ",$AK265," ",$AL265,".")</f>
        <v>Jordan gave the bread to his sister.</v>
      </c>
      <c r="AD265" s="107">
        <v>5</v>
      </c>
      <c r="AE265" s="106" t="str" cm="1">
        <f t="array" ref="AE265">_xlfn.IFS($B265="both", "_nametag", $B265="nametag", "_nametag", $B265="intro", "", $B265="neither", "")</f>
        <v>_nametag</v>
      </c>
      <c r="AF265" s="46" t="s">
        <v>5</v>
      </c>
      <c r="AG265" s="46" t="s">
        <v>6</v>
      </c>
      <c r="AH265" s="108" t="str">
        <f t="shared" si="44"/>
        <v>bread</v>
      </c>
      <c r="AI265" s="46" t="s">
        <v>7</v>
      </c>
      <c r="AJ265" s="110" t="str">
        <f t="shared" si="53"/>
        <v>top left</v>
      </c>
      <c r="AK265" s="110" t="str" cm="1">
        <f t="array" ref="AK265">_xlfn.IFS($G265="he", "his", $G265="she", "her", $G265="they", "their")</f>
        <v>his</v>
      </c>
      <c r="AL265" s="110" t="s">
        <v>136</v>
      </c>
      <c r="AM265" s="111" t="str">
        <f t="shared" si="54"/>
        <v>he_sister</v>
      </c>
      <c r="AN265" s="106" t="str">
        <f t="shared" si="45"/>
        <v>HT1_brother_jordan.png</v>
      </c>
      <c r="AO265" s="106" t="str">
        <f t="shared" si="46"/>
        <v>HT1_sister_jordan.png</v>
      </c>
      <c r="AP265" s="106" t="str">
        <f t="shared" si="47"/>
        <v>ST2_brother_casey.png</v>
      </c>
      <c r="AQ265" s="106" t="str">
        <f t="shared" si="48"/>
        <v>ST2_sister_casey.png</v>
      </c>
      <c r="AR265" s="106" t="s">
        <v>356</v>
      </c>
      <c r="AS265" s="106" t="s">
        <v>358</v>
      </c>
      <c r="AT265" s="106" t="s">
        <v>355</v>
      </c>
      <c r="AU265" s="106" t="s">
        <v>357</v>
      </c>
    </row>
    <row r="266" spans="1:47" x14ac:dyDescent="0.25">
      <c r="A266" s="107">
        <v>8</v>
      </c>
      <c r="B266" s="107" t="s">
        <v>123</v>
      </c>
      <c r="C266" s="107">
        <v>2</v>
      </c>
      <c r="D266" s="46" t="s">
        <v>10</v>
      </c>
      <c r="E266" s="46" t="str">
        <f t="shared" si="49"/>
        <v>nametag_list2_critical6</v>
      </c>
      <c r="F266" s="109" t="s">
        <v>338</v>
      </c>
      <c r="G266" s="46" t="s">
        <v>195</v>
      </c>
      <c r="H266" s="46">
        <f>VLOOKUP($C266&amp;$G266,'Character Sets'!$A$3:$H$21,3,FALSE)</f>
        <v>4</v>
      </c>
      <c r="I266" s="46" t="str">
        <f>VLOOKUP($C266&amp;$G266,'Character Sets'!$A$3:$H$21,4,FALSE)</f>
        <v>HT1</v>
      </c>
      <c r="J266" s="46" t="str">
        <f>LOWER(VLOOKUP($C266&amp;$G266,'Character Sets'!$A$3:$H$21,6,FALSE))</f>
        <v>jordan</v>
      </c>
      <c r="K266" s="114" t="str">
        <f t="shared" si="50"/>
        <v>HT1_he_jordan_nametag.png</v>
      </c>
      <c r="L266" s="46" t="s">
        <v>197</v>
      </c>
      <c r="M266" s="46">
        <f>VLOOKUP($C266&amp;$L266,'Character Sets'!$A$3:$H$21,3,FALSE)</f>
        <v>6</v>
      </c>
      <c r="N266" s="46" t="str">
        <f>VLOOKUP($C266&amp;$L266,'Character Sets'!$A$3:$H$21,4,FALSE)</f>
        <v>ST3</v>
      </c>
      <c r="O266" s="46" t="str">
        <f>LOWER(VLOOKUP($C266&amp;$L266,'Character Sets'!$A$3:$H$21,6,FALSE))</f>
        <v>jaime</v>
      </c>
      <c r="P266" s="114" t="str">
        <f t="shared" si="51"/>
        <v>ST3_they_jaime_nametag.png</v>
      </c>
      <c r="Q266" s="114" t="s">
        <v>20</v>
      </c>
      <c r="R266" s="107" cm="1">
        <f t="array" ref="R266">_xlfn.IFS($AF266="left", 275, $AF266="right", 525)</f>
        <v>525</v>
      </c>
      <c r="S266" s="107" cm="1">
        <f t="array" ref="S266">_xlfn.IFS($AG266="left", 275, $AG266="right", 525)</f>
        <v>275</v>
      </c>
      <c r="T266" s="107" cm="1">
        <f t="array" ref="T266">_xlfn.IFS($AF266="left", 175, $AF266="right", 725)</f>
        <v>725</v>
      </c>
      <c r="U266" s="107" cm="1">
        <f t="array" ref="U266">_xlfn.IFS($AI266="top", 150, $AI266="bottom", 250)</f>
        <v>150</v>
      </c>
      <c r="V266" s="107" cm="1">
        <f t="array" ref="V266">_xlfn.IFS($AI266="top", 100, $AI266="bottom", 300)</f>
        <v>100</v>
      </c>
      <c r="W266" s="107" cm="1">
        <f t="array" ref="W266">_xlfn.IFS($AI266="top", 50, $AI266="bottom", 350)</f>
        <v>50</v>
      </c>
      <c r="X266" s="111" t="str">
        <f t="shared" si="52"/>
        <v>HT1_brother_jordan.png</v>
      </c>
      <c r="Y266" s="106" t="str" cm="1">
        <f t="array" ref="Y266">_xlfn.IFS($AR266="target_sister",$AO266,$AR266="target_brother", $AN266,$AR266="distractor_sister",$AQ266,$AR266="distractor_brother",$AP266)</f>
        <v>ST3_brother_jaime.png</v>
      </c>
      <c r="Z266" s="106" t="str" cm="1">
        <f t="array" ref="Z266">_xlfn.IFS($AS266="target_sister",$AO266,$AS266="target_brother", $AN266,$AS266="distractor_sister",$AQ266,$AS266="distractor_brother",$AP266)</f>
        <v>HT1_brother_jordan.png</v>
      </c>
      <c r="AA266" s="106" t="str" cm="1">
        <f t="array" ref="AA266">_xlfn.IFS($AT266="target_sister",$AO266,$AT266="target_brother", $AN266,$AT266="distractor_sister",$AQ266,$AT266="distractor_brother",$AP266)</f>
        <v>ST3_sister_jaime.png</v>
      </c>
      <c r="AB266" s="106" t="str" cm="1">
        <f t="array" ref="AB266">_xlfn.IFS($AU266="target_sister",$AO266,$AU266="target_brother", $AN266,$AU266="distractor_sister",$AQ266,$AU266="distractor_brother",$AP266)</f>
        <v>HT1_sister_jordan.png</v>
      </c>
      <c r="AC266" s="111" t="str">
        <f>_xlfn.CONCAT(VLOOKUP($C266&amp;$G266,'Character Sets'!$A$3:$H$21,6,FALSE)," gave the ",LEFT($Q266,FIND(".",$Q266)-1)," to ",$AK266," ",$AL266,".")</f>
        <v>Jordan gave the corn to his brother.</v>
      </c>
      <c r="AD266" s="107">
        <v>6</v>
      </c>
      <c r="AE266" s="106" t="str" cm="1">
        <f t="array" ref="AE266">_xlfn.IFS($B266="both", "_nametag", $B266="nametag", "_nametag", $B266="intro", "", $B266="neither", "")</f>
        <v>_nametag</v>
      </c>
      <c r="AF266" s="46" t="s">
        <v>6</v>
      </c>
      <c r="AG266" s="46" t="s">
        <v>5</v>
      </c>
      <c r="AH266" s="108" t="str">
        <f t="shared" si="44"/>
        <v>corn</v>
      </c>
      <c r="AI266" s="46" t="s">
        <v>7</v>
      </c>
      <c r="AJ266" s="110" t="str">
        <f t="shared" si="53"/>
        <v>top right</v>
      </c>
      <c r="AK266" s="110" t="str" cm="1">
        <f t="array" ref="AK266">_xlfn.IFS($G266="he", "his", $G266="she", "her", $G266="they", "their")</f>
        <v>his</v>
      </c>
      <c r="AL266" s="110" t="s">
        <v>135</v>
      </c>
      <c r="AM266" s="111" t="str">
        <f t="shared" si="54"/>
        <v>he_brother</v>
      </c>
      <c r="AN266" s="106" t="str">
        <f t="shared" si="45"/>
        <v>HT1_brother_jordan.png</v>
      </c>
      <c r="AO266" s="106" t="str">
        <f t="shared" si="46"/>
        <v>HT1_sister_jordan.png</v>
      </c>
      <c r="AP266" s="106" t="str">
        <f t="shared" si="47"/>
        <v>ST3_brother_jaime.png</v>
      </c>
      <c r="AQ266" s="106" t="str">
        <f t="shared" si="48"/>
        <v>ST3_sister_jaime.png</v>
      </c>
      <c r="AR266" s="106" t="s">
        <v>357</v>
      </c>
      <c r="AS266" s="106" t="s">
        <v>355</v>
      </c>
      <c r="AT266" s="106" t="s">
        <v>358</v>
      </c>
      <c r="AU266" s="106" t="s">
        <v>356</v>
      </c>
    </row>
    <row r="267" spans="1:47" x14ac:dyDescent="0.25">
      <c r="A267" s="107">
        <v>8</v>
      </c>
      <c r="B267" s="107" t="s">
        <v>123</v>
      </c>
      <c r="C267" s="107">
        <v>2</v>
      </c>
      <c r="D267" s="46" t="s">
        <v>10</v>
      </c>
      <c r="E267" s="46" t="str">
        <f t="shared" si="49"/>
        <v>nametag_list2_critical7</v>
      </c>
      <c r="F267" s="109" t="s">
        <v>338</v>
      </c>
      <c r="G267" s="46" t="s">
        <v>195</v>
      </c>
      <c r="H267" s="46">
        <f>VLOOKUP($C267&amp;$G267,'Character Sets'!$A$3:$H$21,3,FALSE)</f>
        <v>4</v>
      </c>
      <c r="I267" s="46" t="str">
        <f>VLOOKUP($C267&amp;$G267,'Character Sets'!$A$3:$H$21,4,FALSE)</f>
        <v>HT1</v>
      </c>
      <c r="J267" s="46" t="str">
        <f>LOWER(VLOOKUP($C267&amp;$G267,'Character Sets'!$A$3:$H$21,6,FALSE))</f>
        <v>jordan</v>
      </c>
      <c r="K267" s="114" t="str">
        <f t="shared" si="50"/>
        <v>HT1_he_jordan_nametag.png</v>
      </c>
      <c r="L267" s="46" t="s">
        <v>197</v>
      </c>
      <c r="M267" s="46">
        <f>VLOOKUP($C267&amp;$L267,'Character Sets'!$A$3:$H$21,3,FALSE)</f>
        <v>6</v>
      </c>
      <c r="N267" s="46" t="str">
        <f>VLOOKUP($C267&amp;$L267,'Character Sets'!$A$3:$H$21,4,FALSE)</f>
        <v>ST3</v>
      </c>
      <c r="O267" s="46" t="str">
        <f>LOWER(VLOOKUP($C267&amp;$L267,'Character Sets'!$A$3:$H$21,6,FALSE))</f>
        <v>jaime</v>
      </c>
      <c r="P267" s="114" t="str">
        <f t="shared" si="51"/>
        <v>ST3_they_jaime_nametag.png</v>
      </c>
      <c r="Q267" s="114" t="s">
        <v>103</v>
      </c>
      <c r="R267" s="107" cm="1">
        <f t="array" ref="R267">_xlfn.IFS($AF267="left", 275, $AF267="right", 525)</f>
        <v>275</v>
      </c>
      <c r="S267" s="107" cm="1">
        <f t="array" ref="S267">_xlfn.IFS($AG267="left", 275, $AG267="right", 525)</f>
        <v>525</v>
      </c>
      <c r="T267" s="107" cm="1">
        <f t="array" ref="T267">_xlfn.IFS($AF267="left", 175, $AF267="right", 725)</f>
        <v>175</v>
      </c>
      <c r="U267" s="107" cm="1">
        <f t="array" ref="U267">_xlfn.IFS($AI267="top", 150, $AI267="bottom", 250)</f>
        <v>250</v>
      </c>
      <c r="V267" s="107" cm="1">
        <f t="array" ref="V267">_xlfn.IFS($AI267="top", 100, $AI267="bottom", 300)</f>
        <v>300</v>
      </c>
      <c r="W267" s="107" cm="1">
        <f t="array" ref="W267">_xlfn.IFS($AI267="top", 50, $AI267="bottom", 350)</f>
        <v>350</v>
      </c>
      <c r="X267" s="111" t="str">
        <f t="shared" si="52"/>
        <v>HT1_brother_jordan.png</v>
      </c>
      <c r="Y267" s="106" t="str" cm="1">
        <f t="array" ref="Y267">_xlfn.IFS($AR267="target_sister",$AO267,$AR267="target_brother", $AN267,$AR267="distractor_sister",$AQ267,$AR267="distractor_brother",$AP267)</f>
        <v>HT1_sister_jordan.png</v>
      </c>
      <c r="Z267" s="106" t="str" cm="1">
        <f t="array" ref="Z267">_xlfn.IFS($AS267="target_sister",$AO267,$AS267="target_brother", $AN267,$AS267="distractor_sister",$AQ267,$AS267="distractor_brother",$AP267)</f>
        <v>ST3_sister_jaime.png</v>
      </c>
      <c r="AA267" s="106" t="str" cm="1">
        <f t="array" ref="AA267">_xlfn.IFS($AT267="target_sister",$AO267,$AT267="target_brother", $AN267,$AT267="distractor_sister",$AQ267,$AT267="distractor_brother",$AP267)</f>
        <v>HT1_brother_jordan.png</v>
      </c>
      <c r="AB267" s="106" t="str" cm="1">
        <f t="array" ref="AB267">_xlfn.IFS($AU267="target_sister",$AO267,$AU267="target_brother", $AN267,$AU267="distractor_sister",$AQ267,$AU267="distractor_brother",$AP267)</f>
        <v>ST3_brother_jaime.png</v>
      </c>
      <c r="AC267" s="111" t="str">
        <f>_xlfn.CONCAT(VLOOKUP($C267&amp;$G267,'Character Sets'!$A$3:$H$21,6,FALSE)," gave the ",LEFT($Q267,FIND(".",$Q267)-1)," to ",$AK267," ",$AL267,".")</f>
        <v>Jordan gave the kiwi to his brother.</v>
      </c>
      <c r="AD267" s="107">
        <v>7</v>
      </c>
      <c r="AE267" s="106" t="str" cm="1">
        <f t="array" ref="AE267">_xlfn.IFS($B267="both", "_nametag", $B267="nametag", "_nametag", $B267="intro", "", $B267="neither", "")</f>
        <v>_nametag</v>
      </c>
      <c r="AF267" s="46" t="s">
        <v>5</v>
      </c>
      <c r="AG267" s="46" t="s">
        <v>6</v>
      </c>
      <c r="AH267" s="108" t="str">
        <f t="shared" si="44"/>
        <v>kiwi</v>
      </c>
      <c r="AI267" s="46" t="s">
        <v>8</v>
      </c>
      <c r="AJ267" s="110" t="str">
        <f t="shared" si="53"/>
        <v>bottom left</v>
      </c>
      <c r="AK267" s="110" t="str" cm="1">
        <f t="array" ref="AK267">_xlfn.IFS($G267="he", "his", $G267="she", "her", $G267="they", "their")</f>
        <v>his</v>
      </c>
      <c r="AL267" s="110" t="s">
        <v>135</v>
      </c>
      <c r="AM267" s="111" t="str">
        <f t="shared" si="54"/>
        <v>he_brother</v>
      </c>
      <c r="AN267" s="106" t="str">
        <f t="shared" si="45"/>
        <v>HT1_brother_jordan.png</v>
      </c>
      <c r="AO267" s="106" t="str">
        <f t="shared" si="46"/>
        <v>HT1_sister_jordan.png</v>
      </c>
      <c r="AP267" s="106" t="str">
        <f t="shared" si="47"/>
        <v>ST3_brother_jaime.png</v>
      </c>
      <c r="AQ267" s="106" t="str">
        <f t="shared" si="48"/>
        <v>ST3_sister_jaime.png</v>
      </c>
      <c r="AR267" s="106" t="s">
        <v>356</v>
      </c>
      <c r="AS267" s="106" t="s">
        <v>358</v>
      </c>
      <c r="AT267" s="106" t="s">
        <v>355</v>
      </c>
      <c r="AU267" s="106" t="s">
        <v>357</v>
      </c>
    </row>
    <row r="268" spans="1:47" x14ac:dyDescent="0.25">
      <c r="A268" s="107">
        <v>8</v>
      </c>
      <c r="B268" s="107" t="s">
        <v>123</v>
      </c>
      <c r="C268" s="107">
        <v>2</v>
      </c>
      <c r="D268" s="46" t="s">
        <v>10</v>
      </c>
      <c r="E268" s="46" t="str">
        <f t="shared" si="49"/>
        <v>nametag_list2_critical8</v>
      </c>
      <c r="F268" s="109" t="s">
        <v>338</v>
      </c>
      <c r="G268" s="46" t="s">
        <v>195</v>
      </c>
      <c r="H268" s="46">
        <f>VLOOKUP($C268&amp;$G268,'Character Sets'!$A$3:$H$21,3,FALSE)</f>
        <v>4</v>
      </c>
      <c r="I268" s="46" t="str">
        <f>VLOOKUP($C268&amp;$G268,'Character Sets'!$A$3:$H$21,4,FALSE)</f>
        <v>HT1</v>
      </c>
      <c r="J268" s="46" t="str">
        <f>LOWER(VLOOKUP($C268&amp;$G268,'Character Sets'!$A$3:$H$21,6,FALSE))</f>
        <v>jordan</v>
      </c>
      <c r="K268" s="114" t="str">
        <f t="shared" si="50"/>
        <v>HT1_he_jordan_nametag.png</v>
      </c>
      <c r="L268" s="46" t="s">
        <v>197</v>
      </c>
      <c r="M268" s="46">
        <f>VLOOKUP($C268&amp;$L268,'Character Sets'!$A$3:$H$21,3,FALSE)</f>
        <v>6</v>
      </c>
      <c r="N268" s="46" t="str">
        <f>VLOOKUP($C268&amp;$L268,'Character Sets'!$A$3:$H$21,4,FALSE)</f>
        <v>ST3</v>
      </c>
      <c r="O268" s="46" t="str">
        <f>LOWER(VLOOKUP($C268&amp;$L268,'Character Sets'!$A$3:$H$21,6,FALSE))</f>
        <v>jaime</v>
      </c>
      <c r="P268" s="114" t="str">
        <f t="shared" si="51"/>
        <v>ST3_they_jaime_nametag.png</v>
      </c>
      <c r="Q268" s="114" t="s">
        <v>40</v>
      </c>
      <c r="R268" s="107" cm="1">
        <f t="array" ref="R268">_xlfn.IFS($AF268="left", 275, $AF268="right", 525)</f>
        <v>525</v>
      </c>
      <c r="S268" s="107" cm="1">
        <f t="array" ref="S268">_xlfn.IFS($AG268="left", 275, $AG268="right", 525)</f>
        <v>275</v>
      </c>
      <c r="T268" s="107" cm="1">
        <f t="array" ref="T268">_xlfn.IFS($AF268="left", 175, $AF268="right", 725)</f>
        <v>725</v>
      </c>
      <c r="U268" s="107" cm="1">
        <f t="array" ref="U268">_xlfn.IFS($AI268="top", 150, $AI268="bottom", 250)</f>
        <v>250</v>
      </c>
      <c r="V268" s="107" cm="1">
        <f t="array" ref="V268">_xlfn.IFS($AI268="top", 100, $AI268="bottom", 300)</f>
        <v>300</v>
      </c>
      <c r="W268" s="107" cm="1">
        <f t="array" ref="W268">_xlfn.IFS($AI268="top", 50, $AI268="bottom", 350)</f>
        <v>350</v>
      </c>
      <c r="X268" s="111" t="str">
        <f t="shared" si="52"/>
        <v>HT1_sister_jordan.png</v>
      </c>
      <c r="Y268" s="106" t="str" cm="1">
        <f t="array" ref="Y268">_xlfn.IFS($AR268="target_sister",$AO268,$AR268="target_brother", $AN268,$AR268="distractor_sister",$AQ268,$AR268="distractor_brother",$AP268)</f>
        <v>ST3_brother_jaime.png</v>
      </c>
      <c r="Z268" s="106" t="str" cm="1">
        <f t="array" ref="Z268">_xlfn.IFS($AS268="target_sister",$AO268,$AS268="target_brother", $AN268,$AS268="distractor_sister",$AQ268,$AS268="distractor_brother",$AP268)</f>
        <v>HT1_brother_jordan.png</v>
      </c>
      <c r="AA268" s="106" t="str" cm="1">
        <f t="array" ref="AA268">_xlfn.IFS($AT268="target_sister",$AO268,$AT268="target_brother", $AN268,$AT268="distractor_sister",$AQ268,$AT268="distractor_brother",$AP268)</f>
        <v>ST3_sister_jaime.png</v>
      </c>
      <c r="AB268" s="106" t="str" cm="1">
        <f t="array" ref="AB268">_xlfn.IFS($AU268="target_sister",$AO268,$AU268="target_brother", $AN268,$AU268="distractor_sister",$AQ268,$AU268="distractor_brother",$AP268)</f>
        <v>HT1_sister_jordan.png</v>
      </c>
      <c r="AC268" s="111" t="str">
        <f>_xlfn.CONCAT(VLOOKUP($C268&amp;$G268,'Character Sets'!$A$3:$H$21,6,FALSE)," gave the ",LEFT($Q268,FIND(".",$Q268)-1)," to ",$AK268," ",$AL268,".")</f>
        <v>Jordan gave the grapes to his sister.</v>
      </c>
      <c r="AD268" s="107">
        <v>8</v>
      </c>
      <c r="AE268" s="106" t="str" cm="1">
        <f t="array" ref="AE268">_xlfn.IFS($B268="both", "_nametag", $B268="nametag", "_nametag", $B268="intro", "", $B268="neither", "")</f>
        <v>_nametag</v>
      </c>
      <c r="AF268" s="46" t="s">
        <v>6</v>
      </c>
      <c r="AG268" s="46" t="s">
        <v>5</v>
      </c>
      <c r="AH268" s="108" t="str">
        <f t="shared" si="44"/>
        <v>grapes</v>
      </c>
      <c r="AI268" s="46" t="s">
        <v>8</v>
      </c>
      <c r="AJ268" s="110" t="str">
        <f t="shared" si="53"/>
        <v>bottom right</v>
      </c>
      <c r="AK268" s="110" t="str" cm="1">
        <f t="array" ref="AK268">_xlfn.IFS($G268="he", "his", $G268="she", "her", $G268="they", "their")</f>
        <v>his</v>
      </c>
      <c r="AL268" s="110" t="s">
        <v>136</v>
      </c>
      <c r="AM268" s="111" t="str">
        <f t="shared" si="54"/>
        <v>he_sister</v>
      </c>
      <c r="AN268" s="106" t="str">
        <f t="shared" si="45"/>
        <v>HT1_brother_jordan.png</v>
      </c>
      <c r="AO268" s="106" t="str">
        <f t="shared" si="46"/>
        <v>HT1_sister_jordan.png</v>
      </c>
      <c r="AP268" s="106" t="str">
        <f t="shared" si="47"/>
        <v>ST3_brother_jaime.png</v>
      </c>
      <c r="AQ268" s="106" t="str">
        <f t="shared" si="48"/>
        <v>ST3_sister_jaime.png</v>
      </c>
      <c r="AR268" s="106" t="s">
        <v>357</v>
      </c>
      <c r="AS268" s="106" t="s">
        <v>355</v>
      </c>
      <c r="AT268" s="106" t="s">
        <v>358</v>
      </c>
      <c r="AU268" s="106" t="s">
        <v>356</v>
      </c>
    </row>
    <row r="269" spans="1:47" x14ac:dyDescent="0.25">
      <c r="A269" s="107">
        <v>8</v>
      </c>
      <c r="B269" s="107" t="s">
        <v>123</v>
      </c>
      <c r="C269" s="107">
        <v>2</v>
      </c>
      <c r="D269" s="46" t="s">
        <v>10</v>
      </c>
      <c r="E269" s="46" t="str">
        <f t="shared" si="49"/>
        <v>nametag_list2_critical9</v>
      </c>
      <c r="F269" s="109" t="s">
        <v>338</v>
      </c>
      <c r="G269" s="46" t="s">
        <v>195</v>
      </c>
      <c r="H269" s="46">
        <f>VLOOKUP($C269&amp;$G269,'Character Sets'!$A$3:$H$21,3,FALSE)</f>
        <v>4</v>
      </c>
      <c r="I269" s="46" t="str">
        <f>VLOOKUP($C269&amp;$G269,'Character Sets'!$A$3:$H$21,4,FALSE)</f>
        <v>HT1</v>
      </c>
      <c r="J269" s="46" t="str">
        <f>LOWER(VLOOKUP($C269&amp;$G269,'Character Sets'!$A$3:$H$21,6,FALSE))</f>
        <v>jordan</v>
      </c>
      <c r="K269" s="114" t="str">
        <f t="shared" si="50"/>
        <v>HT1_he_jordan_nametag.png</v>
      </c>
      <c r="L269" s="46" t="s">
        <v>197</v>
      </c>
      <c r="M269" s="46">
        <f>VLOOKUP($C269&amp;$L269,'Character Sets'!$A$3:$H$21,3,FALSE)</f>
        <v>6</v>
      </c>
      <c r="N269" s="46" t="str">
        <f>VLOOKUP($C269&amp;$L269,'Character Sets'!$A$3:$H$21,4,FALSE)</f>
        <v>ST3</v>
      </c>
      <c r="O269" s="46" t="str">
        <f>LOWER(VLOOKUP($C269&amp;$L269,'Character Sets'!$A$3:$H$21,6,FALSE))</f>
        <v>jaime</v>
      </c>
      <c r="P269" s="114" t="str">
        <f t="shared" si="51"/>
        <v>ST3_they_jaime_nametag.png</v>
      </c>
      <c r="Q269" s="114" t="s">
        <v>101</v>
      </c>
      <c r="R269" s="107" cm="1">
        <f t="array" ref="R269">_xlfn.IFS($AF269="left", 275, $AF269="right", 525)</f>
        <v>275</v>
      </c>
      <c r="S269" s="107" cm="1">
        <f t="array" ref="S269">_xlfn.IFS($AG269="left", 275, $AG269="right", 525)</f>
        <v>525</v>
      </c>
      <c r="T269" s="107" cm="1">
        <f t="array" ref="T269">_xlfn.IFS($AF269="left", 175, $AF269="right", 725)</f>
        <v>175</v>
      </c>
      <c r="U269" s="107" cm="1">
        <f t="array" ref="U269">_xlfn.IFS($AI269="top", 150, $AI269="bottom", 250)</f>
        <v>150</v>
      </c>
      <c r="V269" s="107" cm="1">
        <f t="array" ref="V269">_xlfn.IFS($AI269="top", 100, $AI269="bottom", 300)</f>
        <v>100</v>
      </c>
      <c r="W269" s="107" cm="1">
        <f t="array" ref="W269">_xlfn.IFS($AI269="top", 50, $AI269="bottom", 350)</f>
        <v>50</v>
      </c>
      <c r="X269" s="111" t="str">
        <f t="shared" si="52"/>
        <v>HT1_sister_jordan.png</v>
      </c>
      <c r="Y269" s="106" t="str" cm="1">
        <f t="array" ref="Y269">_xlfn.IFS($AR269="target_sister",$AO269,$AR269="target_brother", $AN269,$AR269="distractor_sister",$AQ269,$AR269="distractor_brother",$AP269)</f>
        <v>HT1_sister_jordan.png</v>
      </c>
      <c r="Z269" s="106" t="str" cm="1">
        <f t="array" ref="Z269">_xlfn.IFS($AS269="target_sister",$AO269,$AS269="target_brother", $AN269,$AS269="distractor_sister",$AQ269,$AS269="distractor_brother",$AP269)</f>
        <v>ST3_sister_jaime.png</v>
      </c>
      <c r="AA269" s="106" t="str" cm="1">
        <f t="array" ref="AA269">_xlfn.IFS($AT269="target_sister",$AO269,$AT269="target_brother", $AN269,$AT269="distractor_sister",$AQ269,$AT269="distractor_brother",$AP269)</f>
        <v>HT1_brother_jordan.png</v>
      </c>
      <c r="AB269" s="106" t="str" cm="1">
        <f t="array" ref="AB269">_xlfn.IFS($AU269="target_sister",$AO269,$AU269="target_brother", $AN269,$AU269="distractor_sister",$AQ269,$AU269="distractor_brother",$AP269)</f>
        <v>ST3_brother_jaime.png</v>
      </c>
      <c r="AC269" s="111" t="str">
        <f>_xlfn.CONCAT(VLOOKUP($C269&amp;$G269,'Character Sets'!$A$3:$H$21,6,FALSE)," gave the ",LEFT($Q269,FIND(".",$Q269)-1)," to ",$AK269," ",$AL269,".")</f>
        <v>Jordan gave the pear to his sister.</v>
      </c>
      <c r="AD269" s="107">
        <v>9</v>
      </c>
      <c r="AE269" s="106" t="str" cm="1">
        <f t="array" ref="AE269">_xlfn.IFS($B269="both", "_nametag", $B269="nametag", "_nametag", $B269="intro", "", $B269="neither", "")</f>
        <v>_nametag</v>
      </c>
      <c r="AF269" s="46" t="s">
        <v>5</v>
      </c>
      <c r="AG269" s="46" t="s">
        <v>6</v>
      </c>
      <c r="AH269" s="108" t="str">
        <f t="shared" si="44"/>
        <v>pear</v>
      </c>
      <c r="AI269" s="46" t="s">
        <v>7</v>
      </c>
      <c r="AJ269" s="110" t="str">
        <f t="shared" si="53"/>
        <v>top left</v>
      </c>
      <c r="AK269" s="110" t="str" cm="1">
        <f t="array" ref="AK269">_xlfn.IFS($G269="he", "his", $G269="she", "her", $G269="they", "their")</f>
        <v>his</v>
      </c>
      <c r="AL269" s="110" t="s">
        <v>136</v>
      </c>
      <c r="AM269" s="111" t="str">
        <f t="shared" si="54"/>
        <v>he_sister</v>
      </c>
      <c r="AN269" s="106" t="str">
        <f t="shared" si="45"/>
        <v>HT1_brother_jordan.png</v>
      </c>
      <c r="AO269" s="106" t="str">
        <f t="shared" si="46"/>
        <v>HT1_sister_jordan.png</v>
      </c>
      <c r="AP269" s="106" t="str">
        <f t="shared" si="47"/>
        <v>ST3_brother_jaime.png</v>
      </c>
      <c r="AQ269" s="106" t="str">
        <f t="shared" si="48"/>
        <v>ST3_sister_jaime.png</v>
      </c>
      <c r="AR269" s="106" t="s">
        <v>356</v>
      </c>
      <c r="AS269" s="106" t="s">
        <v>358</v>
      </c>
      <c r="AT269" s="106" t="s">
        <v>355</v>
      </c>
      <c r="AU269" s="106" t="s">
        <v>357</v>
      </c>
    </row>
    <row r="270" spans="1:47" x14ac:dyDescent="0.25">
      <c r="A270" s="107">
        <v>8</v>
      </c>
      <c r="B270" s="107" t="s">
        <v>123</v>
      </c>
      <c r="C270" s="107">
        <v>2</v>
      </c>
      <c r="D270" s="46" t="s">
        <v>10</v>
      </c>
      <c r="E270" s="46" t="str">
        <f t="shared" si="49"/>
        <v>nametag_list2_critical10</v>
      </c>
      <c r="F270" s="109" t="s">
        <v>338</v>
      </c>
      <c r="G270" s="46" t="s">
        <v>195</v>
      </c>
      <c r="H270" s="46">
        <f>VLOOKUP($C270&amp;$G270,'Character Sets'!$A$3:$H$21,3,FALSE)</f>
        <v>4</v>
      </c>
      <c r="I270" s="46" t="str">
        <f>VLOOKUP($C270&amp;$G270,'Character Sets'!$A$3:$H$21,4,FALSE)</f>
        <v>HT1</v>
      </c>
      <c r="J270" s="46" t="str">
        <f>LOWER(VLOOKUP($C270&amp;$G270,'Character Sets'!$A$3:$H$21,6,FALSE))</f>
        <v>jordan</v>
      </c>
      <c r="K270" s="114" t="str">
        <f t="shared" si="50"/>
        <v>HT1_he_jordan_nametag.png</v>
      </c>
      <c r="L270" s="46" t="s">
        <v>197</v>
      </c>
      <c r="M270" s="46">
        <f>VLOOKUP($C270&amp;$L270,'Character Sets'!$A$3:$H$21,3,FALSE)</f>
        <v>6</v>
      </c>
      <c r="N270" s="46" t="str">
        <f>VLOOKUP($C270&amp;$L270,'Character Sets'!$A$3:$H$21,4,FALSE)</f>
        <v>ST3</v>
      </c>
      <c r="O270" s="46" t="str">
        <f>LOWER(VLOOKUP($C270&amp;$L270,'Character Sets'!$A$3:$H$21,6,FALSE))</f>
        <v>jaime</v>
      </c>
      <c r="P270" s="114" t="str">
        <f t="shared" si="51"/>
        <v>ST3_they_jaime_nametag.png</v>
      </c>
      <c r="Q270" s="114" t="s">
        <v>21</v>
      </c>
      <c r="R270" s="107" cm="1">
        <f t="array" ref="R270">_xlfn.IFS($AF270="left", 275, $AF270="right", 525)</f>
        <v>525</v>
      </c>
      <c r="S270" s="107" cm="1">
        <f t="array" ref="S270">_xlfn.IFS($AG270="left", 275, $AG270="right", 525)</f>
        <v>275</v>
      </c>
      <c r="T270" s="107" cm="1">
        <f t="array" ref="T270">_xlfn.IFS($AF270="left", 175, $AF270="right", 725)</f>
        <v>725</v>
      </c>
      <c r="U270" s="107" cm="1">
        <f t="array" ref="U270">_xlfn.IFS($AI270="top", 150, $AI270="bottom", 250)</f>
        <v>150</v>
      </c>
      <c r="V270" s="107" cm="1">
        <f t="array" ref="V270">_xlfn.IFS($AI270="top", 100, $AI270="bottom", 300)</f>
        <v>100</v>
      </c>
      <c r="W270" s="107" cm="1">
        <f t="array" ref="W270">_xlfn.IFS($AI270="top", 50, $AI270="bottom", 350)</f>
        <v>50</v>
      </c>
      <c r="X270" s="111" t="str">
        <f t="shared" si="52"/>
        <v>HT1_brother_jordan.png</v>
      </c>
      <c r="Y270" s="106" t="str" cm="1">
        <f t="array" ref="Y270">_xlfn.IFS($AR270="target_sister",$AO270,$AR270="target_brother", $AN270,$AR270="distractor_sister",$AQ270,$AR270="distractor_brother",$AP270)</f>
        <v>ST3_brother_jaime.png</v>
      </c>
      <c r="Z270" s="106" t="str" cm="1">
        <f t="array" ref="Z270">_xlfn.IFS($AS270="target_sister",$AO270,$AS270="target_brother", $AN270,$AS270="distractor_sister",$AQ270,$AS270="distractor_brother",$AP270)</f>
        <v>HT1_brother_jordan.png</v>
      </c>
      <c r="AA270" s="106" t="str" cm="1">
        <f t="array" ref="AA270">_xlfn.IFS($AT270="target_sister",$AO270,$AT270="target_brother", $AN270,$AT270="distractor_sister",$AQ270,$AT270="distractor_brother",$AP270)</f>
        <v>ST3_sister_jaime.png</v>
      </c>
      <c r="AB270" s="106" t="str" cm="1">
        <f t="array" ref="AB270">_xlfn.IFS($AU270="target_sister",$AO270,$AU270="target_brother", $AN270,$AU270="distractor_sister",$AQ270,$AU270="distractor_brother",$AP270)</f>
        <v>HT1_sister_jordan.png</v>
      </c>
      <c r="AC270" s="111" t="str">
        <f>_xlfn.CONCAT(VLOOKUP($C270&amp;$G270,'Character Sets'!$A$3:$H$21,6,FALSE)," gave the ",LEFT($Q270,FIND(".",$Q270)-1)," to ",$AK270," ",$AL270,".")</f>
        <v>Jordan gave the juice to his brother.</v>
      </c>
      <c r="AD270" s="107">
        <v>10</v>
      </c>
      <c r="AE270" s="106" t="str" cm="1">
        <f t="array" ref="AE270">_xlfn.IFS($B270="both", "_nametag", $B270="nametag", "_nametag", $B270="intro", "", $B270="neither", "")</f>
        <v>_nametag</v>
      </c>
      <c r="AF270" s="46" t="s">
        <v>6</v>
      </c>
      <c r="AG270" s="46" t="s">
        <v>5</v>
      </c>
      <c r="AH270" s="108" t="str">
        <f t="shared" si="44"/>
        <v>juice</v>
      </c>
      <c r="AI270" s="46" t="s">
        <v>7</v>
      </c>
      <c r="AJ270" s="110" t="str">
        <f t="shared" si="53"/>
        <v>top right</v>
      </c>
      <c r="AK270" s="110" t="str" cm="1">
        <f t="array" ref="AK270">_xlfn.IFS($G270="he", "his", $G270="she", "her", $G270="they", "their")</f>
        <v>his</v>
      </c>
      <c r="AL270" s="110" t="s">
        <v>135</v>
      </c>
      <c r="AM270" s="111" t="str">
        <f t="shared" si="54"/>
        <v>he_brother</v>
      </c>
      <c r="AN270" s="106" t="str">
        <f t="shared" si="45"/>
        <v>HT1_brother_jordan.png</v>
      </c>
      <c r="AO270" s="106" t="str">
        <f t="shared" si="46"/>
        <v>HT1_sister_jordan.png</v>
      </c>
      <c r="AP270" s="106" t="str">
        <f t="shared" si="47"/>
        <v>ST3_brother_jaime.png</v>
      </c>
      <c r="AQ270" s="106" t="str">
        <f t="shared" si="48"/>
        <v>ST3_sister_jaime.png</v>
      </c>
      <c r="AR270" s="106" t="s">
        <v>357</v>
      </c>
      <c r="AS270" s="106" t="s">
        <v>355</v>
      </c>
      <c r="AT270" s="106" t="s">
        <v>358</v>
      </c>
      <c r="AU270" s="106" t="s">
        <v>356</v>
      </c>
    </row>
    <row r="271" spans="1:47" x14ac:dyDescent="0.25">
      <c r="A271" s="107">
        <v>8</v>
      </c>
      <c r="B271" s="107" t="s">
        <v>123</v>
      </c>
      <c r="C271" s="107">
        <v>2</v>
      </c>
      <c r="D271" s="46" t="s">
        <v>10</v>
      </c>
      <c r="E271" s="46" t="str">
        <f t="shared" si="49"/>
        <v>nametag_list2_critical11</v>
      </c>
      <c r="F271" s="46" t="s">
        <v>337</v>
      </c>
      <c r="G271" s="46" t="s">
        <v>196</v>
      </c>
      <c r="H271" s="46">
        <f>VLOOKUP($C271&amp;$G271,'Character Sets'!$A$3:$H$21,3,FALSE)</f>
        <v>5</v>
      </c>
      <c r="I271" s="46" t="str">
        <f>VLOOKUP($C271&amp;$G271,'Character Sets'!$A$3:$H$21,4,FALSE)</f>
        <v>ST2</v>
      </c>
      <c r="J271" s="46" t="str">
        <f>LOWER(VLOOKUP($C271&amp;$G271,'Character Sets'!$A$3:$H$21,6,FALSE))</f>
        <v>casey</v>
      </c>
      <c r="K271" s="114" t="str">
        <f t="shared" si="50"/>
        <v>ST2_she_casey_nametag.png</v>
      </c>
      <c r="L271" s="46" t="s">
        <v>195</v>
      </c>
      <c r="M271" s="46">
        <f>VLOOKUP($C271&amp;$L271,'Character Sets'!$A$3:$H$21,3,FALSE)</f>
        <v>4</v>
      </c>
      <c r="N271" s="46" t="str">
        <f>VLOOKUP($C271&amp;$L271,'Character Sets'!$A$3:$H$21,4,FALSE)</f>
        <v>HT1</v>
      </c>
      <c r="O271" s="46" t="str">
        <f>LOWER(VLOOKUP($C271&amp;$L271,'Character Sets'!$A$3:$H$21,6,FALSE))</f>
        <v>jordan</v>
      </c>
      <c r="P271" s="114" t="str">
        <f t="shared" si="51"/>
        <v>HT1_he_jordan_nametag.png</v>
      </c>
      <c r="Q271" s="114" t="s">
        <v>22</v>
      </c>
      <c r="R271" s="107" cm="1">
        <f t="array" ref="R271">_xlfn.IFS($AF271="left", 275, $AF271="right", 525)</f>
        <v>275</v>
      </c>
      <c r="S271" s="107" cm="1">
        <f t="array" ref="S271">_xlfn.IFS($AG271="left", 275, $AG271="right", 525)</f>
        <v>525</v>
      </c>
      <c r="T271" s="107" cm="1">
        <f t="array" ref="T271">_xlfn.IFS($AF271="left", 175, $AF271="right", 725)</f>
        <v>175</v>
      </c>
      <c r="U271" s="107" cm="1">
        <f t="array" ref="U271">_xlfn.IFS($AI271="top", 150, $AI271="bottom", 250)</f>
        <v>250</v>
      </c>
      <c r="V271" s="107" cm="1">
        <f t="array" ref="V271">_xlfn.IFS($AI271="top", 100, $AI271="bottom", 300)</f>
        <v>300</v>
      </c>
      <c r="W271" s="107" cm="1">
        <f t="array" ref="W271">_xlfn.IFS($AI271="top", 50, $AI271="bottom", 350)</f>
        <v>350</v>
      </c>
      <c r="X271" s="111" t="str">
        <f t="shared" si="52"/>
        <v>ST2_sister_casey.png</v>
      </c>
      <c r="Y271" s="106" t="str" cm="1">
        <f t="array" ref="Y271">_xlfn.IFS($AR271="target_sister",$AO271,$AR271="target_brother", $AN271,$AR271="distractor_sister",$AQ271,$AR271="distractor_brother",$AP271)</f>
        <v>ST2_brother_casey.png</v>
      </c>
      <c r="Z271" s="106" t="str" cm="1">
        <f t="array" ref="Z271">_xlfn.IFS($AS271="target_sister",$AO271,$AS271="target_brother", $AN271,$AS271="distractor_sister",$AQ271,$AS271="distractor_brother",$AP271)</f>
        <v>HT1_brother_jordan.png</v>
      </c>
      <c r="AA271" s="106" t="str" cm="1">
        <f t="array" ref="AA271">_xlfn.IFS($AT271="target_sister",$AO271,$AT271="target_brother", $AN271,$AT271="distractor_sister",$AQ271,$AT271="distractor_brother",$AP271)</f>
        <v>ST2_sister_casey.png</v>
      </c>
      <c r="AB271" s="106" t="str" cm="1">
        <f t="array" ref="AB271">_xlfn.IFS($AU271="target_sister",$AO271,$AU271="target_brother", $AN271,$AU271="distractor_sister",$AQ271,$AU271="distractor_brother",$AP271)</f>
        <v>HT1_sister_jordan.png</v>
      </c>
      <c r="AC271" s="111" t="str">
        <f>_xlfn.CONCAT(VLOOKUP($C271&amp;$G271,'Character Sets'!$A$3:$H$21,6,FALSE)," gave the ",LEFT($Q271,FIND(".",$Q271)-1)," to ",$AK271," ",$AL271,".")</f>
        <v>Casey gave the spoon to her sister.</v>
      </c>
      <c r="AD271" s="107">
        <v>11</v>
      </c>
      <c r="AE271" s="106" t="str" cm="1">
        <f t="array" ref="AE271">_xlfn.IFS($B271="both", "_nametag", $B271="nametag", "_nametag", $B271="intro", "", $B271="neither", "")</f>
        <v>_nametag</v>
      </c>
      <c r="AF271" s="46" t="s">
        <v>5</v>
      </c>
      <c r="AG271" s="46" t="s">
        <v>6</v>
      </c>
      <c r="AH271" s="108" t="str">
        <f t="shared" si="44"/>
        <v>spoon</v>
      </c>
      <c r="AI271" s="46" t="s">
        <v>8</v>
      </c>
      <c r="AJ271" s="110" t="str">
        <f t="shared" si="53"/>
        <v>bottom left</v>
      </c>
      <c r="AK271" s="110" t="str" cm="1">
        <f t="array" ref="AK271">_xlfn.IFS($G271="he", "his", $G271="she", "her", $G271="they", "their")</f>
        <v>her</v>
      </c>
      <c r="AL271" s="110" t="s">
        <v>136</v>
      </c>
      <c r="AM271" s="111" t="str">
        <f t="shared" si="54"/>
        <v>she_sister</v>
      </c>
      <c r="AN271" s="106" t="str">
        <f t="shared" si="45"/>
        <v>ST2_brother_casey.png</v>
      </c>
      <c r="AO271" s="106" t="str">
        <f t="shared" si="46"/>
        <v>ST2_sister_casey.png</v>
      </c>
      <c r="AP271" s="106" t="str">
        <f t="shared" si="47"/>
        <v>HT1_brother_jordan.png</v>
      </c>
      <c r="AQ271" s="106" t="str">
        <f t="shared" si="48"/>
        <v>HT1_sister_jordan.png</v>
      </c>
      <c r="AR271" s="106" t="s">
        <v>355</v>
      </c>
      <c r="AS271" s="106" t="s">
        <v>357</v>
      </c>
      <c r="AT271" s="106" t="s">
        <v>356</v>
      </c>
      <c r="AU271" s="106" t="s">
        <v>358</v>
      </c>
    </row>
    <row r="272" spans="1:47" x14ac:dyDescent="0.25">
      <c r="A272" s="107">
        <v>8</v>
      </c>
      <c r="B272" s="107" t="s">
        <v>123</v>
      </c>
      <c r="C272" s="107">
        <v>2</v>
      </c>
      <c r="D272" s="46" t="s">
        <v>10</v>
      </c>
      <c r="E272" s="46" t="str">
        <f t="shared" si="49"/>
        <v>nametag_list2_critical12</v>
      </c>
      <c r="F272" s="46" t="s">
        <v>337</v>
      </c>
      <c r="G272" s="46" t="s">
        <v>196</v>
      </c>
      <c r="H272" s="46">
        <f>VLOOKUP($C272&amp;$G272,'Character Sets'!$A$3:$H$21,3,FALSE)</f>
        <v>5</v>
      </c>
      <c r="I272" s="46" t="str">
        <f>VLOOKUP($C272&amp;$G272,'Character Sets'!$A$3:$H$21,4,FALSE)</f>
        <v>ST2</v>
      </c>
      <c r="J272" s="46" t="str">
        <f>LOWER(VLOOKUP($C272&amp;$G272,'Character Sets'!$A$3:$H$21,6,FALSE))</f>
        <v>casey</v>
      </c>
      <c r="K272" s="114" t="str">
        <f t="shared" si="50"/>
        <v>ST2_she_casey_nametag.png</v>
      </c>
      <c r="L272" s="46" t="s">
        <v>195</v>
      </c>
      <c r="M272" s="46">
        <f>VLOOKUP($C272&amp;$L272,'Character Sets'!$A$3:$H$21,3,FALSE)</f>
        <v>4</v>
      </c>
      <c r="N272" s="46" t="str">
        <f>VLOOKUP($C272&amp;$L272,'Character Sets'!$A$3:$H$21,4,FALSE)</f>
        <v>HT1</v>
      </c>
      <c r="O272" s="46" t="str">
        <f>LOWER(VLOOKUP($C272&amp;$L272,'Character Sets'!$A$3:$H$21,6,FALSE))</f>
        <v>jordan</v>
      </c>
      <c r="P272" s="114" t="str">
        <f t="shared" si="51"/>
        <v>HT1_he_jordan_nametag.png</v>
      </c>
      <c r="Q272" s="114" t="s">
        <v>23</v>
      </c>
      <c r="R272" s="107" cm="1">
        <f t="array" ref="R272">_xlfn.IFS($AF272="left", 275, $AF272="right", 525)</f>
        <v>525</v>
      </c>
      <c r="S272" s="107" cm="1">
        <f t="array" ref="S272">_xlfn.IFS($AG272="left", 275, $AG272="right", 525)</f>
        <v>275</v>
      </c>
      <c r="T272" s="107" cm="1">
        <f t="array" ref="T272">_xlfn.IFS($AF272="left", 175, $AF272="right", 725)</f>
        <v>725</v>
      </c>
      <c r="U272" s="107" cm="1">
        <f t="array" ref="U272">_xlfn.IFS($AI272="top", 150, $AI272="bottom", 250)</f>
        <v>250</v>
      </c>
      <c r="V272" s="107" cm="1">
        <f t="array" ref="V272">_xlfn.IFS($AI272="top", 100, $AI272="bottom", 300)</f>
        <v>300</v>
      </c>
      <c r="W272" s="107" cm="1">
        <f t="array" ref="W272">_xlfn.IFS($AI272="top", 50, $AI272="bottom", 350)</f>
        <v>350</v>
      </c>
      <c r="X272" s="111" t="str">
        <f t="shared" si="52"/>
        <v>ST2_brother_casey.png</v>
      </c>
      <c r="Y272" s="106" t="str" cm="1">
        <f t="array" ref="Y272">_xlfn.IFS($AR272="target_sister",$AO272,$AR272="target_brother", $AN272,$AR272="distractor_sister",$AQ272,$AR272="distractor_brother",$AP272)</f>
        <v>HT1_sister_jordan.png</v>
      </c>
      <c r="Z272" s="106" t="str" cm="1">
        <f t="array" ref="Z272">_xlfn.IFS($AS272="target_sister",$AO272,$AS272="target_brother", $AN272,$AS272="distractor_sister",$AQ272,$AS272="distractor_brother",$AP272)</f>
        <v>ST2_sister_casey.png</v>
      </c>
      <c r="AA272" s="106" t="str" cm="1">
        <f t="array" ref="AA272">_xlfn.IFS($AT272="target_sister",$AO272,$AT272="target_brother", $AN272,$AT272="distractor_sister",$AQ272,$AT272="distractor_brother",$AP272)</f>
        <v>HT1_brother_jordan.png</v>
      </c>
      <c r="AB272" s="106" t="str" cm="1">
        <f t="array" ref="AB272">_xlfn.IFS($AU272="target_sister",$AO272,$AU272="target_brother", $AN272,$AU272="distractor_sister",$AQ272,$AU272="distractor_brother",$AP272)</f>
        <v>ST2_brother_casey.png</v>
      </c>
      <c r="AC272" s="111" t="str">
        <f>_xlfn.CONCAT(VLOOKUP($C272&amp;$G272,'Character Sets'!$A$3:$H$21,6,FALSE)," gave the ",LEFT($Q272,FIND(".",$Q272)-1)," to ",$AK272," ",$AL272,".")</f>
        <v>Casey gave the broccoli to her brother.</v>
      </c>
      <c r="AD272" s="107">
        <v>12</v>
      </c>
      <c r="AE272" s="106" t="str" cm="1">
        <f t="array" ref="AE272">_xlfn.IFS($B272="both", "_nametag", $B272="nametag", "_nametag", $B272="intro", "", $B272="neither", "")</f>
        <v>_nametag</v>
      </c>
      <c r="AF272" s="46" t="s">
        <v>6</v>
      </c>
      <c r="AG272" s="46" t="s">
        <v>5</v>
      </c>
      <c r="AH272" s="108" t="str">
        <f t="shared" si="44"/>
        <v>broccoli</v>
      </c>
      <c r="AI272" s="46" t="s">
        <v>8</v>
      </c>
      <c r="AJ272" s="110" t="str">
        <f t="shared" si="53"/>
        <v>bottom right</v>
      </c>
      <c r="AK272" s="110" t="str" cm="1">
        <f t="array" ref="AK272">_xlfn.IFS($G272="he", "his", $G272="she", "her", $G272="they", "their")</f>
        <v>her</v>
      </c>
      <c r="AL272" s="110" t="s">
        <v>135</v>
      </c>
      <c r="AM272" s="111" t="str">
        <f t="shared" si="54"/>
        <v>she_brother</v>
      </c>
      <c r="AN272" s="106" t="str">
        <f t="shared" si="45"/>
        <v>ST2_brother_casey.png</v>
      </c>
      <c r="AO272" s="106" t="str">
        <f t="shared" si="46"/>
        <v>ST2_sister_casey.png</v>
      </c>
      <c r="AP272" s="106" t="str">
        <f t="shared" si="47"/>
        <v>HT1_brother_jordan.png</v>
      </c>
      <c r="AQ272" s="106" t="str">
        <f t="shared" si="48"/>
        <v>HT1_sister_jordan.png</v>
      </c>
      <c r="AR272" s="106" t="s">
        <v>358</v>
      </c>
      <c r="AS272" s="106" t="s">
        <v>356</v>
      </c>
      <c r="AT272" s="106" t="s">
        <v>357</v>
      </c>
      <c r="AU272" s="106" t="s">
        <v>355</v>
      </c>
    </row>
    <row r="273" spans="1:47" x14ac:dyDescent="0.25">
      <c r="A273" s="107">
        <v>8</v>
      </c>
      <c r="B273" s="107" t="s">
        <v>123</v>
      </c>
      <c r="C273" s="107">
        <v>2</v>
      </c>
      <c r="D273" s="46" t="s">
        <v>10</v>
      </c>
      <c r="E273" s="46" t="str">
        <f t="shared" si="49"/>
        <v>nametag_list2_critical13</v>
      </c>
      <c r="F273" s="46" t="s">
        <v>337</v>
      </c>
      <c r="G273" s="46" t="s">
        <v>196</v>
      </c>
      <c r="H273" s="46">
        <f>VLOOKUP($C273&amp;$G273,'Character Sets'!$A$3:$H$21,3,FALSE)</f>
        <v>5</v>
      </c>
      <c r="I273" s="46" t="str">
        <f>VLOOKUP($C273&amp;$G273,'Character Sets'!$A$3:$H$21,4,FALSE)</f>
        <v>ST2</v>
      </c>
      <c r="J273" s="46" t="str">
        <f>LOWER(VLOOKUP($C273&amp;$G273,'Character Sets'!$A$3:$H$21,6,FALSE))</f>
        <v>casey</v>
      </c>
      <c r="K273" s="114" t="str">
        <f t="shared" si="50"/>
        <v>ST2_she_casey_nametag.png</v>
      </c>
      <c r="L273" s="46" t="s">
        <v>195</v>
      </c>
      <c r="M273" s="46">
        <f>VLOOKUP($C273&amp;$L273,'Character Sets'!$A$3:$H$21,3,FALSE)</f>
        <v>4</v>
      </c>
      <c r="N273" s="46" t="str">
        <f>VLOOKUP($C273&amp;$L273,'Character Sets'!$A$3:$H$21,4,FALSE)</f>
        <v>HT1</v>
      </c>
      <c r="O273" s="46" t="str">
        <f>LOWER(VLOOKUP($C273&amp;$L273,'Character Sets'!$A$3:$H$21,6,FALSE))</f>
        <v>jordan</v>
      </c>
      <c r="P273" s="114" t="str">
        <f t="shared" si="51"/>
        <v>HT1_he_jordan_nametag.png</v>
      </c>
      <c r="Q273" s="114" t="s">
        <v>24</v>
      </c>
      <c r="R273" s="107" cm="1">
        <f t="array" ref="R273">_xlfn.IFS($AF273="left", 275, $AF273="right", 525)</f>
        <v>275</v>
      </c>
      <c r="S273" s="107" cm="1">
        <f t="array" ref="S273">_xlfn.IFS($AG273="left", 275, $AG273="right", 525)</f>
        <v>525</v>
      </c>
      <c r="T273" s="107" cm="1">
        <f t="array" ref="T273">_xlfn.IFS($AF273="left", 175, $AF273="right", 725)</f>
        <v>175</v>
      </c>
      <c r="U273" s="107" cm="1">
        <f t="array" ref="U273">_xlfn.IFS($AI273="top", 150, $AI273="bottom", 250)</f>
        <v>150</v>
      </c>
      <c r="V273" s="107" cm="1">
        <f t="array" ref="V273">_xlfn.IFS($AI273="top", 100, $AI273="bottom", 300)</f>
        <v>100</v>
      </c>
      <c r="W273" s="107" cm="1">
        <f t="array" ref="W273">_xlfn.IFS($AI273="top", 50, $AI273="bottom", 350)</f>
        <v>50</v>
      </c>
      <c r="X273" s="111" t="str">
        <f t="shared" si="52"/>
        <v>ST2_brother_casey.png</v>
      </c>
      <c r="Y273" s="106" t="str" cm="1">
        <f t="array" ref="Y273">_xlfn.IFS($AR273="target_sister",$AO273,$AR273="target_brother", $AN273,$AR273="distractor_sister",$AQ273,$AR273="distractor_brother",$AP273)</f>
        <v>ST2_brother_casey.png</v>
      </c>
      <c r="Z273" s="106" t="str" cm="1">
        <f t="array" ref="Z273">_xlfn.IFS($AS273="target_sister",$AO273,$AS273="target_brother", $AN273,$AS273="distractor_sister",$AQ273,$AS273="distractor_brother",$AP273)</f>
        <v>HT1_brother_jordan.png</v>
      </c>
      <c r="AA273" s="106" t="str" cm="1">
        <f t="array" ref="AA273">_xlfn.IFS($AT273="target_sister",$AO273,$AT273="target_brother", $AN273,$AT273="distractor_sister",$AQ273,$AT273="distractor_brother",$AP273)</f>
        <v>ST2_sister_casey.png</v>
      </c>
      <c r="AB273" s="106" t="str" cm="1">
        <f t="array" ref="AB273">_xlfn.IFS($AU273="target_sister",$AO273,$AU273="target_brother", $AN273,$AU273="distractor_sister",$AQ273,$AU273="distractor_brother",$AP273)</f>
        <v>HT1_sister_jordan.png</v>
      </c>
      <c r="AC273" s="111" t="str">
        <f>_xlfn.CONCAT(VLOOKUP($C273&amp;$G273,'Character Sets'!$A$3:$H$21,6,FALSE)," gave the ",LEFT($Q273,FIND(".",$Q273)-1)," to ",$AK273," ",$AL273,".")</f>
        <v>Casey gave the egg to her brother.</v>
      </c>
      <c r="AD273" s="107">
        <v>13</v>
      </c>
      <c r="AE273" s="106" t="str" cm="1">
        <f t="array" ref="AE273">_xlfn.IFS($B273="both", "_nametag", $B273="nametag", "_nametag", $B273="intro", "", $B273="neither", "")</f>
        <v>_nametag</v>
      </c>
      <c r="AF273" s="46" t="s">
        <v>5</v>
      </c>
      <c r="AG273" s="46" t="s">
        <v>6</v>
      </c>
      <c r="AH273" s="108" t="str">
        <f t="shared" si="44"/>
        <v>egg</v>
      </c>
      <c r="AI273" s="46" t="s">
        <v>7</v>
      </c>
      <c r="AJ273" s="110" t="str">
        <f t="shared" si="53"/>
        <v>top left</v>
      </c>
      <c r="AK273" s="110" t="str" cm="1">
        <f t="array" ref="AK273">_xlfn.IFS($G273="he", "his", $G273="she", "her", $G273="they", "their")</f>
        <v>her</v>
      </c>
      <c r="AL273" s="110" t="s">
        <v>135</v>
      </c>
      <c r="AM273" s="111" t="str">
        <f t="shared" si="54"/>
        <v>she_brother</v>
      </c>
      <c r="AN273" s="106" t="str">
        <f t="shared" si="45"/>
        <v>ST2_brother_casey.png</v>
      </c>
      <c r="AO273" s="106" t="str">
        <f t="shared" si="46"/>
        <v>ST2_sister_casey.png</v>
      </c>
      <c r="AP273" s="106" t="str">
        <f t="shared" si="47"/>
        <v>HT1_brother_jordan.png</v>
      </c>
      <c r="AQ273" s="106" t="str">
        <f t="shared" si="48"/>
        <v>HT1_sister_jordan.png</v>
      </c>
      <c r="AR273" s="106" t="s">
        <v>355</v>
      </c>
      <c r="AS273" s="106" t="s">
        <v>357</v>
      </c>
      <c r="AT273" s="106" t="s">
        <v>356</v>
      </c>
      <c r="AU273" s="106" t="s">
        <v>358</v>
      </c>
    </row>
    <row r="274" spans="1:47" x14ac:dyDescent="0.25">
      <c r="A274" s="107">
        <v>8</v>
      </c>
      <c r="B274" s="107" t="s">
        <v>123</v>
      </c>
      <c r="C274" s="107">
        <v>2</v>
      </c>
      <c r="D274" s="46" t="s">
        <v>10</v>
      </c>
      <c r="E274" s="46" t="str">
        <f t="shared" si="49"/>
        <v>nametag_list2_critical14</v>
      </c>
      <c r="F274" s="46" t="s">
        <v>337</v>
      </c>
      <c r="G274" s="46" t="s">
        <v>196</v>
      </c>
      <c r="H274" s="46">
        <f>VLOOKUP($C274&amp;$G274,'Character Sets'!$A$3:$H$21,3,FALSE)</f>
        <v>5</v>
      </c>
      <c r="I274" s="46" t="str">
        <f>VLOOKUP($C274&amp;$G274,'Character Sets'!$A$3:$H$21,4,FALSE)</f>
        <v>ST2</v>
      </c>
      <c r="J274" s="46" t="str">
        <f>LOWER(VLOOKUP($C274&amp;$G274,'Character Sets'!$A$3:$H$21,6,FALSE))</f>
        <v>casey</v>
      </c>
      <c r="K274" s="114" t="str">
        <f t="shared" si="50"/>
        <v>ST2_she_casey_nametag.png</v>
      </c>
      <c r="L274" s="46" t="s">
        <v>195</v>
      </c>
      <c r="M274" s="46">
        <f>VLOOKUP($C274&amp;$L274,'Character Sets'!$A$3:$H$21,3,FALSE)</f>
        <v>4</v>
      </c>
      <c r="N274" s="46" t="str">
        <f>VLOOKUP($C274&amp;$L274,'Character Sets'!$A$3:$H$21,4,FALSE)</f>
        <v>HT1</v>
      </c>
      <c r="O274" s="46" t="str">
        <f>LOWER(VLOOKUP($C274&amp;$L274,'Character Sets'!$A$3:$H$21,6,FALSE))</f>
        <v>jordan</v>
      </c>
      <c r="P274" s="114" t="str">
        <f t="shared" si="51"/>
        <v>HT1_he_jordan_nametag.png</v>
      </c>
      <c r="Q274" s="114" t="s">
        <v>35</v>
      </c>
      <c r="R274" s="107" cm="1">
        <f t="array" ref="R274">_xlfn.IFS($AF274="left", 275, $AF274="right", 525)</f>
        <v>525</v>
      </c>
      <c r="S274" s="107" cm="1">
        <f t="array" ref="S274">_xlfn.IFS($AG274="left", 275, $AG274="right", 525)</f>
        <v>275</v>
      </c>
      <c r="T274" s="107" cm="1">
        <f t="array" ref="T274">_xlfn.IFS($AF274="left", 175, $AF274="right", 725)</f>
        <v>725</v>
      </c>
      <c r="U274" s="107" cm="1">
        <f t="array" ref="U274">_xlfn.IFS($AI274="top", 150, $AI274="bottom", 250)</f>
        <v>150</v>
      </c>
      <c r="V274" s="107" cm="1">
        <f t="array" ref="V274">_xlfn.IFS($AI274="top", 100, $AI274="bottom", 300)</f>
        <v>100</v>
      </c>
      <c r="W274" s="107" cm="1">
        <f t="array" ref="W274">_xlfn.IFS($AI274="top", 50, $AI274="bottom", 350)</f>
        <v>50</v>
      </c>
      <c r="X274" s="111" t="str">
        <f t="shared" si="52"/>
        <v>ST2_sister_casey.png</v>
      </c>
      <c r="Y274" s="106" t="str" cm="1">
        <f t="array" ref="Y274">_xlfn.IFS($AR274="target_sister",$AO274,$AR274="target_brother", $AN274,$AR274="distractor_sister",$AQ274,$AR274="distractor_brother",$AP274)</f>
        <v>HT1_sister_jordan.png</v>
      </c>
      <c r="Z274" s="106" t="str" cm="1">
        <f t="array" ref="Z274">_xlfn.IFS($AS274="target_sister",$AO274,$AS274="target_brother", $AN274,$AS274="distractor_sister",$AQ274,$AS274="distractor_brother",$AP274)</f>
        <v>ST2_sister_casey.png</v>
      </c>
      <c r="AA274" s="106" t="str" cm="1">
        <f t="array" ref="AA274">_xlfn.IFS($AT274="target_sister",$AO274,$AT274="target_brother", $AN274,$AT274="distractor_sister",$AQ274,$AT274="distractor_brother",$AP274)</f>
        <v>HT1_brother_jordan.png</v>
      </c>
      <c r="AB274" s="106" t="str" cm="1">
        <f t="array" ref="AB274">_xlfn.IFS($AU274="target_sister",$AO274,$AU274="target_brother", $AN274,$AU274="distractor_sister",$AQ274,$AU274="distractor_brother",$AP274)</f>
        <v>ST2_brother_casey.png</v>
      </c>
      <c r="AC274" s="111" t="str">
        <f>_xlfn.CONCAT(VLOOKUP($C274&amp;$G274,'Character Sets'!$A$3:$H$21,6,FALSE)," gave the ",LEFT($Q274,FIND(".",$Q274)-1)," to ",$AK274," ",$AL274,".")</f>
        <v>Casey gave the strawberry to her sister.</v>
      </c>
      <c r="AD274" s="107">
        <v>14</v>
      </c>
      <c r="AE274" s="106" t="str" cm="1">
        <f t="array" ref="AE274">_xlfn.IFS($B274="both", "_nametag", $B274="nametag", "_nametag", $B274="intro", "", $B274="neither", "")</f>
        <v>_nametag</v>
      </c>
      <c r="AF274" s="46" t="s">
        <v>6</v>
      </c>
      <c r="AG274" s="46" t="s">
        <v>5</v>
      </c>
      <c r="AH274" s="108" t="str">
        <f t="shared" si="44"/>
        <v>strawberry</v>
      </c>
      <c r="AI274" s="46" t="s">
        <v>7</v>
      </c>
      <c r="AJ274" s="110" t="str">
        <f t="shared" si="53"/>
        <v>top right</v>
      </c>
      <c r="AK274" s="110" t="str" cm="1">
        <f t="array" ref="AK274">_xlfn.IFS($G274="he", "his", $G274="she", "her", $G274="they", "their")</f>
        <v>her</v>
      </c>
      <c r="AL274" s="110" t="s">
        <v>136</v>
      </c>
      <c r="AM274" s="111" t="str">
        <f t="shared" si="54"/>
        <v>she_sister</v>
      </c>
      <c r="AN274" s="106" t="str">
        <f t="shared" si="45"/>
        <v>ST2_brother_casey.png</v>
      </c>
      <c r="AO274" s="106" t="str">
        <f t="shared" si="46"/>
        <v>ST2_sister_casey.png</v>
      </c>
      <c r="AP274" s="106" t="str">
        <f t="shared" si="47"/>
        <v>HT1_brother_jordan.png</v>
      </c>
      <c r="AQ274" s="106" t="str">
        <f t="shared" si="48"/>
        <v>HT1_sister_jordan.png</v>
      </c>
      <c r="AR274" s="106" t="s">
        <v>358</v>
      </c>
      <c r="AS274" s="106" t="s">
        <v>356</v>
      </c>
      <c r="AT274" s="106" t="s">
        <v>357</v>
      </c>
      <c r="AU274" s="106" t="s">
        <v>355</v>
      </c>
    </row>
    <row r="275" spans="1:47" x14ac:dyDescent="0.25">
      <c r="A275" s="107">
        <v>8</v>
      </c>
      <c r="B275" s="107" t="s">
        <v>123</v>
      </c>
      <c r="C275" s="107">
        <v>2</v>
      </c>
      <c r="D275" s="46" t="s">
        <v>10</v>
      </c>
      <c r="E275" s="46" t="str">
        <f t="shared" si="49"/>
        <v>nametag_list2_critical15</v>
      </c>
      <c r="F275" s="46" t="s">
        <v>337</v>
      </c>
      <c r="G275" s="46" t="s">
        <v>196</v>
      </c>
      <c r="H275" s="46">
        <f>VLOOKUP($C275&amp;$G275,'Character Sets'!$A$3:$H$21,3,FALSE)</f>
        <v>5</v>
      </c>
      <c r="I275" s="46" t="str">
        <f>VLOOKUP($C275&amp;$G275,'Character Sets'!$A$3:$H$21,4,FALSE)</f>
        <v>ST2</v>
      </c>
      <c r="J275" s="46" t="str">
        <f>LOWER(VLOOKUP($C275&amp;$G275,'Character Sets'!$A$3:$H$21,6,FALSE))</f>
        <v>casey</v>
      </c>
      <c r="K275" s="114" t="str">
        <f t="shared" si="50"/>
        <v>ST2_she_casey_nametag.png</v>
      </c>
      <c r="L275" s="46" t="s">
        <v>195</v>
      </c>
      <c r="M275" s="46">
        <f>VLOOKUP($C275&amp;$L275,'Character Sets'!$A$3:$H$21,3,FALSE)</f>
        <v>4</v>
      </c>
      <c r="N275" s="46" t="str">
        <f>VLOOKUP($C275&amp;$L275,'Character Sets'!$A$3:$H$21,4,FALSE)</f>
        <v>HT1</v>
      </c>
      <c r="O275" s="46" t="str">
        <f>LOWER(VLOOKUP($C275&amp;$L275,'Character Sets'!$A$3:$H$21,6,FALSE))</f>
        <v>jordan</v>
      </c>
      <c r="P275" s="114" t="str">
        <f t="shared" si="51"/>
        <v>HT1_he_jordan_nametag.png</v>
      </c>
      <c r="Q275" s="114" t="s">
        <v>25</v>
      </c>
      <c r="R275" s="107" cm="1">
        <f t="array" ref="R275">_xlfn.IFS($AF275="left", 275, $AF275="right", 525)</f>
        <v>275</v>
      </c>
      <c r="S275" s="107" cm="1">
        <f t="array" ref="S275">_xlfn.IFS($AG275="left", 275, $AG275="right", 525)</f>
        <v>525</v>
      </c>
      <c r="T275" s="107" cm="1">
        <f t="array" ref="T275">_xlfn.IFS($AF275="left", 175, $AF275="right", 725)</f>
        <v>175</v>
      </c>
      <c r="U275" s="107" cm="1">
        <f t="array" ref="U275">_xlfn.IFS($AI275="top", 150, $AI275="bottom", 250)</f>
        <v>250</v>
      </c>
      <c r="V275" s="107" cm="1">
        <f t="array" ref="V275">_xlfn.IFS($AI275="top", 100, $AI275="bottom", 300)</f>
        <v>300</v>
      </c>
      <c r="W275" s="107" cm="1">
        <f t="array" ref="W275">_xlfn.IFS($AI275="top", 50, $AI275="bottom", 350)</f>
        <v>350</v>
      </c>
      <c r="X275" s="111" t="str">
        <f t="shared" si="52"/>
        <v>ST2_brother_casey.png</v>
      </c>
      <c r="Y275" s="106" t="str" cm="1">
        <f t="array" ref="Y275">_xlfn.IFS($AR275="target_sister",$AO275,$AR275="target_brother", $AN275,$AR275="distractor_sister",$AQ275,$AR275="distractor_brother",$AP275)</f>
        <v>ST2_sister_casey.png</v>
      </c>
      <c r="Z275" s="106" t="str" cm="1">
        <f t="array" ref="Z275">_xlfn.IFS($AS275="target_sister",$AO275,$AS275="target_brother", $AN275,$AS275="distractor_sister",$AQ275,$AS275="distractor_brother",$AP275)</f>
        <v>HT1_brother_jordan.png</v>
      </c>
      <c r="AA275" s="106" t="str" cm="1">
        <f t="array" ref="AA275">_xlfn.IFS($AT275="target_sister",$AO275,$AT275="target_brother", $AN275,$AT275="distractor_sister",$AQ275,$AT275="distractor_brother",$AP275)</f>
        <v>ST2_brother_casey.png</v>
      </c>
      <c r="AB275" s="106" t="str" cm="1">
        <f t="array" ref="AB275">_xlfn.IFS($AU275="target_sister",$AO275,$AU275="target_brother", $AN275,$AU275="distractor_sister",$AQ275,$AU275="distractor_brother",$AP275)</f>
        <v>HT1_sister_jordan.png</v>
      </c>
      <c r="AC275" s="111" t="str">
        <f>_xlfn.CONCAT(VLOOKUP($C275&amp;$G275,'Character Sets'!$A$3:$H$21,6,FALSE)," gave the ",LEFT($Q275,FIND(".",$Q275)-1)," to ",$AK275," ",$AL275,".")</f>
        <v>Casey gave the pineapple to her brother.</v>
      </c>
      <c r="AD275" s="107">
        <v>15</v>
      </c>
      <c r="AE275" s="106" t="str" cm="1">
        <f t="array" ref="AE275">_xlfn.IFS($B275="both", "_nametag", $B275="nametag", "_nametag", $B275="intro", "", $B275="neither", "")</f>
        <v>_nametag</v>
      </c>
      <c r="AF275" s="46" t="s">
        <v>5</v>
      </c>
      <c r="AG275" s="46" t="s">
        <v>6</v>
      </c>
      <c r="AH275" s="108" t="str">
        <f t="shared" si="44"/>
        <v>pineapple</v>
      </c>
      <c r="AI275" s="46" t="s">
        <v>8</v>
      </c>
      <c r="AJ275" s="110" t="str">
        <f t="shared" si="53"/>
        <v>bottom left</v>
      </c>
      <c r="AK275" s="110" t="str" cm="1">
        <f t="array" ref="AK275">_xlfn.IFS($G275="he", "his", $G275="she", "her", $G275="they", "their")</f>
        <v>her</v>
      </c>
      <c r="AL275" s="110" t="s">
        <v>135</v>
      </c>
      <c r="AM275" s="111" t="str">
        <f t="shared" si="54"/>
        <v>she_brother</v>
      </c>
      <c r="AN275" s="106" t="str">
        <f t="shared" si="45"/>
        <v>ST2_brother_casey.png</v>
      </c>
      <c r="AO275" s="106" t="str">
        <f t="shared" si="46"/>
        <v>ST2_sister_casey.png</v>
      </c>
      <c r="AP275" s="106" t="str">
        <f t="shared" si="47"/>
        <v>HT1_brother_jordan.png</v>
      </c>
      <c r="AQ275" s="106" t="str">
        <f t="shared" si="48"/>
        <v>HT1_sister_jordan.png</v>
      </c>
      <c r="AR275" s="106" t="s">
        <v>356</v>
      </c>
      <c r="AS275" s="106" t="s">
        <v>357</v>
      </c>
      <c r="AT275" s="106" t="s">
        <v>355</v>
      </c>
      <c r="AU275" s="106" t="s">
        <v>358</v>
      </c>
    </row>
    <row r="276" spans="1:47" x14ac:dyDescent="0.25">
      <c r="A276" s="107">
        <v>8</v>
      </c>
      <c r="B276" s="107" t="s">
        <v>123</v>
      </c>
      <c r="C276" s="107">
        <v>2</v>
      </c>
      <c r="D276" s="46" t="s">
        <v>10</v>
      </c>
      <c r="E276" s="46" t="str">
        <f t="shared" si="49"/>
        <v>nametag_list2_critical16</v>
      </c>
      <c r="F276" s="109" t="s">
        <v>338</v>
      </c>
      <c r="G276" s="46" t="s">
        <v>196</v>
      </c>
      <c r="H276" s="46">
        <f>VLOOKUP($C276&amp;$G276,'Character Sets'!$A$3:$H$21,3,FALSE)</f>
        <v>5</v>
      </c>
      <c r="I276" s="46" t="str">
        <f>VLOOKUP($C276&amp;$G276,'Character Sets'!$A$3:$H$21,4,FALSE)</f>
        <v>ST2</v>
      </c>
      <c r="J276" s="46" t="str">
        <f>LOWER(VLOOKUP($C276&amp;$G276,'Character Sets'!$A$3:$H$21,6,FALSE))</f>
        <v>casey</v>
      </c>
      <c r="K276" s="114" t="str">
        <f t="shared" si="50"/>
        <v>ST2_she_casey_nametag.png</v>
      </c>
      <c r="L276" s="46" t="s">
        <v>197</v>
      </c>
      <c r="M276" s="46">
        <f>VLOOKUP($C276&amp;$L276,'Character Sets'!$A$3:$H$21,3,FALSE)</f>
        <v>6</v>
      </c>
      <c r="N276" s="46" t="str">
        <f>VLOOKUP($C276&amp;$L276,'Character Sets'!$A$3:$H$21,4,FALSE)</f>
        <v>ST3</v>
      </c>
      <c r="O276" s="46" t="str">
        <f>LOWER(VLOOKUP($C276&amp;$L276,'Character Sets'!$A$3:$H$21,6,FALSE))</f>
        <v>jaime</v>
      </c>
      <c r="P276" s="114" t="str">
        <f t="shared" si="51"/>
        <v>ST3_they_jaime_nametag.png</v>
      </c>
      <c r="Q276" s="114" t="s">
        <v>26</v>
      </c>
      <c r="R276" s="107" cm="1">
        <f t="array" ref="R276">_xlfn.IFS($AF276="left", 275, $AF276="right", 525)</f>
        <v>525</v>
      </c>
      <c r="S276" s="107" cm="1">
        <f t="array" ref="S276">_xlfn.IFS($AG276="left", 275, $AG276="right", 525)</f>
        <v>275</v>
      </c>
      <c r="T276" s="107" cm="1">
        <f t="array" ref="T276">_xlfn.IFS($AF276="left", 175, $AF276="right", 725)</f>
        <v>725</v>
      </c>
      <c r="U276" s="107" cm="1">
        <f t="array" ref="U276">_xlfn.IFS($AI276="top", 150, $AI276="bottom", 250)</f>
        <v>250</v>
      </c>
      <c r="V276" s="107" cm="1">
        <f t="array" ref="V276">_xlfn.IFS($AI276="top", 100, $AI276="bottom", 300)</f>
        <v>300</v>
      </c>
      <c r="W276" s="107" cm="1">
        <f t="array" ref="W276">_xlfn.IFS($AI276="top", 50, $AI276="bottom", 350)</f>
        <v>350</v>
      </c>
      <c r="X276" s="111" t="str">
        <f t="shared" si="52"/>
        <v>ST2_sister_casey.png</v>
      </c>
      <c r="Y276" s="106" t="str" cm="1">
        <f t="array" ref="Y276">_xlfn.IFS($AR276="target_sister",$AO276,$AR276="target_brother", $AN276,$AR276="distractor_sister",$AQ276,$AR276="distractor_brother",$AP276)</f>
        <v>ST3_brother_jaime.png</v>
      </c>
      <c r="Z276" s="106" t="str" cm="1">
        <f t="array" ref="Z276">_xlfn.IFS($AS276="target_sister",$AO276,$AS276="target_brother", $AN276,$AS276="distractor_sister",$AQ276,$AS276="distractor_brother",$AP276)</f>
        <v>ST2_brother_casey.png</v>
      </c>
      <c r="AA276" s="106" t="str" cm="1">
        <f t="array" ref="AA276">_xlfn.IFS($AT276="target_sister",$AO276,$AT276="target_brother", $AN276,$AT276="distractor_sister",$AQ276,$AT276="distractor_brother",$AP276)</f>
        <v>ST3_sister_jaime.png</v>
      </c>
      <c r="AB276" s="106" t="str" cm="1">
        <f t="array" ref="AB276">_xlfn.IFS($AU276="target_sister",$AO276,$AU276="target_brother", $AN276,$AU276="distractor_sister",$AQ276,$AU276="distractor_brother",$AP276)</f>
        <v>ST2_sister_casey.png</v>
      </c>
      <c r="AC276" s="111" t="str">
        <f>_xlfn.CONCAT(VLOOKUP($C276&amp;$G276,'Character Sets'!$A$3:$H$21,6,FALSE)," gave the ",LEFT($Q276,FIND(".",$Q276)-1)," to ",$AK276," ",$AL276,".")</f>
        <v>Casey gave the banana to her sister.</v>
      </c>
      <c r="AD276" s="107">
        <v>16</v>
      </c>
      <c r="AE276" s="106" t="str" cm="1">
        <f t="array" ref="AE276">_xlfn.IFS($B276="both", "_nametag", $B276="nametag", "_nametag", $B276="intro", "", $B276="neither", "")</f>
        <v>_nametag</v>
      </c>
      <c r="AF276" s="46" t="s">
        <v>6</v>
      </c>
      <c r="AG276" s="46" t="s">
        <v>5</v>
      </c>
      <c r="AH276" s="108" t="str">
        <f t="shared" si="44"/>
        <v>banana</v>
      </c>
      <c r="AI276" s="46" t="s">
        <v>8</v>
      </c>
      <c r="AJ276" s="110" t="str">
        <f t="shared" si="53"/>
        <v>bottom right</v>
      </c>
      <c r="AK276" s="110" t="str" cm="1">
        <f t="array" ref="AK276">_xlfn.IFS($G276="he", "his", $G276="she", "her", $G276="they", "their")</f>
        <v>her</v>
      </c>
      <c r="AL276" s="110" t="s">
        <v>136</v>
      </c>
      <c r="AM276" s="111" t="str">
        <f t="shared" si="54"/>
        <v>she_sister</v>
      </c>
      <c r="AN276" s="106" t="str">
        <f t="shared" si="45"/>
        <v>ST2_brother_casey.png</v>
      </c>
      <c r="AO276" s="106" t="str">
        <f t="shared" si="46"/>
        <v>ST2_sister_casey.png</v>
      </c>
      <c r="AP276" s="106" t="str">
        <f t="shared" si="47"/>
        <v>ST3_brother_jaime.png</v>
      </c>
      <c r="AQ276" s="106" t="str">
        <f t="shared" si="48"/>
        <v>ST3_sister_jaime.png</v>
      </c>
      <c r="AR276" s="106" t="s">
        <v>357</v>
      </c>
      <c r="AS276" s="106" t="s">
        <v>355</v>
      </c>
      <c r="AT276" s="106" t="s">
        <v>358</v>
      </c>
      <c r="AU276" s="106" t="s">
        <v>356</v>
      </c>
    </row>
    <row r="277" spans="1:47" x14ac:dyDescent="0.25">
      <c r="A277" s="107">
        <v>8</v>
      </c>
      <c r="B277" s="107" t="s">
        <v>123</v>
      </c>
      <c r="C277" s="107">
        <v>2</v>
      </c>
      <c r="D277" s="46" t="s">
        <v>10</v>
      </c>
      <c r="E277" s="46" t="str">
        <f t="shared" si="49"/>
        <v>nametag_list2_critical17</v>
      </c>
      <c r="F277" s="109" t="s">
        <v>338</v>
      </c>
      <c r="G277" s="46" t="s">
        <v>196</v>
      </c>
      <c r="H277" s="46">
        <f>VLOOKUP($C277&amp;$G277,'Character Sets'!$A$3:$H$21,3,FALSE)</f>
        <v>5</v>
      </c>
      <c r="I277" s="46" t="str">
        <f>VLOOKUP($C277&amp;$G277,'Character Sets'!$A$3:$H$21,4,FALSE)</f>
        <v>ST2</v>
      </c>
      <c r="J277" s="46" t="str">
        <f>LOWER(VLOOKUP($C277&amp;$G277,'Character Sets'!$A$3:$H$21,6,FALSE))</f>
        <v>casey</v>
      </c>
      <c r="K277" s="114" t="str">
        <f t="shared" si="50"/>
        <v>ST2_she_casey_nametag.png</v>
      </c>
      <c r="L277" s="46" t="s">
        <v>197</v>
      </c>
      <c r="M277" s="46">
        <f>VLOOKUP($C277&amp;$L277,'Character Sets'!$A$3:$H$21,3,FALSE)</f>
        <v>6</v>
      </c>
      <c r="N277" s="46" t="str">
        <f>VLOOKUP($C277&amp;$L277,'Character Sets'!$A$3:$H$21,4,FALSE)</f>
        <v>ST3</v>
      </c>
      <c r="O277" s="46" t="str">
        <f>LOWER(VLOOKUP($C277&amp;$L277,'Character Sets'!$A$3:$H$21,6,FALSE))</f>
        <v>jaime</v>
      </c>
      <c r="P277" s="114" t="str">
        <f t="shared" si="51"/>
        <v>ST3_they_jaime_nametag.png</v>
      </c>
      <c r="Q277" s="114" t="s">
        <v>175</v>
      </c>
      <c r="R277" s="107" cm="1">
        <f t="array" ref="R277">_xlfn.IFS($AF277="left", 275, $AF277="right", 525)</f>
        <v>275</v>
      </c>
      <c r="S277" s="107" cm="1">
        <f t="array" ref="S277">_xlfn.IFS($AG277="left", 275, $AG277="right", 525)</f>
        <v>525</v>
      </c>
      <c r="T277" s="107" cm="1">
        <f t="array" ref="T277">_xlfn.IFS($AF277="left", 175, $AF277="right", 725)</f>
        <v>175</v>
      </c>
      <c r="U277" s="107" cm="1">
        <f t="array" ref="U277">_xlfn.IFS($AI277="top", 150, $AI277="bottom", 250)</f>
        <v>150</v>
      </c>
      <c r="V277" s="107" cm="1">
        <f t="array" ref="V277">_xlfn.IFS($AI277="top", 100, $AI277="bottom", 300)</f>
        <v>100</v>
      </c>
      <c r="W277" s="107" cm="1">
        <f t="array" ref="W277">_xlfn.IFS($AI277="top", 50, $AI277="bottom", 350)</f>
        <v>50</v>
      </c>
      <c r="X277" s="111" t="str">
        <f t="shared" si="52"/>
        <v>ST2_sister_casey.png</v>
      </c>
      <c r="Y277" s="106" t="str" cm="1">
        <f t="array" ref="Y277">_xlfn.IFS($AR277="target_sister",$AO277,$AR277="target_brother", $AN277,$AR277="distractor_sister",$AQ277,$AR277="distractor_brother",$AP277)</f>
        <v>ST2_sister_casey.png</v>
      </c>
      <c r="Z277" s="106" t="str" cm="1">
        <f t="array" ref="Z277">_xlfn.IFS($AS277="target_sister",$AO277,$AS277="target_brother", $AN277,$AS277="distractor_sister",$AQ277,$AS277="distractor_brother",$AP277)</f>
        <v>ST3_sister_jaime.png</v>
      </c>
      <c r="AA277" s="106" t="str" cm="1">
        <f t="array" ref="AA277">_xlfn.IFS($AT277="target_sister",$AO277,$AT277="target_brother", $AN277,$AT277="distractor_sister",$AQ277,$AT277="distractor_brother",$AP277)</f>
        <v>ST2_brother_casey.png</v>
      </c>
      <c r="AB277" s="106" t="str" cm="1">
        <f t="array" ref="AB277">_xlfn.IFS($AU277="target_sister",$AO277,$AU277="target_brother", $AN277,$AU277="distractor_sister",$AQ277,$AU277="distractor_brother",$AP277)</f>
        <v>ST3_brother_jaime.png</v>
      </c>
      <c r="AC277" s="111" t="str">
        <f>_xlfn.CONCAT(VLOOKUP($C277&amp;$G277,'Character Sets'!$A$3:$H$21,6,FALSE)," gave the ",LEFT($Q277,FIND(".",$Q277)-1)," to ",$AK277," ",$AL277,".")</f>
        <v>Casey gave the bacon to her sister.</v>
      </c>
      <c r="AD277" s="107">
        <v>17</v>
      </c>
      <c r="AE277" s="106" t="str" cm="1">
        <f t="array" ref="AE277">_xlfn.IFS($B277="both", "_nametag", $B277="nametag", "_nametag", $B277="intro", "", $B277="neither", "")</f>
        <v>_nametag</v>
      </c>
      <c r="AF277" s="46" t="s">
        <v>5</v>
      </c>
      <c r="AG277" s="46" t="s">
        <v>6</v>
      </c>
      <c r="AH277" s="108" t="str">
        <f t="shared" si="44"/>
        <v>bacon</v>
      </c>
      <c r="AI277" s="46" t="s">
        <v>7</v>
      </c>
      <c r="AJ277" s="110" t="str">
        <f t="shared" si="53"/>
        <v>top left</v>
      </c>
      <c r="AK277" s="110" t="str" cm="1">
        <f t="array" ref="AK277">_xlfn.IFS($G277="he", "his", $G277="she", "her", $G277="they", "their")</f>
        <v>her</v>
      </c>
      <c r="AL277" s="110" t="s">
        <v>136</v>
      </c>
      <c r="AM277" s="111" t="str">
        <f t="shared" si="54"/>
        <v>she_sister</v>
      </c>
      <c r="AN277" s="106" t="str">
        <f t="shared" si="45"/>
        <v>ST2_brother_casey.png</v>
      </c>
      <c r="AO277" s="106" t="str">
        <f t="shared" si="46"/>
        <v>ST2_sister_casey.png</v>
      </c>
      <c r="AP277" s="106" t="str">
        <f t="shared" si="47"/>
        <v>ST3_brother_jaime.png</v>
      </c>
      <c r="AQ277" s="106" t="str">
        <f t="shared" si="48"/>
        <v>ST3_sister_jaime.png</v>
      </c>
      <c r="AR277" s="106" t="s">
        <v>356</v>
      </c>
      <c r="AS277" s="106" t="s">
        <v>358</v>
      </c>
      <c r="AT277" s="106" t="s">
        <v>355</v>
      </c>
      <c r="AU277" s="106" t="s">
        <v>357</v>
      </c>
    </row>
    <row r="278" spans="1:47" x14ac:dyDescent="0.25">
      <c r="A278" s="107">
        <v>8</v>
      </c>
      <c r="B278" s="107" t="s">
        <v>123</v>
      </c>
      <c r="C278" s="107">
        <v>2</v>
      </c>
      <c r="D278" s="46" t="s">
        <v>10</v>
      </c>
      <c r="E278" s="46" t="str">
        <f t="shared" si="49"/>
        <v>nametag_list2_critical18</v>
      </c>
      <c r="F278" s="109" t="s">
        <v>338</v>
      </c>
      <c r="G278" s="46" t="s">
        <v>196</v>
      </c>
      <c r="H278" s="46">
        <f>VLOOKUP($C278&amp;$G278,'Character Sets'!$A$3:$H$21,3,FALSE)</f>
        <v>5</v>
      </c>
      <c r="I278" s="46" t="str">
        <f>VLOOKUP($C278&amp;$G278,'Character Sets'!$A$3:$H$21,4,FALSE)</f>
        <v>ST2</v>
      </c>
      <c r="J278" s="46" t="str">
        <f>LOWER(VLOOKUP($C278&amp;$G278,'Character Sets'!$A$3:$H$21,6,FALSE))</f>
        <v>casey</v>
      </c>
      <c r="K278" s="114" t="str">
        <f t="shared" si="50"/>
        <v>ST2_she_casey_nametag.png</v>
      </c>
      <c r="L278" s="46" t="s">
        <v>197</v>
      </c>
      <c r="M278" s="46">
        <f>VLOOKUP($C278&amp;$L278,'Character Sets'!$A$3:$H$21,3,FALSE)</f>
        <v>6</v>
      </c>
      <c r="N278" s="46" t="str">
        <f>VLOOKUP($C278&amp;$L278,'Character Sets'!$A$3:$H$21,4,FALSE)</f>
        <v>ST3</v>
      </c>
      <c r="O278" s="46" t="str">
        <f>LOWER(VLOOKUP($C278&amp;$L278,'Character Sets'!$A$3:$H$21,6,FALSE))</f>
        <v>jaime</v>
      </c>
      <c r="P278" s="114" t="str">
        <f t="shared" si="51"/>
        <v>ST3_they_jaime_nametag.png</v>
      </c>
      <c r="Q278" s="127" t="s">
        <v>171</v>
      </c>
      <c r="R278" s="107" cm="1">
        <f t="array" ref="R278">_xlfn.IFS($AF278="left", 275, $AF278="right", 525)</f>
        <v>525</v>
      </c>
      <c r="S278" s="107" cm="1">
        <f t="array" ref="S278">_xlfn.IFS($AG278="left", 275, $AG278="right", 525)</f>
        <v>275</v>
      </c>
      <c r="T278" s="107" cm="1">
        <f t="array" ref="T278">_xlfn.IFS($AF278="left", 175, $AF278="right", 725)</f>
        <v>725</v>
      </c>
      <c r="U278" s="107" cm="1">
        <f t="array" ref="U278">_xlfn.IFS($AI278="top", 150, $AI278="bottom", 250)</f>
        <v>150</v>
      </c>
      <c r="V278" s="107" cm="1">
        <f t="array" ref="V278">_xlfn.IFS($AI278="top", 100, $AI278="bottom", 300)</f>
        <v>100</v>
      </c>
      <c r="W278" s="107" cm="1">
        <f t="array" ref="W278">_xlfn.IFS($AI278="top", 50, $AI278="bottom", 350)</f>
        <v>50</v>
      </c>
      <c r="X278" s="111" t="str">
        <f t="shared" si="52"/>
        <v>ST2_brother_casey.png</v>
      </c>
      <c r="Y278" s="106" t="str" cm="1">
        <f t="array" ref="Y278">_xlfn.IFS($AR278="target_sister",$AO278,$AR278="target_brother", $AN278,$AR278="distractor_sister",$AQ278,$AR278="distractor_brother",$AP278)</f>
        <v>ST3_brother_jaime.png</v>
      </c>
      <c r="Z278" s="106" t="str" cm="1">
        <f t="array" ref="Z278">_xlfn.IFS($AS278="target_sister",$AO278,$AS278="target_brother", $AN278,$AS278="distractor_sister",$AQ278,$AS278="distractor_brother",$AP278)</f>
        <v>ST2_brother_casey.png</v>
      </c>
      <c r="AA278" s="106" t="str" cm="1">
        <f t="array" ref="AA278">_xlfn.IFS($AT278="target_sister",$AO278,$AT278="target_brother", $AN278,$AT278="distractor_sister",$AQ278,$AT278="distractor_brother",$AP278)</f>
        <v>ST3_sister_jaime.png</v>
      </c>
      <c r="AB278" s="106" t="str" cm="1">
        <f t="array" ref="AB278">_xlfn.IFS($AU278="target_sister",$AO278,$AU278="target_brother", $AN278,$AU278="distractor_sister",$AQ278,$AU278="distractor_brother",$AP278)</f>
        <v>ST2_sister_casey.png</v>
      </c>
      <c r="AC278" s="111" t="str">
        <f>_xlfn.CONCAT(VLOOKUP($C278&amp;$G278,'Character Sets'!$A$3:$H$21,6,FALSE)," gave the ",LEFT($Q278,FIND(".",$Q278)-1)," to ",$AK278," ",$AL278,".")</f>
        <v>Casey gave the icecream to her brother.</v>
      </c>
      <c r="AD278" s="107">
        <v>18</v>
      </c>
      <c r="AE278" s="106" t="str" cm="1">
        <f t="array" ref="AE278">_xlfn.IFS($B278="both", "_nametag", $B278="nametag", "_nametag", $B278="intro", "", $B278="neither", "")</f>
        <v>_nametag</v>
      </c>
      <c r="AF278" s="46" t="s">
        <v>6</v>
      </c>
      <c r="AG278" s="46" t="s">
        <v>5</v>
      </c>
      <c r="AH278" s="108" t="str">
        <f t="shared" si="44"/>
        <v>icecream</v>
      </c>
      <c r="AI278" s="46" t="s">
        <v>7</v>
      </c>
      <c r="AJ278" s="110" t="str">
        <f t="shared" si="53"/>
        <v>top right</v>
      </c>
      <c r="AK278" s="110" t="str" cm="1">
        <f t="array" ref="AK278">_xlfn.IFS($G278="he", "his", $G278="she", "her", $G278="they", "their")</f>
        <v>her</v>
      </c>
      <c r="AL278" s="110" t="s">
        <v>135</v>
      </c>
      <c r="AM278" s="111" t="str">
        <f t="shared" si="54"/>
        <v>she_brother</v>
      </c>
      <c r="AN278" s="106" t="str">
        <f t="shared" si="45"/>
        <v>ST2_brother_casey.png</v>
      </c>
      <c r="AO278" s="106" t="str">
        <f t="shared" si="46"/>
        <v>ST2_sister_casey.png</v>
      </c>
      <c r="AP278" s="106" t="str">
        <f t="shared" si="47"/>
        <v>ST3_brother_jaime.png</v>
      </c>
      <c r="AQ278" s="106" t="str">
        <f t="shared" si="48"/>
        <v>ST3_sister_jaime.png</v>
      </c>
      <c r="AR278" s="106" t="s">
        <v>357</v>
      </c>
      <c r="AS278" s="106" t="s">
        <v>355</v>
      </c>
      <c r="AT278" s="106" t="s">
        <v>358</v>
      </c>
      <c r="AU278" s="106" t="s">
        <v>356</v>
      </c>
    </row>
    <row r="279" spans="1:47" x14ac:dyDescent="0.25">
      <c r="A279" s="107">
        <v>8</v>
      </c>
      <c r="B279" s="107" t="s">
        <v>123</v>
      </c>
      <c r="C279" s="107">
        <v>2</v>
      </c>
      <c r="D279" s="46" t="s">
        <v>10</v>
      </c>
      <c r="E279" s="46" t="str">
        <f t="shared" si="49"/>
        <v>nametag_list2_critical19</v>
      </c>
      <c r="F279" s="109" t="s">
        <v>338</v>
      </c>
      <c r="G279" s="46" t="s">
        <v>196</v>
      </c>
      <c r="H279" s="46">
        <f>VLOOKUP($C279&amp;$G279,'Character Sets'!$A$3:$H$21,3,FALSE)</f>
        <v>5</v>
      </c>
      <c r="I279" s="46" t="str">
        <f>VLOOKUP($C279&amp;$G279,'Character Sets'!$A$3:$H$21,4,FALSE)</f>
        <v>ST2</v>
      </c>
      <c r="J279" s="46" t="str">
        <f>LOWER(VLOOKUP($C279&amp;$G279,'Character Sets'!$A$3:$H$21,6,FALSE))</f>
        <v>casey</v>
      </c>
      <c r="K279" s="114" t="str">
        <f t="shared" si="50"/>
        <v>ST2_she_casey_nametag.png</v>
      </c>
      <c r="L279" s="46" t="s">
        <v>197</v>
      </c>
      <c r="M279" s="46">
        <f>VLOOKUP($C279&amp;$L279,'Character Sets'!$A$3:$H$21,3,FALSE)</f>
        <v>6</v>
      </c>
      <c r="N279" s="46" t="str">
        <f>VLOOKUP($C279&amp;$L279,'Character Sets'!$A$3:$H$21,4,FALSE)</f>
        <v>ST3</v>
      </c>
      <c r="O279" s="46" t="str">
        <f>LOWER(VLOOKUP($C279&amp;$L279,'Character Sets'!$A$3:$H$21,6,FALSE))</f>
        <v>jaime</v>
      </c>
      <c r="P279" s="114" t="str">
        <f t="shared" si="51"/>
        <v>ST3_they_jaime_nametag.png</v>
      </c>
      <c r="Q279" s="114" t="s">
        <v>27</v>
      </c>
      <c r="R279" s="107" cm="1">
        <f t="array" ref="R279">_xlfn.IFS($AF279="left", 275, $AF279="right", 525)</f>
        <v>275</v>
      </c>
      <c r="S279" s="107" cm="1">
        <f t="array" ref="S279">_xlfn.IFS($AG279="left", 275, $AG279="right", 525)</f>
        <v>525</v>
      </c>
      <c r="T279" s="107" cm="1">
        <f t="array" ref="T279">_xlfn.IFS($AF279="left", 175, $AF279="right", 725)</f>
        <v>175</v>
      </c>
      <c r="U279" s="107" cm="1">
        <f t="array" ref="U279">_xlfn.IFS($AI279="top", 150, $AI279="bottom", 250)</f>
        <v>250</v>
      </c>
      <c r="V279" s="107" cm="1">
        <f t="array" ref="V279">_xlfn.IFS($AI279="top", 100, $AI279="bottom", 300)</f>
        <v>300</v>
      </c>
      <c r="W279" s="107" cm="1">
        <f t="array" ref="W279">_xlfn.IFS($AI279="top", 50, $AI279="bottom", 350)</f>
        <v>350</v>
      </c>
      <c r="X279" s="111" t="str">
        <f t="shared" si="52"/>
        <v>ST2_sister_casey.png</v>
      </c>
      <c r="Y279" s="106" t="str" cm="1">
        <f t="array" ref="Y279">_xlfn.IFS($AR279="target_sister",$AO279,$AR279="target_brother", $AN279,$AR279="distractor_sister",$AQ279,$AR279="distractor_brother",$AP279)</f>
        <v>ST2_brother_casey.png</v>
      </c>
      <c r="Z279" s="106" t="str" cm="1">
        <f t="array" ref="Z279">_xlfn.IFS($AS279="target_sister",$AO279,$AS279="target_brother", $AN279,$AS279="distractor_sister",$AQ279,$AS279="distractor_brother",$AP279)</f>
        <v>ST3_sister_jaime.png</v>
      </c>
      <c r="AA279" s="106" t="str" cm="1">
        <f t="array" ref="AA279">_xlfn.IFS($AT279="target_sister",$AO279,$AT279="target_brother", $AN279,$AT279="distractor_sister",$AQ279,$AT279="distractor_brother",$AP279)</f>
        <v>ST2_sister_casey.png</v>
      </c>
      <c r="AB279" s="106" t="str" cm="1">
        <f t="array" ref="AB279">_xlfn.IFS($AU279="target_sister",$AO279,$AU279="target_brother", $AN279,$AU279="distractor_sister",$AQ279,$AU279="distractor_brother",$AP279)</f>
        <v>ST3_brother_jaime.png</v>
      </c>
      <c r="AC279" s="111" t="str">
        <f>_xlfn.CONCAT(VLOOKUP($C279&amp;$G279,'Character Sets'!$A$3:$H$21,6,FALSE)," gave the ",LEFT($Q279,FIND(".",$Q279)-1)," to ",$AK279," ",$AL279,".")</f>
        <v>Casey gave the carrot to her sister.</v>
      </c>
      <c r="AD279" s="107">
        <v>19</v>
      </c>
      <c r="AE279" s="106" t="str" cm="1">
        <f t="array" ref="AE279">_xlfn.IFS($B279="both", "_nametag", $B279="nametag", "_nametag", $B279="intro", "", $B279="neither", "")</f>
        <v>_nametag</v>
      </c>
      <c r="AF279" s="46" t="s">
        <v>5</v>
      </c>
      <c r="AG279" s="46" t="s">
        <v>6</v>
      </c>
      <c r="AH279" s="108" t="str">
        <f t="shared" si="44"/>
        <v>carrot</v>
      </c>
      <c r="AI279" s="46" t="s">
        <v>8</v>
      </c>
      <c r="AJ279" s="110" t="str">
        <f t="shared" si="53"/>
        <v>bottom left</v>
      </c>
      <c r="AK279" s="110" t="str" cm="1">
        <f t="array" ref="AK279">_xlfn.IFS($G279="he", "his", $G279="she", "her", $G279="they", "their")</f>
        <v>her</v>
      </c>
      <c r="AL279" s="110" t="s">
        <v>136</v>
      </c>
      <c r="AM279" s="111" t="str">
        <f t="shared" si="54"/>
        <v>she_sister</v>
      </c>
      <c r="AN279" s="106" t="str">
        <f t="shared" si="45"/>
        <v>ST2_brother_casey.png</v>
      </c>
      <c r="AO279" s="106" t="str">
        <f t="shared" si="46"/>
        <v>ST2_sister_casey.png</v>
      </c>
      <c r="AP279" s="106" t="str">
        <f t="shared" si="47"/>
        <v>ST3_brother_jaime.png</v>
      </c>
      <c r="AQ279" s="106" t="str">
        <f t="shared" si="48"/>
        <v>ST3_sister_jaime.png</v>
      </c>
      <c r="AR279" s="106" t="s">
        <v>355</v>
      </c>
      <c r="AS279" s="106" t="s">
        <v>358</v>
      </c>
      <c r="AT279" s="106" t="s">
        <v>356</v>
      </c>
      <c r="AU279" s="106" t="s">
        <v>357</v>
      </c>
    </row>
    <row r="280" spans="1:47" x14ac:dyDescent="0.25">
      <c r="A280" s="107">
        <v>8</v>
      </c>
      <c r="B280" s="107" t="s">
        <v>123</v>
      </c>
      <c r="C280" s="107">
        <v>2</v>
      </c>
      <c r="D280" s="46" t="s">
        <v>10</v>
      </c>
      <c r="E280" s="46" t="str">
        <f t="shared" si="49"/>
        <v>nametag_list2_critical20</v>
      </c>
      <c r="F280" s="109" t="s">
        <v>338</v>
      </c>
      <c r="G280" s="46" t="s">
        <v>196</v>
      </c>
      <c r="H280" s="46">
        <f>VLOOKUP($C280&amp;$G280,'Character Sets'!$A$3:$H$21,3,FALSE)</f>
        <v>5</v>
      </c>
      <c r="I280" s="46" t="str">
        <f>VLOOKUP($C280&amp;$G280,'Character Sets'!$A$3:$H$21,4,FALSE)</f>
        <v>ST2</v>
      </c>
      <c r="J280" s="46" t="str">
        <f>LOWER(VLOOKUP($C280&amp;$G280,'Character Sets'!$A$3:$H$21,6,FALSE))</f>
        <v>casey</v>
      </c>
      <c r="K280" s="114" t="str">
        <f t="shared" si="50"/>
        <v>ST2_she_casey_nametag.png</v>
      </c>
      <c r="L280" s="46" t="s">
        <v>197</v>
      </c>
      <c r="M280" s="46">
        <f>VLOOKUP($C280&amp;$L280,'Character Sets'!$A$3:$H$21,3,FALSE)</f>
        <v>6</v>
      </c>
      <c r="N280" s="46" t="str">
        <f>VLOOKUP($C280&amp;$L280,'Character Sets'!$A$3:$H$21,4,FALSE)</f>
        <v>ST3</v>
      </c>
      <c r="O280" s="46" t="str">
        <f>LOWER(VLOOKUP($C280&amp;$L280,'Character Sets'!$A$3:$H$21,6,FALSE))</f>
        <v>jaime</v>
      </c>
      <c r="P280" s="114" t="str">
        <f t="shared" si="51"/>
        <v>ST3_they_jaime_nametag.png</v>
      </c>
      <c r="Q280" s="114" t="s">
        <v>28</v>
      </c>
      <c r="R280" s="107" cm="1">
        <f t="array" ref="R280">_xlfn.IFS($AF280="left", 275, $AF280="right", 525)</f>
        <v>525</v>
      </c>
      <c r="S280" s="107" cm="1">
        <f t="array" ref="S280">_xlfn.IFS($AG280="left", 275, $AG280="right", 525)</f>
        <v>275</v>
      </c>
      <c r="T280" s="107" cm="1">
        <f t="array" ref="T280">_xlfn.IFS($AF280="left", 175, $AF280="right", 725)</f>
        <v>725</v>
      </c>
      <c r="U280" s="107" cm="1">
        <f t="array" ref="U280">_xlfn.IFS($AI280="top", 150, $AI280="bottom", 250)</f>
        <v>250</v>
      </c>
      <c r="V280" s="107" cm="1">
        <f t="array" ref="V280">_xlfn.IFS($AI280="top", 100, $AI280="bottom", 300)</f>
        <v>300</v>
      </c>
      <c r="W280" s="107" cm="1">
        <f t="array" ref="W280">_xlfn.IFS($AI280="top", 50, $AI280="bottom", 350)</f>
        <v>350</v>
      </c>
      <c r="X280" s="111" t="str">
        <f t="shared" si="52"/>
        <v>ST2_brother_casey.png</v>
      </c>
      <c r="Y280" s="106" t="str" cm="1">
        <f t="array" ref="Y280">_xlfn.IFS($AR280="target_sister",$AO280,$AR280="target_brother", $AN280,$AR280="distractor_sister",$AQ280,$AR280="distractor_brother",$AP280)</f>
        <v>ST3_brother_jaime.png</v>
      </c>
      <c r="Z280" s="106" t="str" cm="1">
        <f t="array" ref="Z280">_xlfn.IFS($AS280="target_sister",$AO280,$AS280="target_brother", $AN280,$AS280="distractor_sister",$AQ280,$AS280="distractor_brother",$AP280)</f>
        <v>ST2_sister_casey.png</v>
      </c>
      <c r="AA280" s="106" t="str" cm="1">
        <f t="array" ref="AA280">_xlfn.IFS($AT280="target_sister",$AO280,$AT280="target_brother", $AN280,$AT280="distractor_sister",$AQ280,$AT280="distractor_brother",$AP280)</f>
        <v>ST3_sister_jaime.png</v>
      </c>
      <c r="AB280" s="106" t="str" cm="1">
        <f t="array" ref="AB280">_xlfn.IFS($AU280="target_sister",$AO280,$AU280="target_brother", $AN280,$AU280="distractor_sister",$AQ280,$AU280="distractor_brother",$AP280)</f>
        <v>ST2_brother_casey.png</v>
      </c>
      <c r="AC280" s="111" t="str">
        <f>_xlfn.CONCAT(VLOOKUP($C280&amp;$G280,'Character Sets'!$A$3:$H$21,6,FALSE)," gave the ",LEFT($Q280,FIND(".",$Q280)-1)," to ",$AK280," ",$AL280,".")</f>
        <v>Casey gave the lemon to her brother.</v>
      </c>
      <c r="AD280" s="107">
        <v>20</v>
      </c>
      <c r="AE280" s="106" t="str" cm="1">
        <f t="array" ref="AE280">_xlfn.IFS($B280="both", "_nametag", $B280="nametag", "_nametag", $B280="intro", "", $B280="neither", "")</f>
        <v>_nametag</v>
      </c>
      <c r="AF280" s="46" t="s">
        <v>6</v>
      </c>
      <c r="AG280" s="46" t="s">
        <v>5</v>
      </c>
      <c r="AH280" s="108" t="str">
        <f t="shared" si="44"/>
        <v>lemon</v>
      </c>
      <c r="AI280" s="46" t="s">
        <v>8</v>
      </c>
      <c r="AJ280" s="110" t="str">
        <f t="shared" si="53"/>
        <v>bottom right</v>
      </c>
      <c r="AK280" s="110" t="str" cm="1">
        <f t="array" ref="AK280">_xlfn.IFS($G280="he", "his", $G280="she", "her", $G280="they", "their")</f>
        <v>her</v>
      </c>
      <c r="AL280" s="110" t="s">
        <v>135</v>
      </c>
      <c r="AM280" s="111" t="str">
        <f t="shared" si="54"/>
        <v>she_brother</v>
      </c>
      <c r="AN280" s="106" t="str">
        <f t="shared" si="45"/>
        <v>ST2_brother_casey.png</v>
      </c>
      <c r="AO280" s="106" t="str">
        <f t="shared" si="46"/>
        <v>ST2_sister_casey.png</v>
      </c>
      <c r="AP280" s="106" t="str">
        <f t="shared" si="47"/>
        <v>ST3_brother_jaime.png</v>
      </c>
      <c r="AQ280" s="106" t="str">
        <f t="shared" si="48"/>
        <v>ST3_sister_jaime.png</v>
      </c>
      <c r="AR280" s="106" t="s">
        <v>357</v>
      </c>
      <c r="AS280" s="106" t="s">
        <v>356</v>
      </c>
      <c r="AT280" s="106" t="s">
        <v>358</v>
      </c>
      <c r="AU280" s="106" t="s">
        <v>355</v>
      </c>
    </row>
    <row r="281" spans="1:47" x14ac:dyDescent="0.25">
      <c r="A281" s="107">
        <v>8</v>
      </c>
      <c r="B281" s="107" t="s">
        <v>123</v>
      </c>
      <c r="C281" s="107">
        <v>2</v>
      </c>
      <c r="D281" s="46" t="s">
        <v>10</v>
      </c>
      <c r="E281" s="46" t="str">
        <f t="shared" si="49"/>
        <v>nametag_list2_critical21</v>
      </c>
      <c r="F281" s="109" t="s">
        <v>339</v>
      </c>
      <c r="G281" s="46" t="s">
        <v>197</v>
      </c>
      <c r="H281" s="46">
        <f>VLOOKUP($C281&amp;$G281,'Character Sets'!$A$3:$H$21,3,FALSE)</f>
        <v>6</v>
      </c>
      <c r="I281" s="46" t="str">
        <f>VLOOKUP($C281&amp;$G281,'Character Sets'!$A$3:$H$21,4,FALSE)</f>
        <v>ST3</v>
      </c>
      <c r="J281" s="46" t="str">
        <f>LOWER(VLOOKUP($C281&amp;$G281,'Character Sets'!$A$3:$H$21,6,FALSE))</f>
        <v>jaime</v>
      </c>
      <c r="K281" s="114" t="str">
        <f t="shared" si="50"/>
        <v>ST3_they_jaime_nametag.png</v>
      </c>
      <c r="L281" s="46" t="s">
        <v>196</v>
      </c>
      <c r="M281" s="46">
        <f>VLOOKUP($C281&amp;$L281,'Character Sets'!$A$3:$H$21,3,FALSE)</f>
        <v>5</v>
      </c>
      <c r="N281" s="46" t="str">
        <f>VLOOKUP($C281&amp;$L281,'Character Sets'!$A$3:$H$21,4,FALSE)</f>
        <v>ST2</v>
      </c>
      <c r="O281" s="46" t="str">
        <f>LOWER(VLOOKUP($C281&amp;$L281,'Character Sets'!$A$3:$H$21,6,FALSE))</f>
        <v>casey</v>
      </c>
      <c r="P281" s="114" t="str">
        <f t="shared" si="51"/>
        <v>ST2_she_casey_nametag.png</v>
      </c>
      <c r="Q281" s="114" t="s">
        <v>170</v>
      </c>
      <c r="R281" s="107" cm="1">
        <f t="array" ref="R281">_xlfn.IFS($AF281="left", 275, $AF281="right", 525)</f>
        <v>275</v>
      </c>
      <c r="S281" s="107" cm="1">
        <f t="array" ref="S281">_xlfn.IFS($AG281="left", 275, $AG281="right", 525)</f>
        <v>525</v>
      </c>
      <c r="T281" s="107" cm="1">
        <f t="array" ref="T281">_xlfn.IFS($AF281="left", 175, $AF281="right", 725)</f>
        <v>175</v>
      </c>
      <c r="U281" s="107" cm="1">
        <f t="array" ref="U281">_xlfn.IFS($AI281="top", 150, $AI281="bottom", 250)</f>
        <v>150</v>
      </c>
      <c r="V281" s="107" cm="1">
        <f t="array" ref="V281">_xlfn.IFS($AI281="top", 100, $AI281="bottom", 300)</f>
        <v>100</v>
      </c>
      <c r="W281" s="107" cm="1">
        <f t="array" ref="W281">_xlfn.IFS($AI281="top", 50, $AI281="bottom", 350)</f>
        <v>50</v>
      </c>
      <c r="X281" s="111" t="str">
        <f t="shared" si="52"/>
        <v>ST3_brother_jaime.png</v>
      </c>
      <c r="Y281" s="106" t="str" cm="1">
        <f t="array" ref="Y281">_xlfn.IFS($AR281="target_sister",$AO281,$AR281="target_brother", $AN281,$AR281="distractor_sister",$AQ281,$AR281="distractor_brother",$AP281)</f>
        <v>ST3_brother_jaime.png</v>
      </c>
      <c r="Z281" s="106" t="str" cm="1">
        <f t="array" ref="Z281">_xlfn.IFS($AS281="target_sister",$AO281,$AS281="target_brother", $AN281,$AS281="distractor_sister",$AQ281,$AS281="distractor_brother",$AP281)</f>
        <v>ST2_sister_casey.png</v>
      </c>
      <c r="AA281" s="106" t="str" cm="1">
        <f t="array" ref="AA281">_xlfn.IFS($AT281="target_sister",$AO281,$AT281="target_brother", $AN281,$AT281="distractor_sister",$AQ281,$AT281="distractor_brother",$AP281)</f>
        <v>ST3_sister_jaime.png</v>
      </c>
      <c r="AB281" s="106" t="str" cm="1">
        <f t="array" ref="AB281">_xlfn.IFS($AU281="target_sister",$AO281,$AU281="target_brother", $AN281,$AU281="distractor_sister",$AQ281,$AU281="distractor_brother",$AP281)</f>
        <v>ST2_brother_casey.png</v>
      </c>
      <c r="AC281" s="111" t="str">
        <f>_xlfn.CONCAT(VLOOKUP($C281&amp;$G281,'Character Sets'!$A$3:$H$21,6,FALSE)," gave the ",LEFT($Q281,FIND(".",$Q281)-1)," to ",$AK281," ",$AL281,".")</f>
        <v>Jaime gave the pizza to their brother.</v>
      </c>
      <c r="AD281" s="107">
        <v>21</v>
      </c>
      <c r="AE281" s="106" t="str" cm="1">
        <f t="array" ref="AE281">_xlfn.IFS($B281="both", "_nametag", $B281="nametag", "_nametag", $B281="intro", "", $B281="neither", "")</f>
        <v>_nametag</v>
      </c>
      <c r="AF281" s="46" t="s">
        <v>5</v>
      </c>
      <c r="AG281" s="46" t="s">
        <v>6</v>
      </c>
      <c r="AH281" s="108" t="str">
        <f t="shared" si="44"/>
        <v>pizza</v>
      </c>
      <c r="AI281" s="46" t="s">
        <v>7</v>
      </c>
      <c r="AJ281" s="110" t="str">
        <f t="shared" si="53"/>
        <v>top left</v>
      </c>
      <c r="AK281" s="110" t="str" cm="1">
        <f t="array" ref="AK281">_xlfn.IFS($G281="he", "his", $G281="she", "her", $G281="they", "their")</f>
        <v>their</v>
      </c>
      <c r="AL281" s="110" t="s">
        <v>135</v>
      </c>
      <c r="AM281" s="111" t="str">
        <f t="shared" si="54"/>
        <v>they_brother</v>
      </c>
      <c r="AN281" s="106" t="str">
        <f t="shared" si="45"/>
        <v>ST3_brother_jaime.png</v>
      </c>
      <c r="AO281" s="106" t="str">
        <f t="shared" si="46"/>
        <v>ST3_sister_jaime.png</v>
      </c>
      <c r="AP281" s="106" t="str">
        <f t="shared" si="47"/>
        <v>ST2_brother_casey.png</v>
      </c>
      <c r="AQ281" s="106" t="str">
        <f t="shared" si="48"/>
        <v>ST2_sister_casey.png</v>
      </c>
      <c r="AR281" s="106" t="s">
        <v>355</v>
      </c>
      <c r="AS281" s="106" t="s">
        <v>358</v>
      </c>
      <c r="AT281" s="106" t="s">
        <v>356</v>
      </c>
      <c r="AU281" s="106" t="s">
        <v>357</v>
      </c>
    </row>
    <row r="282" spans="1:47" x14ac:dyDescent="0.25">
      <c r="A282" s="107">
        <v>8</v>
      </c>
      <c r="B282" s="107" t="s">
        <v>123</v>
      </c>
      <c r="C282" s="107">
        <v>2</v>
      </c>
      <c r="D282" s="46" t="s">
        <v>10</v>
      </c>
      <c r="E282" s="46" t="str">
        <f t="shared" si="49"/>
        <v>nametag_list2_critical22</v>
      </c>
      <c r="F282" s="109" t="s">
        <v>339</v>
      </c>
      <c r="G282" s="46" t="s">
        <v>197</v>
      </c>
      <c r="H282" s="46">
        <f>VLOOKUP($C282&amp;$G282,'Character Sets'!$A$3:$H$21,3,FALSE)</f>
        <v>6</v>
      </c>
      <c r="I282" s="46" t="str">
        <f>VLOOKUP($C282&amp;$G282,'Character Sets'!$A$3:$H$21,4,FALSE)</f>
        <v>ST3</v>
      </c>
      <c r="J282" s="46" t="str">
        <f>LOWER(VLOOKUP($C282&amp;$G282,'Character Sets'!$A$3:$H$21,6,FALSE))</f>
        <v>jaime</v>
      </c>
      <c r="K282" s="114" t="str">
        <f t="shared" si="50"/>
        <v>ST3_they_jaime_nametag.png</v>
      </c>
      <c r="L282" s="46" t="s">
        <v>196</v>
      </c>
      <c r="M282" s="46">
        <f>VLOOKUP($C282&amp;$L282,'Character Sets'!$A$3:$H$21,3,FALSE)</f>
        <v>5</v>
      </c>
      <c r="N282" s="46" t="str">
        <f>VLOOKUP($C282&amp;$L282,'Character Sets'!$A$3:$H$21,4,FALSE)</f>
        <v>ST2</v>
      </c>
      <c r="O282" s="46" t="str">
        <f>LOWER(VLOOKUP($C282&amp;$L282,'Character Sets'!$A$3:$H$21,6,FALSE))</f>
        <v>casey</v>
      </c>
      <c r="P282" s="114" t="str">
        <f t="shared" si="51"/>
        <v>ST2_she_casey_nametag.png</v>
      </c>
      <c r="Q282" s="114" t="s">
        <v>176</v>
      </c>
      <c r="R282" s="107" cm="1">
        <f t="array" ref="R282">_xlfn.IFS($AF282="left", 275, $AF282="right", 525)</f>
        <v>525</v>
      </c>
      <c r="S282" s="107" cm="1">
        <f t="array" ref="S282">_xlfn.IFS($AG282="left", 275, $AG282="right", 525)</f>
        <v>275</v>
      </c>
      <c r="T282" s="107" cm="1">
        <f t="array" ref="T282">_xlfn.IFS($AF282="left", 175, $AF282="right", 725)</f>
        <v>725</v>
      </c>
      <c r="U282" s="107" cm="1">
        <f t="array" ref="U282">_xlfn.IFS($AI282="top", 150, $AI282="bottom", 250)</f>
        <v>150</v>
      </c>
      <c r="V282" s="107" cm="1">
        <f t="array" ref="V282">_xlfn.IFS($AI282="top", 100, $AI282="bottom", 300)</f>
        <v>100</v>
      </c>
      <c r="W282" s="107" cm="1">
        <f t="array" ref="W282">_xlfn.IFS($AI282="top", 50, $AI282="bottom", 350)</f>
        <v>50</v>
      </c>
      <c r="X282" s="111" t="str">
        <f t="shared" si="52"/>
        <v>ST3_sister_jaime.png</v>
      </c>
      <c r="Y282" s="106" t="str" cm="1">
        <f t="array" ref="Y282">_xlfn.IFS($AR282="target_sister",$AO282,$AR282="target_brother", $AN282,$AR282="distractor_sister",$AQ282,$AR282="distractor_brother",$AP282)</f>
        <v>ST2_brother_casey.png</v>
      </c>
      <c r="Z282" s="106" t="str" cm="1">
        <f t="array" ref="Z282">_xlfn.IFS($AS282="target_sister",$AO282,$AS282="target_brother", $AN282,$AS282="distractor_sister",$AQ282,$AS282="distractor_brother",$AP282)</f>
        <v>ST3_sister_jaime.png</v>
      </c>
      <c r="AA282" s="106" t="str" cm="1">
        <f t="array" ref="AA282">_xlfn.IFS($AT282="target_sister",$AO282,$AT282="target_brother", $AN282,$AT282="distractor_sister",$AQ282,$AT282="distractor_brother",$AP282)</f>
        <v>ST2_sister_casey.png</v>
      </c>
      <c r="AB282" s="106" t="str" cm="1">
        <f t="array" ref="AB282">_xlfn.IFS($AU282="target_sister",$AO282,$AU282="target_brother", $AN282,$AU282="distractor_sister",$AQ282,$AU282="distractor_brother",$AP282)</f>
        <v>ST3_brother_jaime.png</v>
      </c>
      <c r="AC282" s="111" t="str">
        <f>_xlfn.CONCAT(VLOOKUP($C282&amp;$G282,'Character Sets'!$A$3:$H$21,6,FALSE)," gave the ",LEFT($Q282,FIND(".",$Q282)-1)," to ",$AK282," ",$AL282,".")</f>
        <v>Jaime gave the plate to their sister.</v>
      </c>
      <c r="AD282" s="107">
        <v>22</v>
      </c>
      <c r="AE282" s="106" t="str" cm="1">
        <f t="array" ref="AE282">_xlfn.IFS($B282="both", "_nametag", $B282="nametag", "_nametag", $B282="intro", "", $B282="neither", "")</f>
        <v>_nametag</v>
      </c>
      <c r="AF282" s="46" t="s">
        <v>6</v>
      </c>
      <c r="AG282" s="46" t="s">
        <v>5</v>
      </c>
      <c r="AH282" s="108" t="str">
        <f t="shared" si="44"/>
        <v>plate</v>
      </c>
      <c r="AI282" s="46" t="s">
        <v>7</v>
      </c>
      <c r="AJ282" s="110" t="str">
        <f t="shared" si="53"/>
        <v>top right</v>
      </c>
      <c r="AK282" s="110" t="str" cm="1">
        <f t="array" ref="AK282">_xlfn.IFS($G282="he", "his", $G282="she", "her", $G282="they", "their")</f>
        <v>their</v>
      </c>
      <c r="AL282" s="110" t="s">
        <v>136</v>
      </c>
      <c r="AM282" s="111" t="str">
        <f t="shared" si="54"/>
        <v>they_sister</v>
      </c>
      <c r="AN282" s="106" t="str">
        <f t="shared" si="45"/>
        <v>ST3_brother_jaime.png</v>
      </c>
      <c r="AO282" s="106" t="str">
        <f t="shared" si="46"/>
        <v>ST3_sister_jaime.png</v>
      </c>
      <c r="AP282" s="106" t="str">
        <f t="shared" si="47"/>
        <v>ST2_brother_casey.png</v>
      </c>
      <c r="AQ282" s="106" t="str">
        <f t="shared" si="48"/>
        <v>ST2_sister_casey.png</v>
      </c>
      <c r="AR282" s="106" t="s">
        <v>357</v>
      </c>
      <c r="AS282" s="106" t="s">
        <v>356</v>
      </c>
      <c r="AT282" s="106" t="s">
        <v>358</v>
      </c>
      <c r="AU282" s="106" t="s">
        <v>355</v>
      </c>
    </row>
    <row r="283" spans="1:47" x14ac:dyDescent="0.25">
      <c r="A283" s="107">
        <v>8</v>
      </c>
      <c r="B283" s="107" t="s">
        <v>123</v>
      </c>
      <c r="C283" s="107">
        <v>2</v>
      </c>
      <c r="D283" s="46" t="s">
        <v>10</v>
      </c>
      <c r="E283" s="46" t="str">
        <f t="shared" si="49"/>
        <v>nametag_list2_critical23</v>
      </c>
      <c r="F283" s="109" t="s">
        <v>339</v>
      </c>
      <c r="G283" s="46" t="s">
        <v>197</v>
      </c>
      <c r="H283" s="46">
        <f>VLOOKUP($C283&amp;$G283,'Character Sets'!$A$3:$H$21,3,FALSE)</f>
        <v>6</v>
      </c>
      <c r="I283" s="46" t="str">
        <f>VLOOKUP($C283&amp;$G283,'Character Sets'!$A$3:$H$21,4,FALSE)</f>
        <v>ST3</v>
      </c>
      <c r="J283" s="46" t="str">
        <f>LOWER(VLOOKUP($C283&amp;$G283,'Character Sets'!$A$3:$H$21,6,FALSE))</f>
        <v>jaime</v>
      </c>
      <c r="K283" s="114" t="str">
        <f t="shared" si="50"/>
        <v>ST3_they_jaime_nametag.png</v>
      </c>
      <c r="L283" s="46" t="s">
        <v>196</v>
      </c>
      <c r="M283" s="46">
        <f>VLOOKUP($C283&amp;$L283,'Character Sets'!$A$3:$H$21,3,FALSE)</f>
        <v>5</v>
      </c>
      <c r="N283" s="46" t="str">
        <f>VLOOKUP($C283&amp;$L283,'Character Sets'!$A$3:$H$21,4,FALSE)</f>
        <v>ST2</v>
      </c>
      <c r="O283" s="46" t="str">
        <f>LOWER(VLOOKUP($C283&amp;$L283,'Character Sets'!$A$3:$H$21,6,FALSE))</f>
        <v>casey</v>
      </c>
      <c r="P283" s="114" t="str">
        <f t="shared" si="51"/>
        <v>ST2_she_casey_nametag.png</v>
      </c>
      <c r="Q283" s="117" t="s">
        <v>37</v>
      </c>
      <c r="R283" s="107" cm="1">
        <f t="array" ref="R283">_xlfn.IFS($AF283="left", 275, $AF283="right", 525)</f>
        <v>275</v>
      </c>
      <c r="S283" s="107" cm="1">
        <f t="array" ref="S283">_xlfn.IFS($AG283="left", 275, $AG283="right", 525)</f>
        <v>525</v>
      </c>
      <c r="T283" s="107" cm="1">
        <f t="array" ref="T283">_xlfn.IFS($AF283="left", 175, $AF283="right", 725)</f>
        <v>175</v>
      </c>
      <c r="U283" s="107" cm="1">
        <f t="array" ref="U283">_xlfn.IFS($AI283="top", 150, $AI283="bottom", 250)</f>
        <v>250</v>
      </c>
      <c r="V283" s="107" cm="1">
        <f t="array" ref="V283">_xlfn.IFS($AI283="top", 100, $AI283="bottom", 300)</f>
        <v>300</v>
      </c>
      <c r="W283" s="107" cm="1">
        <f t="array" ref="W283">_xlfn.IFS($AI283="top", 50, $AI283="bottom", 350)</f>
        <v>350</v>
      </c>
      <c r="X283" s="111" t="str">
        <f t="shared" si="52"/>
        <v>ST3_sister_jaime.png</v>
      </c>
      <c r="Y283" s="106" t="str" cm="1">
        <f t="array" ref="Y283">_xlfn.IFS($AR283="target_sister",$AO283,$AR283="target_brother", $AN283,$AR283="distractor_sister",$AQ283,$AR283="distractor_brother",$AP283)</f>
        <v>ST3_brother_jaime.png</v>
      </c>
      <c r="Z283" s="106" t="str" cm="1">
        <f t="array" ref="Z283">_xlfn.IFS($AS283="target_sister",$AO283,$AS283="target_brother", $AN283,$AS283="distractor_sister",$AQ283,$AS283="distractor_brother",$AP283)</f>
        <v>ST2_sister_casey.png</v>
      </c>
      <c r="AA283" s="106" t="str" cm="1">
        <f t="array" ref="AA283">_xlfn.IFS($AT283="target_sister",$AO283,$AT283="target_brother", $AN283,$AT283="distractor_sister",$AQ283,$AT283="distractor_brother",$AP283)</f>
        <v>ST3_sister_jaime.png</v>
      </c>
      <c r="AB283" s="106" t="str" cm="1">
        <f t="array" ref="AB283">_xlfn.IFS($AU283="target_sister",$AO283,$AU283="target_brother", $AN283,$AU283="distractor_sister",$AQ283,$AU283="distractor_brother",$AP283)</f>
        <v>ST2_brother_casey.png</v>
      </c>
      <c r="AC283" s="111" t="str">
        <f>_xlfn.CONCAT(VLOOKUP($C283&amp;$G283,'Character Sets'!$A$3:$H$21,6,FALSE)," gave the ",LEFT($Q283,FIND(".",$Q283)-1)," to ",$AK283," ",$AL283,".")</f>
        <v>Jaime gave the orange to their sister.</v>
      </c>
      <c r="AD283" s="107">
        <v>23</v>
      </c>
      <c r="AE283" s="106" t="str" cm="1">
        <f t="array" ref="AE283">_xlfn.IFS($B283="both", "_nametag", $B283="nametag", "_nametag", $B283="intro", "", $B283="neither", "")</f>
        <v>_nametag</v>
      </c>
      <c r="AF283" s="46" t="s">
        <v>5</v>
      </c>
      <c r="AG283" s="46" t="s">
        <v>6</v>
      </c>
      <c r="AH283" s="108" t="str">
        <f t="shared" si="44"/>
        <v>orange</v>
      </c>
      <c r="AI283" s="46" t="s">
        <v>8</v>
      </c>
      <c r="AJ283" s="110" t="str">
        <f t="shared" si="53"/>
        <v>bottom left</v>
      </c>
      <c r="AK283" s="110" t="str" cm="1">
        <f t="array" ref="AK283">_xlfn.IFS($G283="he", "his", $G283="she", "her", $G283="they", "their")</f>
        <v>their</v>
      </c>
      <c r="AL283" s="110" t="s">
        <v>136</v>
      </c>
      <c r="AM283" s="111" t="str">
        <f t="shared" si="54"/>
        <v>they_sister</v>
      </c>
      <c r="AN283" s="106" t="str">
        <f t="shared" si="45"/>
        <v>ST3_brother_jaime.png</v>
      </c>
      <c r="AO283" s="106" t="str">
        <f t="shared" si="46"/>
        <v>ST3_sister_jaime.png</v>
      </c>
      <c r="AP283" s="106" t="str">
        <f t="shared" si="47"/>
        <v>ST2_brother_casey.png</v>
      </c>
      <c r="AQ283" s="106" t="str">
        <f t="shared" si="48"/>
        <v>ST2_sister_casey.png</v>
      </c>
      <c r="AR283" s="106" t="s">
        <v>355</v>
      </c>
      <c r="AS283" s="106" t="s">
        <v>358</v>
      </c>
      <c r="AT283" s="106" t="s">
        <v>356</v>
      </c>
      <c r="AU283" s="106" t="s">
        <v>357</v>
      </c>
    </row>
    <row r="284" spans="1:47" x14ac:dyDescent="0.25">
      <c r="A284" s="107">
        <v>8</v>
      </c>
      <c r="B284" s="107" t="s">
        <v>123</v>
      </c>
      <c r="C284" s="107">
        <v>2</v>
      </c>
      <c r="D284" s="46" t="s">
        <v>10</v>
      </c>
      <c r="E284" s="46" t="str">
        <f t="shared" si="49"/>
        <v>nametag_list2_critical24</v>
      </c>
      <c r="F284" s="109" t="s">
        <v>339</v>
      </c>
      <c r="G284" s="46" t="s">
        <v>197</v>
      </c>
      <c r="H284" s="46">
        <f>VLOOKUP($C284&amp;$G284,'Character Sets'!$A$3:$H$21,3,FALSE)</f>
        <v>6</v>
      </c>
      <c r="I284" s="46" t="str">
        <f>VLOOKUP($C284&amp;$G284,'Character Sets'!$A$3:$H$21,4,FALSE)</f>
        <v>ST3</v>
      </c>
      <c r="J284" s="46" t="str">
        <f>LOWER(VLOOKUP($C284&amp;$G284,'Character Sets'!$A$3:$H$21,6,FALSE))</f>
        <v>jaime</v>
      </c>
      <c r="K284" s="114" t="str">
        <f t="shared" si="50"/>
        <v>ST3_they_jaime_nametag.png</v>
      </c>
      <c r="L284" s="46" t="s">
        <v>196</v>
      </c>
      <c r="M284" s="46">
        <f>VLOOKUP($C284&amp;$L284,'Character Sets'!$A$3:$H$21,3,FALSE)</f>
        <v>5</v>
      </c>
      <c r="N284" s="46" t="str">
        <f>VLOOKUP($C284&amp;$L284,'Character Sets'!$A$3:$H$21,4,FALSE)</f>
        <v>ST2</v>
      </c>
      <c r="O284" s="46" t="str">
        <f>LOWER(VLOOKUP($C284&amp;$L284,'Character Sets'!$A$3:$H$21,6,FALSE))</f>
        <v>casey</v>
      </c>
      <c r="P284" s="114" t="str">
        <f t="shared" si="51"/>
        <v>ST2_she_casey_nametag.png</v>
      </c>
      <c r="Q284" s="114" t="s">
        <v>29</v>
      </c>
      <c r="R284" s="107" cm="1">
        <f t="array" ref="R284">_xlfn.IFS($AF284="left", 275, $AF284="right", 525)</f>
        <v>525</v>
      </c>
      <c r="S284" s="107" cm="1">
        <f t="array" ref="S284">_xlfn.IFS($AG284="left", 275, $AG284="right", 525)</f>
        <v>275</v>
      </c>
      <c r="T284" s="107" cm="1">
        <f t="array" ref="T284">_xlfn.IFS($AF284="left", 175, $AF284="right", 725)</f>
        <v>725</v>
      </c>
      <c r="U284" s="107" cm="1">
        <f t="array" ref="U284">_xlfn.IFS($AI284="top", 150, $AI284="bottom", 250)</f>
        <v>250</v>
      </c>
      <c r="V284" s="107" cm="1">
        <f t="array" ref="V284">_xlfn.IFS($AI284="top", 100, $AI284="bottom", 300)</f>
        <v>300</v>
      </c>
      <c r="W284" s="107" cm="1">
        <f t="array" ref="W284">_xlfn.IFS($AI284="top", 50, $AI284="bottom", 350)</f>
        <v>350</v>
      </c>
      <c r="X284" s="111" t="str">
        <f t="shared" si="52"/>
        <v>ST3_brother_jaime.png</v>
      </c>
      <c r="Y284" s="106" t="str" cm="1">
        <f t="array" ref="Y284">_xlfn.IFS($AR284="target_sister",$AO284,$AR284="target_brother", $AN284,$AR284="distractor_sister",$AQ284,$AR284="distractor_brother",$AP284)</f>
        <v>ST2_brother_casey.png</v>
      </c>
      <c r="Z284" s="106" t="str" cm="1">
        <f t="array" ref="Z284">_xlfn.IFS($AS284="target_sister",$AO284,$AS284="target_brother", $AN284,$AS284="distractor_sister",$AQ284,$AS284="distractor_brother",$AP284)</f>
        <v>ST3_sister_jaime.png</v>
      </c>
      <c r="AA284" s="106" t="str" cm="1">
        <f t="array" ref="AA284">_xlfn.IFS($AT284="target_sister",$AO284,$AT284="target_brother", $AN284,$AT284="distractor_sister",$AQ284,$AT284="distractor_brother",$AP284)</f>
        <v>ST2_sister_casey.png</v>
      </c>
      <c r="AB284" s="106" t="str" cm="1">
        <f t="array" ref="AB284">_xlfn.IFS($AU284="target_sister",$AO284,$AU284="target_brother", $AN284,$AU284="distractor_sister",$AQ284,$AU284="distractor_brother",$AP284)</f>
        <v>ST3_brother_jaime.png</v>
      </c>
      <c r="AC284" s="111" t="str">
        <f>_xlfn.CONCAT(VLOOKUP($C284&amp;$G284,'Character Sets'!$A$3:$H$21,6,FALSE)," gave the ",LEFT($Q284,FIND(".",$Q284)-1)," to ",$AK284," ",$AL284,".")</f>
        <v>Jaime gave the potato to their brother.</v>
      </c>
      <c r="AD284" s="107">
        <v>24</v>
      </c>
      <c r="AE284" s="106" t="str" cm="1">
        <f t="array" ref="AE284">_xlfn.IFS($B284="both", "_nametag", $B284="nametag", "_nametag", $B284="intro", "", $B284="neither", "")</f>
        <v>_nametag</v>
      </c>
      <c r="AF284" s="46" t="s">
        <v>6</v>
      </c>
      <c r="AG284" s="46" t="s">
        <v>5</v>
      </c>
      <c r="AH284" s="108" t="str">
        <f t="shared" ref="AH284:AH347" si="55">LEFT($Q284,FIND(".",$Q284)-1)</f>
        <v>potato</v>
      </c>
      <c r="AI284" s="46" t="s">
        <v>8</v>
      </c>
      <c r="AJ284" s="110" t="str">
        <f t="shared" si="53"/>
        <v>bottom right</v>
      </c>
      <c r="AK284" s="110" t="str" cm="1">
        <f t="array" ref="AK284">_xlfn.IFS($G284="he", "his", $G284="she", "her", $G284="they", "their")</f>
        <v>their</v>
      </c>
      <c r="AL284" s="110" t="s">
        <v>135</v>
      </c>
      <c r="AM284" s="111" t="str">
        <f t="shared" si="54"/>
        <v>they_brother</v>
      </c>
      <c r="AN284" s="106" t="str">
        <f t="shared" ref="AN284:AN347" si="56">_xlfn.CONCAT($I284, "_brother_", $J284, ".png")</f>
        <v>ST3_brother_jaime.png</v>
      </c>
      <c r="AO284" s="106" t="str">
        <f t="shared" ref="AO284:AO347" si="57">_xlfn.CONCAT($I284, "_sister_", $J284, ".png")</f>
        <v>ST3_sister_jaime.png</v>
      </c>
      <c r="AP284" s="106" t="str">
        <f t="shared" ref="AP284:AP347" si="58">_xlfn.CONCAT($N284, "_brother_", $O284, ".png")</f>
        <v>ST2_brother_casey.png</v>
      </c>
      <c r="AQ284" s="106" t="str">
        <f t="shared" ref="AQ284:AQ347" si="59">_xlfn.CONCAT($N284, "_sister_", $O284, ".png")</f>
        <v>ST2_sister_casey.png</v>
      </c>
      <c r="AR284" s="106" t="s">
        <v>357</v>
      </c>
      <c r="AS284" s="106" t="s">
        <v>356</v>
      </c>
      <c r="AT284" s="106" t="s">
        <v>358</v>
      </c>
      <c r="AU284" s="106" t="s">
        <v>355</v>
      </c>
    </row>
    <row r="285" spans="1:47" x14ac:dyDescent="0.25">
      <c r="A285" s="107">
        <v>8</v>
      </c>
      <c r="B285" s="107" t="s">
        <v>123</v>
      </c>
      <c r="C285" s="107">
        <v>2</v>
      </c>
      <c r="D285" s="46" t="s">
        <v>10</v>
      </c>
      <c r="E285" s="46" t="str">
        <f t="shared" si="49"/>
        <v>nametag_list2_critical25</v>
      </c>
      <c r="F285" s="109" t="s">
        <v>339</v>
      </c>
      <c r="G285" s="46" t="s">
        <v>197</v>
      </c>
      <c r="H285" s="46">
        <f>VLOOKUP($C285&amp;$G285,'Character Sets'!$A$3:$H$21,3,FALSE)</f>
        <v>6</v>
      </c>
      <c r="I285" s="46" t="str">
        <f>VLOOKUP($C285&amp;$G285,'Character Sets'!$A$3:$H$21,4,FALSE)</f>
        <v>ST3</v>
      </c>
      <c r="J285" s="46" t="str">
        <f>LOWER(VLOOKUP($C285&amp;$G285,'Character Sets'!$A$3:$H$21,6,FALSE))</f>
        <v>jaime</v>
      </c>
      <c r="K285" s="114" t="str">
        <f t="shared" si="50"/>
        <v>ST3_they_jaime_nametag.png</v>
      </c>
      <c r="L285" s="46" t="s">
        <v>196</v>
      </c>
      <c r="M285" s="46">
        <f>VLOOKUP($C285&amp;$L285,'Character Sets'!$A$3:$H$21,3,FALSE)</f>
        <v>5</v>
      </c>
      <c r="N285" s="46" t="str">
        <f>VLOOKUP($C285&amp;$L285,'Character Sets'!$A$3:$H$21,4,FALSE)</f>
        <v>ST2</v>
      </c>
      <c r="O285" s="46" t="str">
        <f>LOWER(VLOOKUP($C285&amp;$L285,'Character Sets'!$A$3:$H$21,6,FALSE))</f>
        <v>casey</v>
      </c>
      <c r="P285" s="114" t="str">
        <f t="shared" si="51"/>
        <v>ST2_she_casey_nametag.png</v>
      </c>
      <c r="Q285" s="114" t="s">
        <v>30</v>
      </c>
      <c r="R285" s="107" cm="1">
        <f t="array" ref="R285">_xlfn.IFS($AF285="left", 275, $AF285="right", 525)</f>
        <v>275</v>
      </c>
      <c r="S285" s="107" cm="1">
        <f t="array" ref="S285">_xlfn.IFS($AG285="left", 275, $AG285="right", 525)</f>
        <v>525</v>
      </c>
      <c r="T285" s="107" cm="1">
        <f t="array" ref="T285">_xlfn.IFS($AF285="left", 175, $AF285="right", 725)</f>
        <v>175</v>
      </c>
      <c r="U285" s="107" cm="1">
        <f t="array" ref="U285">_xlfn.IFS($AI285="top", 150, $AI285="bottom", 250)</f>
        <v>150</v>
      </c>
      <c r="V285" s="107" cm="1">
        <f t="array" ref="V285">_xlfn.IFS($AI285="top", 100, $AI285="bottom", 300)</f>
        <v>100</v>
      </c>
      <c r="W285" s="107" cm="1">
        <f t="array" ref="W285">_xlfn.IFS($AI285="top", 50, $AI285="bottom", 350)</f>
        <v>50</v>
      </c>
      <c r="X285" s="111" t="str">
        <f t="shared" si="52"/>
        <v>ST3_sister_jaime.png</v>
      </c>
      <c r="Y285" s="106" t="str" cm="1">
        <f t="array" ref="Y285">_xlfn.IFS($AR285="target_sister",$AO285,$AR285="target_brother", $AN285,$AR285="distractor_sister",$AQ285,$AR285="distractor_brother",$AP285)</f>
        <v>ST3_sister_jaime.png</v>
      </c>
      <c r="Z285" s="106" t="str" cm="1">
        <f t="array" ref="Z285">_xlfn.IFS($AS285="target_sister",$AO285,$AS285="target_brother", $AN285,$AS285="distractor_sister",$AQ285,$AS285="distractor_brother",$AP285)</f>
        <v>ST2_sister_casey.png</v>
      </c>
      <c r="AA285" s="106" t="str" cm="1">
        <f t="array" ref="AA285">_xlfn.IFS($AT285="target_sister",$AO285,$AT285="target_brother", $AN285,$AT285="distractor_sister",$AQ285,$AT285="distractor_brother",$AP285)</f>
        <v>ST3_brother_jaime.png</v>
      </c>
      <c r="AB285" s="106" t="str" cm="1">
        <f t="array" ref="AB285">_xlfn.IFS($AU285="target_sister",$AO285,$AU285="target_brother", $AN285,$AU285="distractor_sister",$AQ285,$AU285="distractor_brother",$AP285)</f>
        <v>ST2_brother_casey.png</v>
      </c>
      <c r="AC285" s="111" t="str">
        <f>_xlfn.CONCAT(VLOOKUP($C285&amp;$G285,'Character Sets'!$A$3:$H$21,6,FALSE)," gave the ",LEFT($Q285,FIND(".",$Q285)-1)," to ",$AK285," ",$AL285,".")</f>
        <v>Jaime gave the apple to their sister.</v>
      </c>
      <c r="AD285" s="107">
        <v>25</v>
      </c>
      <c r="AE285" s="106" t="str" cm="1">
        <f t="array" ref="AE285">_xlfn.IFS($B285="both", "_nametag", $B285="nametag", "_nametag", $B285="intro", "", $B285="neither", "")</f>
        <v>_nametag</v>
      </c>
      <c r="AF285" s="46" t="s">
        <v>5</v>
      </c>
      <c r="AG285" s="46" t="s">
        <v>6</v>
      </c>
      <c r="AH285" s="108" t="str">
        <f t="shared" si="55"/>
        <v>apple</v>
      </c>
      <c r="AI285" s="46" t="s">
        <v>7</v>
      </c>
      <c r="AJ285" s="110" t="str">
        <f t="shared" si="53"/>
        <v>top left</v>
      </c>
      <c r="AK285" s="110" t="str" cm="1">
        <f t="array" ref="AK285">_xlfn.IFS($G285="he", "his", $G285="she", "her", $G285="they", "their")</f>
        <v>their</v>
      </c>
      <c r="AL285" s="110" t="s">
        <v>136</v>
      </c>
      <c r="AM285" s="111" t="str">
        <f t="shared" si="54"/>
        <v>they_sister</v>
      </c>
      <c r="AN285" s="106" t="str">
        <f t="shared" si="56"/>
        <v>ST3_brother_jaime.png</v>
      </c>
      <c r="AO285" s="106" t="str">
        <f t="shared" si="57"/>
        <v>ST3_sister_jaime.png</v>
      </c>
      <c r="AP285" s="106" t="str">
        <f t="shared" si="58"/>
        <v>ST2_brother_casey.png</v>
      </c>
      <c r="AQ285" s="106" t="str">
        <f t="shared" si="59"/>
        <v>ST2_sister_casey.png</v>
      </c>
      <c r="AR285" s="106" t="s">
        <v>356</v>
      </c>
      <c r="AS285" s="106" t="s">
        <v>358</v>
      </c>
      <c r="AT285" s="106" t="s">
        <v>355</v>
      </c>
      <c r="AU285" s="106" t="s">
        <v>357</v>
      </c>
    </row>
    <row r="286" spans="1:47" x14ac:dyDescent="0.25">
      <c r="A286" s="107">
        <v>8</v>
      </c>
      <c r="B286" s="107" t="s">
        <v>123</v>
      </c>
      <c r="C286" s="107">
        <v>2</v>
      </c>
      <c r="D286" s="46" t="s">
        <v>10</v>
      </c>
      <c r="E286" s="46" t="str">
        <f t="shared" si="49"/>
        <v>nametag_list2_critical26</v>
      </c>
      <c r="F286" s="109" t="s">
        <v>339</v>
      </c>
      <c r="G286" s="46" t="s">
        <v>197</v>
      </c>
      <c r="H286" s="46">
        <f>VLOOKUP($C286&amp;$G286,'Character Sets'!$A$3:$H$21,3,FALSE)</f>
        <v>6</v>
      </c>
      <c r="I286" s="46" t="str">
        <f>VLOOKUP($C286&amp;$G286,'Character Sets'!$A$3:$H$21,4,FALSE)</f>
        <v>ST3</v>
      </c>
      <c r="J286" s="46" t="str">
        <f>LOWER(VLOOKUP($C286&amp;$G286,'Character Sets'!$A$3:$H$21,6,FALSE))</f>
        <v>jaime</v>
      </c>
      <c r="K286" s="114" t="str">
        <f t="shared" si="50"/>
        <v>ST3_they_jaime_nametag.png</v>
      </c>
      <c r="L286" s="46" t="s">
        <v>195</v>
      </c>
      <c r="M286" s="46">
        <f>VLOOKUP($C286&amp;$L286,'Character Sets'!$A$3:$H$21,3,FALSE)</f>
        <v>4</v>
      </c>
      <c r="N286" s="46" t="str">
        <f>VLOOKUP($C286&amp;$L286,'Character Sets'!$A$3:$H$21,4,FALSE)</f>
        <v>HT1</v>
      </c>
      <c r="O286" s="46" t="str">
        <f>LOWER(VLOOKUP($C286&amp;$L286,'Character Sets'!$A$3:$H$21,6,FALSE))</f>
        <v>jordan</v>
      </c>
      <c r="P286" s="114" t="str">
        <f t="shared" si="51"/>
        <v>HT1_he_jordan_nametag.png</v>
      </c>
      <c r="Q286" s="114" t="s">
        <v>31</v>
      </c>
      <c r="R286" s="107" cm="1">
        <f t="array" ref="R286">_xlfn.IFS($AF286="left", 275, $AF286="right", 525)</f>
        <v>525</v>
      </c>
      <c r="S286" s="107" cm="1">
        <f t="array" ref="S286">_xlfn.IFS($AG286="left", 275, $AG286="right", 525)</f>
        <v>275</v>
      </c>
      <c r="T286" s="107" cm="1">
        <f t="array" ref="T286">_xlfn.IFS($AF286="left", 175, $AF286="right", 725)</f>
        <v>725</v>
      </c>
      <c r="U286" s="107" cm="1">
        <f t="array" ref="U286">_xlfn.IFS($AI286="top", 150, $AI286="bottom", 250)</f>
        <v>150</v>
      </c>
      <c r="V286" s="107" cm="1">
        <f t="array" ref="V286">_xlfn.IFS($AI286="top", 100, $AI286="bottom", 300)</f>
        <v>100</v>
      </c>
      <c r="W286" s="107" cm="1">
        <f t="array" ref="W286">_xlfn.IFS($AI286="top", 50, $AI286="bottom", 350)</f>
        <v>50</v>
      </c>
      <c r="X286" s="111" t="str">
        <f t="shared" si="52"/>
        <v>ST3_brother_jaime.png</v>
      </c>
      <c r="Y286" s="106" t="str" cm="1">
        <f t="array" ref="Y286">_xlfn.IFS($AR286="target_sister",$AO286,$AR286="target_brother", $AN286,$AR286="distractor_sister",$AQ286,$AR286="distractor_brother",$AP286)</f>
        <v>HT1_sister_jordan.png</v>
      </c>
      <c r="Z286" s="106" t="str" cm="1">
        <f t="array" ref="Z286">_xlfn.IFS($AS286="target_sister",$AO286,$AS286="target_brother", $AN286,$AS286="distractor_sister",$AQ286,$AS286="distractor_brother",$AP286)</f>
        <v>ST3_brother_jaime.png</v>
      </c>
      <c r="AA286" s="106" t="str" cm="1">
        <f t="array" ref="AA286">_xlfn.IFS($AT286="target_sister",$AO286,$AT286="target_brother", $AN286,$AT286="distractor_sister",$AQ286,$AT286="distractor_brother",$AP286)</f>
        <v>HT1_brother_jordan.png</v>
      </c>
      <c r="AB286" s="106" t="str" cm="1">
        <f t="array" ref="AB286">_xlfn.IFS($AU286="target_sister",$AO286,$AU286="target_brother", $AN286,$AU286="distractor_sister",$AQ286,$AU286="distractor_brother",$AP286)</f>
        <v>ST3_sister_jaime.png</v>
      </c>
      <c r="AC286" s="111" t="str">
        <f>_xlfn.CONCAT(VLOOKUP($C286&amp;$G286,'Character Sets'!$A$3:$H$21,6,FALSE)," gave the ",LEFT($Q286,FIND(".",$Q286)-1)," to ",$AK286," ",$AL286,".")</f>
        <v>Jaime gave the onion to their brother.</v>
      </c>
      <c r="AD286" s="107">
        <v>26</v>
      </c>
      <c r="AE286" s="106" t="str" cm="1">
        <f t="array" ref="AE286">_xlfn.IFS($B286="both", "_nametag", $B286="nametag", "_nametag", $B286="intro", "", $B286="neither", "")</f>
        <v>_nametag</v>
      </c>
      <c r="AF286" s="46" t="s">
        <v>6</v>
      </c>
      <c r="AG286" s="46" t="s">
        <v>5</v>
      </c>
      <c r="AH286" s="108" t="str">
        <f t="shared" si="55"/>
        <v>onion</v>
      </c>
      <c r="AI286" s="46" t="s">
        <v>7</v>
      </c>
      <c r="AJ286" s="110" t="str">
        <f t="shared" si="53"/>
        <v>top right</v>
      </c>
      <c r="AK286" s="110" t="str" cm="1">
        <f t="array" ref="AK286">_xlfn.IFS($G286="he", "his", $G286="she", "her", $G286="they", "their")</f>
        <v>their</v>
      </c>
      <c r="AL286" s="110" t="s">
        <v>135</v>
      </c>
      <c r="AM286" s="111" t="str">
        <f t="shared" si="54"/>
        <v>they_brother</v>
      </c>
      <c r="AN286" s="106" t="str">
        <f t="shared" si="56"/>
        <v>ST3_brother_jaime.png</v>
      </c>
      <c r="AO286" s="106" t="str">
        <f t="shared" si="57"/>
        <v>ST3_sister_jaime.png</v>
      </c>
      <c r="AP286" s="106" t="str">
        <f t="shared" si="58"/>
        <v>HT1_brother_jordan.png</v>
      </c>
      <c r="AQ286" s="106" t="str">
        <f t="shared" si="59"/>
        <v>HT1_sister_jordan.png</v>
      </c>
      <c r="AR286" s="106" t="s">
        <v>358</v>
      </c>
      <c r="AS286" s="106" t="s">
        <v>355</v>
      </c>
      <c r="AT286" s="106" t="s">
        <v>357</v>
      </c>
      <c r="AU286" s="106" t="s">
        <v>356</v>
      </c>
    </row>
    <row r="287" spans="1:47" x14ac:dyDescent="0.25">
      <c r="A287" s="107">
        <v>8</v>
      </c>
      <c r="B287" s="107" t="s">
        <v>123</v>
      </c>
      <c r="C287" s="107">
        <v>2</v>
      </c>
      <c r="D287" s="46" t="s">
        <v>10</v>
      </c>
      <c r="E287" s="46" t="str">
        <f t="shared" si="49"/>
        <v>nametag_list2_critical27</v>
      </c>
      <c r="F287" s="109" t="s">
        <v>339</v>
      </c>
      <c r="G287" s="46" t="s">
        <v>197</v>
      </c>
      <c r="H287" s="46">
        <f>VLOOKUP($C287&amp;$G287,'Character Sets'!$A$3:$H$21,3,FALSE)</f>
        <v>6</v>
      </c>
      <c r="I287" s="46" t="str">
        <f>VLOOKUP($C287&amp;$G287,'Character Sets'!$A$3:$H$21,4,FALSE)</f>
        <v>ST3</v>
      </c>
      <c r="J287" s="46" t="str">
        <f>LOWER(VLOOKUP($C287&amp;$G287,'Character Sets'!$A$3:$H$21,6,FALSE))</f>
        <v>jaime</v>
      </c>
      <c r="K287" s="114" t="str">
        <f t="shared" si="50"/>
        <v>ST3_they_jaime_nametag.png</v>
      </c>
      <c r="L287" s="46" t="s">
        <v>195</v>
      </c>
      <c r="M287" s="46">
        <f>VLOOKUP($C287&amp;$L287,'Character Sets'!$A$3:$H$21,3,FALSE)</f>
        <v>4</v>
      </c>
      <c r="N287" s="46" t="str">
        <f>VLOOKUP($C287&amp;$L287,'Character Sets'!$A$3:$H$21,4,FALSE)</f>
        <v>HT1</v>
      </c>
      <c r="O287" s="46" t="str">
        <f>LOWER(VLOOKUP($C287&amp;$L287,'Character Sets'!$A$3:$H$21,6,FALSE))</f>
        <v>jordan</v>
      </c>
      <c r="P287" s="114" t="str">
        <f t="shared" si="51"/>
        <v>HT1_he_jordan_nametag.png</v>
      </c>
      <c r="Q287" s="114" t="s">
        <v>34</v>
      </c>
      <c r="R287" s="107" cm="1">
        <f t="array" ref="R287">_xlfn.IFS($AF287="left", 275, $AF287="right", 525)</f>
        <v>275</v>
      </c>
      <c r="S287" s="107" cm="1">
        <f t="array" ref="S287">_xlfn.IFS($AG287="left", 275, $AG287="right", 525)</f>
        <v>525</v>
      </c>
      <c r="T287" s="107" cm="1">
        <f t="array" ref="T287">_xlfn.IFS($AF287="left", 175, $AF287="right", 725)</f>
        <v>175</v>
      </c>
      <c r="U287" s="107" cm="1">
        <f t="array" ref="U287">_xlfn.IFS($AI287="top", 150, $AI287="bottom", 250)</f>
        <v>250</v>
      </c>
      <c r="V287" s="107" cm="1">
        <f t="array" ref="V287">_xlfn.IFS($AI287="top", 100, $AI287="bottom", 300)</f>
        <v>300</v>
      </c>
      <c r="W287" s="107" cm="1">
        <f t="array" ref="W287">_xlfn.IFS($AI287="top", 50, $AI287="bottom", 350)</f>
        <v>350</v>
      </c>
      <c r="X287" s="111" t="str">
        <f t="shared" si="52"/>
        <v>ST3_brother_jaime.png</v>
      </c>
      <c r="Y287" s="106" t="str" cm="1">
        <f t="array" ref="Y287">_xlfn.IFS($AR287="target_sister",$AO287,$AR287="target_brother", $AN287,$AR287="distractor_sister",$AQ287,$AR287="distractor_brother",$AP287)</f>
        <v>ST3_sister_jaime.png</v>
      </c>
      <c r="Z287" s="106" t="str" cm="1">
        <f t="array" ref="Z287">_xlfn.IFS($AS287="target_sister",$AO287,$AS287="target_brother", $AN287,$AS287="distractor_sister",$AQ287,$AS287="distractor_brother",$AP287)</f>
        <v>HT1_brother_jordan.png</v>
      </c>
      <c r="AA287" s="106" t="str" cm="1">
        <f t="array" ref="AA287">_xlfn.IFS($AT287="target_sister",$AO287,$AT287="target_brother", $AN287,$AT287="distractor_sister",$AQ287,$AT287="distractor_brother",$AP287)</f>
        <v>ST3_brother_jaime.png</v>
      </c>
      <c r="AB287" s="106" t="str" cm="1">
        <f t="array" ref="AB287">_xlfn.IFS($AU287="target_sister",$AO287,$AU287="target_brother", $AN287,$AU287="distractor_sister",$AQ287,$AU287="distractor_brother",$AP287)</f>
        <v>HT1_sister_jordan.png</v>
      </c>
      <c r="AC287" s="111" t="str">
        <f>_xlfn.CONCAT(VLOOKUP($C287&amp;$G287,'Character Sets'!$A$3:$H$21,6,FALSE)," gave the ",LEFT($Q287,FIND(".",$Q287)-1)," to ",$AK287," ",$AL287,".")</f>
        <v>Jaime gave the watermelon to their brother.</v>
      </c>
      <c r="AD287" s="107">
        <v>27</v>
      </c>
      <c r="AE287" s="106" t="str" cm="1">
        <f t="array" ref="AE287">_xlfn.IFS($B287="both", "_nametag", $B287="nametag", "_nametag", $B287="intro", "", $B287="neither", "")</f>
        <v>_nametag</v>
      </c>
      <c r="AF287" s="46" t="s">
        <v>5</v>
      </c>
      <c r="AG287" s="46" t="s">
        <v>6</v>
      </c>
      <c r="AH287" s="108" t="str">
        <f t="shared" si="55"/>
        <v>watermelon</v>
      </c>
      <c r="AI287" s="46" t="s">
        <v>8</v>
      </c>
      <c r="AJ287" s="110" t="str">
        <f t="shared" si="53"/>
        <v>bottom left</v>
      </c>
      <c r="AK287" s="110" t="str" cm="1">
        <f t="array" ref="AK287">_xlfn.IFS($G287="he", "his", $G287="she", "her", $G287="they", "their")</f>
        <v>their</v>
      </c>
      <c r="AL287" s="110" t="s">
        <v>135</v>
      </c>
      <c r="AM287" s="111" t="str">
        <f t="shared" si="54"/>
        <v>they_brother</v>
      </c>
      <c r="AN287" s="106" t="str">
        <f t="shared" si="56"/>
        <v>ST3_brother_jaime.png</v>
      </c>
      <c r="AO287" s="106" t="str">
        <f t="shared" si="57"/>
        <v>ST3_sister_jaime.png</v>
      </c>
      <c r="AP287" s="106" t="str">
        <f t="shared" si="58"/>
        <v>HT1_brother_jordan.png</v>
      </c>
      <c r="AQ287" s="106" t="str">
        <f t="shared" si="59"/>
        <v>HT1_sister_jordan.png</v>
      </c>
      <c r="AR287" s="106" t="s">
        <v>356</v>
      </c>
      <c r="AS287" s="106" t="s">
        <v>357</v>
      </c>
      <c r="AT287" s="106" t="s">
        <v>355</v>
      </c>
      <c r="AU287" s="106" t="s">
        <v>358</v>
      </c>
    </row>
    <row r="288" spans="1:47" x14ac:dyDescent="0.25">
      <c r="A288" s="107">
        <v>8</v>
      </c>
      <c r="B288" s="107" t="s">
        <v>123</v>
      </c>
      <c r="C288" s="107">
        <v>2</v>
      </c>
      <c r="D288" s="46" t="s">
        <v>10</v>
      </c>
      <c r="E288" s="46" t="str">
        <f t="shared" si="49"/>
        <v>nametag_list2_critical28</v>
      </c>
      <c r="F288" s="109" t="s">
        <v>339</v>
      </c>
      <c r="G288" s="46" t="s">
        <v>197</v>
      </c>
      <c r="H288" s="46">
        <f>VLOOKUP($C288&amp;$G288,'Character Sets'!$A$3:$H$21,3,FALSE)</f>
        <v>6</v>
      </c>
      <c r="I288" s="46" t="str">
        <f>VLOOKUP($C288&amp;$G288,'Character Sets'!$A$3:$H$21,4,FALSE)</f>
        <v>ST3</v>
      </c>
      <c r="J288" s="46" t="str">
        <f>LOWER(VLOOKUP($C288&amp;$G288,'Character Sets'!$A$3:$H$21,6,FALSE))</f>
        <v>jaime</v>
      </c>
      <c r="K288" s="114" t="str">
        <f t="shared" si="50"/>
        <v>ST3_they_jaime_nametag.png</v>
      </c>
      <c r="L288" s="46" t="s">
        <v>195</v>
      </c>
      <c r="M288" s="46">
        <f>VLOOKUP($C288&amp;$L288,'Character Sets'!$A$3:$H$21,3,FALSE)</f>
        <v>4</v>
      </c>
      <c r="N288" s="46" t="str">
        <f>VLOOKUP($C288&amp;$L288,'Character Sets'!$A$3:$H$21,4,FALSE)</f>
        <v>HT1</v>
      </c>
      <c r="O288" s="46" t="str">
        <f>LOWER(VLOOKUP($C288&amp;$L288,'Character Sets'!$A$3:$H$21,6,FALSE))</f>
        <v>jordan</v>
      </c>
      <c r="P288" s="114" t="str">
        <f t="shared" si="51"/>
        <v>HT1_he_jordan_nametag.png</v>
      </c>
      <c r="Q288" s="114" t="s">
        <v>32</v>
      </c>
      <c r="R288" s="107" cm="1">
        <f t="array" ref="R288">_xlfn.IFS($AF288="left", 275, $AF288="right", 525)</f>
        <v>525</v>
      </c>
      <c r="S288" s="107" cm="1">
        <f t="array" ref="S288">_xlfn.IFS($AG288="left", 275, $AG288="right", 525)</f>
        <v>275</v>
      </c>
      <c r="T288" s="107" cm="1">
        <f t="array" ref="T288">_xlfn.IFS($AF288="left", 175, $AF288="right", 725)</f>
        <v>725</v>
      </c>
      <c r="U288" s="107" cm="1">
        <f t="array" ref="U288">_xlfn.IFS($AI288="top", 150, $AI288="bottom", 250)</f>
        <v>250</v>
      </c>
      <c r="V288" s="107" cm="1">
        <f t="array" ref="V288">_xlfn.IFS($AI288="top", 100, $AI288="bottom", 300)</f>
        <v>300</v>
      </c>
      <c r="W288" s="107" cm="1">
        <f t="array" ref="W288">_xlfn.IFS($AI288="top", 50, $AI288="bottom", 350)</f>
        <v>350</v>
      </c>
      <c r="X288" s="111" t="str">
        <f t="shared" si="52"/>
        <v>ST3_sister_jaime.png</v>
      </c>
      <c r="Y288" s="106" t="str" cm="1">
        <f t="array" ref="Y288">_xlfn.IFS($AR288="target_sister",$AO288,$AR288="target_brother", $AN288,$AR288="distractor_sister",$AQ288,$AR288="distractor_brother",$AP288)</f>
        <v>HT1_sister_jordan.png</v>
      </c>
      <c r="Z288" s="106" t="str" cm="1">
        <f t="array" ref="Z288">_xlfn.IFS($AS288="target_sister",$AO288,$AS288="target_brother", $AN288,$AS288="distractor_sister",$AQ288,$AS288="distractor_brother",$AP288)</f>
        <v>ST3_brother_jaime.png</v>
      </c>
      <c r="AA288" s="106" t="str" cm="1">
        <f t="array" ref="AA288">_xlfn.IFS($AT288="target_sister",$AO288,$AT288="target_brother", $AN288,$AT288="distractor_sister",$AQ288,$AT288="distractor_brother",$AP288)</f>
        <v>HT1_brother_jordan.png</v>
      </c>
      <c r="AB288" s="106" t="str" cm="1">
        <f t="array" ref="AB288">_xlfn.IFS($AU288="target_sister",$AO288,$AU288="target_brother", $AN288,$AU288="distractor_sister",$AQ288,$AU288="distractor_brother",$AP288)</f>
        <v>ST3_sister_jaime.png</v>
      </c>
      <c r="AC288" s="111" t="str">
        <f>_xlfn.CONCAT(VLOOKUP($C288&amp;$G288,'Character Sets'!$A$3:$H$21,6,FALSE)," gave the ",LEFT($Q288,FIND(".",$Q288)-1)," to ",$AK288," ",$AL288,".")</f>
        <v>Jaime gave the knife to their sister.</v>
      </c>
      <c r="AD288" s="107">
        <v>28</v>
      </c>
      <c r="AE288" s="106" t="str" cm="1">
        <f t="array" ref="AE288">_xlfn.IFS($B288="both", "_nametag", $B288="nametag", "_nametag", $B288="intro", "", $B288="neither", "")</f>
        <v>_nametag</v>
      </c>
      <c r="AF288" s="46" t="s">
        <v>6</v>
      </c>
      <c r="AG288" s="46" t="s">
        <v>5</v>
      </c>
      <c r="AH288" s="108" t="str">
        <f t="shared" si="55"/>
        <v>knife</v>
      </c>
      <c r="AI288" s="46" t="s">
        <v>8</v>
      </c>
      <c r="AJ288" s="110" t="str">
        <f t="shared" si="53"/>
        <v>bottom right</v>
      </c>
      <c r="AK288" s="110" t="str" cm="1">
        <f t="array" ref="AK288">_xlfn.IFS($G288="he", "his", $G288="she", "her", $G288="they", "their")</f>
        <v>their</v>
      </c>
      <c r="AL288" s="110" t="s">
        <v>136</v>
      </c>
      <c r="AM288" s="111" t="str">
        <f t="shared" si="54"/>
        <v>they_sister</v>
      </c>
      <c r="AN288" s="106" t="str">
        <f t="shared" si="56"/>
        <v>ST3_brother_jaime.png</v>
      </c>
      <c r="AO288" s="106" t="str">
        <f t="shared" si="57"/>
        <v>ST3_sister_jaime.png</v>
      </c>
      <c r="AP288" s="106" t="str">
        <f t="shared" si="58"/>
        <v>HT1_brother_jordan.png</v>
      </c>
      <c r="AQ288" s="106" t="str">
        <f t="shared" si="59"/>
        <v>HT1_sister_jordan.png</v>
      </c>
      <c r="AR288" s="106" t="s">
        <v>358</v>
      </c>
      <c r="AS288" s="106" t="s">
        <v>355</v>
      </c>
      <c r="AT288" s="106" t="s">
        <v>357</v>
      </c>
      <c r="AU288" s="106" t="s">
        <v>356</v>
      </c>
    </row>
    <row r="289" spans="1:47" x14ac:dyDescent="0.25">
      <c r="A289" s="107">
        <v>8</v>
      </c>
      <c r="B289" s="107" t="s">
        <v>123</v>
      </c>
      <c r="C289" s="107">
        <v>2</v>
      </c>
      <c r="D289" s="46" t="s">
        <v>10</v>
      </c>
      <c r="E289" s="46" t="str">
        <f t="shared" si="49"/>
        <v>nametag_list2_critical29</v>
      </c>
      <c r="F289" s="109" t="s">
        <v>339</v>
      </c>
      <c r="G289" s="46" t="s">
        <v>197</v>
      </c>
      <c r="H289" s="46">
        <f>VLOOKUP($C289&amp;$G289,'Character Sets'!$A$3:$H$21,3,FALSE)</f>
        <v>6</v>
      </c>
      <c r="I289" s="46" t="str">
        <f>VLOOKUP($C289&amp;$G289,'Character Sets'!$A$3:$H$21,4,FALSE)</f>
        <v>ST3</v>
      </c>
      <c r="J289" s="46" t="str">
        <f>LOWER(VLOOKUP($C289&amp;$G289,'Character Sets'!$A$3:$H$21,6,FALSE))</f>
        <v>jaime</v>
      </c>
      <c r="K289" s="114" t="str">
        <f t="shared" si="50"/>
        <v>ST3_they_jaime_nametag.png</v>
      </c>
      <c r="L289" s="46" t="s">
        <v>195</v>
      </c>
      <c r="M289" s="46">
        <f>VLOOKUP($C289&amp;$L289,'Character Sets'!$A$3:$H$21,3,FALSE)</f>
        <v>4</v>
      </c>
      <c r="N289" s="46" t="str">
        <f>VLOOKUP($C289&amp;$L289,'Character Sets'!$A$3:$H$21,4,FALSE)</f>
        <v>HT1</v>
      </c>
      <c r="O289" s="46" t="str">
        <f>LOWER(VLOOKUP($C289&amp;$L289,'Character Sets'!$A$3:$H$21,6,FALSE))</f>
        <v>jordan</v>
      </c>
      <c r="P289" s="114" t="str">
        <f t="shared" si="51"/>
        <v>HT1_he_jordan_nametag.png</v>
      </c>
      <c r="Q289" s="114" t="s">
        <v>85</v>
      </c>
      <c r="R289" s="107" cm="1">
        <f t="array" ref="R289">_xlfn.IFS($AF289="left", 275, $AF289="right", 525)</f>
        <v>275</v>
      </c>
      <c r="S289" s="107" cm="1">
        <f t="array" ref="S289">_xlfn.IFS($AG289="left", 275, $AG289="right", 525)</f>
        <v>525</v>
      </c>
      <c r="T289" s="107" cm="1">
        <f t="array" ref="T289">_xlfn.IFS($AF289="left", 175, $AF289="right", 725)</f>
        <v>175</v>
      </c>
      <c r="U289" s="107" cm="1">
        <f t="array" ref="U289">_xlfn.IFS($AI289="top", 150, $AI289="bottom", 250)</f>
        <v>150</v>
      </c>
      <c r="V289" s="107" cm="1">
        <f t="array" ref="V289">_xlfn.IFS($AI289="top", 100, $AI289="bottom", 300)</f>
        <v>100</v>
      </c>
      <c r="W289" s="107" cm="1">
        <f t="array" ref="W289">_xlfn.IFS($AI289="top", 50, $AI289="bottom", 350)</f>
        <v>50</v>
      </c>
      <c r="X289" s="111" t="str">
        <f t="shared" si="52"/>
        <v>ST3_brother_jaime.png</v>
      </c>
      <c r="Y289" s="106" t="str" cm="1">
        <f t="array" ref="Y289">_xlfn.IFS($AR289="target_sister",$AO289,$AR289="target_brother", $AN289,$AR289="distractor_sister",$AQ289,$AR289="distractor_brother",$AP289)</f>
        <v>ST3_brother_jaime.png</v>
      </c>
      <c r="Z289" s="106" t="str" cm="1">
        <f t="array" ref="Z289">_xlfn.IFS($AS289="target_sister",$AO289,$AS289="target_brother", $AN289,$AS289="distractor_sister",$AQ289,$AS289="distractor_brother",$AP289)</f>
        <v>HT1_brother_jordan.png</v>
      </c>
      <c r="AA289" s="106" t="str" cm="1">
        <f t="array" ref="AA289">_xlfn.IFS($AT289="target_sister",$AO289,$AT289="target_brother", $AN289,$AT289="distractor_sister",$AQ289,$AT289="distractor_brother",$AP289)</f>
        <v>ST3_sister_jaime.png</v>
      </c>
      <c r="AB289" s="106" t="str" cm="1">
        <f t="array" ref="AB289">_xlfn.IFS($AU289="target_sister",$AO289,$AU289="target_brother", $AN289,$AU289="distractor_sister",$AQ289,$AU289="distractor_brother",$AP289)</f>
        <v>HT1_sister_jordan.png</v>
      </c>
      <c r="AC289" s="111" t="str">
        <f>_xlfn.CONCAT(VLOOKUP($C289&amp;$G289,'Character Sets'!$A$3:$H$21,6,FALSE)," gave the ",LEFT($Q289,FIND(".",$Q289)-1)," to ",$AK289," ",$AL289,".")</f>
        <v>Jaime gave the cookie to their brother.</v>
      </c>
      <c r="AD289" s="107">
        <v>29</v>
      </c>
      <c r="AE289" s="106" t="str" cm="1">
        <f t="array" ref="AE289">_xlfn.IFS($B289="both", "_nametag", $B289="nametag", "_nametag", $B289="intro", "", $B289="neither", "")</f>
        <v>_nametag</v>
      </c>
      <c r="AF289" s="46" t="s">
        <v>5</v>
      </c>
      <c r="AG289" s="46" t="s">
        <v>6</v>
      </c>
      <c r="AH289" s="108" t="str">
        <f t="shared" si="55"/>
        <v>cookie</v>
      </c>
      <c r="AI289" s="46" t="s">
        <v>7</v>
      </c>
      <c r="AJ289" s="110" t="str">
        <f t="shared" si="53"/>
        <v>top left</v>
      </c>
      <c r="AK289" s="110" t="str" cm="1">
        <f t="array" ref="AK289">_xlfn.IFS($G289="he", "his", $G289="she", "her", $G289="they", "their")</f>
        <v>their</v>
      </c>
      <c r="AL289" s="110" t="s">
        <v>135</v>
      </c>
      <c r="AM289" s="111" t="str">
        <f t="shared" si="54"/>
        <v>they_brother</v>
      </c>
      <c r="AN289" s="106" t="str">
        <f t="shared" si="56"/>
        <v>ST3_brother_jaime.png</v>
      </c>
      <c r="AO289" s="106" t="str">
        <f t="shared" si="57"/>
        <v>ST3_sister_jaime.png</v>
      </c>
      <c r="AP289" s="106" t="str">
        <f t="shared" si="58"/>
        <v>HT1_brother_jordan.png</v>
      </c>
      <c r="AQ289" s="106" t="str">
        <f t="shared" si="59"/>
        <v>HT1_sister_jordan.png</v>
      </c>
      <c r="AR289" s="106" t="s">
        <v>355</v>
      </c>
      <c r="AS289" s="106" t="s">
        <v>357</v>
      </c>
      <c r="AT289" s="106" t="s">
        <v>356</v>
      </c>
      <c r="AU289" s="106" t="s">
        <v>358</v>
      </c>
    </row>
    <row r="290" spans="1:47" x14ac:dyDescent="0.25">
      <c r="A290" s="107">
        <v>8</v>
      </c>
      <c r="B290" s="107" t="s">
        <v>123</v>
      </c>
      <c r="C290" s="107">
        <v>2</v>
      </c>
      <c r="D290" s="46" t="s">
        <v>10</v>
      </c>
      <c r="E290" s="46" t="str">
        <f t="shared" si="49"/>
        <v>nametag_list2_critical30</v>
      </c>
      <c r="F290" s="109" t="s">
        <v>339</v>
      </c>
      <c r="G290" s="46" t="s">
        <v>197</v>
      </c>
      <c r="H290" s="46">
        <f>VLOOKUP($C290&amp;$G290,'Character Sets'!$A$3:$H$21,3,FALSE)</f>
        <v>6</v>
      </c>
      <c r="I290" s="46" t="str">
        <f>VLOOKUP($C290&amp;$G290,'Character Sets'!$A$3:$H$21,4,FALSE)</f>
        <v>ST3</v>
      </c>
      <c r="J290" s="46" t="str">
        <f>LOWER(VLOOKUP($C290&amp;$G290,'Character Sets'!$A$3:$H$21,6,FALSE))</f>
        <v>jaime</v>
      </c>
      <c r="K290" s="114" t="str">
        <f t="shared" si="50"/>
        <v>ST3_they_jaime_nametag.png</v>
      </c>
      <c r="L290" s="46" t="s">
        <v>195</v>
      </c>
      <c r="M290" s="46">
        <f>VLOOKUP($C290&amp;$L290,'Character Sets'!$A$3:$H$21,3,FALSE)</f>
        <v>4</v>
      </c>
      <c r="N290" s="46" t="str">
        <f>VLOOKUP($C290&amp;$L290,'Character Sets'!$A$3:$H$21,4,FALSE)</f>
        <v>HT1</v>
      </c>
      <c r="O290" s="46" t="str">
        <f>LOWER(VLOOKUP($C290&amp;$L290,'Character Sets'!$A$3:$H$21,6,FALSE))</f>
        <v>jordan</v>
      </c>
      <c r="P290" s="114" t="str">
        <f t="shared" si="51"/>
        <v>HT1_he_jordan_nametag.png</v>
      </c>
      <c r="Q290" s="114" t="s">
        <v>33</v>
      </c>
      <c r="R290" s="107" cm="1">
        <f t="array" ref="R290">_xlfn.IFS($AF290="left", 275, $AF290="right", 525)</f>
        <v>525</v>
      </c>
      <c r="S290" s="107" cm="1">
        <f t="array" ref="S290">_xlfn.IFS($AG290="left", 275, $AG290="right", 525)</f>
        <v>275</v>
      </c>
      <c r="T290" s="107" cm="1">
        <f t="array" ref="T290">_xlfn.IFS($AF290="left", 175, $AF290="right", 725)</f>
        <v>725</v>
      </c>
      <c r="U290" s="107" cm="1">
        <f t="array" ref="U290">_xlfn.IFS($AI290="top", 150, $AI290="bottom", 250)</f>
        <v>250</v>
      </c>
      <c r="V290" s="107" cm="1">
        <f t="array" ref="V290">_xlfn.IFS($AI290="top", 100, $AI290="bottom", 300)</f>
        <v>300</v>
      </c>
      <c r="W290" s="107" cm="1">
        <f t="array" ref="W290">_xlfn.IFS($AI290="top", 50, $AI290="bottom", 350)</f>
        <v>350</v>
      </c>
      <c r="X290" s="111" t="str">
        <f t="shared" si="52"/>
        <v>ST3_sister_jaime.png</v>
      </c>
      <c r="Y290" s="106" t="str" cm="1">
        <f t="array" ref="Y290">_xlfn.IFS($AR290="target_sister",$AO290,$AR290="target_brother", $AN290,$AR290="distractor_sister",$AQ290,$AR290="distractor_brother",$AP290)</f>
        <v>HT1_sister_jordan.png</v>
      </c>
      <c r="Z290" s="106" t="str" cm="1">
        <f t="array" ref="Z290">_xlfn.IFS($AS290="target_sister",$AO290,$AS290="target_brother", $AN290,$AS290="distractor_sister",$AQ290,$AS290="distractor_brother",$AP290)</f>
        <v>ST3_brother_jaime.png</v>
      </c>
      <c r="AA290" s="106" t="str" cm="1">
        <f t="array" ref="AA290">_xlfn.IFS($AT290="target_sister",$AO290,$AT290="target_brother", $AN290,$AT290="distractor_sister",$AQ290,$AT290="distractor_brother",$AP290)</f>
        <v>HT1_brother_jordan.png</v>
      </c>
      <c r="AB290" s="106" t="str" cm="1">
        <f t="array" ref="AB290">_xlfn.IFS($AU290="target_sister",$AO290,$AU290="target_brother", $AN290,$AU290="distractor_sister",$AQ290,$AU290="distractor_brother",$AP290)</f>
        <v>ST3_sister_jaime.png</v>
      </c>
      <c r="AC290" s="111" t="str">
        <f>_xlfn.CONCAT(VLOOKUP($C290&amp;$G290,'Character Sets'!$A$3:$H$21,6,FALSE)," gave the ",LEFT($Q290,FIND(".",$Q290)-1)," to ",$AK290," ",$AL290,".")</f>
        <v>Jaime gave the tomato to their sister.</v>
      </c>
      <c r="AD290" s="107">
        <v>30</v>
      </c>
      <c r="AE290" s="106" t="str" cm="1">
        <f t="array" ref="AE290">_xlfn.IFS($B290="both", "_nametag", $B290="nametag", "_nametag", $B290="intro", "", $B290="neither", "")</f>
        <v>_nametag</v>
      </c>
      <c r="AF290" s="46" t="s">
        <v>6</v>
      </c>
      <c r="AG290" s="46" t="s">
        <v>5</v>
      </c>
      <c r="AH290" s="108" t="str">
        <f t="shared" si="55"/>
        <v>tomato</v>
      </c>
      <c r="AI290" s="108" t="s">
        <v>8</v>
      </c>
      <c r="AJ290" s="110" t="str">
        <f t="shared" si="53"/>
        <v>bottom right</v>
      </c>
      <c r="AK290" s="110" t="str" cm="1">
        <f t="array" ref="AK290">_xlfn.IFS($G290="he", "his", $G290="she", "her", $G290="they", "their")</f>
        <v>their</v>
      </c>
      <c r="AL290" s="110" t="s">
        <v>136</v>
      </c>
      <c r="AM290" s="111" t="str">
        <f t="shared" si="54"/>
        <v>they_sister</v>
      </c>
      <c r="AN290" s="106" t="str">
        <f t="shared" si="56"/>
        <v>ST3_brother_jaime.png</v>
      </c>
      <c r="AO290" s="106" t="str">
        <f t="shared" si="57"/>
        <v>ST3_sister_jaime.png</v>
      </c>
      <c r="AP290" s="106" t="str">
        <f t="shared" si="58"/>
        <v>HT1_brother_jordan.png</v>
      </c>
      <c r="AQ290" s="106" t="str">
        <f t="shared" si="59"/>
        <v>HT1_sister_jordan.png</v>
      </c>
      <c r="AR290" s="106" t="s">
        <v>358</v>
      </c>
      <c r="AS290" s="106" t="s">
        <v>355</v>
      </c>
      <c r="AT290" s="106" t="s">
        <v>357</v>
      </c>
      <c r="AU290" s="106" t="s">
        <v>356</v>
      </c>
    </row>
    <row r="291" spans="1:47" x14ac:dyDescent="0.25">
      <c r="A291" s="107">
        <v>9</v>
      </c>
      <c r="B291" s="107" t="s">
        <v>123</v>
      </c>
      <c r="C291" s="107">
        <v>3</v>
      </c>
      <c r="D291" s="46" t="s">
        <v>65</v>
      </c>
      <c r="E291" s="46" t="str">
        <f t="shared" si="49"/>
        <v>nametag_list3_example1</v>
      </c>
      <c r="F291" s="109" t="s">
        <v>337</v>
      </c>
      <c r="G291" s="46" t="s">
        <v>195</v>
      </c>
      <c r="H291" s="46">
        <f>VLOOKUP($C291&amp;$G291,'Character Sets'!$A$3:$H$21,3,FALSE)</f>
        <v>7</v>
      </c>
      <c r="I291" s="46" t="str">
        <f>VLOOKUP($C291&amp;$G291,'Character Sets'!$A$3:$H$21,4,FALSE)</f>
        <v>HT3</v>
      </c>
      <c r="J291" s="46" t="str">
        <f>LOWER(VLOOKUP($C291&amp;$G291,'Character Sets'!$A$3:$H$21,6,FALSE))</f>
        <v>jaime</v>
      </c>
      <c r="K291" s="114" t="str">
        <f t="shared" si="50"/>
        <v>HT3_he_jaime_nametag.png</v>
      </c>
      <c r="L291" s="46" t="s">
        <v>196</v>
      </c>
      <c r="M291" s="46">
        <f>VLOOKUP($C291&amp;$L291,'Character Sets'!$A$3:$H$21,3,FALSE)</f>
        <v>8</v>
      </c>
      <c r="N291" s="46" t="str">
        <f>VLOOKUP($C291&amp;$L291,'Character Sets'!$A$3:$H$21,4,FALSE)</f>
        <v>ST3</v>
      </c>
      <c r="O291" s="46" t="str">
        <f>LOWER(VLOOKUP($C291&amp;$L291,'Character Sets'!$A$3:$H$21,6,FALSE))</f>
        <v>alex</v>
      </c>
      <c r="P291" s="114" t="str">
        <f t="shared" si="51"/>
        <v>ST3_she_alex_nametag.png</v>
      </c>
      <c r="Q291" s="114" t="s">
        <v>38</v>
      </c>
      <c r="R291" s="107" cm="1">
        <f t="array" ref="R291">_xlfn.IFS($AF291="left", 275, $AF291="right", 525)</f>
        <v>275</v>
      </c>
      <c r="S291" s="107" cm="1">
        <f t="array" ref="S291">_xlfn.IFS($AG291="left", 275, $AG291="right", 525)</f>
        <v>525</v>
      </c>
      <c r="T291" s="107" cm="1">
        <f t="array" ref="T291">_xlfn.IFS($AF291="left", 175, $AF291="right", 725)</f>
        <v>175</v>
      </c>
      <c r="U291" s="107" cm="1">
        <f t="array" ref="U291">_xlfn.IFS($AI291="top", 150, $AI291="bottom", 250)</f>
        <v>250</v>
      </c>
      <c r="V291" s="107" cm="1">
        <f t="array" ref="V291">_xlfn.IFS($AI291="top", 100, $AI291="bottom", 300)</f>
        <v>300</v>
      </c>
      <c r="W291" s="107" cm="1">
        <f t="array" ref="W291">_xlfn.IFS($AI291="top", 50, $AI291="bottom", 350)</f>
        <v>350</v>
      </c>
      <c r="X291" s="111" t="str">
        <f t="shared" si="52"/>
        <v>HT3_brother_jaime.png</v>
      </c>
      <c r="Y291" s="106" t="str" cm="1">
        <f t="array" ref="Y291">_xlfn.IFS($AR291="target_sister",$AO291,$AR291="target_brother", $AN291,$AR291="distractor_sister",$AQ291,$AR291="distractor_brother",$AP291)</f>
        <v>HT3_sister_jaime.png</v>
      </c>
      <c r="Z291" s="106" t="str" cm="1">
        <f t="array" ref="Z291">_xlfn.IFS($AS291="target_sister",$AO291,$AS291="target_brother", $AN291,$AS291="distractor_sister",$AQ291,$AS291="distractor_brother",$AP291)</f>
        <v>ST3_brother_alex.png</v>
      </c>
      <c r="AA291" s="106" t="str" cm="1">
        <f t="array" ref="AA291">_xlfn.IFS($AT291="target_sister",$AO291,$AT291="target_brother", $AN291,$AT291="distractor_sister",$AQ291,$AT291="distractor_brother",$AP291)</f>
        <v>HT3_brother_jaime.png</v>
      </c>
      <c r="AB291" s="106" t="str" cm="1">
        <f t="array" ref="AB291">_xlfn.IFS($AU291="target_sister",$AO291,$AU291="target_brother", $AN291,$AU291="distractor_sister",$AQ291,$AU291="distractor_brother",$AP291)</f>
        <v>ST3_sister_alex.png</v>
      </c>
      <c r="AC291" s="111" t="str">
        <f>_xlfn.CONCAT(VLOOKUP($C291&amp;$G291,'Character Sets'!$A$3:$H$21,6,FALSE)," gave the ",LEFT($Q291,FIND(".",$Q291)-1)," to ",$AK291," ",$AL291,".")</f>
        <v>Jaime gave the fork to his brother.</v>
      </c>
      <c r="AD291" s="107">
        <v>1</v>
      </c>
      <c r="AE291" s="106" t="str" cm="1">
        <f t="array" ref="AE291">_xlfn.IFS($B291="both", "_nametag", $B291="nametag", "_nametag", $B291="intro", "", $B291="neither", "")</f>
        <v>_nametag</v>
      </c>
      <c r="AF291" s="108" t="s">
        <v>5</v>
      </c>
      <c r="AG291" s="108" t="s">
        <v>6</v>
      </c>
      <c r="AH291" s="108" t="str">
        <f t="shared" si="55"/>
        <v>fork</v>
      </c>
      <c r="AI291" s="108" t="s">
        <v>8</v>
      </c>
      <c r="AJ291" s="110" t="str">
        <f t="shared" si="53"/>
        <v>bottom left</v>
      </c>
      <c r="AK291" s="110" t="str" cm="1">
        <f t="array" ref="AK291">_xlfn.IFS($G291="he", "his", $G291="she", "her", $G291="they", "their")</f>
        <v>his</v>
      </c>
      <c r="AL291" s="110" t="s">
        <v>135</v>
      </c>
      <c r="AM291" s="111" t="str">
        <f t="shared" si="54"/>
        <v>he_brother</v>
      </c>
      <c r="AN291" s="106" t="str">
        <f t="shared" si="56"/>
        <v>HT3_brother_jaime.png</v>
      </c>
      <c r="AO291" s="106" t="str">
        <f t="shared" si="57"/>
        <v>HT3_sister_jaime.png</v>
      </c>
      <c r="AP291" s="106" t="str">
        <f t="shared" si="58"/>
        <v>ST3_brother_alex.png</v>
      </c>
      <c r="AQ291" s="106" t="str">
        <f t="shared" si="59"/>
        <v>ST3_sister_alex.png</v>
      </c>
      <c r="AR291" s="106" t="s">
        <v>356</v>
      </c>
      <c r="AS291" s="106" t="s">
        <v>357</v>
      </c>
      <c r="AT291" s="106" t="s">
        <v>355</v>
      </c>
      <c r="AU291" s="106" t="s">
        <v>358</v>
      </c>
    </row>
    <row r="292" spans="1:47" x14ac:dyDescent="0.25">
      <c r="A292" s="107">
        <v>9</v>
      </c>
      <c r="B292" s="107" t="s">
        <v>123</v>
      </c>
      <c r="C292" s="107">
        <v>3</v>
      </c>
      <c r="D292" s="46" t="s">
        <v>65</v>
      </c>
      <c r="E292" s="46" t="str">
        <f t="shared" si="49"/>
        <v>nametag_list3_example2</v>
      </c>
      <c r="F292" s="109" t="s">
        <v>338</v>
      </c>
      <c r="G292" s="46" t="s">
        <v>196</v>
      </c>
      <c r="H292" s="46">
        <f>VLOOKUP($C292&amp;$G292,'Character Sets'!$A$3:$H$21,3,FALSE)</f>
        <v>8</v>
      </c>
      <c r="I292" s="46" t="str">
        <f>VLOOKUP($C292&amp;$G292,'Character Sets'!$A$3:$H$21,4,FALSE)</f>
        <v>ST3</v>
      </c>
      <c r="J292" s="46" t="str">
        <f>LOWER(VLOOKUP($C292&amp;$G292,'Character Sets'!$A$3:$H$21,6,FALSE))</f>
        <v>alex</v>
      </c>
      <c r="K292" s="114" t="str">
        <f t="shared" si="50"/>
        <v>ST3_she_alex_nametag.png</v>
      </c>
      <c r="L292" s="46" t="s">
        <v>197</v>
      </c>
      <c r="M292" s="46">
        <f>VLOOKUP($C292&amp;$L292,'Character Sets'!$A$3:$H$21,3,FALSE)</f>
        <v>9</v>
      </c>
      <c r="N292" s="46" t="str">
        <f>VLOOKUP($C292&amp;$L292,'Character Sets'!$A$3:$H$21,4,FALSE)</f>
        <v>HT1</v>
      </c>
      <c r="O292" s="46" t="str">
        <f>LOWER(VLOOKUP($C292&amp;$L292,'Character Sets'!$A$3:$H$21,6,FALSE))</f>
        <v>casey</v>
      </c>
      <c r="P292" s="114" t="str">
        <f t="shared" si="51"/>
        <v>HT1_they_casey_nametag.png</v>
      </c>
      <c r="Q292" s="114" t="s">
        <v>99</v>
      </c>
      <c r="R292" s="107" cm="1">
        <f t="array" ref="R292">_xlfn.IFS($AF292="left", 275, $AF292="right", 525)</f>
        <v>525</v>
      </c>
      <c r="S292" s="107" cm="1">
        <f t="array" ref="S292">_xlfn.IFS($AG292="left", 275, $AG292="right", 525)</f>
        <v>275</v>
      </c>
      <c r="T292" s="107" cm="1">
        <f t="array" ref="T292">_xlfn.IFS($AF292="left", 175, $AF292="right", 725)</f>
        <v>725</v>
      </c>
      <c r="U292" s="107" cm="1">
        <f t="array" ref="U292">_xlfn.IFS($AI292="top", 150, $AI292="bottom", 250)</f>
        <v>250</v>
      </c>
      <c r="V292" s="107" cm="1">
        <f t="array" ref="V292">_xlfn.IFS($AI292="top", 100, $AI292="bottom", 300)</f>
        <v>300</v>
      </c>
      <c r="W292" s="107" cm="1">
        <f t="array" ref="W292">_xlfn.IFS($AI292="top", 50, $AI292="bottom", 350)</f>
        <v>350</v>
      </c>
      <c r="X292" s="111" t="str">
        <f t="shared" si="52"/>
        <v>ST3_sister_alex.png</v>
      </c>
      <c r="Y292" s="106" t="str" cm="1">
        <f t="array" ref="Y292">_xlfn.IFS($AR292="target_sister",$AO292,$AR292="target_brother", $AN292,$AR292="distractor_sister",$AQ292,$AR292="distractor_brother",$AP292)</f>
        <v>HT1_brother_casey.png</v>
      </c>
      <c r="Z292" s="106" t="str" cm="1">
        <f t="array" ref="Z292">_xlfn.IFS($AS292="target_sister",$AO292,$AS292="target_brother", $AN292,$AS292="distractor_sister",$AQ292,$AS292="distractor_brother",$AP292)</f>
        <v>ST3_brother_alex.png</v>
      </c>
      <c r="AA292" s="106" t="str" cm="1">
        <f t="array" ref="AA292">_xlfn.IFS($AT292="target_sister",$AO292,$AT292="target_brother", $AN292,$AT292="distractor_sister",$AQ292,$AT292="distractor_brother",$AP292)</f>
        <v>HT1_sister_casey.png</v>
      </c>
      <c r="AB292" s="106" t="str" cm="1">
        <f t="array" ref="AB292">_xlfn.IFS($AU292="target_sister",$AO292,$AU292="target_brother", $AN292,$AU292="distractor_sister",$AQ292,$AU292="distractor_brother",$AP292)</f>
        <v>ST3_sister_alex.png</v>
      </c>
      <c r="AC292" s="111" t="str">
        <f>_xlfn.CONCAT(VLOOKUP($C292&amp;$G292,'Character Sets'!$A$3:$H$21,6,FALSE)," gave the ",LEFT($Q292,FIND(".",$Q292)-1)," to ",$AK292," ",$AL292,".")</f>
        <v>Alex gave the pepper to her sister.</v>
      </c>
      <c r="AD292" s="107">
        <v>2</v>
      </c>
      <c r="AE292" s="106" t="str" cm="1">
        <f t="array" ref="AE292">_xlfn.IFS($B292="both", "_nametag", $B292="nametag", "_nametag", $B292="intro", "", $B292="neither", "")</f>
        <v>_nametag</v>
      </c>
      <c r="AF292" s="108" t="s">
        <v>6</v>
      </c>
      <c r="AG292" s="108" t="s">
        <v>5</v>
      </c>
      <c r="AH292" s="108" t="str">
        <f t="shared" si="55"/>
        <v>pepper</v>
      </c>
      <c r="AI292" s="108" t="s">
        <v>8</v>
      </c>
      <c r="AJ292" s="110" t="str">
        <f t="shared" si="53"/>
        <v>bottom right</v>
      </c>
      <c r="AK292" s="110" t="str" cm="1">
        <f t="array" ref="AK292">_xlfn.IFS($G292="he", "his", $G292="she", "her", $G292="they", "their")</f>
        <v>her</v>
      </c>
      <c r="AL292" s="110" t="s">
        <v>136</v>
      </c>
      <c r="AM292" s="111" t="str">
        <f t="shared" si="54"/>
        <v>she_sister</v>
      </c>
      <c r="AN292" s="106" t="str">
        <f t="shared" si="56"/>
        <v>ST3_brother_alex.png</v>
      </c>
      <c r="AO292" s="106" t="str">
        <f t="shared" si="57"/>
        <v>ST3_sister_alex.png</v>
      </c>
      <c r="AP292" s="106" t="str">
        <f t="shared" si="58"/>
        <v>HT1_brother_casey.png</v>
      </c>
      <c r="AQ292" s="106" t="str">
        <f t="shared" si="59"/>
        <v>HT1_sister_casey.png</v>
      </c>
      <c r="AR292" s="106" t="s">
        <v>357</v>
      </c>
      <c r="AS292" s="106" t="s">
        <v>355</v>
      </c>
      <c r="AT292" s="106" t="s">
        <v>358</v>
      </c>
      <c r="AU292" s="106" t="s">
        <v>356</v>
      </c>
    </row>
    <row r="293" spans="1:47" x14ac:dyDescent="0.25">
      <c r="A293" s="107">
        <v>9</v>
      </c>
      <c r="B293" s="107" t="s">
        <v>123</v>
      </c>
      <c r="C293" s="107">
        <v>3</v>
      </c>
      <c r="D293" s="46" t="s">
        <v>65</v>
      </c>
      <c r="E293" s="46" t="str">
        <f t="shared" si="49"/>
        <v>nametag_list3_example3</v>
      </c>
      <c r="F293" s="109" t="s">
        <v>339</v>
      </c>
      <c r="G293" s="46" t="s">
        <v>197</v>
      </c>
      <c r="H293" s="46">
        <f>VLOOKUP($C293&amp;$G293,'Character Sets'!$A$3:$H$21,3,FALSE)</f>
        <v>9</v>
      </c>
      <c r="I293" s="46" t="str">
        <f>VLOOKUP($C293&amp;$G293,'Character Sets'!$A$3:$H$21,4,FALSE)</f>
        <v>HT1</v>
      </c>
      <c r="J293" s="46" t="str">
        <f>LOWER(VLOOKUP($C293&amp;$G293,'Character Sets'!$A$3:$H$21,6,FALSE))</f>
        <v>casey</v>
      </c>
      <c r="K293" s="114" t="str">
        <f t="shared" si="50"/>
        <v>HT1_they_casey_nametag.png</v>
      </c>
      <c r="L293" s="46" t="s">
        <v>195</v>
      </c>
      <c r="M293" s="46">
        <f>VLOOKUP($C293&amp;$L293,'Character Sets'!$A$3:$H$21,3,FALSE)</f>
        <v>7</v>
      </c>
      <c r="N293" s="46" t="str">
        <f>VLOOKUP($C293&amp;$L293,'Character Sets'!$A$3:$H$21,4,FALSE)</f>
        <v>HT3</v>
      </c>
      <c r="O293" s="46" t="str">
        <f>LOWER(VLOOKUP($C293&amp;$L293,'Character Sets'!$A$3:$H$21,6,FALSE))</f>
        <v>jaime</v>
      </c>
      <c r="P293" s="114" t="str">
        <f t="shared" si="51"/>
        <v>HT3_he_jaime_nametag.png</v>
      </c>
      <c r="Q293" s="114" t="s">
        <v>36</v>
      </c>
      <c r="R293" s="107" cm="1">
        <f t="array" ref="R293">_xlfn.IFS($AF293="left", 275, $AF293="right", 525)</f>
        <v>525</v>
      </c>
      <c r="S293" s="107" cm="1">
        <f t="array" ref="S293">_xlfn.IFS($AG293="left", 275, $AG293="right", 525)</f>
        <v>275</v>
      </c>
      <c r="T293" s="107" cm="1">
        <f t="array" ref="T293">_xlfn.IFS($AF293="left", 175, $AF293="right", 725)</f>
        <v>725</v>
      </c>
      <c r="U293" s="107" cm="1">
        <f t="array" ref="U293">_xlfn.IFS($AI293="top", 150, $AI293="bottom", 250)</f>
        <v>150</v>
      </c>
      <c r="V293" s="107" cm="1">
        <f t="array" ref="V293">_xlfn.IFS($AI293="top", 100, $AI293="bottom", 300)</f>
        <v>100</v>
      </c>
      <c r="W293" s="107" cm="1">
        <f t="array" ref="W293">_xlfn.IFS($AI293="top", 50, $AI293="bottom", 350)</f>
        <v>50</v>
      </c>
      <c r="X293" s="111" t="str">
        <f t="shared" si="52"/>
        <v>HT1_brother_casey.png</v>
      </c>
      <c r="Y293" s="106" t="str" cm="1">
        <f t="array" ref="Y293">_xlfn.IFS($AR293="target_sister",$AO293,$AR293="target_brother", $AN293,$AR293="distractor_sister",$AQ293,$AR293="distractor_brother",$AP293)</f>
        <v>HT3_brother_jaime.png</v>
      </c>
      <c r="Z293" s="106" t="str" cm="1">
        <f t="array" ref="Z293">_xlfn.IFS($AS293="target_sister",$AO293,$AS293="target_brother", $AN293,$AS293="distractor_sister",$AQ293,$AS293="distractor_brother",$AP293)</f>
        <v>HT1_brother_casey.png</v>
      </c>
      <c r="AA293" s="106" t="str" cm="1">
        <f t="array" ref="AA293">_xlfn.IFS($AT293="target_sister",$AO293,$AT293="target_brother", $AN293,$AT293="distractor_sister",$AQ293,$AT293="distractor_brother",$AP293)</f>
        <v>HT3_sister_jaime.png</v>
      </c>
      <c r="AB293" s="106" t="str" cm="1">
        <f t="array" ref="AB293">_xlfn.IFS($AU293="target_sister",$AO293,$AU293="target_brother", $AN293,$AU293="distractor_sister",$AQ293,$AU293="distractor_brother",$AP293)</f>
        <v>HT1_sister_casey.png</v>
      </c>
      <c r="AC293" s="111" t="str">
        <f>_xlfn.CONCAT(VLOOKUP($C293&amp;$G293,'Character Sets'!$A$3:$H$21,6,FALSE)," gave the ",LEFT($Q293,FIND(".",$Q293)-1)," to ",$AK293," ",$AL293,".")</f>
        <v>Casey gave the peach to their brother.</v>
      </c>
      <c r="AD293" s="107">
        <v>3</v>
      </c>
      <c r="AE293" s="106" t="str" cm="1">
        <f t="array" ref="AE293">_xlfn.IFS($B293="both", "_nametag", $B293="nametag", "_nametag", $B293="intro", "", $B293="neither", "")</f>
        <v>_nametag</v>
      </c>
      <c r="AF293" s="108" t="s">
        <v>6</v>
      </c>
      <c r="AG293" s="108" t="s">
        <v>5</v>
      </c>
      <c r="AH293" s="108" t="str">
        <f t="shared" si="55"/>
        <v>peach</v>
      </c>
      <c r="AI293" s="108" t="s">
        <v>7</v>
      </c>
      <c r="AJ293" s="110" t="str">
        <f t="shared" si="53"/>
        <v>top right</v>
      </c>
      <c r="AK293" s="110" t="str" cm="1">
        <f t="array" ref="AK293">_xlfn.IFS($G293="he", "his", $G293="she", "her", $G293="they", "their")</f>
        <v>their</v>
      </c>
      <c r="AL293" s="110" t="s">
        <v>135</v>
      </c>
      <c r="AM293" s="111" t="str">
        <f t="shared" si="54"/>
        <v>they_brother</v>
      </c>
      <c r="AN293" s="106" t="str">
        <f t="shared" si="56"/>
        <v>HT1_brother_casey.png</v>
      </c>
      <c r="AO293" s="106" t="str">
        <f t="shared" si="57"/>
        <v>HT1_sister_casey.png</v>
      </c>
      <c r="AP293" s="106" t="str">
        <f t="shared" si="58"/>
        <v>HT3_brother_jaime.png</v>
      </c>
      <c r="AQ293" s="106" t="str">
        <f t="shared" si="59"/>
        <v>HT3_sister_jaime.png</v>
      </c>
      <c r="AR293" s="106" t="s">
        <v>357</v>
      </c>
      <c r="AS293" s="106" t="s">
        <v>355</v>
      </c>
      <c r="AT293" s="106" t="s">
        <v>358</v>
      </c>
      <c r="AU293" s="106" t="s">
        <v>356</v>
      </c>
    </row>
    <row r="294" spans="1:47" x14ac:dyDescent="0.25">
      <c r="A294" s="107">
        <v>9</v>
      </c>
      <c r="B294" s="107" t="s">
        <v>123</v>
      </c>
      <c r="C294" s="107">
        <v>3</v>
      </c>
      <c r="D294" s="46" t="s">
        <v>66</v>
      </c>
      <c r="E294" s="46" t="str">
        <f t="shared" si="49"/>
        <v>nametag_list3_practice1</v>
      </c>
      <c r="F294" s="109" t="s">
        <v>338</v>
      </c>
      <c r="G294" s="46" t="s">
        <v>195</v>
      </c>
      <c r="H294" s="46">
        <f>VLOOKUP($C294&amp;$G294,'Character Sets'!$A$3:$H$21,3,FALSE)</f>
        <v>7</v>
      </c>
      <c r="I294" s="46" t="str">
        <f>VLOOKUP($C294&amp;$G294,'Character Sets'!$A$3:$H$21,4,FALSE)</f>
        <v>HT3</v>
      </c>
      <c r="J294" s="46" t="str">
        <f>LOWER(VLOOKUP($C294&amp;$G294,'Character Sets'!$A$3:$H$21,6,FALSE))</f>
        <v>jaime</v>
      </c>
      <c r="K294" s="114" t="str">
        <f t="shared" si="50"/>
        <v>HT3_he_jaime_nametag.png</v>
      </c>
      <c r="L294" s="46" t="s">
        <v>197</v>
      </c>
      <c r="M294" s="46">
        <f>VLOOKUP($C294&amp;$L294,'Character Sets'!$A$3:$H$21,3,FALSE)</f>
        <v>9</v>
      </c>
      <c r="N294" s="46" t="str">
        <f>VLOOKUP($C294&amp;$L294,'Character Sets'!$A$3:$H$21,4,FALSE)</f>
        <v>HT1</v>
      </c>
      <c r="O294" s="46" t="str">
        <f>LOWER(VLOOKUP($C294&amp;$L294,'Character Sets'!$A$3:$H$21,6,FALSE))</f>
        <v>casey</v>
      </c>
      <c r="P294" s="114" t="str">
        <f t="shared" si="51"/>
        <v>HT1_they_casey_nametag.png</v>
      </c>
      <c r="Q294" s="114" t="s">
        <v>39</v>
      </c>
      <c r="R294" s="107" cm="1">
        <f t="array" ref="R294">_xlfn.IFS($AF294="left", 275, $AF294="right", 525)</f>
        <v>525</v>
      </c>
      <c r="S294" s="107" cm="1">
        <f t="array" ref="S294">_xlfn.IFS($AG294="left", 275, $AG294="right", 525)</f>
        <v>275</v>
      </c>
      <c r="T294" s="107" cm="1">
        <f t="array" ref="T294">_xlfn.IFS($AF294="left", 175, $AF294="right", 725)</f>
        <v>725</v>
      </c>
      <c r="U294" s="107" cm="1">
        <f t="array" ref="U294">_xlfn.IFS($AI294="top", 150, $AI294="bottom", 250)</f>
        <v>150</v>
      </c>
      <c r="V294" s="107" cm="1">
        <f t="array" ref="V294">_xlfn.IFS($AI294="top", 100, $AI294="bottom", 300)</f>
        <v>100</v>
      </c>
      <c r="W294" s="107" cm="1">
        <f t="array" ref="W294">_xlfn.IFS($AI294="top", 50, $AI294="bottom", 350)</f>
        <v>50</v>
      </c>
      <c r="X294" s="111" t="str">
        <f t="shared" si="52"/>
        <v>HT3_sister_jaime.png</v>
      </c>
      <c r="Y294" s="106" t="str" cm="1">
        <f t="array" ref="Y294">_xlfn.IFS($AR294="target_sister",$AO294,$AR294="target_brother", $AN294,$AR294="distractor_sister",$AQ294,$AR294="distractor_brother",$AP294)</f>
        <v>HT1_sister_casey.png</v>
      </c>
      <c r="Z294" s="106" t="str" cm="1">
        <f t="array" ref="Z294">_xlfn.IFS($AS294="target_sister",$AO294,$AS294="target_brother", $AN294,$AS294="distractor_sister",$AQ294,$AS294="distractor_brother",$AP294)</f>
        <v>HT3_sister_jaime.png</v>
      </c>
      <c r="AA294" s="106" t="str" cm="1">
        <f t="array" ref="AA294">_xlfn.IFS($AT294="target_sister",$AO294,$AT294="target_brother", $AN294,$AT294="distractor_sister",$AQ294,$AT294="distractor_brother",$AP294)</f>
        <v>HT1_brother_casey.png</v>
      </c>
      <c r="AB294" s="106" t="str" cm="1">
        <f t="array" ref="AB294">_xlfn.IFS($AU294="target_sister",$AO294,$AU294="target_brother", $AN294,$AU294="distractor_sister",$AQ294,$AU294="distractor_brother",$AP294)</f>
        <v>HT3_brother_jaime.png</v>
      </c>
      <c r="AC294" s="111" t="str">
        <f>_xlfn.CONCAT(VLOOKUP($C294&amp;$G294,'Character Sets'!$A$3:$H$21,6,FALSE)," gave the ",LEFT($Q294,FIND(".",$Q294)-1)," to ",$AK294," ",$AL294,".")</f>
        <v>Jaime gave the sandwich to his sister.</v>
      </c>
      <c r="AD294" s="107">
        <v>1</v>
      </c>
      <c r="AE294" s="106" t="str" cm="1">
        <f t="array" ref="AE294">_xlfn.IFS($B294="both", "_nametag", $B294="nametag", "_nametag", $B294="intro", "", $B294="neither", "")</f>
        <v>_nametag</v>
      </c>
      <c r="AF294" s="108" t="s">
        <v>6</v>
      </c>
      <c r="AG294" s="108" t="s">
        <v>5</v>
      </c>
      <c r="AH294" s="108" t="str">
        <f t="shared" si="55"/>
        <v>sandwich</v>
      </c>
      <c r="AI294" s="108" t="s">
        <v>7</v>
      </c>
      <c r="AJ294" s="110" t="str">
        <f t="shared" si="53"/>
        <v>top right</v>
      </c>
      <c r="AK294" s="110" t="str" cm="1">
        <f t="array" ref="AK294">_xlfn.IFS($G294="he", "his", $G294="she", "her", $G294="they", "their")</f>
        <v>his</v>
      </c>
      <c r="AL294" s="110" t="s">
        <v>136</v>
      </c>
      <c r="AM294" s="111" t="str">
        <f t="shared" si="54"/>
        <v>he_sister</v>
      </c>
      <c r="AN294" s="106" t="str">
        <f t="shared" si="56"/>
        <v>HT3_brother_jaime.png</v>
      </c>
      <c r="AO294" s="106" t="str">
        <f t="shared" si="57"/>
        <v>HT3_sister_jaime.png</v>
      </c>
      <c r="AP294" s="106" t="str">
        <f t="shared" si="58"/>
        <v>HT1_brother_casey.png</v>
      </c>
      <c r="AQ294" s="106" t="str">
        <f t="shared" si="59"/>
        <v>HT1_sister_casey.png</v>
      </c>
      <c r="AR294" s="106" t="s">
        <v>358</v>
      </c>
      <c r="AS294" s="106" t="s">
        <v>356</v>
      </c>
      <c r="AT294" s="106" t="s">
        <v>357</v>
      </c>
      <c r="AU294" s="106" t="s">
        <v>355</v>
      </c>
    </row>
    <row r="295" spans="1:47" x14ac:dyDescent="0.25">
      <c r="A295" s="107">
        <v>9</v>
      </c>
      <c r="B295" s="107" t="s">
        <v>123</v>
      </c>
      <c r="C295" s="107">
        <v>3</v>
      </c>
      <c r="D295" s="46" t="s">
        <v>66</v>
      </c>
      <c r="E295" s="46" t="str">
        <f t="shared" si="49"/>
        <v>nametag_list3_practice2</v>
      </c>
      <c r="F295" s="109" t="s">
        <v>337</v>
      </c>
      <c r="G295" s="46" t="s">
        <v>196</v>
      </c>
      <c r="H295" s="46">
        <f>VLOOKUP($C295&amp;$G295,'Character Sets'!$A$3:$H$21,3,FALSE)</f>
        <v>8</v>
      </c>
      <c r="I295" s="46" t="str">
        <f>VLOOKUP($C295&amp;$G295,'Character Sets'!$A$3:$H$21,4,FALSE)</f>
        <v>ST3</v>
      </c>
      <c r="J295" s="46" t="str">
        <f>LOWER(VLOOKUP($C295&amp;$G295,'Character Sets'!$A$3:$H$21,6,FALSE))</f>
        <v>alex</v>
      </c>
      <c r="K295" s="114" t="str">
        <f t="shared" si="50"/>
        <v>ST3_she_alex_nametag.png</v>
      </c>
      <c r="L295" s="46" t="s">
        <v>195</v>
      </c>
      <c r="M295" s="46">
        <f>VLOOKUP($C295&amp;$L295,'Character Sets'!$A$3:$H$21,3,FALSE)</f>
        <v>7</v>
      </c>
      <c r="N295" s="46" t="str">
        <f>VLOOKUP($C295&amp;$L295,'Character Sets'!$A$3:$H$21,4,FALSE)</f>
        <v>HT3</v>
      </c>
      <c r="O295" s="46" t="str">
        <f>LOWER(VLOOKUP($C295&amp;$L295,'Character Sets'!$A$3:$H$21,6,FALSE))</f>
        <v>jaime</v>
      </c>
      <c r="P295" s="114" t="str">
        <f t="shared" si="51"/>
        <v>HT3_he_jaime_nametag.png</v>
      </c>
      <c r="Q295" s="114" t="s">
        <v>107</v>
      </c>
      <c r="R295" s="107" cm="1">
        <f t="array" ref="R295">_xlfn.IFS($AF295="left", 275, $AF295="right", 525)</f>
        <v>275</v>
      </c>
      <c r="S295" s="107" cm="1">
        <f t="array" ref="S295">_xlfn.IFS($AG295="left", 275, $AG295="right", 525)</f>
        <v>525</v>
      </c>
      <c r="T295" s="107" cm="1">
        <f t="array" ref="T295">_xlfn.IFS($AF295="left", 175, $AF295="right", 725)</f>
        <v>175</v>
      </c>
      <c r="U295" s="107" cm="1">
        <f t="array" ref="U295">_xlfn.IFS($AI295="top", 150, $AI295="bottom", 250)</f>
        <v>150</v>
      </c>
      <c r="V295" s="107" cm="1">
        <f t="array" ref="V295">_xlfn.IFS($AI295="top", 100, $AI295="bottom", 300)</f>
        <v>100</v>
      </c>
      <c r="W295" s="107" cm="1">
        <f t="array" ref="W295">_xlfn.IFS($AI295="top", 50, $AI295="bottom", 350)</f>
        <v>50</v>
      </c>
      <c r="X295" s="111" t="str">
        <f t="shared" si="52"/>
        <v>ST3_brother_alex.png</v>
      </c>
      <c r="Y295" s="106" t="str" cm="1">
        <f t="array" ref="Y295">_xlfn.IFS($AR295="target_sister",$AO295,$AR295="target_brother", $AN295,$AR295="distractor_sister",$AQ295,$AR295="distractor_brother",$AP295)</f>
        <v>ST3_brother_alex.png</v>
      </c>
      <c r="Z295" s="106" t="str" cm="1">
        <f t="array" ref="Z295">_xlfn.IFS($AS295="target_sister",$AO295,$AS295="target_brother", $AN295,$AS295="distractor_sister",$AQ295,$AS295="distractor_brother",$AP295)</f>
        <v>HT3_brother_jaime.png</v>
      </c>
      <c r="AA295" s="106" t="str" cm="1">
        <f t="array" ref="AA295">_xlfn.IFS($AT295="target_sister",$AO295,$AT295="target_brother", $AN295,$AT295="distractor_sister",$AQ295,$AT295="distractor_brother",$AP295)</f>
        <v>ST3_sister_alex.png</v>
      </c>
      <c r="AB295" s="106" t="str" cm="1">
        <f t="array" ref="AB295">_xlfn.IFS($AU295="target_sister",$AO295,$AU295="target_brother", $AN295,$AU295="distractor_sister",$AQ295,$AU295="distractor_brother",$AP295)</f>
        <v>HT3_sister_jaime.png</v>
      </c>
      <c r="AC295" s="111" t="str">
        <f>_xlfn.CONCAT(VLOOKUP($C295&amp;$G295,'Character Sets'!$A$3:$H$21,6,FALSE)," gave the ",LEFT($Q295,FIND(".",$Q295)-1)," to ",$AK295," ",$AL295,".")</f>
        <v>Alex gave the popcorn to her brother.</v>
      </c>
      <c r="AD295" s="107">
        <v>2</v>
      </c>
      <c r="AE295" s="106" t="str" cm="1">
        <f t="array" ref="AE295">_xlfn.IFS($B295="both", "_nametag", $B295="nametag", "_nametag", $B295="intro", "", $B295="neither", "")</f>
        <v>_nametag</v>
      </c>
      <c r="AF295" s="108" t="s">
        <v>5</v>
      </c>
      <c r="AG295" s="108" t="s">
        <v>6</v>
      </c>
      <c r="AH295" s="108" t="str">
        <f t="shared" si="55"/>
        <v>popcorn</v>
      </c>
      <c r="AI295" s="108" t="s">
        <v>7</v>
      </c>
      <c r="AJ295" s="110" t="str">
        <f t="shared" si="53"/>
        <v>top left</v>
      </c>
      <c r="AK295" s="110" t="str" cm="1">
        <f t="array" ref="AK295">_xlfn.IFS($G295="he", "his", $G295="she", "her", $G295="they", "their")</f>
        <v>her</v>
      </c>
      <c r="AL295" s="110" t="s">
        <v>135</v>
      </c>
      <c r="AM295" s="111" t="str">
        <f t="shared" si="54"/>
        <v>she_brother</v>
      </c>
      <c r="AN295" s="106" t="str">
        <f t="shared" si="56"/>
        <v>ST3_brother_alex.png</v>
      </c>
      <c r="AO295" s="106" t="str">
        <f t="shared" si="57"/>
        <v>ST3_sister_alex.png</v>
      </c>
      <c r="AP295" s="106" t="str">
        <f t="shared" si="58"/>
        <v>HT3_brother_jaime.png</v>
      </c>
      <c r="AQ295" s="106" t="str">
        <f t="shared" si="59"/>
        <v>HT3_sister_jaime.png</v>
      </c>
      <c r="AR295" s="106" t="s">
        <v>355</v>
      </c>
      <c r="AS295" s="106" t="s">
        <v>357</v>
      </c>
      <c r="AT295" s="106" t="s">
        <v>356</v>
      </c>
      <c r="AU295" s="106" t="s">
        <v>358</v>
      </c>
    </row>
    <row r="296" spans="1:47" x14ac:dyDescent="0.25">
      <c r="A296" s="107">
        <v>9</v>
      </c>
      <c r="B296" s="107" t="s">
        <v>123</v>
      </c>
      <c r="C296" s="107">
        <v>3</v>
      </c>
      <c r="D296" s="46" t="s">
        <v>66</v>
      </c>
      <c r="E296" s="46" t="str">
        <f t="shared" si="49"/>
        <v>nametag_list3_practice3</v>
      </c>
      <c r="F296" s="109" t="s">
        <v>339</v>
      </c>
      <c r="G296" s="46" t="s">
        <v>197</v>
      </c>
      <c r="H296" s="46">
        <f>VLOOKUP($C296&amp;$G296,'Character Sets'!$A$3:$H$21,3,FALSE)</f>
        <v>9</v>
      </c>
      <c r="I296" s="46" t="str">
        <f>VLOOKUP($C296&amp;$G296,'Character Sets'!$A$3:$H$21,4,FALSE)</f>
        <v>HT1</v>
      </c>
      <c r="J296" s="46" t="str">
        <f>LOWER(VLOOKUP($C296&amp;$G296,'Character Sets'!$A$3:$H$21,6,FALSE))</f>
        <v>casey</v>
      </c>
      <c r="K296" s="114" t="str">
        <f t="shared" si="50"/>
        <v>HT1_they_casey_nametag.png</v>
      </c>
      <c r="L296" s="46" t="s">
        <v>196</v>
      </c>
      <c r="M296" s="46">
        <f>VLOOKUP($C296&amp;$L296,'Character Sets'!$A$3:$H$21,3,FALSE)</f>
        <v>8</v>
      </c>
      <c r="N296" s="46" t="str">
        <f>VLOOKUP($C296&amp;$L296,'Character Sets'!$A$3:$H$21,4,FALSE)</f>
        <v>ST3</v>
      </c>
      <c r="O296" s="46" t="str">
        <f>LOWER(VLOOKUP($C296&amp;$L296,'Character Sets'!$A$3:$H$21,6,FALSE))</f>
        <v>alex</v>
      </c>
      <c r="P296" s="114" t="str">
        <f t="shared" si="51"/>
        <v>ST3_she_alex_nametag.png</v>
      </c>
      <c r="Q296" s="114" t="s">
        <v>41</v>
      </c>
      <c r="R296" s="107" cm="1">
        <f t="array" ref="R296">_xlfn.IFS($AF296="left", 275, $AF296="right", 525)</f>
        <v>275</v>
      </c>
      <c r="S296" s="107" cm="1">
        <f t="array" ref="S296">_xlfn.IFS($AG296="left", 275, $AG296="right", 525)</f>
        <v>525</v>
      </c>
      <c r="T296" s="107" cm="1">
        <f t="array" ref="T296">_xlfn.IFS($AF296="left", 175, $AF296="right", 725)</f>
        <v>175</v>
      </c>
      <c r="U296" s="107" cm="1">
        <f t="array" ref="U296">_xlfn.IFS($AI296="top", 150, $AI296="bottom", 250)</f>
        <v>250</v>
      </c>
      <c r="V296" s="107" cm="1">
        <f t="array" ref="V296">_xlfn.IFS($AI296="top", 100, $AI296="bottom", 300)</f>
        <v>300</v>
      </c>
      <c r="W296" s="107" cm="1">
        <f t="array" ref="W296">_xlfn.IFS($AI296="top", 50, $AI296="bottom", 350)</f>
        <v>350</v>
      </c>
      <c r="X296" s="111" t="str">
        <f t="shared" si="52"/>
        <v>HT1_sister_casey.png</v>
      </c>
      <c r="Y296" s="106" t="str" cm="1">
        <f t="array" ref="Y296">_xlfn.IFS($AR296="target_sister",$AO296,$AR296="target_brother", $AN296,$AR296="distractor_sister",$AQ296,$AR296="distractor_brother",$AP296)</f>
        <v>HT1_brother_casey.png</v>
      </c>
      <c r="Z296" s="106" t="str" cm="1">
        <f t="array" ref="Z296">_xlfn.IFS($AS296="target_sister",$AO296,$AS296="target_brother", $AN296,$AS296="distractor_sister",$AQ296,$AS296="distractor_brother",$AP296)</f>
        <v>ST3_sister_alex.png</v>
      </c>
      <c r="AA296" s="106" t="str" cm="1">
        <f t="array" ref="AA296">_xlfn.IFS($AT296="target_sister",$AO296,$AT296="target_brother", $AN296,$AT296="distractor_sister",$AQ296,$AT296="distractor_brother",$AP296)</f>
        <v>HT1_sister_casey.png</v>
      </c>
      <c r="AB296" s="106" t="str" cm="1">
        <f t="array" ref="AB296">_xlfn.IFS($AU296="target_sister",$AO296,$AU296="target_brother", $AN296,$AU296="distractor_sister",$AQ296,$AU296="distractor_brother",$AP296)</f>
        <v>ST3_brother_alex.png</v>
      </c>
      <c r="AC296" s="111" t="str">
        <f>_xlfn.CONCAT(VLOOKUP($C296&amp;$G296,'Character Sets'!$A$3:$H$21,6,FALSE)," gave the ",LEFT($Q296,FIND(".",$Q296)-1)," to ",$AK296," ",$AL296,".")</f>
        <v>Casey gave the hotdog to their sister.</v>
      </c>
      <c r="AD296" s="107">
        <v>3</v>
      </c>
      <c r="AE296" s="106" t="str" cm="1">
        <f t="array" ref="AE296">_xlfn.IFS($B296="both", "_nametag", $B296="nametag", "_nametag", $B296="intro", "", $B296="neither", "")</f>
        <v>_nametag</v>
      </c>
      <c r="AF296" s="108" t="s">
        <v>5</v>
      </c>
      <c r="AG296" s="108" t="s">
        <v>6</v>
      </c>
      <c r="AH296" s="108" t="str">
        <f t="shared" si="55"/>
        <v>hotdog</v>
      </c>
      <c r="AI296" s="108" t="s">
        <v>8</v>
      </c>
      <c r="AJ296" s="110" t="str">
        <f t="shared" si="53"/>
        <v>bottom left</v>
      </c>
      <c r="AK296" s="110" t="str" cm="1">
        <f t="array" ref="AK296">_xlfn.IFS($G296="he", "his", $G296="she", "her", $G296="they", "their")</f>
        <v>their</v>
      </c>
      <c r="AL296" s="110" t="s">
        <v>136</v>
      </c>
      <c r="AM296" s="111" t="str">
        <f t="shared" si="54"/>
        <v>they_sister</v>
      </c>
      <c r="AN296" s="106" t="str">
        <f t="shared" si="56"/>
        <v>HT1_brother_casey.png</v>
      </c>
      <c r="AO296" s="106" t="str">
        <f t="shared" si="57"/>
        <v>HT1_sister_casey.png</v>
      </c>
      <c r="AP296" s="106" t="str">
        <f t="shared" si="58"/>
        <v>ST3_brother_alex.png</v>
      </c>
      <c r="AQ296" s="106" t="str">
        <f t="shared" si="59"/>
        <v>ST3_sister_alex.png</v>
      </c>
      <c r="AR296" s="106" t="s">
        <v>355</v>
      </c>
      <c r="AS296" s="106" t="s">
        <v>358</v>
      </c>
      <c r="AT296" s="106" t="s">
        <v>356</v>
      </c>
      <c r="AU296" s="106" t="s">
        <v>357</v>
      </c>
    </row>
    <row r="297" spans="1:47" x14ac:dyDescent="0.25">
      <c r="A297" s="107">
        <v>9</v>
      </c>
      <c r="B297" s="107" t="s">
        <v>123</v>
      </c>
      <c r="C297" s="107">
        <v>3</v>
      </c>
      <c r="D297" s="46" t="s">
        <v>10</v>
      </c>
      <c r="E297" s="46" t="str">
        <f t="shared" si="49"/>
        <v>nametag_list3_critical1</v>
      </c>
      <c r="F297" s="109" t="s">
        <v>337</v>
      </c>
      <c r="G297" s="46" t="s">
        <v>195</v>
      </c>
      <c r="H297" s="46">
        <f>VLOOKUP($C297&amp;$G297,'Character Sets'!$A$3:$H$21,3,FALSE)</f>
        <v>7</v>
      </c>
      <c r="I297" s="46" t="str">
        <f>VLOOKUP($C297&amp;$G297,'Character Sets'!$A$3:$H$21,4,FALSE)</f>
        <v>HT3</v>
      </c>
      <c r="J297" s="46" t="str">
        <f>LOWER(VLOOKUP($C297&amp;$G297,'Character Sets'!$A$3:$H$21,6,FALSE))</f>
        <v>jaime</v>
      </c>
      <c r="K297" s="114" t="str">
        <f t="shared" si="50"/>
        <v>HT3_he_jaime_nametag.png</v>
      </c>
      <c r="L297" s="46" t="s">
        <v>196</v>
      </c>
      <c r="M297" s="46">
        <f>VLOOKUP($C297&amp;$L297,'Character Sets'!$A$3:$H$21,3,FALSE)</f>
        <v>8</v>
      </c>
      <c r="N297" s="46" t="str">
        <f>VLOOKUP($C297&amp;$L297,'Character Sets'!$A$3:$H$21,4,FALSE)</f>
        <v>ST3</v>
      </c>
      <c r="O297" s="46" t="str">
        <f>LOWER(VLOOKUP($C297&amp;$L297,'Character Sets'!$A$3:$H$21,6,FALSE))</f>
        <v>alex</v>
      </c>
      <c r="P297" s="114" t="str">
        <f t="shared" si="51"/>
        <v>ST3_she_alex_nametag.png</v>
      </c>
      <c r="Q297" s="114" t="s">
        <v>16</v>
      </c>
      <c r="R297" s="107" cm="1">
        <f t="array" ref="R297">_xlfn.IFS($AF297="left", 275, $AF297="right", 525)</f>
        <v>275</v>
      </c>
      <c r="S297" s="107" cm="1">
        <f t="array" ref="S297">_xlfn.IFS($AG297="left", 275, $AG297="right", 525)</f>
        <v>525</v>
      </c>
      <c r="T297" s="107" cm="1">
        <f t="array" ref="T297">_xlfn.IFS($AF297="left", 175, $AF297="right", 725)</f>
        <v>175</v>
      </c>
      <c r="U297" s="107" cm="1">
        <f t="array" ref="U297">_xlfn.IFS($AI297="top", 150, $AI297="bottom", 250)</f>
        <v>150</v>
      </c>
      <c r="V297" s="107" cm="1">
        <f t="array" ref="V297">_xlfn.IFS($AI297="top", 100, $AI297="bottom", 300)</f>
        <v>100</v>
      </c>
      <c r="W297" s="107" cm="1">
        <f t="array" ref="W297">_xlfn.IFS($AI297="top", 50, $AI297="bottom", 350)</f>
        <v>50</v>
      </c>
      <c r="X297" s="111" t="str">
        <f t="shared" si="52"/>
        <v>HT3_brother_jaime.png</v>
      </c>
      <c r="Y297" s="106" t="str" cm="1">
        <f t="array" ref="Y297">_xlfn.IFS($AR297="target_sister",$AO297,$AR297="target_brother", $AN297,$AR297="distractor_sister",$AQ297,$AR297="distractor_brother",$AP297)</f>
        <v>HT3_brother_jaime.png</v>
      </c>
      <c r="Z297" s="106" t="str" cm="1">
        <f t="array" ref="Z297">_xlfn.IFS($AS297="target_sister",$AO297,$AS297="target_brother", $AN297,$AS297="distractor_sister",$AQ297,$AS297="distractor_brother",$AP297)</f>
        <v>ST3_brother_alex.png</v>
      </c>
      <c r="AA297" s="106" t="str" cm="1">
        <f t="array" ref="AA297">_xlfn.IFS($AT297="target_sister",$AO297,$AT297="target_brother", $AN297,$AT297="distractor_sister",$AQ297,$AT297="distractor_brother",$AP297)</f>
        <v>HT3_sister_jaime.png</v>
      </c>
      <c r="AB297" s="106" t="str" cm="1">
        <f t="array" ref="AB297">_xlfn.IFS($AU297="target_sister",$AO297,$AU297="target_brother", $AN297,$AU297="distractor_sister",$AQ297,$AU297="distractor_brother",$AP297)</f>
        <v>ST3_sister_alex.png</v>
      </c>
      <c r="AC297" s="111" t="str">
        <f>_xlfn.CONCAT(VLOOKUP($C297&amp;$G297,'Character Sets'!$A$3:$H$21,6,FALSE)," gave the ",LEFT($Q297,FIND(".",$Q297)-1)," to ",$AK297," ",$AL297,".")</f>
        <v>Jaime gave the chocolate to his brother.</v>
      </c>
      <c r="AD297" s="107">
        <v>1</v>
      </c>
      <c r="AE297" s="106" t="str" cm="1">
        <f t="array" ref="AE297">_xlfn.IFS($B297="both", "_nametag", $B297="nametag", "_nametag", $B297="intro", "", $B297="neither", "")</f>
        <v>_nametag</v>
      </c>
      <c r="AF297" s="46" t="s">
        <v>5</v>
      </c>
      <c r="AG297" s="46" t="s">
        <v>6</v>
      </c>
      <c r="AH297" s="108" t="str">
        <f t="shared" si="55"/>
        <v>chocolate</v>
      </c>
      <c r="AI297" s="46" t="s">
        <v>7</v>
      </c>
      <c r="AJ297" s="110" t="str">
        <f t="shared" si="53"/>
        <v>top left</v>
      </c>
      <c r="AK297" s="110" t="str" cm="1">
        <f t="array" ref="AK297">_xlfn.IFS($G297="he", "his", $G297="she", "her", $G297="they", "their")</f>
        <v>his</v>
      </c>
      <c r="AL297" s="110" t="s">
        <v>135</v>
      </c>
      <c r="AM297" s="111" t="str">
        <f t="shared" si="54"/>
        <v>he_brother</v>
      </c>
      <c r="AN297" s="106" t="str">
        <f t="shared" si="56"/>
        <v>HT3_brother_jaime.png</v>
      </c>
      <c r="AO297" s="106" t="str">
        <f t="shared" si="57"/>
        <v>HT3_sister_jaime.png</v>
      </c>
      <c r="AP297" s="106" t="str">
        <f t="shared" si="58"/>
        <v>ST3_brother_alex.png</v>
      </c>
      <c r="AQ297" s="106" t="str">
        <f t="shared" si="59"/>
        <v>ST3_sister_alex.png</v>
      </c>
      <c r="AR297" s="106" t="s">
        <v>355</v>
      </c>
      <c r="AS297" s="106" t="s">
        <v>357</v>
      </c>
      <c r="AT297" s="106" t="s">
        <v>356</v>
      </c>
      <c r="AU297" s="106" t="s">
        <v>358</v>
      </c>
    </row>
    <row r="298" spans="1:47" x14ac:dyDescent="0.25">
      <c r="A298" s="107">
        <v>9</v>
      </c>
      <c r="B298" s="107" t="s">
        <v>123</v>
      </c>
      <c r="C298" s="107">
        <v>3</v>
      </c>
      <c r="D298" s="46" t="s">
        <v>10</v>
      </c>
      <c r="E298" s="46" t="str">
        <f t="shared" si="49"/>
        <v>nametag_list3_critical2</v>
      </c>
      <c r="F298" s="46" t="s">
        <v>337</v>
      </c>
      <c r="G298" s="46" t="s">
        <v>195</v>
      </c>
      <c r="H298" s="46">
        <f>VLOOKUP($C298&amp;$G298,'Character Sets'!$A$3:$H$21,3,FALSE)</f>
        <v>7</v>
      </c>
      <c r="I298" s="46" t="str">
        <f>VLOOKUP($C298&amp;$G298,'Character Sets'!$A$3:$H$21,4,FALSE)</f>
        <v>HT3</v>
      </c>
      <c r="J298" s="46" t="str">
        <f>LOWER(VLOOKUP($C298&amp;$G298,'Character Sets'!$A$3:$H$21,6,FALSE))</f>
        <v>jaime</v>
      </c>
      <c r="K298" s="114" t="str">
        <f t="shared" si="50"/>
        <v>HT3_he_jaime_nametag.png</v>
      </c>
      <c r="L298" s="46" t="s">
        <v>196</v>
      </c>
      <c r="M298" s="46">
        <f>VLOOKUP($C298&amp;$L298,'Character Sets'!$A$3:$H$21,3,FALSE)</f>
        <v>8</v>
      </c>
      <c r="N298" s="46" t="str">
        <f>VLOOKUP($C298&amp;$L298,'Character Sets'!$A$3:$H$21,4,FALSE)</f>
        <v>ST3</v>
      </c>
      <c r="O298" s="46" t="str">
        <f>LOWER(VLOOKUP($C298&amp;$L298,'Character Sets'!$A$3:$H$21,6,FALSE))</f>
        <v>alex</v>
      </c>
      <c r="P298" s="114" t="str">
        <f t="shared" si="51"/>
        <v>ST3_she_alex_nametag.png</v>
      </c>
      <c r="Q298" s="114" t="s">
        <v>17</v>
      </c>
      <c r="R298" s="107" cm="1">
        <f t="array" ref="R298">_xlfn.IFS($AF298="left", 275, $AF298="right", 525)</f>
        <v>525</v>
      </c>
      <c r="S298" s="107" cm="1">
        <f t="array" ref="S298">_xlfn.IFS($AG298="left", 275, $AG298="right", 525)</f>
        <v>275</v>
      </c>
      <c r="T298" s="107" cm="1">
        <f t="array" ref="T298">_xlfn.IFS($AF298="left", 175, $AF298="right", 725)</f>
        <v>725</v>
      </c>
      <c r="U298" s="107" cm="1">
        <f t="array" ref="U298">_xlfn.IFS($AI298="top", 150, $AI298="bottom", 250)</f>
        <v>150</v>
      </c>
      <c r="V298" s="107" cm="1">
        <f t="array" ref="V298">_xlfn.IFS($AI298="top", 100, $AI298="bottom", 300)</f>
        <v>100</v>
      </c>
      <c r="W298" s="107" cm="1">
        <f t="array" ref="W298">_xlfn.IFS($AI298="top", 50, $AI298="bottom", 350)</f>
        <v>50</v>
      </c>
      <c r="X298" s="111" t="str">
        <f t="shared" si="52"/>
        <v>HT3_sister_jaime.png</v>
      </c>
      <c r="Y298" s="106" t="str" cm="1">
        <f t="array" ref="Y298">_xlfn.IFS($AR298="target_sister",$AO298,$AR298="target_brother", $AN298,$AR298="distractor_sister",$AQ298,$AR298="distractor_brother",$AP298)</f>
        <v>ST3_sister_alex.png</v>
      </c>
      <c r="Z298" s="106" t="str" cm="1">
        <f t="array" ref="Z298">_xlfn.IFS($AS298="target_sister",$AO298,$AS298="target_brother", $AN298,$AS298="distractor_sister",$AQ298,$AS298="distractor_brother",$AP298)</f>
        <v>HT3_sister_jaime.png</v>
      </c>
      <c r="AA298" s="106" t="str" cm="1">
        <f t="array" ref="AA298">_xlfn.IFS($AT298="target_sister",$AO298,$AT298="target_brother", $AN298,$AT298="distractor_sister",$AQ298,$AT298="distractor_brother",$AP298)</f>
        <v>ST3_brother_alex.png</v>
      </c>
      <c r="AB298" s="106" t="str" cm="1">
        <f t="array" ref="AB298">_xlfn.IFS($AU298="target_sister",$AO298,$AU298="target_brother", $AN298,$AU298="distractor_sister",$AQ298,$AU298="distractor_brother",$AP298)</f>
        <v>HT3_brother_jaime.png</v>
      </c>
      <c r="AC298" s="111" t="str">
        <f>_xlfn.CONCAT(VLOOKUP($C298&amp;$G298,'Character Sets'!$A$3:$H$21,6,FALSE)," gave the ",LEFT($Q298,FIND(".",$Q298)-1)," to ",$AK298," ",$AL298,".")</f>
        <v>Jaime gave the cherries to his sister.</v>
      </c>
      <c r="AD298" s="107">
        <v>2</v>
      </c>
      <c r="AE298" s="106" t="str" cm="1">
        <f t="array" ref="AE298">_xlfn.IFS($B298="both", "_nametag", $B298="nametag", "_nametag", $B298="intro", "", $B298="neither", "")</f>
        <v>_nametag</v>
      </c>
      <c r="AF298" s="46" t="s">
        <v>6</v>
      </c>
      <c r="AG298" s="46" t="s">
        <v>5</v>
      </c>
      <c r="AH298" s="108" t="str">
        <f t="shared" si="55"/>
        <v>cherries</v>
      </c>
      <c r="AI298" s="46" t="s">
        <v>7</v>
      </c>
      <c r="AJ298" s="110" t="str">
        <f t="shared" si="53"/>
        <v>top right</v>
      </c>
      <c r="AK298" s="110" t="str" cm="1">
        <f t="array" ref="AK298">_xlfn.IFS($G298="he", "his", $G298="she", "her", $G298="they", "their")</f>
        <v>his</v>
      </c>
      <c r="AL298" s="110" t="s">
        <v>136</v>
      </c>
      <c r="AM298" s="111" t="str">
        <f t="shared" si="54"/>
        <v>he_sister</v>
      </c>
      <c r="AN298" s="106" t="str">
        <f t="shared" si="56"/>
        <v>HT3_brother_jaime.png</v>
      </c>
      <c r="AO298" s="106" t="str">
        <f t="shared" si="57"/>
        <v>HT3_sister_jaime.png</v>
      </c>
      <c r="AP298" s="106" t="str">
        <f t="shared" si="58"/>
        <v>ST3_brother_alex.png</v>
      </c>
      <c r="AQ298" s="106" t="str">
        <f t="shared" si="59"/>
        <v>ST3_sister_alex.png</v>
      </c>
      <c r="AR298" s="106" t="s">
        <v>358</v>
      </c>
      <c r="AS298" s="106" t="s">
        <v>356</v>
      </c>
      <c r="AT298" s="106" t="s">
        <v>357</v>
      </c>
      <c r="AU298" s="106" t="s">
        <v>355</v>
      </c>
    </row>
    <row r="299" spans="1:47" x14ac:dyDescent="0.25">
      <c r="A299" s="107">
        <v>9</v>
      </c>
      <c r="B299" s="107" t="s">
        <v>123</v>
      </c>
      <c r="C299" s="107">
        <v>3</v>
      </c>
      <c r="D299" s="46" t="s">
        <v>10</v>
      </c>
      <c r="E299" s="46" t="str">
        <f t="shared" si="49"/>
        <v>nametag_list3_critical3</v>
      </c>
      <c r="F299" s="46" t="s">
        <v>337</v>
      </c>
      <c r="G299" s="46" t="s">
        <v>195</v>
      </c>
      <c r="H299" s="46">
        <f>VLOOKUP($C299&amp;$G299,'Character Sets'!$A$3:$H$21,3,FALSE)</f>
        <v>7</v>
      </c>
      <c r="I299" s="46" t="str">
        <f>VLOOKUP($C299&amp;$G299,'Character Sets'!$A$3:$H$21,4,FALSE)</f>
        <v>HT3</v>
      </c>
      <c r="J299" s="46" t="str">
        <f>LOWER(VLOOKUP($C299&amp;$G299,'Character Sets'!$A$3:$H$21,6,FALSE))</f>
        <v>jaime</v>
      </c>
      <c r="K299" s="114" t="str">
        <f t="shared" si="50"/>
        <v>HT3_he_jaime_nametag.png</v>
      </c>
      <c r="L299" s="46" t="s">
        <v>196</v>
      </c>
      <c r="M299" s="46">
        <f>VLOOKUP($C299&amp;$L299,'Character Sets'!$A$3:$H$21,3,FALSE)</f>
        <v>8</v>
      </c>
      <c r="N299" s="46" t="str">
        <f>VLOOKUP($C299&amp;$L299,'Character Sets'!$A$3:$H$21,4,FALSE)</f>
        <v>ST3</v>
      </c>
      <c r="O299" s="46" t="str">
        <f>LOWER(VLOOKUP($C299&amp;$L299,'Character Sets'!$A$3:$H$21,6,FALSE))</f>
        <v>alex</v>
      </c>
      <c r="P299" s="114" t="str">
        <f t="shared" si="51"/>
        <v>ST3_she_alex_nametag.png</v>
      </c>
      <c r="Q299" s="114" t="s">
        <v>18</v>
      </c>
      <c r="R299" s="107" cm="1">
        <f t="array" ref="R299">_xlfn.IFS($AF299="left", 275, $AF299="right", 525)</f>
        <v>275</v>
      </c>
      <c r="S299" s="107" cm="1">
        <f t="array" ref="S299">_xlfn.IFS($AG299="left", 275, $AG299="right", 525)</f>
        <v>525</v>
      </c>
      <c r="T299" s="107" cm="1">
        <f t="array" ref="T299">_xlfn.IFS($AF299="left", 175, $AF299="right", 725)</f>
        <v>175</v>
      </c>
      <c r="U299" s="107" cm="1">
        <f t="array" ref="U299">_xlfn.IFS($AI299="top", 150, $AI299="bottom", 250)</f>
        <v>250</v>
      </c>
      <c r="V299" s="107" cm="1">
        <f t="array" ref="V299">_xlfn.IFS($AI299="top", 100, $AI299="bottom", 300)</f>
        <v>300</v>
      </c>
      <c r="W299" s="107" cm="1">
        <f t="array" ref="W299">_xlfn.IFS($AI299="top", 50, $AI299="bottom", 350)</f>
        <v>350</v>
      </c>
      <c r="X299" s="111" t="str">
        <f t="shared" si="52"/>
        <v>HT3_sister_jaime.png</v>
      </c>
      <c r="Y299" s="106" t="str" cm="1">
        <f t="array" ref="Y299">_xlfn.IFS($AR299="target_sister",$AO299,$AR299="target_brother", $AN299,$AR299="distractor_sister",$AQ299,$AR299="distractor_brother",$AP299)</f>
        <v>HT3_brother_jaime.png</v>
      </c>
      <c r="Z299" s="106" t="str" cm="1">
        <f t="array" ref="Z299">_xlfn.IFS($AS299="target_sister",$AO299,$AS299="target_brother", $AN299,$AS299="distractor_sister",$AQ299,$AS299="distractor_brother",$AP299)</f>
        <v>ST3_brother_alex.png</v>
      </c>
      <c r="AA299" s="106" t="str" cm="1">
        <f t="array" ref="AA299">_xlfn.IFS($AT299="target_sister",$AO299,$AT299="target_brother", $AN299,$AT299="distractor_sister",$AQ299,$AT299="distractor_brother",$AP299)</f>
        <v>HT3_sister_jaime.png</v>
      </c>
      <c r="AB299" s="106" t="str" cm="1">
        <f t="array" ref="AB299">_xlfn.IFS($AU299="target_sister",$AO299,$AU299="target_brother", $AN299,$AU299="distractor_sister",$AQ299,$AU299="distractor_brother",$AP299)</f>
        <v>ST3_sister_alex.png</v>
      </c>
      <c r="AC299" s="111" t="str">
        <f>_xlfn.CONCAT(VLOOKUP($C299&amp;$G299,'Character Sets'!$A$3:$H$21,6,FALSE)," gave the ",LEFT($Q299,FIND(".",$Q299)-1)," to ",$AK299," ",$AL299,".")</f>
        <v>Jaime gave the avocado to his sister.</v>
      </c>
      <c r="AD299" s="107">
        <v>3</v>
      </c>
      <c r="AE299" s="106" t="str" cm="1">
        <f t="array" ref="AE299">_xlfn.IFS($B299="both", "_nametag", $B299="nametag", "_nametag", $B299="intro", "", $B299="neither", "")</f>
        <v>_nametag</v>
      </c>
      <c r="AF299" s="46" t="s">
        <v>5</v>
      </c>
      <c r="AG299" s="46" t="s">
        <v>6</v>
      </c>
      <c r="AH299" s="108" t="str">
        <f t="shared" si="55"/>
        <v>avocado</v>
      </c>
      <c r="AI299" s="46" t="s">
        <v>8</v>
      </c>
      <c r="AJ299" s="110" t="str">
        <f t="shared" si="53"/>
        <v>bottom left</v>
      </c>
      <c r="AK299" s="110" t="str" cm="1">
        <f t="array" ref="AK299">_xlfn.IFS($G299="he", "his", $G299="she", "her", $G299="they", "their")</f>
        <v>his</v>
      </c>
      <c r="AL299" s="110" t="s">
        <v>136</v>
      </c>
      <c r="AM299" s="111" t="str">
        <f t="shared" si="54"/>
        <v>he_sister</v>
      </c>
      <c r="AN299" s="106" t="str">
        <f t="shared" si="56"/>
        <v>HT3_brother_jaime.png</v>
      </c>
      <c r="AO299" s="106" t="str">
        <f t="shared" si="57"/>
        <v>HT3_sister_jaime.png</v>
      </c>
      <c r="AP299" s="106" t="str">
        <f t="shared" si="58"/>
        <v>ST3_brother_alex.png</v>
      </c>
      <c r="AQ299" s="106" t="str">
        <f t="shared" si="59"/>
        <v>ST3_sister_alex.png</v>
      </c>
      <c r="AR299" s="106" t="s">
        <v>355</v>
      </c>
      <c r="AS299" s="106" t="s">
        <v>357</v>
      </c>
      <c r="AT299" s="106" t="s">
        <v>356</v>
      </c>
      <c r="AU299" s="106" t="s">
        <v>358</v>
      </c>
    </row>
    <row r="300" spans="1:47" x14ac:dyDescent="0.25">
      <c r="A300" s="107">
        <v>9</v>
      </c>
      <c r="B300" s="107" t="s">
        <v>123</v>
      </c>
      <c r="C300" s="107">
        <v>3</v>
      </c>
      <c r="D300" s="46" t="s">
        <v>10</v>
      </c>
      <c r="E300" s="46" t="str">
        <f t="shared" si="49"/>
        <v>nametag_list3_critical4</v>
      </c>
      <c r="F300" s="46" t="s">
        <v>337</v>
      </c>
      <c r="G300" s="46" t="s">
        <v>195</v>
      </c>
      <c r="H300" s="46">
        <f>VLOOKUP($C300&amp;$G300,'Character Sets'!$A$3:$H$21,3,FALSE)</f>
        <v>7</v>
      </c>
      <c r="I300" s="46" t="str">
        <f>VLOOKUP($C300&amp;$G300,'Character Sets'!$A$3:$H$21,4,FALSE)</f>
        <v>HT3</v>
      </c>
      <c r="J300" s="46" t="str">
        <f>LOWER(VLOOKUP($C300&amp;$G300,'Character Sets'!$A$3:$H$21,6,FALSE))</f>
        <v>jaime</v>
      </c>
      <c r="K300" s="114" t="str">
        <f t="shared" si="50"/>
        <v>HT3_he_jaime_nametag.png</v>
      </c>
      <c r="L300" s="46" t="s">
        <v>196</v>
      </c>
      <c r="M300" s="46">
        <f>VLOOKUP($C300&amp;$L300,'Character Sets'!$A$3:$H$21,3,FALSE)</f>
        <v>8</v>
      </c>
      <c r="N300" s="46" t="str">
        <f>VLOOKUP($C300&amp;$L300,'Character Sets'!$A$3:$H$21,4,FALSE)</f>
        <v>ST3</v>
      </c>
      <c r="O300" s="46" t="str">
        <f>LOWER(VLOOKUP($C300&amp;$L300,'Character Sets'!$A$3:$H$21,6,FALSE))</f>
        <v>alex</v>
      </c>
      <c r="P300" s="114" t="str">
        <f t="shared" si="51"/>
        <v>ST3_she_alex_nametag.png</v>
      </c>
      <c r="Q300" s="114" t="s">
        <v>105</v>
      </c>
      <c r="R300" s="107" cm="1">
        <f t="array" ref="R300">_xlfn.IFS($AF300="left", 275, $AF300="right", 525)</f>
        <v>525</v>
      </c>
      <c r="S300" s="107" cm="1">
        <f t="array" ref="S300">_xlfn.IFS($AG300="left", 275, $AG300="right", 525)</f>
        <v>275</v>
      </c>
      <c r="T300" s="107" cm="1">
        <f t="array" ref="T300">_xlfn.IFS($AF300="left", 175, $AF300="right", 725)</f>
        <v>725</v>
      </c>
      <c r="U300" s="107" cm="1">
        <f t="array" ref="U300">_xlfn.IFS($AI300="top", 150, $AI300="bottom", 250)</f>
        <v>250</v>
      </c>
      <c r="V300" s="107" cm="1">
        <f t="array" ref="V300">_xlfn.IFS($AI300="top", 100, $AI300="bottom", 300)</f>
        <v>300</v>
      </c>
      <c r="W300" s="107" cm="1">
        <f t="array" ref="W300">_xlfn.IFS($AI300="top", 50, $AI300="bottom", 350)</f>
        <v>350</v>
      </c>
      <c r="X300" s="111" t="str">
        <f t="shared" si="52"/>
        <v>HT3_brother_jaime.png</v>
      </c>
      <c r="Y300" s="106" t="str" cm="1">
        <f t="array" ref="Y300">_xlfn.IFS($AR300="target_sister",$AO300,$AR300="target_brother", $AN300,$AR300="distractor_sister",$AQ300,$AR300="distractor_brother",$AP300)</f>
        <v>ST3_brother_alex.png</v>
      </c>
      <c r="Z300" s="106" t="str" cm="1">
        <f t="array" ref="Z300">_xlfn.IFS($AS300="target_sister",$AO300,$AS300="target_brother", $AN300,$AS300="distractor_sister",$AQ300,$AS300="distractor_brother",$AP300)</f>
        <v>HT3_sister_jaime.png</v>
      </c>
      <c r="AA300" s="106" t="str" cm="1">
        <f t="array" ref="AA300">_xlfn.IFS($AT300="target_sister",$AO300,$AT300="target_brother", $AN300,$AT300="distractor_sister",$AQ300,$AT300="distractor_brother",$AP300)</f>
        <v>ST3_sister_alex.png</v>
      </c>
      <c r="AB300" s="106" t="str" cm="1">
        <f t="array" ref="AB300">_xlfn.IFS($AU300="target_sister",$AO300,$AU300="target_brother", $AN300,$AU300="distractor_sister",$AQ300,$AU300="distractor_brother",$AP300)</f>
        <v>HT3_brother_jaime.png</v>
      </c>
      <c r="AC300" s="111" t="str">
        <f>_xlfn.CONCAT(VLOOKUP($C300&amp;$G300,'Character Sets'!$A$3:$H$21,6,FALSE)," gave the ",LEFT($Q300,FIND(".",$Q300)-1)," to ",$AK300," ",$AL300,".")</f>
        <v>Jaime gave the pumpkin to his brother.</v>
      </c>
      <c r="AD300" s="107">
        <v>4</v>
      </c>
      <c r="AE300" s="106" t="str" cm="1">
        <f t="array" ref="AE300">_xlfn.IFS($B300="both", "_nametag", $B300="nametag", "_nametag", $B300="intro", "", $B300="neither", "")</f>
        <v>_nametag</v>
      </c>
      <c r="AF300" s="46" t="s">
        <v>6</v>
      </c>
      <c r="AG300" s="46" t="s">
        <v>5</v>
      </c>
      <c r="AH300" s="108" t="str">
        <f t="shared" si="55"/>
        <v>pumpkin</v>
      </c>
      <c r="AI300" s="46" t="s">
        <v>8</v>
      </c>
      <c r="AJ300" s="110" t="str">
        <f t="shared" si="53"/>
        <v>bottom right</v>
      </c>
      <c r="AK300" s="110" t="str" cm="1">
        <f t="array" ref="AK300">_xlfn.IFS($G300="he", "his", $G300="she", "her", $G300="they", "their")</f>
        <v>his</v>
      </c>
      <c r="AL300" s="110" t="s">
        <v>135</v>
      </c>
      <c r="AM300" s="111" t="str">
        <f t="shared" si="54"/>
        <v>he_brother</v>
      </c>
      <c r="AN300" s="106" t="str">
        <f t="shared" si="56"/>
        <v>HT3_brother_jaime.png</v>
      </c>
      <c r="AO300" s="106" t="str">
        <f t="shared" si="57"/>
        <v>HT3_sister_jaime.png</v>
      </c>
      <c r="AP300" s="106" t="str">
        <f t="shared" si="58"/>
        <v>ST3_brother_alex.png</v>
      </c>
      <c r="AQ300" s="106" t="str">
        <f t="shared" si="59"/>
        <v>ST3_sister_alex.png</v>
      </c>
      <c r="AR300" s="106" t="s">
        <v>357</v>
      </c>
      <c r="AS300" s="106" t="s">
        <v>356</v>
      </c>
      <c r="AT300" s="106" t="s">
        <v>358</v>
      </c>
      <c r="AU300" s="106" t="s">
        <v>355</v>
      </c>
    </row>
    <row r="301" spans="1:47" x14ac:dyDescent="0.25">
      <c r="A301" s="107">
        <v>9</v>
      </c>
      <c r="B301" s="107" t="s">
        <v>123</v>
      </c>
      <c r="C301" s="107">
        <v>3</v>
      </c>
      <c r="D301" s="46" t="s">
        <v>10</v>
      </c>
      <c r="E301" s="46" t="str">
        <f t="shared" si="49"/>
        <v>nametag_list3_critical5</v>
      </c>
      <c r="F301" s="46" t="s">
        <v>337</v>
      </c>
      <c r="G301" s="46" t="s">
        <v>195</v>
      </c>
      <c r="H301" s="46">
        <f>VLOOKUP($C301&amp;$G301,'Character Sets'!$A$3:$H$21,3,FALSE)</f>
        <v>7</v>
      </c>
      <c r="I301" s="46" t="str">
        <f>VLOOKUP($C301&amp;$G301,'Character Sets'!$A$3:$H$21,4,FALSE)</f>
        <v>HT3</v>
      </c>
      <c r="J301" s="46" t="str">
        <f>LOWER(VLOOKUP($C301&amp;$G301,'Character Sets'!$A$3:$H$21,6,FALSE))</f>
        <v>jaime</v>
      </c>
      <c r="K301" s="114" t="str">
        <f t="shared" si="50"/>
        <v>HT3_he_jaime_nametag.png</v>
      </c>
      <c r="L301" s="46" t="s">
        <v>196</v>
      </c>
      <c r="M301" s="46">
        <f>VLOOKUP($C301&amp;$L301,'Character Sets'!$A$3:$H$21,3,FALSE)</f>
        <v>8</v>
      </c>
      <c r="N301" s="46" t="str">
        <f>VLOOKUP($C301&amp;$L301,'Character Sets'!$A$3:$H$21,4,FALSE)</f>
        <v>ST3</v>
      </c>
      <c r="O301" s="46" t="str">
        <f>LOWER(VLOOKUP($C301&amp;$L301,'Character Sets'!$A$3:$H$21,6,FALSE))</f>
        <v>alex</v>
      </c>
      <c r="P301" s="114" t="str">
        <f t="shared" si="51"/>
        <v>ST3_she_alex_nametag.png</v>
      </c>
      <c r="Q301" s="114" t="s">
        <v>19</v>
      </c>
      <c r="R301" s="107" cm="1">
        <f t="array" ref="R301">_xlfn.IFS($AF301="left", 275, $AF301="right", 525)</f>
        <v>275</v>
      </c>
      <c r="S301" s="107" cm="1">
        <f t="array" ref="S301">_xlfn.IFS($AG301="left", 275, $AG301="right", 525)</f>
        <v>525</v>
      </c>
      <c r="T301" s="107" cm="1">
        <f t="array" ref="T301">_xlfn.IFS($AF301="left", 175, $AF301="right", 725)</f>
        <v>175</v>
      </c>
      <c r="U301" s="107" cm="1">
        <f t="array" ref="U301">_xlfn.IFS($AI301="top", 150, $AI301="bottom", 250)</f>
        <v>150</v>
      </c>
      <c r="V301" s="107" cm="1">
        <f t="array" ref="V301">_xlfn.IFS($AI301="top", 100, $AI301="bottom", 300)</f>
        <v>100</v>
      </c>
      <c r="W301" s="107" cm="1">
        <f t="array" ref="W301">_xlfn.IFS($AI301="top", 50, $AI301="bottom", 350)</f>
        <v>50</v>
      </c>
      <c r="X301" s="111" t="str">
        <f t="shared" si="52"/>
        <v>HT3_sister_jaime.png</v>
      </c>
      <c r="Y301" s="106" t="str" cm="1">
        <f t="array" ref="Y301">_xlfn.IFS($AR301="target_sister",$AO301,$AR301="target_brother", $AN301,$AR301="distractor_sister",$AQ301,$AR301="distractor_brother",$AP301)</f>
        <v>HT3_sister_jaime.png</v>
      </c>
      <c r="Z301" s="106" t="str" cm="1">
        <f t="array" ref="Z301">_xlfn.IFS($AS301="target_sister",$AO301,$AS301="target_brother", $AN301,$AS301="distractor_sister",$AQ301,$AS301="distractor_brother",$AP301)</f>
        <v>ST3_sister_alex.png</v>
      </c>
      <c r="AA301" s="106" t="str" cm="1">
        <f t="array" ref="AA301">_xlfn.IFS($AT301="target_sister",$AO301,$AT301="target_brother", $AN301,$AT301="distractor_sister",$AQ301,$AT301="distractor_brother",$AP301)</f>
        <v>HT3_brother_jaime.png</v>
      </c>
      <c r="AB301" s="106" t="str" cm="1">
        <f t="array" ref="AB301">_xlfn.IFS($AU301="target_sister",$AO301,$AU301="target_brother", $AN301,$AU301="distractor_sister",$AQ301,$AU301="distractor_brother",$AP301)</f>
        <v>ST3_brother_alex.png</v>
      </c>
      <c r="AC301" s="111" t="str">
        <f>_xlfn.CONCAT(VLOOKUP($C301&amp;$G301,'Character Sets'!$A$3:$H$21,6,FALSE)," gave the ",LEFT($Q301,FIND(".",$Q301)-1)," to ",$AK301," ",$AL301,".")</f>
        <v>Jaime gave the bread to his sister.</v>
      </c>
      <c r="AD301" s="107">
        <v>5</v>
      </c>
      <c r="AE301" s="106" t="str" cm="1">
        <f t="array" ref="AE301">_xlfn.IFS($B301="both", "_nametag", $B301="nametag", "_nametag", $B301="intro", "", $B301="neither", "")</f>
        <v>_nametag</v>
      </c>
      <c r="AF301" s="46" t="s">
        <v>5</v>
      </c>
      <c r="AG301" s="46" t="s">
        <v>6</v>
      </c>
      <c r="AH301" s="108" t="str">
        <f t="shared" si="55"/>
        <v>bread</v>
      </c>
      <c r="AI301" s="46" t="s">
        <v>7</v>
      </c>
      <c r="AJ301" s="110" t="str">
        <f t="shared" si="53"/>
        <v>top left</v>
      </c>
      <c r="AK301" s="110" t="str" cm="1">
        <f t="array" ref="AK301">_xlfn.IFS($G301="he", "his", $G301="she", "her", $G301="they", "their")</f>
        <v>his</v>
      </c>
      <c r="AL301" s="110" t="s">
        <v>136</v>
      </c>
      <c r="AM301" s="111" t="str">
        <f t="shared" si="54"/>
        <v>he_sister</v>
      </c>
      <c r="AN301" s="106" t="str">
        <f t="shared" si="56"/>
        <v>HT3_brother_jaime.png</v>
      </c>
      <c r="AO301" s="106" t="str">
        <f t="shared" si="57"/>
        <v>HT3_sister_jaime.png</v>
      </c>
      <c r="AP301" s="106" t="str">
        <f t="shared" si="58"/>
        <v>ST3_brother_alex.png</v>
      </c>
      <c r="AQ301" s="106" t="str">
        <f t="shared" si="59"/>
        <v>ST3_sister_alex.png</v>
      </c>
      <c r="AR301" s="106" t="s">
        <v>356</v>
      </c>
      <c r="AS301" s="106" t="s">
        <v>358</v>
      </c>
      <c r="AT301" s="106" t="s">
        <v>355</v>
      </c>
      <c r="AU301" s="106" t="s">
        <v>357</v>
      </c>
    </row>
    <row r="302" spans="1:47" x14ac:dyDescent="0.25">
      <c r="A302" s="107">
        <v>9</v>
      </c>
      <c r="B302" s="107" t="s">
        <v>123</v>
      </c>
      <c r="C302" s="107">
        <v>3</v>
      </c>
      <c r="D302" s="46" t="s">
        <v>10</v>
      </c>
      <c r="E302" s="46" t="str">
        <f t="shared" si="49"/>
        <v>nametag_list3_critical6</v>
      </c>
      <c r="F302" s="109" t="s">
        <v>338</v>
      </c>
      <c r="G302" s="46" t="s">
        <v>195</v>
      </c>
      <c r="H302" s="46">
        <f>VLOOKUP($C302&amp;$G302,'Character Sets'!$A$3:$H$21,3,FALSE)</f>
        <v>7</v>
      </c>
      <c r="I302" s="46" t="str">
        <f>VLOOKUP($C302&amp;$G302,'Character Sets'!$A$3:$H$21,4,FALSE)</f>
        <v>HT3</v>
      </c>
      <c r="J302" s="46" t="str">
        <f>LOWER(VLOOKUP($C302&amp;$G302,'Character Sets'!$A$3:$H$21,6,FALSE))</f>
        <v>jaime</v>
      </c>
      <c r="K302" s="114" t="str">
        <f t="shared" si="50"/>
        <v>HT3_he_jaime_nametag.png</v>
      </c>
      <c r="L302" s="46" t="s">
        <v>197</v>
      </c>
      <c r="M302" s="46">
        <f>VLOOKUP($C302&amp;$L302,'Character Sets'!$A$3:$H$21,3,FALSE)</f>
        <v>9</v>
      </c>
      <c r="N302" s="46" t="str">
        <f>VLOOKUP($C302&amp;$L302,'Character Sets'!$A$3:$H$21,4,FALSE)</f>
        <v>HT1</v>
      </c>
      <c r="O302" s="46" t="str">
        <f>LOWER(VLOOKUP($C302&amp;$L302,'Character Sets'!$A$3:$H$21,6,FALSE))</f>
        <v>casey</v>
      </c>
      <c r="P302" s="114" t="str">
        <f t="shared" si="51"/>
        <v>HT1_they_casey_nametag.png</v>
      </c>
      <c r="Q302" s="114" t="s">
        <v>20</v>
      </c>
      <c r="R302" s="107" cm="1">
        <f t="array" ref="R302">_xlfn.IFS($AF302="left", 275, $AF302="right", 525)</f>
        <v>525</v>
      </c>
      <c r="S302" s="107" cm="1">
        <f t="array" ref="S302">_xlfn.IFS($AG302="left", 275, $AG302="right", 525)</f>
        <v>275</v>
      </c>
      <c r="T302" s="107" cm="1">
        <f t="array" ref="T302">_xlfn.IFS($AF302="left", 175, $AF302="right", 725)</f>
        <v>725</v>
      </c>
      <c r="U302" s="107" cm="1">
        <f t="array" ref="U302">_xlfn.IFS($AI302="top", 150, $AI302="bottom", 250)</f>
        <v>150</v>
      </c>
      <c r="V302" s="107" cm="1">
        <f t="array" ref="V302">_xlfn.IFS($AI302="top", 100, $AI302="bottom", 300)</f>
        <v>100</v>
      </c>
      <c r="W302" s="107" cm="1">
        <f t="array" ref="W302">_xlfn.IFS($AI302="top", 50, $AI302="bottom", 350)</f>
        <v>50</v>
      </c>
      <c r="X302" s="111" t="str">
        <f t="shared" si="52"/>
        <v>HT3_brother_jaime.png</v>
      </c>
      <c r="Y302" s="106" t="str" cm="1">
        <f t="array" ref="Y302">_xlfn.IFS($AR302="target_sister",$AO302,$AR302="target_brother", $AN302,$AR302="distractor_sister",$AQ302,$AR302="distractor_brother",$AP302)</f>
        <v>HT1_brother_casey.png</v>
      </c>
      <c r="Z302" s="106" t="str" cm="1">
        <f t="array" ref="Z302">_xlfn.IFS($AS302="target_sister",$AO302,$AS302="target_brother", $AN302,$AS302="distractor_sister",$AQ302,$AS302="distractor_brother",$AP302)</f>
        <v>HT3_brother_jaime.png</v>
      </c>
      <c r="AA302" s="106" t="str" cm="1">
        <f t="array" ref="AA302">_xlfn.IFS($AT302="target_sister",$AO302,$AT302="target_brother", $AN302,$AT302="distractor_sister",$AQ302,$AT302="distractor_brother",$AP302)</f>
        <v>HT1_sister_casey.png</v>
      </c>
      <c r="AB302" s="106" t="str" cm="1">
        <f t="array" ref="AB302">_xlfn.IFS($AU302="target_sister",$AO302,$AU302="target_brother", $AN302,$AU302="distractor_sister",$AQ302,$AU302="distractor_brother",$AP302)</f>
        <v>HT3_sister_jaime.png</v>
      </c>
      <c r="AC302" s="111" t="str">
        <f>_xlfn.CONCAT(VLOOKUP($C302&amp;$G302,'Character Sets'!$A$3:$H$21,6,FALSE)," gave the ",LEFT($Q302,FIND(".",$Q302)-1)," to ",$AK302," ",$AL302,".")</f>
        <v>Jaime gave the corn to his brother.</v>
      </c>
      <c r="AD302" s="107">
        <v>6</v>
      </c>
      <c r="AE302" s="106" t="str" cm="1">
        <f t="array" ref="AE302">_xlfn.IFS($B302="both", "_nametag", $B302="nametag", "_nametag", $B302="intro", "", $B302="neither", "")</f>
        <v>_nametag</v>
      </c>
      <c r="AF302" s="46" t="s">
        <v>6</v>
      </c>
      <c r="AG302" s="46" t="s">
        <v>5</v>
      </c>
      <c r="AH302" s="108" t="str">
        <f t="shared" si="55"/>
        <v>corn</v>
      </c>
      <c r="AI302" s="46" t="s">
        <v>7</v>
      </c>
      <c r="AJ302" s="110" t="str">
        <f t="shared" si="53"/>
        <v>top right</v>
      </c>
      <c r="AK302" s="110" t="str" cm="1">
        <f t="array" ref="AK302">_xlfn.IFS($G302="he", "his", $G302="she", "her", $G302="they", "their")</f>
        <v>his</v>
      </c>
      <c r="AL302" s="110" t="s">
        <v>135</v>
      </c>
      <c r="AM302" s="111" t="str">
        <f t="shared" si="54"/>
        <v>he_brother</v>
      </c>
      <c r="AN302" s="106" t="str">
        <f t="shared" si="56"/>
        <v>HT3_brother_jaime.png</v>
      </c>
      <c r="AO302" s="106" t="str">
        <f t="shared" si="57"/>
        <v>HT3_sister_jaime.png</v>
      </c>
      <c r="AP302" s="106" t="str">
        <f t="shared" si="58"/>
        <v>HT1_brother_casey.png</v>
      </c>
      <c r="AQ302" s="106" t="str">
        <f t="shared" si="59"/>
        <v>HT1_sister_casey.png</v>
      </c>
      <c r="AR302" s="106" t="s">
        <v>357</v>
      </c>
      <c r="AS302" s="106" t="s">
        <v>355</v>
      </c>
      <c r="AT302" s="106" t="s">
        <v>358</v>
      </c>
      <c r="AU302" s="106" t="s">
        <v>356</v>
      </c>
    </row>
    <row r="303" spans="1:47" x14ac:dyDescent="0.25">
      <c r="A303" s="107">
        <v>9</v>
      </c>
      <c r="B303" s="107" t="s">
        <v>123</v>
      </c>
      <c r="C303" s="107">
        <v>3</v>
      </c>
      <c r="D303" s="46" t="s">
        <v>10</v>
      </c>
      <c r="E303" s="46" t="str">
        <f t="shared" si="49"/>
        <v>nametag_list3_critical7</v>
      </c>
      <c r="F303" s="109" t="s">
        <v>338</v>
      </c>
      <c r="G303" s="46" t="s">
        <v>195</v>
      </c>
      <c r="H303" s="46">
        <f>VLOOKUP($C303&amp;$G303,'Character Sets'!$A$3:$H$21,3,FALSE)</f>
        <v>7</v>
      </c>
      <c r="I303" s="46" t="str">
        <f>VLOOKUP($C303&amp;$G303,'Character Sets'!$A$3:$H$21,4,FALSE)</f>
        <v>HT3</v>
      </c>
      <c r="J303" s="46" t="str">
        <f>LOWER(VLOOKUP($C303&amp;$G303,'Character Sets'!$A$3:$H$21,6,FALSE))</f>
        <v>jaime</v>
      </c>
      <c r="K303" s="114" t="str">
        <f t="shared" si="50"/>
        <v>HT3_he_jaime_nametag.png</v>
      </c>
      <c r="L303" s="46" t="s">
        <v>197</v>
      </c>
      <c r="M303" s="46">
        <f>VLOOKUP($C303&amp;$L303,'Character Sets'!$A$3:$H$21,3,FALSE)</f>
        <v>9</v>
      </c>
      <c r="N303" s="46" t="str">
        <f>VLOOKUP($C303&amp;$L303,'Character Sets'!$A$3:$H$21,4,FALSE)</f>
        <v>HT1</v>
      </c>
      <c r="O303" s="46" t="str">
        <f>LOWER(VLOOKUP($C303&amp;$L303,'Character Sets'!$A$3:$H$21,6,FALSE))</f>
        <v>casey</v>
      </c>
      <c r="P303" s="114" t="str">
        <f t="shared" si="51"/>
        <v>HT1_they_casey_nametag.png</v>
      </c>
      <c r="Q303" s="114" t="s">
        <v>103</v>
      </c>
      <c r="R303" s="107" cm="1">
        <f t="array" ref="R303">_xlfn.IFS($AF303="left", 275, $AF303="right", 525)</f>
        <v>275</v>
      </c>
      <c r="S303" s="107" cm="1">
        <f t="array" ref="S303">_xlfn.IFS($AG303="left", 275, $AG303="right", 525)</f>
        <v>525</v>
      </c>
      <c r="T303" s="107" cm="1">
        <f t="array" ref="T303">_xlfn.IFS($AF303="left", 175, $AF303="right", 725)</f>
        <v>175</v>
      </c>
      <c r="U303" s="107" cm="1">
        <f t="array" ref="U303">_xlfn.IFS($AI303="top", 150, $AI303="bottom", 250)</f>
        <v>250</v>
      </c>
      <c r="V303" s="107" cm="1">
        <f t="array" ref="V303">_xlfn.IFS($AI303="top", 100, $AI303="bottom", 300)</f>
        <v>300</v>
      </c>
      <c r="W303" s="107" cm="1">
        <f t="array" ref="W303">_xlfn.IFS($AI303="top", 50, $AI303="bottom", 350)</f>
        <v>350</v>
      </c>
      <c r="X303" s="111" t="str">
        <f t="shared" si="52"/>
        <v>HT3_brother_jaime.png</v>
      </c>
      <c r="Y303" s="106" t="str" cm="1">
        <f t="array" ref="Y303">_xlfn.IFS($AR303="target_sister",$AO303,$AR303="target_brother", $AN303,$AR303="distractor_sister",$AQ303,$AR303="distractor_brother",$AP303)</f>
        <v>HT3_sister_jaime.png</v>
      </c>
      <c r="Z303" s="106" t="str" cm="1">
        <f t="array" ref="Z303">_xlfn.IFS($AS303="target_sister",$AO303,$AS303="target_brother", $AN303,$AS303="distractor_sister",$AQ303,$AS303="distractor_brother",$AP303)</f>
        <v>HT1_sister_casey.png</v>
      </c>
      <c r="AA303" s="106" t="str" cm="1">
        <f t="array" ref="AA303">_xlfn.IFS($AT303="target_sister",$AO303,$AT303="target_brother", $AN303,$AT303="distractor_sister",$AQ303,$AT303="distractor_brother",$AP303)</f>
        <v>HT3_brother_jaime.png</v>
      </c>
      <c r="AB303" s="106" t="str" cm="1">
        <f t="array" ref="AB303">_xlfn.IFS($AU303="target_sister",$AO303,$AU303="target_brother", $AN303,$AU303="distractor_sister",$AQ303,$AU303="distractor_brother",$AP303)</f>
        <v>HT1_brother_casey.png</v>
      </c>
      <c r="AC303" s="111" t="str">
        <f>_xlfn.CONCAT(VLOOKUP($C303&amp;$G303,'Character Sets'!$A$3:$H$21,6,FALSE)," gave the ",LEFT($Q303,FIND(".",$Q303)-1)," to ",$AK303," ",$AL303,".")</f>
        <v>Jaime gave the kiwi to his brother.</v>
      </c>
      <c r="AD303" s="107">
        <v>7</v>
      </c>
      <c r="AE303" s="106" t="str" cm="1">
        <f t="array" ref="AE303">_xlfn.IFS($B303="both", "_nametag", $B303="nametag", "_nametag", $B303="intro", "", $B303="neither", "")</f>
        <v>_nametag</v>
      </c>
      <c r="AF303" s="46" t="s">
        <v>5</v>
      </c>
      <c r="AG303" s="46" t="s">
        <v>6</v>
      </c>
      <c r="AH303" s="108" t="str">
        <f t="shared" si="55"/>
        <v>kiwi</v>
      </c>
      <c r="AI303" s="46" t="s">
        <v>8</v>
      </c>
      <c r="AJ303" s="110" t="str">
        <f t="shared" si="53"/>
        <v>bottom left</v>
      </c>
      <c r="AK303" s="110" t="str" cm="1">
        <f t="array" ref="AK303">_xlfn.IFS($G303="he", "his", $G303="she", "her", $G303="they", "their")</f>
        <v>his</v>
      </c>
      <c r="AL303" s="110" t="s">
        <v>135</v>
      </c>
      <c r="AM303" s="111" t="str">
        <f t="shared" si="54"/>
        <v>he_brother</v>
      </c>
      <c r="AN303" s="106" t="str">
        <f t="shared" si="56"/>
        <v>HT3_brother_jaime.png</v>
      </c>
      <c r="AO303" s="106" t="str">
        <f t="shared" si="57"/>
        <v>HT3_sister_jaime.png</v>
      </c>
      <c r="AP303" s="106" t="str">
        <f t="shared" si="58"/>
        <v>HT1_brother_casey.png</v>
      </c>
      <c r="AQ303" s="106" t="str">
        <f t="shared" si="59"/>
        <v>HT1_sister_casey.png</v>
      </c>
      <c r="AR303" s="106" t="s">
        <v>356</v>
      </c>
      <c r="AS303" s="106" t="s">
        <v>358</v>
      </c>
      <c r="AT303" s="106" t="s">
        <v>355</v>
      </c>
      <c r="AU303" s="106" t="s">
        <v>357</v>
      </c>
    </row>
    <row r="304" spans="1:47" x14ac:dyDescent="0.25">
      <c r="A304" s="107">
        <v>9</v>
      </c>
      <c r="B304" s="107" t="s">
        <v>123</v>
      </c>
      <c r="C304" s="107">
        <v>3</v>
      </c>
      <c r="D304" s="46" t="s">
        <v>10</v>
      </c>
      <c r="E304" s="46" t="str">
        <f t="shared" si="49"/>
        <v>nametag_list3_critical8</v>
      </c>
      <c r="F304" s="109" t="s">
        <v>338</v>
      </c>
      <c r="G304" s="46" t="s">
        <v>195</v>
      </c>
      <c r="H304" s="46">
        <f>VLOOKUP($C304&amp;$G304,'Character Sets'!$A$3:$H$21,3,FALSE)</f>
        <v>7</v>
      </c>
      <c r="I304" s="46" t="str">
        <f>VLOOKUP($C304&amp;$G304,'Character Sets'!$A$3:$H$21,4,FALSE)</f>
        <v>HT3</v>
      </c>
      <c r="J304" s="46" t="str">
        <f>LOWER(VLOOKUP($C304&amp;$G304,'Character Sets'!$A$3:$H$21,6,FALSE))</f>
        <v>jaime</v>
      </c>
      <c r="K304" s="114" t="str">
        <f t="shared" si="50"/>
        <v>HT3_he_jaime_nametag.png</v>
      </c>
      <c r="L304" s="46" t="s">
        <v>197</v>
      </c>
      <c r="M304" s="46">
        <f>VLOOKUP($C304&amp;$L304,'Character Sets'!$A$3:$H$21,3,FALSE)</f>
        <v>9</v>
      </c>
      <c r="N304" s="46" t="str">
        <f>VLOOKUP($C304&amp;$L304,'Character Sets'!$A$3:$H$21,4,FALSE)</f>
        <v>HT1</v>
      </c>
      <c r="O304" s="46" t="str">
        <f>LOWER(VLOOKUP($C304&amp;$L304,'Character Sets'!$A$3:$H$21,6,FALSE))</f>
        <v>casey</v>
      </c>
      <c r="P304" s="114" t="str">
        <f t="shared" si="51"/>
        <v>HT1_they_casey_nametag.png</v>
      </c>
      <c r="Q304" s="114" t="s">
        <v>40</v>
      </c>
      <c r="R304" s="107" cm="1">
        <f t="array" ref="R304">_xlfn.IFS($AF304="left", 275, $AF304="right", 525)</f>
        <v>525</v>
      </c>
      <c r="S304" s="107" cm="1">
        <f t="array" ref="S304">_xlfn.IFS($AG304="left", 275, $AG304="right", 525)</f>
        <v>275</v>
      </c>
      <c r="T304" s="107" cm="1">
        <f t="array" ref="T304">_xlfn.IFS($AF304="left", 175, $AF304="right", 725)</f>
        <v>725</v>
      </c>
      <c r="U304" s="107" cm="1">
        <f t="array" ref="U304">_xlfn.IFS($AI304="top", 150, $AI304="bottom", 250)</f>
        <v>250</v>
      </c>
      <c r="V304" s="107" cm="1">
        <f t="array" ref="V304">_xlfn.IFS($AI304="top", 100, $AI304="bottom", 300)</f>
        <v>300</v>
      </c>
      <c r="W304" s="107" cm="1">
        <f t="array" ref="W304">_xlfn.IFS($AI304="top", 50, $AI304="bottom", 350)</f>
        <v>350</v>
      </c>
      <c r="X304" s="111" t="str">
        <f t="shared" si="52"/>
        <v>HT3_sister_jaime.png</v>
      </c>
      <c r="Y304" s="106" t="str" cm="1">
        <f t="array" ref="Y304">_xlfn.IFS($AR304="target_sister",$AO304,$AR304="target_brother", $AN304,$AR304="distractor_sister",$AQ304,$AR304="distractor_brother",$AP304)</f>
        <v>HT1_brother_casey.png</v>
      </c>
      <c r="Z304" s="106" t="str" cm="1">
        <f t="array" ref="Z304">_xlfn.IFS($AS304="target_sister",$AO304,$AS304="target_brother", $AN304,$AS304="distractor_sister",$AQ304,$AS304="distractor_brother",$AP304)</f>
        <v>HT3_brother_jaime.png</v>
      </c>
      <c r="AA304" s="106" t="str" cm="1">
        <f t="array" ref="AA304">_xlfn.IFS($AT304="target_sister",$AO304,$AT304="target_brother", $AN304,$AT304="distractor_sister",$AQ304,$AT304="distractor_brother",$AP304)</f>
        <v>HT1_sister_casey.png</v>
      </c>
      <c r="AB304" s="106" t="str" cm="1">
        <f t="array" ref="AB304">_xlfn.IFS($AU304="target_sister",$AO304,$AU304="target_brother", $AN304,$AU304="distractor_sister",$AQ304,$AU304="distractor_brother",$AP304)</f>
        <v>HT3_sister_jaime.png</v>
      </c>
      <c r="AC304" s="111" t="str">
        <f>_xlfn.CONCAT(VLOOKUP($C304&amp;$G304,'Character Sets'!$A$3:$H$21,6,FALSE)," gave the ",LEFT($Q304,FIND(".",$Q304)-1)," to ",$AK304," ",$AL304,".")</f>
        <v>Jaime gave the grapes to his sister.</v>
      </c>
      <c r="AD304" s="107">
        <v>8</v>
      </c>
      <c r="AE304" s="106" t="str" cm="1">
        <f t="array" ref="AE304">_xlfn.IFS($B304="both", "_nametag", $B304="nametag", "_nametag", $B304="intro", "", $B304="neither", "")</f>
        <v>_nametag</v>
      </c>
      <c r="AF304" s="46" t="s">
        <v>6</v>
      </c>
      <c r="AG304" s="46" t="s">
        <v>5</v>
      </c>
      <c r="AH304" s="108" t="str">
        <f t="shared" si="55"/>
        <v>grapes</v>
      </c>
      <c r="AI304" s="46" t="s">
        <v>8</v>
      </c>
      <c r="AJ304" s="110" t="str">
        <f t="shared" si="53"/>
        <v>bottom right</v>
      </c>
      <c r="AK304" s="110" t="str" cm="1">
        <f t="array" ref="AK304">_xlfn.IFS($G304="he", "his", $G304="she", "her", $G304="they", "their")</f>
        <v>his</v>
      </c>
      <c r="AL304" s="110" t="s">
        <v>136</v>
      </c>
      <c r="AM304" s="111" t="str">
        <f t="shared" si="54"/>
        <v>he_sister</v>
      </c>
      <c r="AN304" s="106" t="str">
        <f t="shared" si="56"/>
        <v>HT3_brother_jaime.png</v>
      </c>
      <c r="AO304" s="106" t="str">
        <f t="shared" si="57"/>
        <v>HT3_sister_jaime.png</v>
      </c>
      <c r="AP304" s="106" t="str">
        <f t="shared" si="58"/>
        <v>HT1_brother_casey.png</v>
      </c>
      <c r="AQ304" s="106" t="str">
        <f t="shared" si="59"/>
        <v>HT1_sister_casey.png</v>
      </c>
      <c r="AR304" s="106" t="s">
        <v>357</v>
      </c>
      <c r="AS304" s="106" t="s">
        <v>355</v>
      </c>
      <c r="AT304" s="106" t="s">
        <v>358</v>
      </c>
      <c r="AU304" s="106" t="s">
        <v>356</v>
      </c>
    </row>
    <row r="305" spans="1:47" x14ac:dyDescent="0.25">
      <c r="A305" s="107">
        <v>9</v>
      </c>
      <c r="B305" s="107" t="s">
        <v>123</v>
      </c>
      <c r="C305" s="107">
        <v>3</v>
      </c>
      <c r="D305" s="46" t="s">
        <v>10</v>
      </c>
      <c r="E305" s="46" t="str">
        <f t="shared" si="49"/>
        <v>nametag_list3_critical9</v>
      </c>
      <c r="F305" s="109" t="s">
        <v>338</v>
      </c>
      <c r="G305" s="46" t="s">
        <v>195</v>
      </c>
      <c r="H305" s="46">
        <f>VLOOKUP($C305&amp;$G305,'Character Sets'!$A$3:$H$21,3,FALSE)</f>
        <v>7</v>
      </c>
      <c r="I305" s="46" t="str">
        <f>VLOOKUP($C305&amp;$G305,'Character Sets'!$A$3:$H$21,4,FALSE)</f>
        <v>HT3</v>
      </c>
      <c r="J305" s="46" t="str">
        <f>LOWER(VLOOKUP($C305&amp;$G305,'Character Sets'!$A$3:$H$21,6,FALSE))</f>
        <v>jaime</v>
      </c>
      <c r="K305" s="114" t="str">
        <f t="shared" si="50"/>
        <v>HT3_he_jaime_nametag.png</v>
      </c>
      <c r="L305" s="46" t="s">
        <v>197</v>
      </c>
      <c r="M305" s="46">
        <f>VLOOKUP($C305&amp;$L305,'Character Sets'!$A$3:$H$21,3,FALSE)</f>
        <v>9</v>
      </c>
      <c r="N305" s="46" t="str">
        <f>VLOOKUP($C305&amp;$L305,'Character Sets'!$A$3:$H$21,4,FALSE)</f>
        <v>HT1</v>
      </c>
      <c r="O305" s="46" t="str">
        <f>LOWER(VLOOKUP($C305&amp;$L305,'Character Sets'!$A$3:$H$21,6,FALSE))</f>
        <v>casey</v>
      </c>
      <c r="P305" s="114" t="str">
        <f t="shared" si="51"/>
        <v>HT1_they_casey_nametag.png</v>
      </c>
      <c r="Q305" s="114" t="s">
        <v>101</v>
      </c>
      <c r="R305" s="107" cm="1">
        <f t="array" ref="R305">_xlfn.IFS($AF305="left", 275, $AF305="right", 525)</f>
        <v>275</v>
      </c>
      <c r="S305" s="107" cm="1">
        <f t="array" ref="S305">_xlfn.IFS($AG305="left", 275, $AG305="right", 525)</f>
        <v>525</v>
      </c>
      <c r="T305" s="107" cm="1">
        <f t="array" ref="T305">_xlfn.IFS($AF305="left", 175, $AF305="right", 725)</f>
        <v>175</v>
      </c>
      <c r="U305" s="107" cm="1">
        <f t="array" ref="U305">_xlfn.IFS($AI305="top", 150, $AI305="bottom", 250)</f>
        <v>150</v>
      </c>
      <c r="V305" s="107" cm="1">
        <f t="array" ref="V305">_xlfn.IFS($AI305="top", 100, $AI305="bottom", 300)</f>
        <v>100</v>
      </c>
      <c r="W305" s="107" cm="1">
        <f t="array" ref="W305">_xlfn.IFS($AI305="top", 50, $AI305="bottom", 350)</f>
        <v>50</v>
      </c>
      <c r="X305" s="111" t="str">
        <f t="shared" si="52"/>
        <v>HT3_sister_jaime.png</v>
      </c>
      <c r="Y305" s="106" t="str" cm="1">
        <f t="array" ref="Y305">_xlfn.IFS($AR305="target_sister",$AO305,$AR305="target_brother", $AN305,$AR305="distractor_sister",$AQ305,$AR305="distractor_brother",$AP305)</f>
        <v>HT3_sister_jaime.png</v>
      </c>
      <c r="Z305" s="106" t="str" cm="1">
        <f t="array" ref="Z305">_xlfn.IFS($AS305="target_sister",$AO305,$AS305="target_brother", $AN305,$AS305="distractor_sister",$AQ305,$AS305="distractor_brother",$AP305)</f>
        <v>HT1_sister_casey.png</v>
      </c>
      <c r="AA305" s="106" t="str" cm="1">
        <f t="array" ref="AA305">_xlfn.IFS($AT305="target_sister",$AO305,$AT305="target_brother", $AN305,$AT305="distractor_sister",$AQ305,$AT305="distractor_brother",$AP305)</f>
        <v>HT3_brother_jaime.png</v>
      </c>
      <c r="AB305" s="106" t="str" cm="1">
        <f t="array" ref="AB305">_xlfn.IFS($AU305="target_sister",$AO305,$AU305="target_brother", $AN305,$AU305="distractor_sister",$AQ305,$AU305="distractor_brother",$AP305)</f>
        <v>HT1_brother_casey.png</v>
      </c>
      <c r="AC305" s="111" t="str">
        <f>_xlfn.CONCAT(VLOOKUP($C305&amp;$G305,'Character Sets'!$A$3:$H$21,6,FALSE)," gave the ",LEFT($Q305,FIND(".",$Q305)-1)," to ",$AK305," ",$AL305,".")</f>
        <v>Jaime gave the pear to his sister.</v>
      </c>
      <c r="AD305" s="107">
        <v>9</v>
      </c>
      <c r="AE305" s="106" t="str" cm="1">
        <f t="array" ref="AE305">_xlfn.IFS($B305="both", "_nametag", $B305="nametag", "_nametag", $B305="intro", "", $B305="neither", "")</f>
        <v>_nametag</v>
      </c>
      <c r="AF305" s="46" t="s">
        <v>5</v>
      </c>
      <c r="AG305" s="46" t="s">
        <v>6</v>
      </c>
      <c r="AH305" s="108" t="str">
        <f t="shared" si="55"/>
        <v>pear</v>
      </c>
      <c r="AI305" s="46" t="s">
        <v>7</v>
      </c>
      <c r="AJ305" s="110" t="str">
        <f t="shared" si="53"/>
        <v>top left</v>
      </c>
      <c r="AK305" s="110" t="str" cm="1">
        <f t="array" ref="AK305">_xlfn.IFS($G305="he", "his", $G305="she", "her", $G305="they", "their")</f>
        <v>his</v>
      </c>
      <c r="AL305" s="110" t="s">
        <v>136</v>
      </c>
      <c r="AM305" s="111" t="str">
        <f t="shared" si="54"/>
        <v>he_sister</v>
      </c>
      <c r="AN305" s="106" t="str">
        <f t="shared" si="56"/>
        <v>HT3_brother_jaime.png</v>
      </c>
      <c r="AO305" s="106" t="str">
        <f t="shared" si="57"/>
        <v>HT3_sister_jaime.png</v>
      </c>
      <c r="AP305" s="106" t="str">
        <f t="shared" si="58"/>
        <v>HT1_brother_casey.png</v>
      </c>
      <c r="AQ305" s="106" t="str">
        <f t="shared" si="59"/>
        <v>HT1_sister_casey.png</v>
      </c>
      <c r="AR305" s="106" t="s">
        <v>356</v>
      </c>
      <c r="AS305" s="106" t="s">
        <v>358</v>
      </c>
      <c r="AT305" s="106" t="s">
        <v>355</v>
      </c>
      <c r="AU305" s="106" t="s">
        <v>357</v>
      </c>
    </row>
    <row r="306" spans="1:47" x14ac:dyDescent="0.25">
      <c r="A306" s="107">
        <v>9</v>
      </c>
      <c r="B306" s="107" t="s">
        <v>123</v>
      </c>
      <c r="C306" s="107">
        <v>3</v>
      </c>
      <c r="D306" s="46" t="s">
        <v>10</v>
      </c>
      <c r="E306" s="46" t="str">
        <f t="shared" si="49"/>
        <v>nametag_list3_critical10</v>
      </c>
      <c r="F306" s="109" t="s">
        <v>338</v>
      </c>
      <c r="G306" s="46" t="s">
        <v>195</v>
      </c>
      <c r="H306" s="46">
        <f>VLOOKUP($C306&amp;$G306,'Character Sets'!$A$3:$H$21,3,FALSE)</f>
        <v>7</v>
      </c>
      <c r="I306" s="46" t="str">
        <f>VLOOKUP($C306&amp;$G306,'Character Sets'!$A$3:$H$21,4,FALSE)</f>
        <v>HT3</v>
      </c>
      <c r="J306" s="46" t="str">
        <f>LOWER(VLOOKUP($C306&amp;$G306,'Character Sets'!$A$3:$H$21,6,FALSE))</f>
        <v>jaime</v>
      </c>
      <c r="K306" s="114" t="str">
        <f t="shared" si="50"/>
        <v>HT3_he_jaime_nametag.png</v>
      </c>
      <c r="L306" s="46" t="s">
        <v>197</v>
      </c>
      <c r="M306" s="46">
        <f>VLOOKUP($C306&amp;$L306,'Character Sets'!$A$3:$H$21,3,FALSE)</f>
        <v>9</v>
      </c>
      <c r="N306" s="46" t="str">
        <f>VLOOKUP($C306&amp;$L306,'Character Sets'!$A$3:$H$21,4,FALSE)</f>
        <v>HT1</v>
      </c>
      <c r="O306" s="46" t="str">
        <f>LOWER(VLOOKUP($C306&amp;$L306,'Character Sets'!$A$3:$H$21,6,FALSE))</f>
        <v>casey</v>
      </c>
      <c r="P306" s="114" t="str">
        <f t="shared" si="51"/>
        <v>HT1_they_casey_nametag.png</v>
      </c>
      <c r="Q306" s="114" t="s">
        <v>21</v>
      </c>
      <c r="R306" s="107" cm="1">
        <f t="array" ref="R306">_xlfn.IFS($AF306="left", 275, $AF306="right", 525)</f>
        <v>525</v>
      </c>
      <c r="S306" s="107" cm="1">
        <f t="array" ref="S306">_xlfn.IFS($AG306="left", 275, $AG306="right", 525)</f>
        <v>275</v>
      </c>
      <c r="T306" s="107" cm="1">
        <f t="array" ref="T306">_xlfn.IFS($AF306="left", 175, $AF306="right", 725)</f>
        <v>725</v>
      </c>
      <c r="U306" s="107" cm="1">
        <f t="array" ref="U306">_xlfn.IFS($AI306="top", 150, $AI306="bottom", 250)</f>
        <v>150</v>
      </c>
      <c r="V306" s="107" cm="1">
        <f t="array" ref="V306">_xlfn.IFS($AI306="top", 100, $AI306="bottom", 300)</f>
        <v>100</v>
      </c>
      <c r="W306" s="107" cm="1">
        <f t="array" ref="W306">_xlfn.IFS($AI306="top", 50, $AI306="bottom", 350)</f>
        <v>50</v>
      </c>
      <c r="X306" s="111" t="str">
        <f t="shared" si="52"/>
        <v>HT3_brother_jaime.png</v>
      </c>
      <c r="Y306" s="106" t="str" cm="1">
        <f t="array" ref="Y306">_xlfn.IFS($AR306="target_sister",$AO306,$AR306="target_brother", $AN306,$AR306="distractor_sister",$AQ306,$AR306="distractor_brother",$AP306)</f>
        <v>HT1_brother_casey.png</v>
      </c>
      <c r="Z306" s="106" t="str" cm="1">
        <f t="array" ref="Z306">_xlfn.IFS($AS306="target_sister",$AO306,$AS306="target_brother", $AN306,$AS306="distractor_sister",$AQ306,$AS306="distractor_brother",$AP306)</f>
        <v>HT3_brother_jaime.png</v>
      </c>
      <c r="AA306" s="106" t="str" cm="1">
        <f t="array" ref="AA306">_xlfn.IFS($AT306="target_sister",$AO306,$AT306="target_brother", $AN306,$AT306="distractor_sister",$AQ306,$AT306="distractor_brother",$AP306)</f>
        <v>HT1_sister_casey.png</v>
      </c>
      <c r="AB306" s="106" t="str" cm="1">
        <f t="array" ref="AB306">_xlfn.IFS($AU306="target_sister",$AO306,$AU306="target_brother", $AN306,$AU306="distractor_sister",$AQ306,$AU306="distractor_brother",$AP306)</f>
        <v>HT3_sister_jaime.png</v>
      </c>
      <c r="AC306" s="111" t="str">
        <f>_xlfn.CONCAT(VLOOKUP($C306&amp;$G306,'Character Sets'!$A$3:$H$21,6,FALSE)," gave the ",LEFT($Q306,FIND(".",$Q306)-1)," to ",$AK306," ",$AL306,".")</f>
        <v>Jaime gave the juice to his brother.</v>
      </c>
      <c r="AD306" s="107">
        <v>10</v>
      </c>
      <c r="AE306" s="106" t="str" cm="1">
        <f t="array" ref="AE306">_xlfn.IFS($B306="both", "_nametag", $B306="nametag", "_nametag", $B306="intro", "", $B306="neither", "")</f>
        <v>_nametag</v>
      </c>
      <c r="AF306" s="46" t="s">
        <v>6</v>
      </c>
      <c r="AG306" s="46" t="s">
        <v>5</v>
      </c>
      <c r="AH306" s="108" t="str">
        <f t="shared" si="55"/>
        <v>juice</v>
      </c>
      <c r="AI306" s="46" t="s">
        <v>7</v>
      </c>
      <c r="AJ306" s="110" t="str">
        <f t="shared" si="53"/>
        <v>top right</v>
      </c>
      <c r="AK306" s="110" t="str" cm="1">
        <f t="array" ref="AK306">_xlfn.IFS($G306="he", "his", $G306="she", "her", $G306="they", "their")</f>
        <v>his</v>
      </c>
      <c r="AL306" s="110" t="s">
        <v>135</v>
      </c>
      <c r="AM306" s="111" t="str">
        <f t="shared" si="54"/>
        <v>he_brother</v>
      </c>
      <c r="AN306" s="106" t="str">
        <f t="shared" si="56"/>
        <v>HT3_brother_jaime.png</v>
      </c>
      <c r="AO306" s="106" t="str">
        <f t="shared" si="57"/>
        <v>HT3_sister_jaime.png</v>
      </c>
      <c r="AP306" s="106" t="str">
        <f t="shared" si="58"/>
        <v>HT1_brother_casey.png</v>
      </c>
      <c r="AQ306" s="106" t="str">
        <f t="shared" si="59"/>
        <v>HT1_sister_casey.png</v>
      </c>
      <c r="AR306" s="106" t="s">
        <v>357</v>
      </c>
      <c r="AS306" s="106" t="s">
        <v>355</v>
      </c>
      <c r="AT306" s="106" t="s">
        <v>358</v>
      </c>
      <c r="AU306" s="106" t="s">
        <v>356</v>
      </c>
    </row>
    <row r="307" spans="1:47" x14ac:dyDescent="0.25">
      <c r="A307" s="107">
        <v>9</v>
      </c>
      <c r="B307" s="107" t="s">
        <v>123</v>
      </c>
      <c r="C307" s="107">
        <v>3</v>
      </c>
      <c r="D307" s="46" t="s">
        <v>10</v>
      </c>
      <c r="E307" s="46" t="str">
        <f t="shared" si="49"/>
        <v>nametag_list3_critical11</v>
      </c>
      <c r="F307" s="46" t="s">
        <v>337</v>
      </c>
      <c r="G307" s="46" t="s">
        <v>196</v>
      </c>
      <c r="H307" s="46">
        <f>VLOOKUP($C307&amp;$G307,'Character Sets'!$A$3:$H$21,3,FALSE)</f>
        <v>8</v>
      </c>
      <c r="I307" s="46" t="str">
        <f>VLOOKUP($C307&amp;$G307,'Character Sets'!$A$3:$H$21,4,FALSE)</f>
        <v>ST3</v>
      </c>
      <c r="J307" s="46" t="str">
        <f>LOWER(VLOOKUP($C307&amp;$G307,'Character Sets'!$A$3:$H$21,6,FALSE))</f>
        <v>alex</v>
      </c>
      <c r="K307" s="114" t="str">
        <f t="shared" si="50"/>
        <v>ST3_she_alex_nametag.png</v>
      </c>
      <c r="L307" s="46" t="s">
        <v>195</v>
      </c>
      <c r="M307" s="46">
        <f>VLOOKUP($C307&amp;$L307,'Character Sets'!$A$3:$H$21,3,FALSE)</f>
        <v>7</v>
      </c>
      <c r="N307" s="46" t="str">
        <f>VLOOKUP($C307&amp;$L307,'Character Sets'!$A$3:$H$21,4,FALSE)</f>
        <v>HT3</v>
      </c>
      <c r="O307" s="46" t="str">
        <f>LOWER(VLOOKUP($C307&amp;$L307,'Character Sets'!$A$3:$H$21,6,FALSE))</f>
        <v>jaime</v>
      </c>
      <c r="P307" s="114" t="str">
        <f t="shared" si="51"/>
        <v>HT3_he_jaime_nametag.png</v>
      </c>
      <c r="Q307" s="114" t="s">
        <v>22</v>
      </c>
      <c r="R307" s="107" cm="1">
        <f t="array" ref="R307">_xlfn.IFS($AF307="left", 275, $AF307="right", 525)</f>
        <v>275</v>
      </c>
      <c r="S307" s="107" cm="1">
        <f t="array" ref="S307">_xlfn.IFS($AG307="left", 275, $AG307="right", 525)</f>
        <v>525</v>
      </c>
      <c r="T307" s="107" cm="1">
        <f t="array" ref="T307">_xlfn.IFS($AF307="left", 175, $AF307="right", 725)</f>
        <v>175</v>
      </c>
      <c r="U307" s="107" cm="1">
        <f t="array" ref="U307">_xlfn.IFS($AI307="top", 150, $AI307="bottom", 250)</f>
        <v>250</v>
      </c>
      <c r="V307" s="107" cm="1">
        <f t="array" ref="V307">_xlfn.IFS($AI307="top", 100, $AI307="bottom", 300)</f>
        <v>300</v>
      </c>
      <c r="W307" s="107" cm="1">
        <f t="array" ref="W307">_xlfn.IFS($AI307="top", 50, $AI307="bottom", 350)</f>
        <v>350</v>
      </c>
      <c r="X307" s="111" t="str">
        <f t="shared" si="52"/>
        <v>ST3_sister_alex.png</v>
      </c>
      <c r="Y307" s="106" t="str" cm="1">
        <f t="array" ref="Y307">_xlfn.IFS($AR307="target_sister",$AO307,$AR307="target_brother", $AN307,$AR307="distractor_sister",$AQ307,$AR307="distractor_brother",$AP307)</f>
        <v>ST3_brother_alex.png</v>
      </c>
      <c r="Z307" s="106" t="str" cm="1">
        <f t="array" ref="Z307">_xlfn.IFS($AS307="target_sister",$AO307,$AS307="target_brother", $AN307,$AS307="distractor_sister",$AQ307,$AS307="distractor_brother",$AP307)</f>
        <v>HT3_brother_jaime.png</v>
      </c>
      <c r="AA307" s="106" t="str" cm="1">
        <f t="array" ref="AA307">_xlfn.IFS($AT307="target_sister",$AO307,$AT307="target_brother", $AN307,$AT307="distractor_sister",$AQ307,$AT307="distractor_brother",$AP307)</f>
        <v>ST3_sister_alex.png</v>
      </c>
      <c r="AB307" s="106" t="str" cm="1">
        <f t="array" ref="AB307">_xlfn.IFS($AU307="target_sister",$AO307,$AU307="target_brother", $AN307,$AU307="distractor_sister",$AQ307,$AU307="distractor_brother",$AP307)</f>
        <v>HT3_sister_jaime.png</v>
      </c>
      <c r="AC307" s="111" t="str">
        <f>_xlfn.CONCAT(VLOOKUP($C307&amp;$G307,'Character Sets'!$A$3:$H$21,6,FALSE)," gave the ",LEFT($Q307,FIND(".",$Q307)-1)," to ",$AK307," ",$AL307,".")</f>
        <v>Alex gave the spoon to her sister.</v>
      </c>
      <c r="AD307" s="107">
        <v>11</v>
      </c>
      <c r="AE307" s="106" t="str" cm="1">
        <f t="array" ref="AE307">_xlfn.IFS($B307="both", "_nametag", $B307="nametag", "_nametag", $B307="intro", "", $B307="neither", "")</f>
        <v>_nametag</v>
      </c>
      <c r="AF307" s="46" t="s">
        <v>5</v>
      </c>
      <c r="AG307" s="46" t="s">
        <v>6</v>
      </c>
      <c r="AH307" s="108" t="str">
        <f t="shared" si="55"/>
        <v>spoon</v>
      </c>
      <c r="AI307" s="46" t="s">
        <v>8</v>
      </c>
      <c r="AJ307" s="110" t="str">
        <f t="shared" si="53"/>
        <v>bottom left</v>
      </c>
      <c r="AK307" s="110" t="str" cm="1">
        <f t="array" ref="AK307">_xlfn.IFS($G307="he", "his", $G307="she", "her", $G307="they", "their")</f>
        <v>her</v>
      </c>
      <c r="AL307" s="110" t="s">
        <v>136</v>
      </c>
      <c r="AM307" s="111" t="str">
        <f t="shared" si="54"/>
        <v>she_sister</v>
      </c>
      <c r="AN307" s="106" t="str">
        <f t="shared" si="56"/>
        <v>ST3_brother_alex.png</v>
      </c>
      <c r="AO307" s="106" t="str">
        <f t="shared" si="57"/>
        <v>ST3_sister_alex.png</v>
      </c>
      <c r="AP307" s="106" t="str">
        <f t="shared" si="58"/>
        <v>HT3_brother_jaime.png</v>
      </c>
      <c r="AQ307" s="106" t="str">
        <f t="shared" si="59"/>
        <v>HT3_sister_jaime.png</v>
      </c>
      <c r="AR307" s="106" t="s">
        <v>355</v>
      </c>
      <c r="AS307" s="106" t="s">
        <v>357</v>
      </c>
      <c r="AT307" s="106" t="s">
        <v>356</v>
      </c>
      <c r="AU307" s="106" t="s">
        <v>358</v>
      </c>
    </row>
    <row r="308" spans="1:47" x14ac:dyDescent="0.25">
      <c r="A308" s="107">
        <v>9</v>
      </c>
      <c r="B308" s="107" t="s">
        <v>123</v>
      </c>
      <c r="C308" s="107">
        <v>3</v>
      </c>
      <c r="D308" s="46" t="s">
        <v>10</v>
      </c>
      <c r="E308" s="46" t="str">
        <f t="shared" si="49"/>
        <v>nametag_list3_critical12</v>
      </c>
      <c r="F308" s="46" t="s">
        <v>337</v>
      </c>
      <c r="G308" s="46" t="s">
        <v>196</v>
      </c>
      <c r="H308" s="46">
        <f>VLOOKUP($C308&amp;$G308,'Character Sets'!$A$3:$H$21,3,FALSE)</f>
        <v>8</v>
      </c>
      <c r="I308" s="46" t="str">
        <f>VLOOKUP($C308&amp;$G308,'Character Sets'!$A$3:$H$21,4,FALSE)</f>
        <v>ST3</v>
      </c>
      <c r="J308" s="46" t="str">
        <f>LOWER(VLOOKUP($C308&amp;$G308,'Character Sets'!$A$3:$H$21,6,FALSE))</f>
        <v>alex</v>
      </c>
      <c r="K308" s="114" t="str">
        <f t="shared" si="50"/>
        <v>ST3_she_alex_nametag.png</v>
      </c>
      <c r="L308" s="46" t="s">
        <v>195</v>
      </c>
      <c r="M308" s="46">
        <f>VLOOKUP($C308&amp;$L308,'Character Sets'!$A$3:$H$21,3,FALSE)</f>
        <v>7</v>
      </c>
      <c r="N308" s="46" t="str">
        <f>VLOOKUP($C308&amp;$L308,'Character Sets'!$A$3:$H$21,4,FALSE)</f>
        <v>HT3</v>
      </c>
      <c r="O308" s="46" t="str">
        <f>LOWER(VLOOKUP($C308&amp;$L308,'Character Sets'!$A$3:$H$21,6,FALSE))</f>
        <v>jaime</v>
      </c>
      <c r="P308" s="114" t="str">
        <f t="shared" si="51"/>
        <v>HT3_he_jaime_nametag.png</v>
      </c>
      <c r="Q308" s="114" t="s">
        <v>23</v>
      </c>
      <c r="R308" s="107" cm="1">
        <f t="array" ref="R308">_xlfn.IFS($AF308="left", 275, $AF308="right", 525)</f>
        <v>525</v>
      </c>
      <c r="S308" s="107" cm="1">
        <f t="array" ref="S308">_xlfn.IFS($AG308="left", 275, $AG308="right", 525)</f>
        <v>275</v>
      </c>
      <c r="T308" s="107" cm="1">
        <f t="array" ref="T308">_xlfn.IFS($AF308="left", 175, $AF308="right", 725)</f>
        <v>725</v>
      </c>
      <c r="U308" s="107" cm="1">
        <f t="array" ref="U308">_xlfn.IFS($AI308="top", 150, $AI308="bottom", 250)</f>
        <v>250</v>
      </c>
      <c r="V308" s="107" cm="1">
        <f t="array" ref="V308">_xlfn.IFS($AI308="top", 100, $AI308="bottom", 300)</f>
        <v>300</v>
      </c>
      <c r="W308" s="107" cm="1">
        <f t="array" ref="W308">_xlfn.IFS($AI308="top", 50, $AI308="bottom", 350)</f>
        <v>350</v>
      </c>
      <c r="X308" s="111" t="str">
        <f t="shared" si="52"/>
        <v>ST3_brother_alex.png</v>
      </c>
      <c r="Y308" s="106" t="str" cm="1">
        <f t="array" ref="Y308">_xlfn.IFS($AR308="target_sister",$AO308,$AR308="target_brother", $AN308,$AR308="distractor_sister",$AQ308,$AR308="distractor_brother",$AP308)</f>
        <v>HT3_sister_jaime.png</v>
      </c>
      <c r="Z308" s="106" t="str" cm="1">
        <f t="array" ref="Z308">_xlfn.IFS($AS308="target_sister",$AO308,$AS308="target_brother", $AN308,$AS308="distractor_sister",$AQ308,$AS308="distractor_brother",$AP308)</f>
        <v>ST3_sister_alex.png</v>
      </c>
      <c r="AA308" s="106" t="str" cm="1">
        <f t="array" ref="AA308">_xlfn.IFS($AT308="target_sister",$AO308,$AT308="target_brother", $AN308,$AT308="distractor_sister",$AQ308,$AT308="distractor_brother",$AP308)</f>
        <v>HT3_brother_jaime.png</v>
      </c>
      <c r="AB308" s="106" t="str" cm="1">
        <f t="array" ref="AB308">_xlfn.IFS($AU308="target_sister",$AO308,$AU308="target_brother", $AN308,$AU308="distractor_sister",$AQ308,$AU308="distractor_brother",$AP308)</f>
        <v>ST3_brother_alex.png</v>
      </c>
      <c r="AC308" s="111" t="str">
        <f>_xlfn.CONCAT(VLOOKUP($C308&amp;$G308,'Character Sets'!$A$3:$H$21,6,FALSE)," gave the ",LEFT($Q308,FIND(".",$Q308)-1)," to ",$AK308," ",$AL308,".")</f>
        <v>Alex gave the broccoli to her brother.</v>
      </c>
      <c r="AD308" s="107">
        <v>12</v>
      </c>
      <c r="AE308" s="106" t="str" cm="1">
        <f t="array" ref="AE308">_xlfn.IFS($B308="both", "_nametag", $B308="nametag", "_nametag", $B308="intro", "", $B308="neither", "")</f>
        <v>_nametag</v>
      </c>
      <c r="AF308" s="46" t="s">
        <v>6</v>
      </c>
      <c r="AG308" s="46" t="s">
        <v>5</v>
      </c>
      <c r="AH308" s="108" t="str">
        <f t="shared" si="55"/>
        <v>broccoli</v>
      </c>
      <c r="AI308" s="46" t="s">
        <v>8</v>
      </c>
      <c r="AJ308" s="110" t="str">
        <f t="shared" si="53"/>
        <v>bottom right</v>
      </c>
      <c r="AK308" s="110" t="str" cm="1">
        <f t="array" ref="AK308">_xlfn.IFS($G308="he", "his", $G308="she", "her", $G308="they", "their")</f>
        <v>her</v>
      </c>
      <c r="AL308" s="110" t="s">
        <v>135</v>
      </c>
      <c r="AM308" s="111" t="str">
        <f t="shared" si="54"/>
        <v>she_brother</v>
      </c>
      <c r="AN308" s="106" t="str">
        <f t="shared" si="56"/>
        <v>ST3_brother_alex.png</v>
      </c>
      <c r="AO308" s="106" t="str">
        <f t="shared" si="57"/>
        <v>ST3_sister_alex.png</v>
      </c>
      <c r="AP308" s="106" t="str">
        <f t="shared" si="58"/>
        <v>HT3_brother_jaime.png</v>
      </c>
      <c r="AQ308" s="106" t="str">
        <f t="shared" si="59"/>
        <v>HT3_sister_jaime.png</v>
      </c>
      <c r="AR308" s="106" t="s">
        <v>358</v>
      </c>
      <c r="AS308" s="106" t="s">
        <v>356</v>
      </c>
      <c r="AT308" s="106" t="s">
        <v>357</v>
      </c>
      <c r="AU308" s="106" t="s">
        <v>355</v>
      </c>
    </row>
    <row r="309" spans="1:47" x14ac:dyDescent="0.25">
      <c r="A309" s="107">
        <v>9</v>
      </c>
      <c r="B309" s="107" t="s">
        <v>123</v>
      </c>
      <c r="C309" s="107">
        <v>3</v>
      </c>
      <c r="D309" s="46" t="s">
        <v>10</v>
      </c>
      <c r="E309" s="46" t="str">
        <f t="shared" si="49"/>
        <v>nametag_list3_critical13</v>
      </c>
      <c r="F309" s="46" t="s">
        <v>337</v>
      </c>
      <c r="G309" s="46" t="s">
        <v>196</v>
      </c>
      <c r="H309" s="46">
        <f>VLOOKUP($C309&amp;$G309,'Character Sets'!$A$3:$H$21,3,FALSE)</f>
        <v>8</v>
      </c>
      <c r="I309" s="46" t="str">
        <f>VLOOKUP($C309&amp;$G309,'Character Sets'!$A$3:$H$21,4,FALSE)</f>
        <v>ST3</v>
      </c>
      <c r="J309" s="46" t="str">
        <f>LOWER(VLOOKUP($C309&amp;$G309,'Character Sets'!$A$3:$H$21,6,FALSE))</f>
        <v>alex</v>
      </c>
      <c r="K309" s="114" t="str">
        <f t="shared" si="50"/>
        <v>ST3_she_alex_nametag.png</v>
      </c>
      <c r="L309" s="46" t="s">
        <v>195</v>
      </c>
      <c r="M309" s="46">
        <f>VLOOKUP($C309&amp;$L309,'Character Sets'!$A$3:$H$21,3,FALSE)</f>
        <v>7</v>
      </c>
      <c r="N309" s="46" t="str">
        <f>VLOOKUP($C309&amp;$L309,'Character Sets'!$A$3:$H$21,4,FALSE)</f>
        <v>HT3</v>
      </c>
      <c r="O309" s="46" t="str">
        <f>LOWER(VLOOKUP($C309&amp;$L309,'Character Sets'!$A$3:$H$21,6,FALSE))</f>
        <v>jaime</v>
      </c>
      <c r="P309" s="114" t="str">
        <f t="shared" si="51"/>
        <v>HT3_he_jaime_nametag.png</v>
      </c>
      <c r="Q309" s="114" t="s">
        <v>24</v>
      </c>
      <c r="R309" s="107" cm="1">
        <f t="array" ref="R309">_xlfn.IFS($AF309="left", 275, $AF309="right", 525)</f>
        <v>275</v>
      </c>
      <c r="S309" s="107" cm="1">
        <f t="array" ref="S309">_xlfn.IFS($AG309="left", 275, $AG309="right", 525)</f>
        <v>525</v>
      </c>
      <c r="T309" s="107" cm="1">
        <f t="array" ref="T309">_xlfn.IFS($AF309="left", 175, $AF309="right", 725)</f>
        <v>175</v>
      </c>
      <c r="U309" s="107" cm="1">
        <f t="array" ref="U309">_xlfn.IFS($AI309="top", 150, $AI309="bottom", 250)</f>
        <v>150</v>
      </c>
      <c r="V309" s="107" cm="1">
        <f t="array" ref="V309">_xlfn.IFS($AI309="top", 100, $AI309="bottom", 300)</f>
        <v>100</v>
      </c>
      <c r="W309" s="107" cm="1">
        <f t="array" ref="W309">_xlfn.IFS($AI309="top", 50, $AI309="bottom", 350)</f>
        <v>50</v>
      </c>
      <c r="X309" s="111" t="str">
        <f t="shared" si="52"/>
        <v>ST3_brother_alex.png</v>
      </c>
      <c r="Y309" s="106" t="str" cm="1">
        <f t="array" ref="Y309">_xlfn.IFS($AR309="target_sister",$AO309,$AR309="target_brother", $AN309,$AR309="distractor_sister",$AQ309,$AR309="distractor_brother",$AP309)</f>
        <v>ST3_brother_alex.png</v>
      </c>
      <c r="Z309" s="106" t="str" cm="1">
        <f t="array" ref="Z309">_xlfn.IFS($AS309="target_sister",$AO309,$AS309="target_brother", $AN309,$AS309="distractor_sister",$AQ309,$AS309="distractor_brother",$AP309)</f>
        <v>HT3_brother_jaime.png</v>
      </c>
      <c r="AA309" s="106" t="str" cm="1">
        <f t="array" ref="AA309">_xlfn.IFS($AT309="target_sister",$AO309,$AT309="target_brother", $AN309,$AT309="distractor_sister",$AQ309,$AT309="distractor_brother",$AP309)</f>
        <v>ST3_sister_alex.png</v>
      </c>
      <c r="AB309" s="106" t="str" cm="1">
        <f t="array" ref="AB309">_xlfn.IFS($AU309="target_sister",$AO309,$AU309="target_brother", $AN309,$AU309="distractor_sister",$AQ309,$AU309="distractor_brother",$AP309)</f>
        <v>HT3_sister_jaime.png</v>
      </c>
      <c r="AC309" s="111" t="str">
        <f>_xlfn.CONCAT(VLOOKUP($C309&amp;$G309,'Character Sets'!$A$3:$H$21,6,FALSE)," gave the ",LEFT($Q309,FIND(".",$Q309)-1)," to ",$AK309," ",$AL309,".")</f>
        <v>Alex gave the egg to her brother.</v>
      </c>
      <c r="AD309" s="107">
        <v>13</v>
      </c>
      <c r="AE309" s="106" t="str" cm="1">
        <f t="array" ref="AE309">_xlfn.IFS($B309="both", "_nametag", $B309="nametag", "_nametag", $B309="intro", "", $B309="neither", "")</f>
        <v>_nametag</v>
      </c>
      <c r="AF309" s="46" t="s">
        <v>5</v>
      </c>
      <c r="AG309" s="46" t="s">
        <v>6</v>
      </c>
      <c r="AH309" s="108" t="str">
        <f t="shared" si="55"/>
        <v>egg</v>
      </c>
      <c r="AI309" s="46" t="s">
        <v>7</v>
      </c>
      <c r="AJ309" s="110" t="str">
        <f t="shared" si="53"/>
        <v>top left</v>
      </c>
      <c r="AK309" s="110" t="str" cm="1">
        <f t="array" ref="AK309">_xlfn.IFS($G309="he", "his", $G309="she", "her", $G309="they", "their")</f>
        <v>her</v>
      </c>
      <c r="AL309" s="110" t="s">
        <v>135</v>
      </c>
      <c r="AM309" s="111" t="str">
        <f t="shared" si="54"/>
        <v>she_brother</v>
      </c>
      <c r="AN309" s="106" t="str">
        <f t="shared" si="56"/>
        <v>ST3_brother_alex.png</v>
      </c>
      <c r="AO309" s="106" t="str">
        <f t="shared" si="57"/>
        <v>ST3_sister_alex.png</v>
      </c>
      <c r="AP309" s="106" t="str">
        <f t="shared" si="58"/>
        <v>HT3_brother_jaime.png</v>
      </c>
      <c r="AQ309" s="106" t="str">
        <f t="shared" si="59"/>
        <v>HT3_sister_jaime.png</v>
      </c>
      <c r="AR309" s="106" t="s">
        <v>355</v>
      </c>
      <c r="AS309" s="106" t="s">
        <v>357</v>
      </c>
      <c r="AT309" s="106" t="s">
        <v>356</v>
      </c>
      <c r="AU309" s="106" t="s">
        <v>358</v>
      </c>
    </row>
    <row r="310" spans="1:47" x14ac:dyDescent="0.25">
      <c r="A310" s="107">
        <v>9</v>
      </c>
      <c r="B310" s="107" t="s">
        <v>123</v>
      </c>
      <c r="C310" s="107">
        <v>3</v>
      </c>
      <c r="D310" s="46" t="s">
        <v>10</v>
      </c>
      <c r="E310" s="46" t="str">
        <f t="shared" si="49"/>
        <v>nametag_list3_critical14</v>
      </c>
      <c r="F310" s="46" t="s">
        <v>337</v>
      </c>
      <c r="G310" s="46" t="s">
        <v>196</v>
      </c>
      <c r="H310" s="46">
        <f>VLOOKUP($C310&amp;$G310,'Character Sets'!$A$3:$H$21,3,FALSE)</f>
        <v>8</v>
      </c>
      <c r="I310" s="46" t="str">
        <f>VLOOKUP($C310&amp;$G310,'Character Sets'!$A$3:$H$21,4,FALSE)</f>
        <v>ST3</v>
      </c>
      <c r="J310" s="46" t="str">
        <f>LOWER(VLOOKUP($C310&amp;$G310,'Character Sets'!$A$3:$H$21,6,FALSE))</f>
        <v>alex</v>
      </c>
      <c r="K310" s="114" t="str">
        <f t="shared" si="50"/>
        <v>ST3_she_alex_nametag.png</v>
      </c>
      <c r="L310" s="46" t="s">
        <v>195</v>
      </c>
      <c r="M310" s="46">
        <f>VLOOKUP($C310&amp;$L310,'Character Sets'!$A$3:$H$21,3,FALSE)</f>
        <v>7</v>
      </c>
      <c r="N310" s="46" t="str">
        <f>VLOOKUP($C310&amp;$L310,'Character Sets'!$A$3:$H$21,4,FALSE)</f>
        <v>HT3</v>
      </c>
      <c r="O310" s="46" t="str">
        <f>LOWER(VLOOKUP($C310&amp;$L310,'Character Sets'!$A$3:$H$21,6,FALSE))</f>
        <v>jaime</v>
      </c>
      <c r="P310" s="114" t="str">
        <f t="shared" si="51"/>
        <v>HT3_he_jaime_nametag.png</v>
      </c>
      <c r="Q310" s="114" t="s">
        <v>35</v>
      </c>
      <c r="R310" s="107" cm="1">
        <f t="array" ref="R310">_xlfn.IFS($AF310="left", 275, $AF310="right", 525)</f>
        <v>525</v>
      </c>
      <c r="S310" s="107" cm="1">
        <f t="array" ref="S310">_xlfn.IFS($AG310="left", 275, $AG310="right", 525)</f>
        <v>275</v>
      </c>
      <c r="T310" s="107" cm="1">
        <f t="array" ref="T310">_xlfn.IFS($AF310="left", 175, $AF310="right", 725)</f>
        <v>725</v>
      </c>
      <c r="U310" s="107" cm="1">
        <f t="array" ref="U310">_xlfn.IFS($AI310="top", 150, $AI310="bottom", 250)</f>
        <v>150</v>
      </c>
      <c r="V310" s="107" cm="1">
        <f t="array" ref="V310">_xlfn.IFS($AI310="top", 100, $AI310="bottom", 300)</f>
        <v>100</v>
      </c>
      <c r="W310" s="107" cm="1">
        <f t="array" ref="W310">_xlfn.IFS($AI310="top", 50, $AI310="bottom", 350)</f>
        <v>50</v>
      </c>
      <c r="X310" s="111" t="str">
        <f t="shared" si="52"/>
        <v>ST3_sister_alex.png</v>
      </c>
      <c r="Y310" s="106" t="str" cm="1">
        <f t="array" ref="Y310">_xlfn.IFS($AR310="target_sister",$AO310,$AR310="target_brother", $AN310,$AR310="distractor_sister",$AQ310,$AR310="distractor_brother",$AP310)</f>
        <v>HT3_sister_jaime.png</v>
      </c>
      <c r="Z310" s="106" t="str" cm="1">
        <f t="array" ref="Z310">_xlfn.IFS($AS310="target_sister",$AO310,$AS310="target_brother", $AN310,$AS310="distractor_sister",$AQ310,$AS310="distractor_brother",$AP310)</f>
        <v>ST3_sister_alex.png</v>
      </c>
      <c r="AA310" s="106" t="str" cm="1">
        <f t="array" ref="AA310">_xlfn.IFS($AT310="target_sister",$AO310,$AT310="target_brother", $AN310,$AT310="distractor_sister",$AQ310,$AT310="distractor_brother",$AP310)</f>
        <v>HT3_brother_jaime.png</v>
      </c>
      <c r="AB310" s="106" t="str" cm="1">
        <f t="array" ref="AB310">_xlfn.IFS($AU310="target_sister",$AO310,$AU310="target_brother", $AN310,$AU310="distractor_sister",$AQ310,$AU310="distractor_brother",$AP310)</f>
        <v>ST3_brother_alex.png</v>
      </c>
      <c r="AC310" s="111" t="str">
        <f>_xlfn.CONCAT(VLOOKUP($C310&amp;$G310,'Character Sets'!$A$3:$H$21,6,FALSE)," gave the ",LEFT($Q310,FIND(".",$Q310)-1)," to ",$AK310," ",$AL310,".")</f>
        <v>Alex gave the strawberry to her sister.</v>
      </c>
      <c r="AD310" s="107">
        <v>14</v>
      </c>
      <c r="AE310" s="106" t="str" cm="1">
        <f t="array" ref="AE310">_xlfn.IFS($B310="both", "_nametag", $B310="nametag", "_nametag", $B310="intro", "", $B310="neither", "")</f>
        <v>_nametag</v>
      </c>
      <c r="AF310" s="46" t="s">
        <v>6</v>
      </c>
      <c r="AG310" s="46" t="s">
        <v>5</v>
      </c>
      <c r="AH310" s="108" t="str">
        <f t="shared" si="55"/>
        <v>strawberry</v>
      </c>
      <c r="AI310" s="46" t="s">
        <v>7</v>
      </c>
      <c r="AJ310" s="110" t="str">
        <f t="shared" si="53"/>
        <v>top right</v>
      </c>
      <c r="AK310" s="110" t="str" cm="1">
        <f t="array" ref="AK310">_xlfn.IFS($G310="he", "his", $G310="she", "her", $G310="they", "their")</f>
        <v>her</v>
      </c>
      <c r="AL310" s="110" t="s">
        <v>136</v>
      </c>
      <c r="AM310" s="111" t="str">
        <f t="shared" si="54"/>
        <v>she_sister</v>
      </c>
      <c r="AN310" s="106" t="str">
        <f t="shared" si="56"/>
        <v>ST3_brother_alex.png</v>
      </c>
      <c r="AO310" s="106" t="str">
        <f t="shared" si="57"/>
        <v>ST3_sister_alex.png</v>
      </c>
      <c r="AP310" s="106" t="str">
        <f t="shared" si="58"/>
        <v>HT3_brother_jaime.png</v>
      </c>
      <c r="AQ310" s="106" t="str">
        <f t="shared" si="59"/>
        <v>HT3_sister_jaime.png</v>
      </c>
      <c r="AR310" s="106" t="s">
        <v>358</v>
      </c>
      <c r="AS310" s="106" t="s">
        <v>356</v>
      </c>
      <c r="AT310" s="106" t="s">
        <v>357</v>
      </c>
      <c r="AU310" s="106" t="s">
        <v>355</v>
      </c>
    </row>
    <row r="311" spans="1:47" x14ac:dyDescent="0.25">
      <c r="A311" s="107">
        <v>9</v>
      </c>
      <c r="B311" s="107" t="s">
        <v>123</v>
      </c>
      <c r="C311" s="107">
        <v>3</v>
      </c>
      <c r="D311" s="46" t="s">
        <v>10</v>
      </c>
      <c r="E311" s="46" t="str">
        <f t="shared" si="49"/>
        <v>nametag_list3_critical15</v>
      </c>
      <c r="F311" s="46" t="s">
        <v>337</v>
      </c>
      <c r="G311" s="46" t="s">
        <v>196</v>
      </c>
      <c r="H311" s="46">
        <f>VLOOKUP($C311&amp;$G311,'Character Sets'!$A$3:$H$21,3,FALSE)</f>
        <v>8</v>
      </c>
      <c r="I311" s="46" t="str">
        <f>VLOOKUP($C311&amp;$G311,'Character Sets'!$A$3:$H$21,4,FALSE)</f>
        <v>ST3</v>
      </c>
      <c r="J311" s="46" t="str">
        <f>LOWER(VLOOKUP($C311&amp;$G311,'Character Sets'!$A$3:$H$21,6,FALSE))</f>
        <v>alex</v>
      </c>
      <c r="K311" s="114" t="str">
        <f t="shared" si="50"/>
        <v>ST3_she_alex_nametag.png</v>
      </c>
      <c r="L311" s="46" t="s">
        <v>195</v>
      </c>
      <c r="M311" s="46">
        <f>VLOOKUP($C311&amp;$L311,'Character Sets'!$A$3:$H$21,3,FALSE)</f>
        <v>7</v>
      </c>
      <c r="N311" s="46" t="str">
        <f>VLOOKUP($C311&amp;$L311,'Character Sets'!$A$3:$H$21,4,FALSE)</f>
        <v>HT3</v>
      </c>
      <c r="O311" s="46" t="str">
        <f>LOWER(VLOOKUP($C311&amp;$L311,'Character Sets'!$A$3:$H$21,6,FALSE))</f>
        <v>jaime</v>
      </c>
      <c r="P311" s="114" t="str">
        <f t="shared" si="51"/>
        <v>HT3_he_jaime_nametag.png</v>
      </c>
      <c r="Q311" s="114" t="s">
        <v>25</v>
      </c>
      <c r="R311" s="107" cm="1">
        <f t="array" ref="R311">_xlfn.IFS($AF311="left", 275, $AF311="right", 525)</f>
        <v>275</v>
      </c>
      <c r="S311" s="107" cm="1">
        <f t="array" ref="S311">_xlfn.IFS($AG311="left", 275, $AG311="right", 525)</f>
        <v>525</v>
      </c>
      <c r="T311" s="107" cm="1">
        <f t="array" ref="T311">_xlfn.IFS($AF311="left", 175, $AF311="right", 725)</f>
        <v>175</v>
      </c>
      <c r="U311" s="107" cm="1">
        <f t="array" ref="U311">_xlfn.IFS($AI311="top", 150, $AI311="bottom", 250)</f>
        <v>250</v>
      </c>
      <c r="V311" s="107" cm="1">
        <f t="array" ref="V311">_xlfn.IFS($AI311="top", 100, $AI311="bottom", 300)</f>
        <v>300</v>
      </c>
      <c r="W311" s="107" cm="1">
        <f t="array" ref="W311">_xlfn.IFS($AI311="top", 50, $AI311="bottom", 350)</f>
        <v>350</v>
      </c>
      <c r="X311" s="111" t="str">
        <f t="shared" si="52"/>
        <v>ST3_brother_alex.png</v>
      </c>
      <c r="Y311" s="106" t="str" cm="1">
        <f t="array" ref="Y311">_xlfn.IFS($AR311="target_sister",$AO311,$AR311="target_brother", $AN311,$AR311="distractor_sister",$AQ311,$AR311="distractor_brother",$AP311)</f>
        <v>ST3_sister_alex.png</v>
      </c>
      <c r="Z311" s="106" t="str" cm="1">
        <f t="array" ref="Z311">_xlfn.IFS($AS311="target_sister",$AO311,$AS311="target_brother", $AN311,$AS311="distractor_sister",$AQ311,$AS311="distractor_brother",$AP311)</f>
        <v>HT3_brother_jaime.png</v>
      </c>
      <c r="AA311" s="106" t="str" cm="1">
        <f t="array" ref="AA311">_xlfn.IFS($AT311="target_sister",$AO311,$AT311="target_brother", $AN311,$AT311="distractor_sister",$AQ311,$AT311="distractor_brother",$AP311)</f>
        <v>ST3_brother_alex.png</v>
      </c>
      <c r="AB311" s="106" t="str" cm="1">
        <f t="array" ref="AB311">_xlfn.IFS($AU311="target_sister",$AO311,$AU311="target_brother", $AN311,$AU311="distractor_sister",$AQ311,$AU311="distractor_brother",$AP311)</f>
        <v>HT3_sister_jaime.png</v>
      </c>
      <c r="AC311" s="111" t="str">
        <f>_xlfn.CONCAT(VLOOKUP($C311&amp;$G311,'Character Sets'!$A$3:$H$21,6,FALSE)," gave the ",LEFT($Q311,FIND(".",$Q311)-1)," to ",$AK311," ",$AL311,".")</f>
        <v>Alex gave the pineapple to her brother.</v>
      </c>
      <c r="AD311" s="107">
        <v>15</v>
      </c>
      <c r="AE311" s="106" t="str" cm="1">
        <f t="array" ref="AE311">_xlfn.IFS($B311="both", "_nametag", $B311="nametag", "_nametag", $B311="intro", "", $B311="neither", "")</f>
        <v>_nametag</v>
      </c>
      <c r="AF311" s="46" t="s">
        <v>5</v>
      </c>
      <c r="AG311" s="46" t="s">
        <v>6</v>
      </c>
      <c r="AH311" s="108" t="str">
        <f t="shared" si="55"/>
        <v>pineapple</v>
      </c>
      <c r="AI311" s="46" t="s">
        <v>8</v>
      </c>
      <c r="AJ311" s="110" t="str">
        <f t="shared" si="53"/>
        <v>bottom left</v>
      </c>
      <c r="AK311" s="110" t="str" cm="1">
        <f t="array" ref="AK311">_xlfn.IFS($G311="he", "his", $G311="she", "her", $G311="they", "their")</f>
        <v>her</v>
      </c>
      <c r="AL311" s="110" t="s">
        <v>135</v>
      </c>
      <c r="AM311" s="111" t="str">
        <f t="shared" si="54"/>
        <v>she_brother</v>
      </c>
      <c r="AN311" s="106" t="str">
        <f t="shared" si="56"/>
        <v>ST3_brother_alex.png</v>
      </c>
      <c r="AO311" s="106" t="str">
        <f t="shared" si="57"/>
        <v>ST3_sister_alex.png</v>
      </c>
      <c r="AP311" s="106" t="str">
        <f t="shared" si="58"/>
        <v>HT3_brother_jaime.png</v>
      </c>
      <c r="AQ311" s="106" t="str">
        <f t="shared" si="59"/>
        <v>HT3_sister_jaime.png</v>
      </c>
      <c r="AR311" s="106" t="s">
        <v>356</v>
      </c>
      <c r="AS311" s="106" t="s">
        <v>357</v>
      </c>
      <c r="AT311" s="106" t="s">
        <v>355</v>
      </c>
      <c r="AU311" s="106" t="s">
        <v>358</v>
      </c>
    </row>
    <row r="312" spans="1:47" x14ac:dyDescent="0.25">
      <c r="A312" s="107">
        <v>9</v>
      </c>
      <c r="B312" s="107" t="s">
        <v>123</v>
      </c>
      <c r="C312" s="107">
        <v>3</v>
      </c>
      <c r="D312" s="46" t="s">
        <v>10</v>
      </c>
      <c r="E312" s="46" t="str">
        <f t="shared" si="49"/>
        <v>nametag_list3_critical16</v>
      </c>
      <c r="F312" s="109" t="s">
        <v>338</v>
      </c>
      <c r="G312" s="46" t="s">
        <v>196</v>
      </c>
      <c r="H312" s="46">
        <f>VLOOKUP($C312&amp;$G312,'Character Sets'!$A$3:$H$21,3,FALSE)</f>
        <v>8</v>
      </c>
      <c r="I312" s="46" t="str">
        <f>VLOOKUP($C312&amp;$G312,'Character Sets'!$A$3:$H$21,4,FALSE)</f>
        <v>ST3</v>
      </c>
      <c r="J312" s="46" t="str">
        <f>LOWER(VLOOKUP($C312&amp;$G312,'Character Sets'!$A$3:$H$21,6,FALSE))</f>
        <v>alex</v>
      </c>
      <c r="K312" s="114" t="str">
        <f t="shared" si="50"/>
        <v>ST3_she_alex_nametag.png</v>
      </c>
      <c r="L312" s="46" t="s">
        <v>197</v>
      </c>
      <c r="M312" s="46">
        <f>VLOOKUP($C312&amp;$L312,'Character Sets'!$A$3:$H$21,3,FALSE)</f>
        <v>9</v>
      </c>
      <c r="N312" s="46" t="str">
        <f>VLOOKUP($C312&amp;$L312,'Character Sets'!$A$3:$H$21,4,FALSE)</f>
        <v>HT1</v>
      </c>
      <c r="O312" s="46" t="str">
        <f>LOWER(VLOOKUP($C312&amp;$L312,'Character Sets'!$A$3:$H$21,6,FALSE))</f>
        <v>casey</v>
      </c>
      <c r="P312" s="114" t="str">
        <f t="shared" si="51"/>
        <v>HT1_they_casey_nametag.png</v>
      </c>
      <c r="Q312" s="114" t="s">
        <v>26</v>
      </c>
      <c r="R312" s="107" cm="1">
        <f t="array" ref="R312">_xlfn.IFS($AF312="left", 275, $AF312="right", 525)</f>
        <v>525</v>
      </c>
      <c r="S312" s="107" cm="1">
        <f t="array" ref="S312">_xlfn.IFS($AG312="left", 275, $AG312="right", 525)</f>
        <v>275</v>
      </c>
      <c r="T312" s="107" cm="1">
        <f t="array" ref="T312">_xlfn.IFS($AF312="left", 175, $AF312="right", 725)</f>
        <v>725</v>
      </c>
      <c r="U312" s="107" cm="1">
        <f t="array" ref="U312">_xlfn.IFS($AI312="top", 150, $AI312="bottom", 250)</f>
        <v>250</v>
      </c>
      <c r="V312" s="107" cm="1">
        <f t="array" ref="V312">_xlfn.IFS($AI312="top", 100, $AI312="bottom", 300)</f>
        <v>300</v>
      </c>
      <c r="W312" s="107" cm="1">
        <f t="array" ref="W312">_xlfn.IFS($AI312="top", 50, $AI312="bottom", 350)</f>
        <v>350</v>
      </c>
      <c r="X312" s="111" t="str">
        <f t="shared" si="52"/>
        <v>ST3_sister_alex.png</v>
      </c>
      <c r="Y312" s="106" t="str" cm="1">
        <f t="array" ref="Y312">_xlfn.IFS($AR312="target_sister",$AO312,$AR312="target_brother", $AN312,$AR312="distractor_sister",$AQ312,$AR312="distractor_brother",$AP312)</f>
        <v>HT1_brother_casey.png</v>
      </c>
      <c r="Z312" s="106" t="str" cm="1">
        <f t="array" ref="Z312">_xlfn.IFS($AS312="target_sister",$AO312,$AS312="target_brother", $AN312,$AS312="distractor_sister",$AQ312,$AS312="distractor_brother",$AP312)</f>
        <v>ST3_brother_alex.png</v>
      </c>
      <c r="AA312" s="106" t="str" cm="1">
        <f t="array" ref="AA312">_xlfn.IFS($AT312="target_sister",$AO312,$AT312="target_brother", $AN312,$AT312="distractor_sister",$AQ312,$AT312="distractor_brother",$AP312)</f>
        <v>HT1_sister_casey.png</v>
      </c>
      <c r="AB312" s="106" t="str" cm="1">
        <f t="array" ref="AB312">_xlfn.IFS($AU312="target_sister",$AO312,$AU312="target_brother", $AN312,$AU312="distractor_sister",$AQ312,$AU312="distractor_brother",$AP312)</f>
        <v>ST3_sister_alex.png</v>
      </c>
      <c r="AC312" s="111" t="str">
        <f>_xlfn.CONCAT(VLOOKUP($C312&amp;$G312,'Character Sets'!$A$3:$H$21,6,FALSE)," gave the ",LEFT($Q312,FIND(".",$Q312)-1)," to ",$AK312," ",$AL312,".")</f>
        <v>Alex gave the banana to her sister.</v>
      </c>
      <c r="AD312" s="107">
        <v>16</v>
      </c>
      <c r="AE312" s="106" t="str" cm="1">
        <f t="array" ref="AE312">_xlfn.IFS($B312="both", "_nametag", $B312="nametag", "_nametag", $B312="intro", "", $B312="neither", "")</f>
        <v>_nametag</v>
      </c>
      <c r="AF312" s="46" t="s">
        <v>6</v>
      </c>
      <c r="AG312" s="46" t="s">
        <v>5</v>
      </c>
      <c r="AH312" s="108" t="str">
        <f t="shared" si="55"/>
        <v>banana</v>
      </c>
      <c r="AI312" s="46" t="s">
        <v>8</v>
      </c>
      <c r="AJ312" s="110" t="str">
        <f t="shared" si="53"/>
        <v>bottom right</v>
      </c>
      <c r="AK312" s="110" t="str" cm="1">
        <f t="array" ref="AK312">_xlfn.IFS($G312="he", "his", $G312="she", "her", $G312="they", "their")</f>
        <v>her</v>
      </c>
      <c r="AL312" s="110" t="s">
        <v>136</v>
      </c>
      <c r="AM312" s="111" t="str">
        <f t="shared" si="54"/>
        <v>she_sister</v>
      </c>
      <c r="AN312" s="106" t="str">
        <f t="shared" si="56"/>
        <v>ST3_brother_alex.png</v>
      </c>
      <c r="AO312" s="106" t="str">
        <f t="shared" si="57"/>
        <v>ST3_sister_alex.png</v>
      </c>
      <c r="AP312" s="106" t="str">
        <f t="shared" si="58"/>
        <v>HT1_brother_casey.png</v>
      </c>
      <c r="AQ312" s="106" t="str">
        <f t="shared" si="59"/>
        <v>HT1_sister_casey.png</v>
      </c>
      <c r="AR312" s="106" t="s">
        <v>357</v>
      </c>
      <c r="AS312" s="106" t="s">
        <v>355</v>
      </c>
      <c r="AT312" s="106" t="s">
        <v>358</v>
      </c>
      <c r="AU312" s="106" t="s">
        <v>356</v>
      </c>
    </row>
    <row r="313" spans="1:47" x14ac:dyDescent="0.25">
      <c r="A313" s="107">
        <v>9</v>
      </c>
      <c r="B313" s="107" t="s">
        <v>123</v>
      </c>
      <c r="C313" s="107">
        <v>3</v>
      </c>
      <c r="D313" s="46" t="s">
        <v>10</v>
      </c>
      <c r="E313" s="46" t="str">
        <f t="shared" si="49"/>
        <v>nametag_list3_critical17</v>
      </c>
      <c r="F313" s="109" t="s">
        <v>338</v>
      </c>
      <c r="G313" s="46" t="s">
        <v>196</v>
      </c>
      <c r="H313" s="46">
        <f>VLOOKUP($C313&amp;$G313,'Character Sets'!$A$3:$H$21,3,FALSE)</f>
        <v>8</v>
      </c>
      <c r="I313" s="46" t="str">
        <f>VLOOKUP($C313&amp;$G313,'Character Sets'!$A$3:$H$21,4,FALSE)</f>
        <v>ST3</v>
      </c>
      <c r="J313" s="46" t="str">
        <f>LOWER(VLOOKUP($C313&amp;$G313,'Character Sets'!$A$3:$H$21,6,FALSE))</f>
        <v>alex</v>
      </c>
      <c r="K313" s="114" t="str">
        <f t="shared" si="50"/>
        <v>ST3_she_alex_nametag.png</v>
      </c>
      <c r="L313" s="46" t="s">
        <v>197</v>
      </c>
      <c r="M313" s="46">
        <f>VLOOKUP($C313&amp;$L313,'Character Sets'!$A$3:$H$21,3,FALSE)</f>
        <v>9</v>
      </c>
      <c r="N313" s="46" t="str">
        <f>VLOOKUP($C313&amp;$L313,'Character Sets'!$A$3:$H$21,4,FALSE)</f>
        <v>HT1</v>
      </c>
      <c r="O313" s="46" t="str">
        <f>LOWER(VLOOKUP($C313&amp;$L313,'Character Sets'!$A$3:$H$21,6,FALSE))</f>
        <v>casey</v>
      </c>
      <c r="P313" s="114" t="str">
        <f t="shared" si="51"/>
        <v>HT1_they_casey_nametag.png</v>
      </c>
      <c r="Q313" s="114" t="s">
        <v>175</v>
      </c>
      <c r="R313" s="107" cm="1">
        <f t="array" ref="R313">_xlfn.IFS($AF313="left", 275, $AF313="right", 525)</f>
        <v>275</v>
      </c>
      <c r="S313" s="107" cm="1">
        <f t="array" ref="S313">_xlfn.IFS($AG313="left", 275, $AG313="right", 525)</f>
        <v>525</v>
      </c>
      <c r="T313" s="107" cm="1">
        <f t="array" ref="T313">_xlfn.IFS($AF313="left", 175, $AF313="right", 725)</f>
        <v>175</v>
      </c>
      <c r="U313" s="107" cm="1">
        <f t="array" ref="U313">_xlfn.IFS($AI313="top", 150, $AI313="bottom", 250)</f>
        <v>150</v>
      </c>
      <c r="V313" s="107" cm="1">
        <f t="array" ref="V313">_xlfn.IFS($AI313="top", 100, $AI313="bottom", 300)</f>
        <v>100</v>
      </c>
      <c r="W313" s="107" cm="1">
        <f t="array" ref="W313">_xlfn.IFS($AI313="top", 50, $AI313="bottom", 350)</f>
        <v>50</v>
      </c>
      <c r="X313" s="111" t="str">
        <f t="shared" si="52"/>
        <v>ST3_sister_alex.png</v>
      </c>
      <c r="Y313" s="106" t="str" cm="1">
        <f t="array" ref="Y313">_xlfn.IFS($AR313="target_sister",$AO313,$AR313="target_brother", $AN313,$AR313="distractor_sister",$AQ313,$AR313="distractor_brother",$AP313)</f>
        <v>ST3_sister_alex.png</v>
      </c>
      <c r="Z313" s="106" t="str" cm="1">
        <f t="array" ref="Z313">_xlfn.IFS($AS313="target_sister",$AO313,$AS313="target_brother", $AN313,$AS313="distractor_sister",$AQ313,$AS313="distractor_brother",$AP313)</f>
        <v>HT1_sister_casey.png</v>
      </c>
      <c r="AA313" s="106" t="str" cm="1">
        <f t="array" ref="AA313">_xlfn.IFS($AT313="target_sister",$AO313,$AT313="target_brother", $AN313,$AT313="distractor_sister",$AQ313,$AT313="distractor_brother",$AP313)</f>
        <v>ST3_brother_alex.png</v>
      </c>
      <c r="AB313" s="106" t="str" cm="1">
        <f t="array" ref="AB313">_xlfn.IFS($AU313="target_sister",$AO313,$AU313="target_brother", $AN313,$AU313="distractor_sister",$AQ313,$AU313="distractor_brother",$AP313)</f>
        <v>HT1_brother_casey.png</v>
      </c>
      <c r="AC313" s="111" t="str">
        <f>_xlfn.CONCAT(VLOOKUP($C313&amp;$G313,'Character Sets'!$A$3:$H$21,6,FALSE)," gave the ",LEFT($Q313,FIND(".",$Q313)-1)," to ",$AK313," ",$AL313,".")</f>
        <v>Alex gave the bacon to her sister.</v>
      </c>
      <c r="AD313" s="107">
        <v>17</v>
      </c>
      <c r="AE313" s="106" t="str" cm="1">
        <f t="array" ref="AE313">_xlfn.IFS($B313="both", "_nametag", $B313="nametag", "_nametag", $B313="intro", "", $B313="neither", "")</f>
        <v>_nametag</v>
      </c>
      <c r="AF313" s="46" t="s">
        <v>5</v>
      </c>
      <c r="AG313" s="46" t="s">
        <v>6</v>
      </c>
      <c r="AH313" s="108" t="str">
        <f t="shared" si="55"/>
        <v>bacon</v>
      </c>
      <c r="AI313" s="46" t="s">
        <v>7</v>
      </c>
      <c r="AJ313" s="110" t="str">
        <f t="shared" si="53"/>
        <v>top left</v>
      </c>
      <c r="AK313" s="110" t="str" cm="1">
        <f t="array" ref="AK313">_xlfn.IFS($G313="he", "his", $G313="she", "her", $G313="they", "their")</f>
        <v>her</v>
      </c>
      <c r="AL313" s="110" t="s">
        <v>136</v>
      </c>
      <c r="AM313" s="111" t="str">
        <f t="shared" si="54"/>
        <v>she_sister</v>
      </c>
      <c r="AN313" s="106" t="str">
        <f t="shared" si="56"/>
        <v>ST3_brother_alex.png</v>
      </c>
      <c r="AO313" s="106" t="str">
        <f t="shared" si="57"/>
        <v>ST3_sister_alex.png</v>
      </c>
      <c r="AP313" s="106" t="str">
        <f t="shared" si="58"/>
        <v>HT1_brother_casey.png</v>
      </c>
      <c r="AQ313" s="106" t="str">
        <f t="shared" si="59"/>
        <v>HT1_sister_casey.png</v>
      </c>
      <c r="AR313" s="106" t="s">
        <v>356</v>
      </c>
      <c r="AS313" s="106" t="s">
        <v>358</v>
      </c>
      <c r="AT313" s="106" t="s">
        <v>355</v>
      </c>
      <c r="AU313" s="106" t="s">
        <v>357</v>
      </c>
    </row>
    <row r="314" spans="1:47" x14ac:dyDescent="0.25">
      <c r="A314" s="107">
        <v>9</v>
      </c>
      <c r="B314" s="107" t="s">
        <v>123</v>
      </c>
      <c r="C314" s="107">
        <v>3</v>
      </c>
      <c r="D314" s="46" t="s">
        <v>10</v>
      </c>
      <c r="E314" s="46" t="str">
        <f t="shared" si="49"/>
        <v>nametag_list3_critical18</v>
      </c>
      <c r="F314" s="109" t="s">
        <v>338</v>
      </c>
      <c r="G314" s="46" t="s">
        <v>196</v>
      </c>
      <c r="H314" s="46">
        <f>VLOOKUP($C314&amp;$G314,'Character Sets'!$A$3:$H$21,3,FALSE)</f>
        <v>8</v>
      </c>
      <c r="I314" s="46" t="str">
        <f>VLOOKUP($C314&amp;$G314,'Character Sets'!$A$3:$H$21,4,FALSE)</f>
        <v>ST3</v>
      </c>
      <c r="J314" s="46" t="str">
        <f>LOWER(VLOOKUP($C314&amp;$G314,'Character Sets'!$A$3:$H$21,6,FALSE))</f>
        <v>alex</v>
      </c>
      <c r="K314" s="114" t="str">
        <f t="shared" si="50"/>
        <v>ST3_she_alex_nametag.png</v>
      </c>
      <c r="L314" s="46" t="s">
        <v>197</v>
      </c>
      <c r="M314" s="46">
        <f>VLOOKUP($C314&amp;$L314,'Character Sets'!$A$3:$H$21,3,FALSE)</f>
        <v>9</v>
      </c>
      <c r="N314" s="46" t="str">
        <f>VLOOKUP($C314&amp;$L314,'Character Sets'!$A$3:$H$21,4,FALSE)</f>
        <v>HT1</v>
      </c>
      <c r="O314" s="46" t="str">
        <f>LOWER(VLOOKUP($C314&amp;$L314,'Character Sets'!$A$3:$H$21,6,FALSE))</f>
        <v>casey</v>
      </c>
      <c r="P314" s="114" t="str">
        <f t="shared" si="51"/>
        <v>HT1_they_casey_nametag.png</v>
      </c>
      <c r="Q314" s="127" t="s">
        <v>171</v>
      </c>
      <c r="R314" s="107" cm="1">
        <f t="array" ref="R314">_xlfn.IFS($AF314="left", 275, $AF314="right", 525)</f>
        <v>525</v>
      </c>
      <c r="S314" s="107" cm="1">
        <f t="array" ref="S314">_xlfn.IFS($AG314="left", 275, $AG314="right", 525)</f>
        <v>275</v>
      </c>
      <c r="T314" s="107" cm="1">
        <f t="array" ref="T314">_xlfn.IFS($AF314="left", 175, $AF314="right", 725)</f>
        <v>725</v>
      </c>
      <c r="U314" s="107" cm="1">
        <f t="array" ref="U314">_xlfn.IFS($AI314="top", 150, $AI314="bottom", 250)</f>
        <v>150</v>
      </c>
      <c r="V314" s="107" cm="1">
        <f t="array" ref="V314">_xlfn.IFS($AI314="top", 100, $AI314="bottom", 300)</f>
        <v>100</v>
      </c>
      <c r="W314" s="107" cm="1">
        <f t="array" ref="W314">_xlfn.IFS($AI314="top", 50, $AI314="bottom", 350)</f>
        <v>50</v>
      </c>
      <c r="X314" s="111" t="str">
        <f t="shared" si="52"/>
        <v>ST3_brother_alex.png</v>
      </c>
      <c r="Y314" s="106" t="str" cm="1">
        <f t="array" ref="Y314">_xlfn.IFS($AR314="target_sister",$AO314,$AR314="target_brother", $AN314,$AR314="distractor_sister",$AQ314,$AR314="distractor_brother",$AP314)</f>
        <v>HT1_brother_casey.png</v>
      </c>
      <c r="Z314" s="106" t="str" cm="1">
        <f t="array" ref="Z314">_xlfn.IFS($AS314="target_sister",$AO314,$AS314="target_brother", $AN314,$AS314="distractor_sister",$AQ314,$AS314="distractor_brother",$AP314)</f>
        <v>ST3_brother_alex.png</v>
      </c>
      <c r="AA314" s="106" t="str" cm="1">
        <f t="array" ref="AA314">_xlfn.IFS($AT314="target_sister",$AO314,$AT314="target_brother", $AN314,$AT314="distractor_sister",$AQ314,$AT314="distractor_brother",$AP314)</f>
        <v>HT1_sister_casey.png</v>
      </c>
      <c r="AB314" s="106" t="str" cm="1">
        <f t="array" ref="AB314">_xlfn.IFS($AU314="target_sister",$AO314,$AU314="target_brother", $AN314,$AU314="distractor_sister",$AQ314,$AU314="distractor_brother",$AP314)</f>
        <v>ST3_sister_alex.png</v>
      </c>
      <c r="AC314" s="111" t="str">
        <f>_xlfn.CONCAT(VLOOKUP($C314&amp;$G314,'Character Sets'!$A$3:$H$21,6,FALSE)," gave the ",LEFT($Q314,FIND(".",$Q314)-1)," to ",$AK314," ",$AL314,".")</f>
        <v>Alex gave the icecream to her brother.</v>
      </c>
      <c r="AD314" s="107">
        <v>18</v>
      </c>
      <c r="AE314" s="106" t="str" cm="1">
        <f t="array" ref="AE314">_xlfn.IFS($B314="both", "_nametag", $B314="nametag", "_nametag", $B314="intro", "", $B314="neither", "")</f>
        <v>_nametag</v>
      </c>
      <c r="AF314" s="46" t="s">
        <v>6</v>
      </c>
      <c r="AG314" s="46" t="s">
        <v>5</v>
      </c>
      <c r="AH314" s="108" t="str">
        <f t="shared" si="55"/>
        <v>icecream</v>
      </c>
      <c r="AI314" s="46" t="s">
        <v>7</v>
      </c>
      <c r="AJ314" s="110" t="str">
        <f t="shared" si="53"/>
        <v>top right</v>
      </c>
      <c r="AK314" s="110" t="str" cm="1">
        <f t="array" ref="AK314">_xlfn.IFS($G314="he", "his", $G314="she", "her", $G314="they", "their")</f>
        <v>her</v>
      </c>
      <c r="AL314" s="110" t="s">
        <v>135</v>
      </c>
      <c r="AM314" s="111" t="str">
        <f t="shared" si="54"/>
        <v>she_brother</v>
      </c>
      <c r="AN314" s="106" t="str">
        <f t="shared" si="56"/>
        <v>ST3_brother_alex.png</v>
      </c>
      <c r="AO314" s="106" t="str">
        <f t="shared" si="57"/>
        <v>ST3_sister_alex.png</v>
      </c>
      <c r="AP314" s="106" t="str">
        <f t="shared" si="58"/>
        <v>HT1_brother_casey.png</v>
      </c>
      <c r="AQ314" s="106" t="str">
        <f t="shared" si="59"/>
        <v>HT1_sister_casey.png</v>
      </c>
      <c r="AR314" s="106" t="s">
        <v>357</v>
      </c>
      <c r="AS314" s="106" t="s">
        <v>355</v>
      </c>
      <c r="AT314" s="106" t="s">
        <v>358</v>
      </c>
      <c r="AU314" s="106" t="s">
        <v>356</v>
      </c>
    </row>
    <row r="315" spans="1:47" x14ac:dyDescent="0.25">
      <c r="A315" s="107">
        <v>9</v>
      </c>
      <c r="B315" s="107" t="s">
        <v>123</v>
      </c>
      <c r="C315" s="107">
        <v>3</v>
      </c>
      <c r="D315" s="46" t="s">
        <v>10</v>
      </c>
      <c r="E315" s="46" t="str">
        <f t="shared" si="49"/>
        <v>nametag_list3_critical19</v>
      </c>
      <c r="F315" s="109" t="s">
        <v>338</v>
      </c>
      <c r="G315" s="46" t="s">
        <v>196</v>
      </c>
      <c r="H315" s="46">
        <f>VLOOKUP($C315&amp;$G315,'Character Sets'!$A$3:$H$21,3,FALSE)</f>
        <v>8</v>
      </c>
      <c r="I315" s="46" t="str">
        <f>VLOOKUP($C315&amp;$G315,'Character Sets'!$A$3:$H$21,4,FALSE)</f>
        <v>ST3</v>
      </c>
      <c r="J315" s="46" t="str">
        <f>LOWER(VLOOKUP($C315&amp;$G315,'Character Sets'!$A$3:$H$21,6,FALSE))</f>
        <v>alex</v>
      </c>
      <c r="K315" s="114" t="str">
        <f t="shared" si="50"/>
        <v>ST3_she_alex_nametag.png</v>
      </c>
      <c r="L315" s="46" t="s">
        <v>197</v>
      </c>
      <c r="M315" s="46">
        <f>VLOOKUP($C315&amp;$L315,'Character Sets'!$A$3:$H$21,3,FALSE)</f>
        <v>9</v>
      </c>
      <c r="N315" s="46" t="str">
        <f>VLOOKUP($C315&amp;$L315,'Character Sets'!$A$3:$H$21,4,FALSE)</f>
        <v>HT1</v>
      </c>
      <c r="O315" s="46" t="str">
        <f>LOWER(VLOOKUP($C315&amp;$L315,'Character Sets'!$A$3:$H$21,6,FALSE))</f>
        <v>casey</v>
      </c>
      <c r="P315" s="114" t="str">
        <f t="shared" si="51"/>
        <v>HT1_they_casey_nametag.png</v>
      </c>
      <c r="Q315" s="114" t="s">
        <v>27</v>
      </c>
      <c r="R315" s="107" cm="1">
        <f t="array" ref="R315">_xlfn.IFS($AF315="left", 275, $AF315="right", 525)</f>
        <v>275</v>
      </c>
      <c r="S315" s="107" cm="1">
        <f t="array" ref="S315">_xlfn.IFS($AG315="left", 275, $AG315="right", 525)</f>
        <v>525</v>
      </c>
      <c r="T315" s="107" cm="1">
        <f t="array" ref="T315">_xlfn.IFS($AF315="left", 175, $AF315="right", 725)</f>
        <v>175</v>
      </c>
      <c r="U315" s="107" cm="1">
        <f t="array" ref="U315">_xlfn.IFS($AI315="top", 150, $AI315="bottom", 250)</f>
        <v>250</v>
      </c>
      <c r="V315" s="107" cm="1">
        <f t="array" ref="V315">_xlfn.IFS($AI315="top", 100, $AI315="bottom", 300)</f>
        <v>300</v>
      </c>
      <c r="W315" s="107" cm="1">
        <f t="array" ref="W315">_xlfn.IFS($AI315="top", 50, $AI315="bottom", 350)</f>
        <v>350</v>
      </c>
      <c r="X315" s="111" t="str">
        <f t="shared" si="52"/>
        <v>ST3_sister_alex.png</v>
      </c>
      <c r="Y315" s="106" t="str" cm="1">
        <f t="array" ref="Y315">_xlfn.IFS($AR315="target_sister",$AO315,$AR315="target_brother", $AN315,$AR315="distractor_sister",$AQ315,$AR315="distractor_brother",$AP315)</f>
        <v>ST3_brother_alex.png</v>
      </c>
      <c r="Z315" s="106" t="str" cm="1">
        <f t="array" ref="Z315">_xlfn.IFS($AS315="target_sister",$AO315,$AS315="target_brother", $AN315,$AS315="distractor_sister",$AQ315,$AS315="distractor_brother",$AP315)</f>
        <v>HT1_sister_casey.png</v>
      </c>
      <c r="AA315" s="106" t="str" cm="1">
        <f t="array" ref="AA315">_xlfn.IFS($AT315="target_sister",$AO315,$AT315="target_brother", $AN315,$AT315="distractor_sister",$AQ315,$AT315="distractor_brother",$AP315)</f>
        <v>ST3_sister_alex.png</v>
      </c>
      <c r="AB315" s="106" t="str" cm="1">
        <f t="array" ref="AB315">_xlfn.IFS($AU315="target_sister",$AO315,$AU315="target_brother", $AN315,$AU315="distractor_sister",$AQ315,$AU315="distractor_brother",$AP315)</f>
        <v>HT1_brother_casey.png</v>
      </c>
      <c r="AC315" s="111" t="str">
        <f>_xlfn.CONCAT(VLOOKUP($C315&amp;$G315,'Character Sets'!$A$3:$H$21,6,FALSE)," gave the ",LEFT($Q315,FIND(".",$Q315)-1)," to ",$AK315," ",$AL315,".")</f>
        <v>Alex gave the carrot to her sister.</v>
      </c>
      <c r="AD315" s="107">
        <v>19</v>
      </c>
      <c r="AE315" s="106" t="str" cm="1">
        <f t="array" ref="AE315">_xlfn.IFS($B315="both", "_nametag", $B315="nametag", "_nametag", $B315="intro", "", $B315="neither", "")</f>
        <v>_nametag</v>
      </c>
      <c r="AF315" s="46" t="s">
        <v>5</v>
      </c>
      <c r="AG315" s="46" t="s">
        <v>6</v>
      </c>
      <c r="AH315" s="108" t="str">
        <f t="shared" si="55"/>
        <v>carrot</v>
      </c>
      <c r="AI315" s="46" t="s">
        <v>8</v>
      </c>
      <c r="AJ315" s="110" t="str">
        <f t="shared" si="53"/>
        <v>bottom left</v>
      </c>
      <c r="AK315" s="110" t="str" cm="1">
        <f t="array" ref="AK315">_xlfn.IFS($G315="he", "his", $G315="she", "her", $G315="they", "their")</f>
        <v>her</v>
      </c>
      <c r="AL315" s="110" t="s">
        <v>136</v>
      </c>
      <c r="AM315" s="111" t="str">
        <f t="shared" si="54"/>
        <v>she_sister</v>
      </c>
      <c r="AN315" s="106" t="str">
        <f t="shared" si="56"/>
        <v>ST3_brother_alex.png</v>
      </c>
      <c r="AO315" s="106" t="str">
        <f t="shared" si="57"/>
        <v>ST3_sister_alex.png</v>
      </c>
      <c r="AP315" s="106" t="str">
        <f t="shared" si="58"/>
        <v>HT1_brother_casey.png</v>
      </c>
      <c r="AQ315" s="106" t="str">
        <f t="shared" si="59"/>
        <v>HT1_sister_casey.png</v>
      </c>
      <c r="AR315" s="106" t="s">
        <v>355</v>
      </c>
      <c r="AS315" s="106" t="s">
        <v>358</v>
      </c>
      <c r="AT315" s="106" t="s">
        <v>356</v>
      </c>
      <c r="AU315" s="106" t="s">
        <v>357</v>
      </c>
    </row>
    <row r="316" spans="1:47" x14ac:dyDescent="0.25">
      <c r="A316" s="107">
        <v>9</v>
      </c>
      <c r="B316" s="107" t="s">
        <v>123</v>
      </c>
      <c r="C316" s="107">
        <v>3</v>
      </c>
      <c r="D316" s="46" t="s">
        <v>10</v>
      </c>
      <c r="E316" s="46" t="str">
        <f t="shared" si="49"/>
        <v>nametag_list3_critical20</v>
      </c>
      <c r="F316" s="109" t="s">
        <v>338</v>
      </c>
      <c r="G316" s="46" t="s">
        <v>196</v>
      </c>
      <c r="H316" s="46">
        <f>VLOOKUP($C316&amp;$G316,'Character Sets'!$A$3:$H$21,3,FALSE)</f>
        <v>8</v>
      </c>
      <c r="I316" s="46" t="str">
        <f>VLOOKUP($C316&amp;$G316,'Character Sets'!$A$3:$H$21,4,FALSE)</f>
        <v>ST3</v>
      </c>
      <c r="J316" s="46" t="str">
        <f>LOWER(VLOOKUP($C316&amp;$G316,'Character Sets'!$A$3:$H$21,6,FALSE))</f>
        <v>alex</v>
      </c>
      <c r="K316" s="114" t="str">
        <f t="shared" si="50"/>
        <v>ST3_she_alex_nametag.png</v>
      </c>
      <c r="L316" s="46" t="s">
        <v>197</v>
      </c>
      <c r="M316" s="46">
        <f>VLOOKUP($C316&amp;$L316,'Character Sets'!$A$3:$H$21,3,FALSE)</f>
        <v>9</v>
      </c>
      <c r="N316" s="46" t="str">
        <f>VLOOKUP($C316&amp;$L316,'Character Sets'!$A$3:$H$21,4,FALSE)</f>
        <v>HT1</v>
      </c>
      <c r="O316" s="46" t="str">
        <f>LOWER(VLOOKUP($C316&amp;$L316,'Character Sets'!$A$3:$H$21,6,FALSE))</f>
        <v>casey</v>
      </c>
      <c r="P316" s="114" t="str">
        <f t="shared" si="51"/>
        <v>HT1_they_casey_nametag.png</v>
      </c>
      <c r="Q316" s="114" t="s">
        <v>28</v>
      </c>
      <c r="R316" s="107" cm="1">
        <f t="array" ref="R316">_xlfn.IFS($AF316="left", 275, $AF316="right", 525)</f>
        <v>525</v>
      </c>
      <c r="S316" s="107" cm="1">
        <f t="array" ref="S316">_xlfn.IFS($AG316="left", 275, $AG316="right", 525)</f>
        <v>275</v>
      </c>
      <c r="T316" s="107" cm="1">
        <f t="array" ref="T316">_xlfn.IFS($AF316="left", 175, $AF316="right", 725)</f>
        <v>725</v>
      </c>
      <c r="U316" s="107" cm="1">
        <f t="array" ref="U316">_xlfn.IFS($AI316="top", 150, $AI316="bottom", 250)</f>
        <v>250</v>
      </c>
      <c r="V316" s="107" cm="1">
        <f t="array" ref="V316">_xlfn.IFS($AI316="top", 100, $AI316="bottom", 300)</f>
        <v>300</v>
      </c>
      <c r="W316" s="107" cm="1">
        <f t="array" ref="W316">_xlfn.IFS($AI316="top", 50, $AI316="bottom", 350)</f>
        <v>350</v>
      </c>
      <c r="X316" s="111" t="str">
        <f t="shared" si="52"/>
        <v>ST3_brother_alex.png</v>
      </c>
      <c r="Y316" s="106" t="str" cm="1">
        <f t="array" ref="Y316">_xlfn.IFS($AR316="target_sister",$AO316,$AR316="target_brother", $AN316,$AR316="distractor_sister",$AQ316,$AR316="distractor_brother",$AP316)</f>
        <v>HT1_brother_casey.png</v>
      </c>
      <c r="Z316" s="106" t="str" cm="1">
        <f t="array" ref="Z316">_xlfn.IFS($AS316="target_sister",$AO316,$AS316="target_brother", $AN316,$AS316="distractor_sister",$AQ316,$AS316="distractor_brother",$AP316)</f>
        <v>ST3_sister_alex.png</v>
      </c>
      <c r="AA316" s="106" t="str" cm="1">
        <f t="array" ref="AA316">_xlfn.IFS($AT316="target_sister",$AO316,$AT316="target_brother", $AN316,$AT316="distractor_sister",$AQ316,$AT316="distractor_brother",$AP316)</f>
        <v>HT1_sister_casey.png</v>
      </c>
      <c r="AB316" s="106" t="str" cm="1">
        <f t="array" ref="AB316">_xlfn.IFS($AU316="target_sister",$AO316,$AU316="target_brother", $AN316,$AU316="distractor_sister",$AQ316,$AU316="distractor_brother",$AP316)</f>
        <v>ST3_brother_alex.png</v>
      </c>
      <c r="AC316" s="111" t="str">
        <f>_xlfn.CONCAT(VLOOKUP($C316&amp;$G316,'Character Sets'!$A$3:$H$21,6,FALSE)," gave the ",LEFT($Q316,FIND(".",$Q316)-1)," to ",$AK316," ",$AL316,".")</f>
        <v>Alex gave the lemon to her brother.</v>
      </c>
      <c r="AD316" s="107">
        <v>20</v>
      </c>
      <c r="AE316" s="106" t="str" cm="1">
        <f t="array" ref="AE316">_xlfn.IFS($B316="both", "_nametag", $B316="nametag", "_nametag", $B316="intro", "", $B316="neither", "")</f>
        <v>_nametag</v>
      </c>
      <c r="AF316" s="46" t="s">
        <v>6</v>
      </c>
      <c r="AG316" s="46" t="s">
        <v>5</v>
      </c>
      <c r="AH316" s="108" t="str">
        <f t="shared" si="55"/>
        <v>lemon</v>
      </c>
      <c r="AI316" s="46" t="s">
        <v>8</v>
      </c>
      <c r="AJ316" s="110" t="str">
        <f t="shared" si="53"/>
        <v>bottom right</v>
      </c>
      <c r="AK316" s="110" t="str" cm="1">
        <f t="array" ref="AK316">_xlfn.IFS($G316="he", "his", $G316="she", "her", $G316="they", "their")</f>
        <v>her</v>
      </c>
      <c r="AL316" s="110" t="s">
        <v>135</v>
      </c>
      <c r="AM316" s="111" t="str">
        <f t="shared" si="54"/>
        <v>she_brother</v>
      </c>
      <c r="AN316" s="106" t="str">
        <f t="shared" si="56"/>
        <v>ST3_brother_alex.png</v>
      </c>
      <c r="AO316" s="106" t="str">
        <f t="shared" si="57"/>
        <v>ST3_sister_alex.png</v>
      </c>
      <c r="AP316" s="106" t="str">
        <f t="shared" si="58"/>
        <v>HT1_brother_casey.png</v>
      </c>
      <c r="AQ316" s="106" t="str">
        <f t="shared" si="59"/>
        <v>HT1_sister_casey.png</v>
      </c>
      <c r="AR316" s="106" t="s">
        <v>357</v>
      </c>
      <c r="AS316" s="106" t="s">
        <v>356</v>
      </c>
      <c r="AT316" s="106" t="s">
        <v>358</v>
      </c>
      <c r="AU316" s="106" t="s">
        <v>355</v>
      </c>
    </row>
    <row r="317" spans="1:47" x14ac:dyDescent="0.25">
      <c r="A317" s="107">
        <v>9</v>
      </c>
      <c r="B317" s="107" t="s">
        <v>123</v>
      </c>
      <c r="C317" s="107">
        <v>3</v>
      </c>
      <c r="D317" s="46" t="s">
        <v>10</v>
      </c>
      <c r="E317" s="46" t="str">
        <f t="shared" si="49"/>
        <v>nametag_list3_critical21</v>
      </c>
      <c r="F317" s="109" t="s">
        <v>339</v>
      </c>
      <c r="G317" s="46" t="s">
        <v>197</v>
      </c>
      <c r="H317" s="46">
        <f>VLOOKUP($C317&amp;$G317,'Character Sets'!$A$3:$H$21,3,FALSE)</f>
        <v>9</v>
      </c>
      <c r="I317" s="46" t="str">
        <f>VLOOKUP($C317&amp;$G317,'Character Sets'!$A$3:$H$21,4,FALSE)</f>
        <v>HT1</v>
      </c>
      <c r="J317" s="46" t="str">
        <f>LOWER(VLOOKUP($C317&amp;$G317,'Character Sets'!$A$3:$H$21,6,FALSE))</f>
        <v>casey</v>
      </c>
      <c r="K317" s="114" t="str">
        <f t="shared" si="50"/>
        <v>HT1_they_casey_nametag.png</v>
      </c>
      <c r="L317" s="46" t="s">
        <v>196</v>
      </c>
      <c r="M317" s="46">
        <f>VLOOKUP($C317&amp;$L317,'Character Sets'!$A$3:$H$21,3,FALSE)</f>
        <v>8</v>
      </c>
      <c r="N317" s="46" t="str">
        <f>VLOOKUP($C317&amp;$L317,'Character Sets'!$A$3:$H$21,4,FALSE)</f>
        <v>ST3</v>
      </c>
      <c r="O317" s="46" t="str">
        <f>LOWER(VLOOKUP($C317&amp;$L317,'Character Sets'!$A$3:$H$21,6,FALSE))</f>
        <v>alex</v>
      </c>
      <c r="P317" s="114" t="str">
        <f t="shared" si="51"/>
        <v>ST3_she_alex_nametag.png</v>
      </c>
      <c r="Q317" s="114" t="s">
        <v>170</v>
      </c>
      <c r="R317" s="107" cm="1">
        <f t="array" ref="R317">_xlfn.IFS($AF317="left", 275, $AF317="right", 525)</f>
        <v>275</v>
      </c>
      <c r="S317" s="107" cm="1">
        <f t="array" ref="S317">_xlfn.IFS($AG317="left", 275, $AG317="right", 525)</f>
        <v>525</v>
      </c>
      <c r="T317" s="107" cm="1">
        <f t="array" ref="T317">_xlfn.IFS($AF317="left", 175, $AF317="right", 725)</f>
        <v>175</v>
      </c>
      <c r="U317" s="107" cm="1">
        <f t="array" ref="U317">_xlfn.IFS($AI317="top", 150, $AI317="bottom", 250)</f>
        <v>150</v>
      </c>
      <c r="V317" s="107" cm="1">
        <f t="array" ref="V317">_xlfn.IFS($AI317="top", 100, $AI317="bottom", 300)</f>
        <v>100</v>
      </c>
      <c r="W317" s="107" cm="1">
        <f t="array" ref="W317">_xlfn.IFS($AI317="top", 50, $AI317="bottom", 350)</f>
        <v>50</v>
      </c>
      <c r="X317" s="111" t="str">
        <f t="shared" si="52"/>
        <v>HT1_brother_casey.png</v>
      </c>
      <c r="Y317" s="106" t="str" cm="1">
        <f t="array" ref="Y317">_xlfn.IFS($AR317="target_sister",$AO317,$AR317="target_brother", $AN317,$AR317="distractor_sister",$AQ317,$AR317="distractor_brother",$AP317)</f>
        <v>HT1_brother_casey.png</v>
      </c>
      <c r="Z317" s="106" t="str" cm="1">
        <f t="array" ref="Z317">_xlfn.IFS($AS317="target_sister",$AO317,$AS317="target_brother", $AN317,$AS317="distractor_sister",$AQ317,$AS317="distractor_brother",$AP317)</f>
        <v>ST3_sister_alex.png</v>
      </c>
      <c r="AA317" s="106" t="str" cm="1">
        <f t="array" ref="AA317">_xlfn.IFS($AT317="target_sister",$AO317,$AT317="target_brother", $AN317,$AT317="distractor_sister",$AQ317,$AT317="distractor_brother",$AP317)</f>
        <v>HT1_sister_casey.png</v>
      </c>
      <c r="AB317" s="106" t="str" cm="1">
        <f t="array" ref="AB317">_xlfn.IFS($AU317="target_sister",$AO317,$AU317="target_brother", $AN317,$AU317="distractor_sister",$AQ317,$AU317="distractor_brother",$AP317)</f>
        <v>ST3_brother_alex.png</v>
      </c>
      <c r="AC317" s="111" t="str">
        <f>_xlfn.CONCAT(VLOOKUP($C317&amp;$G317,'Character Sets'!$A$3:$H$21,6,FALSE)," gave the ",LEFT($Q317,FIND(".",$Q317)-1)," to ",$AK317," ",$AL317,".")</f>
        <v>Casey gave the pizza to their brother.</v>
      </c>
      <c r="AD317" s="107">
        <v>21</v>
      </c>
      <c r="AE317" s="106" t="str" cm="1">
        <f t="array" ref="AE317">_xlfn.IFS($B317="both", "_nametag", $B317="nametag", "_nametag", $B317="intro", "", $B317="neither", "")</f>
        <v>_nametag</v>
      </c>
      <c r="AF317" s="46" t="s">
        <v>5</v>
      </c>
      <c r="AG317" s="46" t="s">
        <v>6</v>
      </c>
      <c r="AH317" s="108" t="str">
        <f t="shared" si="55"/>
        <v>pizza</v>
      </c>
      <c r="AI317" s="46" t="s">
        <v>7</v>
      </c>
      <c r="AJ317" s="110" t="str">
        <f t="shared" si="53"/>
        <v>top left</v>
      </c>
      <c r="AK317" s="110" t="str" cm="1">
        <f t="array" ref="AK317">_xlfn.IFS($G317="he", "his", $G317="she", "her", $G317="they", "their")</f>
        <v>their</v>
      </c>
      <c r="AL317" s="110" t="s">
        <v>135</v>
      </c>
      <c r="AM317" s="111" t="str">
        <f t="shared" si="54"/>
        <v>they_brother</v>
      </c>
      <c r="AN317" s="106" t="str">
        <f t="shared" si="56"/>
        <v>HT1_brother_casey.png</v>
      </c>
      <c r="AO317" s="106" t="str">
        <f t="shared" si="57"/>
        <v>HT1_sister_casey.png</v>
      </c>
      <c r="AP317" s="106" t="str">
        <f t="shared" si="58"/>
        <v>ST3_brother_alex.png</v>
      </c>
      <c r="AQ317" s="106" t="str">
        <f t="shared" si="59"/>
        <v>ST3_sister_alex.png</v>
      </c>
      <c r="AR317" s="106" t="s">
        <v>355</v>
      </c>
      <c r="AS317" s="106" t="s">
        <v>358</v>
      </c>
      <c r="AT317" s="106" t="s">
        <v>356</v>
      </c>
      <c r="AU317" s="106" t="s">
        <v>357</v>
      </c>
    </row>
    <row r="318" spans="1:47" x14ac:dyDescent="0.25">
      <c r="A318" s="107">
        <v>9</v>
      </c>
      <c r="B318" s="107" t="s">
        <v>123</v>
      </c>
      <c r="C318" s="107">
        <v>3</v>
      </c>
      <c r="D318" s="46" t="s">
        <v>10</v>
      </c>
      <c r="E318" s="46" t="str">
        <f t="shared" si="49"/>
        <v>nametag_list3_critical22</v>
      </c>
      <c r="F318" s="109" t="s">
        <v>339</v>
      </c>
      <c r="G318" s="46" t="s">
        <v>197</v>
      </c>
      <c r="H318" s="46">
        <f>VLOOKUP($C318&amp;$G318,'Character Sets'!$A$3:$H$21,3,FALSE)</f>
        <v>9</v>
      </c>
      <c r="I318" s="46" t="str">
        <f>VLOOKUP($C318&amp;$G318,'Character Sets'!$A$3:$H$21,4,FALSE)</f>
        <v>HT1</v>
      </c>
      <c r="J318" s="46" t="str">
        <f>LOWER(VLOOKUP($C318&amp;$G318,'Character Sets'!$A$3:$H$21,6,FALSE))</f>
        <v>casey</v>
      </c>
      <c r="K318" s="114" t="str">
        <f t="shared" si="50"/>
        <v>HT1_they_casey_nametag.png</v>
      </c>
      <c r="L318" s="46" t="s">
        <v>196</v>
      </c>
      <c r="M318" s="46">
        <f>VLOOKUP($C318&amp;$L318,'Character Sets'!$A$3:$H$21,3,FALSE)</f>
        <v>8</v>
      </c>
      <c r="N318" s="46" t="str">
        <f>VLOOKUP($C318&amp;$L318,'Character Sets'!$A$3:$H$21,4,FALSE)</f>
        <v>ST3</v>
      </c>
      <c r="O318" s="46" t="str">
        <f>LOWER(VLOOKUP($C318&amp;$L318,'Character Sets'!$A$3:$H$21,6,FALSE))</f>
        <v>alex</v>
      </c>
      <c r="P318" s="114" t="str">
        <f t="shared" si="51"/>
        <v>ST3_she_alex_nametag.png</v>
      </c>
      <c r="Q318" s="114" t="s">
        <v>176</v>
      </c>
      <c r="R318" s="107" cm="1">
        <f t="array" ref="R318">_xlfn.IFS($AF318="left", 275, $AF318="right", 525)</f>
        <v>525</v>
      </c>
      <c r="S318" s="107" cm="1">
        <f t="array" ref="S318">_xlfn.IFS($AG318="left", 275, $AG318="right", 525)</f>
        <v>275</v>
      </c>
      <c r="T318" s="107" cm="1">
        <f t="array" ref="T318">_xlfn.IFS($AF318="left", 175, $AF318="right", 725)</f>
        <v>725</v>
      </c>
      <c r="U318" s="107" cm="1">
        <f t="array" ref="U318">_xlfn.IFS($AI318="top", 150, $AI318="bottom", 250)</f>
        <v>150</v>
      </c>
      <c r="V318" s="107" cm="1">
        <f t="array" ref="V318">_xlfn.IFS($AI318="top", 100, $AI318="bottom", 300)</f>
        <v>100</v>
      </c>
      <c r="W318" s="107" cm="1">
        <f t="array" ref="W318">_xlfn.IFS($AI318="top", 50, $AI318="bottom", 350)</f>
        <v>50</v>
      </c>
      <c r="X318" s="111" t="str">
        <f t="shared" si="52"/>
        <v>HT1_sister_casey.png</v>
      </c>
      <c r="Y318" s="106" t="str" cm="1">
        <f t="array" ref="Y318">_xlfn.IFS($AR318="target_sister",$AO318,$AR318="target_brother", $AN318,$AR318="distractor_sister",$AQ318,$AR318="distractor_brother",$AP318)</f>
        <v>ST3_brother_alex.png</v>
      </c>
      <c r="Z318" s="106" t="str" cm="1">
        <f t="array" ref="Z318">_xlfn.IFS($AS318="target_sister",$AO318,$AS318="target_brother", $AN318,$AS318="distractor_sister",$AQ318,$AS318="distractor_brother",$AP318)</f>
        <v>HT1_sister_casey.png</v>
      </c>
      <c r="AA318" s="106" t="str" cm="1">
        <f t="array" ref="AA318">_xlfn.IFS($AT318="target_sister",$AO318,$AT318="target_brother", $AN318,$AT318="distractor_sister",$AQ318,$AT318="distractor_brother",$AP318)</f>
        <v>ST3_sister_alex.png</v>
      </c>
      <c r="AB318" s="106" t="str" cm="1">
        <f t="array" ref="AB318">_xlfn.IFS($AU318="target_sister",$AO318,$AU318="target_brother", $AN318,$AU318="distractor_sister",$AQ318,$AU318="distractor_brother",$AP318)</f>
        <v>HT1_brother_casey.png</v>
      </c>
      <c r="AC318" s="111" t="str">
        <f>_xlfn.CONCAT(VLOOKUP($C318&amp;$G318,'Character Sets'!$A$3:$H$21,6,FALSE)," gave the ",LEFT($Q318,FIND(".",$Q318)-1)," to ",$AK318," ",$AL318,".")</f>
        <v>Casey gave the plate to their sister.</v>
      </c>
      <c r="AD318" s="107">
        <v>22</v>
      </c>
      <c r="AE318" s="106" t="str" cm="1">
        <f t="array" ref="AE318">_xlfn.IFS($B318="both", "_nametag", $B318="nametag", "_nametag", $B318="intro", "", $B318="neither", "")</f>
        <v>_nametag</v>
      </c>
      <c r="AF318" s="46" t="s">
        <v>6</v>
      </c>
      <c r="AG318" s="46" t="s">
        <v>5</v>
      </c>
      <c r="AH318" s="108" t="str">
        <f t="shared" si="55"/>
        <v>plate</v>
      </c>
      <c r="AI318" s="46" t="s">
        <v>7</v>
      </c>
      <c r="AJ318" s="110" t="str">
        <f t="shared" si="53"/>
        <v>top right</v>
      </c>
      <c r="AK318" s="110" t="str" cm="1">
        <f t="array" ref="AK318">_xlfn.IFS($G318="he", "his", $G318="she", "her", $G318="they", "their")</f>
        <v>their</v>
      </c>
      <c r="AL318" s="110" t="s">
        <v>136</v>
      </c>
      <c r="AM318" s="111" t="str">
        <f t="shared" si="54"/>
        <v>they_sister</v>
      </c>
      <c r="AN318" s="106" t="str">
        <f t="shared" si="56"/>
        <v>HT1_brother_casey.png</v>
      </c>
      <c r="AO318" s="106" t="str">
        <f t="shared" si="57"/>
        <v>HT1_sister_casey.png</v>
      </c>
      <c r="AP318" s="106" t="str">
        <f t="shared" si="58"/>
        <v>ST3_brother_alex.png</v>
      </c>
      <c r="AQ318" s="106" t="str">
        <f t="shared" si="59"/>
        <v>ST3_sister_alex.png</v>
      </c>
      <c r="AR318" s="106" t="s">
        <v>357</v>
      </c>
      <c r="AS318" s="106" t="s">
        <v>356</v>
      </c>
      <c r="AT318" s="106" t="s">
        <v>358</v>
      </c>
      <c r="AU318" s="106" t="s">
        <v>355</v>
      </c>
    </row>
    <row r="319" spans="1:47" x14ac:dyDescent="0.25">
      <c r="A319" s="107">
        <v>9</v>
      </c>
      <c r="B319" s="107" t="s">
        <v>123</v>
      </c>
      <c r="C319" s="107">
        <v>3</v>
      </c>
      <c r="D319" s="46" t="s">
        <v>10</v>
      </c>
      <c r="E319" s="46" t="str">
        <f t="shared" si="49"/>
        <v>nametag_list3_critical23</v>
      </c>
      <c r="F319" s="109" t="s">
        <v>339</v>
      </c>
      <c r="G319" s="46" t="s">
        <v>197</v>
      </c>
      <c r="H319" s="46">
        <f>VLOOKUP($C319&amp;$G319,'Character Sets'!$A$3:$H$21,3,FALSE)</f>
        <v>9</v>
      </c>
      <c r="I319" s="46" t="str">
        <f>VLOOKUP($C319&amp;$G319,'Character Sets'!$A$3:$H$21,4,FALSE)</f>
        <v>HT1</v>
      </c>
      <c r="J319" s="46" t="str">
        <f>LOWER(VLOOKUP($C319&amp;$G319,'Character Sets'!$A$3:$H$21,6,FALSE))</f>
        <v>casey</v>
      </c>
      <c r="K319" s="114" t="str">
        <f t="shared" si="50"/>
        <v>HT1_they_casey_nametag.png</v>
      </c>
      <c r="L319" s="46" t="s">
        <v>196</v>
      </c>
      <c r="M319" s="46">
        <f>VLOOKUP($C319&amp;$L319,'Character Sets'!$A$3:$H$21,3,FALSE)</f>
        <v>8</v>
      </c>
      <c r="N319" s="46" t="str">
        <f>VLOOKUP($C319&amp;$L319,'Character Sets'!$A$3:$H$21,4,FALSE)</f>
        <v>ST3</v>
      </c>
      <c r="O319" s="46" t="str">
        <f>LOWER(VLOOKUP($C319&amp;$L319,'Character Sets'!$A$3:$H$21,6,FALSE))</f>
        <v>alex</v>
      </c>
      <c r="P319" s="114" t="str">
        <f t="shared" si="51"/>
        <v>ST3_she_alex_nametag.png</v>
      </c>
      <c r="Q319" s="117" t="s">
        <v>37</v>
      </c>
      <c r="R319" s="107" cm="1">
        <f t="array" ref="R319">_xlfn.IFS($AF319="left", 275, $AF319="right", 525)</f>
        <v>275</v>
      </c>
      <c r="S319" s="107" cm="1">
        <f t="array" ref="S319">_xlfn.IFS($AG319="left", 275, $AG319="right", 525)</f>
        <v>525</v>
      </c>
      <c r="T319" s="107" cm="1">
        <f t="array" ref="T319">_xlfn.IFS($AF319="left", 175, $AF319="right", 725)</f>
        <v>175</v>
      </c>
      <c r="U319" s="107" cm="1">
        <f t="array" ref="U319">_xlfn.IFS($AI319="top", 150, $AI319="bottom", 250)</f>
        <v>250</v>
      </c>
      <c r="V319" s="107" cm="1">
        <f t="array" ref="V319">_xlfn.IFS($AI319="top", 100, $AI319="bottom", 300)</f>
        <v>300</v>
      </c>
      <c r="W319" s="107" cm="1">
        <f t="array" ref="W319">_xlfn.IFS($AI319="top", 50, $AI319="bottom", 350)</f>
        <v>350</v>
      </c>
      <c r="X319" s="111" t="str">
        <f t="shared" si="52"/>
        <v>HT1_sister_casey.png</v>
      </c>
      <c r="Y319" s="106" t="str" cm="1">
        <f t="array" ref="Y319">_xlfn.IFS($AR319="target_sister",$AO319,$AR319="target_brother", $AN319,$AR319="distractor_sister",$AQ319,$AR319="distractor_brother",$AP319)</f>
        <v>HT1_brother_casey.png</v>
      </c>
      <c r="Z319" s="106" t="str" cm="1">
        <f t="array" ref="Z319">_xlfn.IFS($AS319="target_sister",$AO319,$AS319="target_brother", $AN319,$AS319="distractor_sister",$AQ319,$AS319="distractor_brother",$AP319)</f>
        <v>ST3_sister_alex.png</v>
      </c>
      <c r="AA319" s="106" t="str" cm="1">
        <f t="array" ref="AA319">_xlfn.IFS($AT319="target_sister",$AO319,$AT319="target_brother", $AN319,$AT319="distractor_sister",$AQ319,$AT319="distractor_brother",$AP319)</f>
        <v>HT1_sister_casey.png</v>
      </c>
      <c r="AB319" s="106" t="str" cm="1">
        <f t="array" ref="AB319">_xlfn.IFS($AU319="target_sister",$AO319,$AU319="target_brother", $AN319,$AU319="distractor_sister",$AQ319,$AU319="distractor_brother",$AP319)</f>
        <v>ST3_brother_alex.png</v>
      </c>
      <c r="AC319" s="111" t="str">
        <f>_xlfn.CONCAT(VLOOKUP($C319&amp;$G319,'Character Sets'!$A$3:$H$21,6,FALSE)," gave the ",LEFT($Q319,FIND(".",$Q319)-1)," to ",$AK319," ",$AL319,".")</f>
        <v>Casey gave the orange to their sister.</v>
      </c>
      <c r="AD319" s="107">
        <v>23</v>
      </c>
      <c r="AE319" s="106" t="str" cm="1">
        <f t="array" ref="AE319">_xlfn.IFS($B319="both", "_nametag", $B319="nametag", "_nametag", $B319="intro", "", $B319="neither", "")</f>
        <v>_nametag</v>
      </c>
      <c r="AF319" s="46" t="s">
        <v>5</v>
      </c>
      <c r="AG319" s="46" t="s">
        <v>6</v>
      </c>
      <c r="AH319" s="108" t="str">
        <f t="shared" si="55"/>
        <v>orange</v>
      </c>
      <c r="AI319" s="46" t="s">
        <v>8</v>
      </c>
      <c r="AJ319" s="110" t="str">
        <f t="shared" si="53"/>
        <v>bottom left</v>
      </c>
      <c r="AK319" s="110" t="str" cm="1">
        <f t="array" ref="AK319">_xlfn.IFS($G319="he", "his", $G319="she", "her", $G319="they", "their")</f>
        <v>their</v>
      </c>
      <c r="AL319" s="110" t="s">
        <v>136</v>
      </c>
      <c r="AM319" s="111" t="str">
        <f t="shared" si="54"/>
        <v>they_sister</v>
      </c>
      <c r="AN319" s="106" t="str">
        <f t="shared" si="56"/>
        <v>HT1_brother_casey.png</v>
      </c>
      <c r="AO319" s="106" t="str">
        <f t="shared" si="57"/>
        <v>HT1_sister_casey.png</v>
      </c>
      <c r="AP319" s="106" t="str">
        <f t="shared" si="58"/>
        <v>ST3_brother_alex.png</v>
      </c>
      <c r="AQ319" s="106" t="str">
        <f t="shared" si="59"/>
        <v>ST3_sister_alex.png</v>
      </c>
      <c r="AR319" s="106" t="s">
        <v>355</v>
      </c>
      <c r="AS319" s="106" t="s">
        <v>358</v>
      </c>
      <c r="AT319" s="106" t="s">
        <v>356</v>
      </c>
      <c r="AU319" s="106" t="s">
        <v>357</v>
      </c>
    </row>
    <row r="320" spans="1:47" x14ac:dyDescent="0.25">
      <c r="A320" s="107">
        <v>9</v>
      </c>
      <c r="B320" s="107" t="s">
        <v>123</v>
      </c>
      <c r="C320" s="107">
        <v>3</v>
      </c>
      <c r="D320" s="46" t="s">
        <v>10</v>
      </c>
      <c r="E320" s="46" t="str">
        <f t="shared" si="49"/>
        <v>nametag_list3_critical24</v>
      </c>
      <c r="F320" s="109" t="s">
        <v>339</v>
      </c>
      <c r="G320" s="46" t="s">
        <v>197</v>
      </c>
      <c r="H320" s="46">
        <f>VLOOKUP($C320&amp;$G320,'Character Sets'!$A$3:$H$21,3,FALSE)</f>
        <v>9</v>
      </c>
      <c r="I320" s="46" t="str">
        <f>VLOOKUP($C320&amp;$G320,'Character Sets'!$A$3:$H$21,4,FALSE)</f>
        <v>HT1</v>
      </c>
      <c r="J320" s="46" t="str">
        <f>LOWER(VLOOKUP($C320&amp;$G320,'Character Sets'!$A$3:$H$21,6,FALSE))</f>
        <v>casey</v>
      </c>
      <c r="K320" s="114" t="str">
        <f t="shared" si="50"/>
        <v>HT1_they_casey_nametag.png</v>
      </c>
      <c r="L320" s="46" t="s">
        <v>196</v>
      </c>
      <c r="M320" s="46">
        <f>VLOOKUP($C320&amp;$L320,'Character Sets'!$A$3:$H$21,3,FALSE)</f>
        <v>8</v>
      </c>
      <c r="N320" s="46" t="str">
        <f>VLOOKUP($C320&amp;$L320,'Character Sets'!$A$3:$H$21,4,FALSE)</f>
        <v>ST3</v>
      </c>
      <c r="O320" s="46" t="str">
        <f>LOWER(VLOOKUP($C320&amp;$L320,'Character Sets'!$A$3:$H$21,6,FALSE))</f>
        <v>alex</v>
      </c>
      <c r="P320" s="114" t="str">
        <f t="shared" si="51"/>
        <v>ST3_she_alex_nametag.png</v>
      </c>
      <c r="Q320" s="114" t="s">
        <v>29</v>
      </c>
      <c r="R320" s="107" cm="1">
        <f t="array" ref="R320">_xlfn.IFS($AF320="left", 275, $AF320="right", 525)</f>
        <v>525</v>
      </c>
      <c r="S320" s="107" cm="1">
        <f t="array" ref="S320">_xlfn.IFS($AG320="left", 275, $AG320="right", 525)</f>
        <v>275</v>
      </c>
      <c r="T320" s="107" cm="1">
        <f t="array" ref="T320">_xlfn.IFS($AF320="left", 175, $AF320="right", 725)</f>
        <v>725</v>
      </c>
      <c r="U320" s="107" cm="1">
        <f t="array" ref="U320">_xlfn.IFS($AI320="top", 150, $AI320="bottom", 250)</f>
        <v>250</v>
      </c>
      <c r="V320" s="107" cm="1">
        <f t="array" ref="V320">_xlfn.IFS($AI320="top", 100, $AI320="bottom", 300)</f>
        <v>300</v>
      </c>
      <c r="W320" s="107" cm="1">
        <f t="array" ref="W320">_xlfn.IFS($AI320="top", 50, $AI320="bottom", 350)</f>
        <v>350</v>
      </c>
      <c r="X320" s="111" t="str">
        <f t="shared" si="52"/>
        <v>HT1_brother_casey.png</v>
      </c>
      <c r="Y320" s="106" t="str" cm="1">
        <f t="array" ref="Y320">_xlfn.IFS($AR320="target_sister",$AO320,$AR320="target_brother", $AN320,$AR320="distractor_sister",$AQ320,$AR320="distractor_brother",$AP320)</f>
        <v>ST3_brother_alex.png</v>
      </c>
      <c r="Z320" s="106" t="str" cm="1">
        <f t="array" ref="Z320">_xlfn.IFS($AS320="target_sister",$AO320,$AS320="target_brother", $AN320,$AS320="distractor_sister",$AQ320,$AS320="distractor_brother",$AP320)</f>
        <v>HT1_sister_casey.png</v>
      </c>
      <c r="AA320" s="106" t="str" cm="1">
        <f t="array" ref="AA320">_xlfn.IFS($AT320="target_sister",$AO320,$AT320="target_brother", $AN320,$AT320="distractor_sister",$AQ320,$AT320="distractor_brother",$AP320)</f>
        <v>ST3_sister_alex.png</v>
      </c>
      <c r="AB320" s="106" t="str" cm="1">
        <f t="array" ref="AB320">_xlfn.IFS($AU320="target_sister",$AO320,$AU320="target_brother", $AN320,$AU320="distractor_sister",$AQ320,$AU320="distractor_brother",$AP320)</f>
        <v>HT1_brother_casey.png</v>
      </c>
      <c r="AC320" s="111" t="str">
        <f>_xlfn.CONCAT(VLOOKUP($C320&amp;$G320,'Character Sets'!$A$3:$H$21,6,FALSE)," gave the ",LEFT($Q320,FIND(".",$Q320)-1)," to ",$AK320," ",$AL320,".")</f>
        <v>Casey gave the potato to their brother.</v>
      </c>
      <c r="AD320" s="107">
        <v>24</v>
      </c>
      <c r="AE320" s="106" t="str" cm="1">
        <f t="array" ref="AE320">_xlfn.IFS($B320="both", "_nametag", $B320="nametag", "_nametag", $B320="intro", "", $B320="neither", "")</f>
        <v>_nametag</v>
      </c>
      <c r="AF320" s="46" t="s">
        <v>6</v>
      </c>
      <c r="AG320" s="46" t="s">
        <v>5</v>
      </c>
      <c r="AH320" s="108" t="str">
        <f t="shared" si="55"/>
        <v>potato</v>
      </c>
      <c r="AI320" s="46" t="s">
        <v>8</v>
      </c>
      <c r="AJ320" s="110" t="str">
        <f t="shared" si="53"/>
        <v>bottom right</v>
      </c>
      <c r="AK320" s="110" t="str" cm="1">
        <f t="array" ref="AK320">_xlfn.IFS($G320="he", "his", $G320="she", "her", $G320="they", "their")</f>
        <v>their</v>
      </c>
      <c r="AL320" s="110" t="s">
        <v>135</v>
      </c>
      <c r="AM320" s="111" t="str">
        <f t="shared" si="54"/>
        <v>they_brother</v>
      </c>
      <c r="AN320" s="106" t="str">
        <f t="shared" si="56"/>
        <v>HT1_brother_casey.png</v>
      </c>
      <c r="AO320" s="106" t="str">
        <f t="shared" si="57"/>
        <v>HT1_sister_casey.png</v>
      </c>
      <c r="AP320" s="106" t="str">
        <f t="shared" si="58"/>
        <v>ST3_brother_alex.png</v>
      </c>
      <c r="AQ320" s="106" t="str">
        <f t="shared" si="59"/>
        <v>ST3_sister_alex.png</v>
      </c>
      <c r="AR320" s="106" t="s">
        <v>357</v>
      </c>
      <c r="AS320" s="106" t="s">
        <v>356</v>
      </c>
      <c r="AT320" s="106" t="s">
        <v>358</v>
      </c>
      <c r="AU320" s="106" t="s">
        <v>355</v>
      </c>
    </row>
    <row r="321" spans="1:47" x14ac:dyDescent="0.25">
      <c r="A321" s="107">
        <v>9</v>
      </c>
      <c r="B321" s="107" t="s">
        <v>123</v>
      </c>
      <c r="C321" s="107">
        <v>3</v>
      </c>
      <c r="D321" s="46" t="s">
        <v>10</v>
      </c>
      <c r="E321" s="46" t="str">
        <f t="shared" si="49"/>
        <v>nametag_list3_critical25</v>
      </c>
      <c r="F321" s="109" t="s">
        <v>339</v>
      </c>
      <c r="G321" s="46" t="s">
        <v>197</v>
      </c>
      <c r="H321" s="46">
        <f>VLOOKUP($C321&amp;$G321,'Character Sets'!$A$3:$H$21,3,FALSE)</f>
        <v>9</v>
      </c>
      <c r="I321" s="46" t="str">
        <f>VLOOKUP($C321&amp;$G321,'Character Sets'!$A$3:$H$21,4,FALSE)</f>
        <v>HT1</v>
      </c>
      <c r="J321" s="46" t="str">
        <f>LOWER(VLOOKUP($C321&amp;$G321,'Character Sets'!$A$3:$H$21,6,FALSE))</f>
        <v>casey</v>
      </c>
      <c r="K321" s="114" t="str">
        <f t="shared" si="50"/>
        <v>HT1_they_casey_nametag.png</v>
      </c>
      <c r="L321" s="46" t="s">
        <v>196</v>
      </c>
      <c r="M321" s="46">
        <f>VLOOKUP($C321&amp;$L321,'Character Sets'!$A$3:$H$21,3,FALSE)</f>
        <v>8</v>
      </c>
      <c r="N321" s="46" t="str">
        <f>VLOOKUP($C321&amp;$L321,'Character Sets'!$A$3:$H$21,4,FALSE)</f>
        <v>ST3</v>
      </c>
      <c r="O321" s="46" t="str">
        <f>LOWER(VLOOKUP($C321&amp;$L321,'Character Sets'!$A$3:$H$21,6,FALSE))</f>
        <v>alex</v>
      </c>
      <c r="P321" s="114" t="str">
        <f t="shared" si="51"/>
        <v>ST3_she_alex_nametag.png</v>
      </c>
      <c r="Q321" s="114" t="s">
        <v>30</v>
      </c>
      <c r="R321" s="107" cm="1">
        <f t="array" ref="R321">_xlfn.IFS($AF321="left", 275, $AF321="right", 525)</f>
        <v>275</v>
      </c>
      <c r="S321" s="107" cm="1">
        <f t="array" ref="S321">_xlfn.IFS($AG321="left", 275, $AG321="right", 525)</f>
        <v>525</v>
      </c>
      <c r="T321" s="107" cm="1">
        <f t="array" ref="T321">_xlfn.IFS($AF321="left", 175, $AF321="right", 725)</f>
        <v>175</v>
      </c>
      <c r="U321" s="107" cm="1">
        <f t="array" ref="U321">_xlfn.IFS($AI321="top", 150, $AI321="bottom", 250)</f>
        <v>150</v>
      </c>
      <c r="V321" s="107" cm="1">
        <f t="array" ref="V321">_xlfn.IFS($AI321="top", 100, $AI321="bottom", 300)</f>
        <v>100</v>
      </c>
      <c r="W321" s="107" cm="1">
        <f t="array" ref="W321">_xlfn.IFS($AI321="top", 50, $AI321="bottom", 350)</f>
        <v>50</v>
      </c>
      <c r="X321" s="111" t="str">
        <f t="shared" si="52"/>
        <v>HT1_sister_casey.png</v>
      </c>
      <c r="Y321" s="106" t="str" cm="1">
        <f t="array" ref="Y321">_xlfn.IFS($AR321="target_sister",$AO321,$AR321="target_brother", $AN321,$AR321="distractor_sister",$AQ321,$AR321="distractor_brother",$AP321)</f>
        <v>HT1_sister_casey.png</v>
      </c>
      <c r="Z321" s="106" t="str" cm="1">
        <f t="array" ref="Z321">_xlfn.IFS($AS321="target_sister",$AO321,$AS321="target_brother", $AN321,$AS321="distractor_sister",$AQ321,$AS321="distractor_brother",$AP321)</f>
        <v>ST3_sister_alex.png</v>
      </c>
      <c r="AA321" s="106" t="str" cm="1">
        <f t="array" ref="AA321">_xlfn.IFS($AT321="target_sister",$AO321,$AT321="target_brother", $AN321,$AT321="distractor_sister",$AQ321,$AT321="distractor_brother",$AP321)</f>
        <v>HT1_brother_casey.png</v>
      </c>
      <c r="AB321" s="106" t="str" cm="1">
        <f t="array" ref="AB321">_xlfn.IFS($AU321="target_sister",$AO321,$AU321="target_brother", $AN321,$AU321="distractor_sister",$AQ321,$AU321="distractor_brother",$AP321)</f>
        <v>ST3_brother_alex.png</v>
      </c>
      <c r="AC321" s="111" t="str">
        <f>_xlfn.CONCAT(VLOOKUP($C321&amp;$G321,'Character Sets'!$A$3:$H$21,6,FALSE)," gave the ",LEFT($Q321,FIND(".",$Q321)-1)," to ",$AK321," ",$AL321,".")</f>
        <v>Casey gave the apple to their sister.</v>
      </c>
      <c r="AD321" s="107">
        <v>25</v>
      </c>
      <c r="AE321" s="106" t="str" cm="1">
        <f t="array" ref="AE321">_xlfn.IFS($B321="both", "_nametag", $B321="nametag", "_nametag", $B321="intro", "", $B321="neither", "")</f>
        <v>_nametag</v>
      </c>
      <c r="AF321" s="46" t="s">
        <v>5</v>
      </c>
      <c r="AG321" s="46" t="s">
        <v>6</v>
      </c>
      <c r="AH321" s="108" t="str">
        <f t="shared" si="55"/>
        <v>apple</v>
      </c>
      <c r="AI321" s="46" t="s">
        <v>7</v>
      </c>
      <c r="AJ321" s="110" t="str">
        <f t="shared" si="53"/>
        <v>top left</v>
      </c>
      <c r="AK321" s="110" t="str" cm="1">
        <f t="array" ref="AK321">_xlfn.IFS($G321="he", "his", $G321="she", "her", $G321="they", "their")</f>
        <v>their</v>
      </c>
      <c r="AL321" s="110" t="s">
        <v>136</v>
      </c>
      <c r="AM321" s="111" t="str">
        <f t="shared" si="54"/>
        <v>they_sister</v>
      </c>
      <c r="AN321" s="106" t="str">
        <f t="shared" si="56"/>
        <v>HT1_brother_casey.png</v>
      </c>
      <c r="AO321" s="106" t="str">
        <f t="shared" si="57"/>
        <v>HT1_sister_casey.png</v>
      </c>
      <c r="AP321" s="106" t="str">
        <f t="shared" si="58"/>
        <v>ST3_brother_alex.png</v>
      </c>
      <c r="AQ321" s="106" t="str">
        <f t="shared" si="59"/>
        <v>ST3_sister_alex.png</v>
      </c>
      <c r="AR321" s="106" t="s">
        <v>356</v>
      </c>
      <c r="AS321" s="106" t="s">
        <v>358</v>
      </c>
      <c r="AT321" s="106" t="s">
        <v>355</v>
      </c>
      <c r="AU321" s="106" t="s">
        <v>357</v>
      </c>
    </row>
    <row r="322" spans="1:47" x14ac:dyDescent="0.25">
      <c r="A322" s="107">
        <v>9</v>
      </c>
      <c r="B322" s="107" t="s">
        <v>123</v>
      </c>
      <c r="C322" s="107">
        <v>3</v>
      </c>
      <c r="D322" s="46" t="s">
        <v>10</v>
      </c>
      <c r="E322" s="46" t="str">
        <f t="shared" si="49"/>
        <v>nametag_list3_critical26</v>
      </c>
      <c r="F322" s="109" t="s">
        <v>339</v>
      </c>
      <c r="G322" s="46" t="s">
        <v>197</v>
      </c>
      <c r="H322" s="46">
        <f>VLOOKUP($C322&amp;$G322,'Character Sets'!$A$3:$H$21,3,FALSE)</f>
        <v>9</v>
      </c>
      <c r="I322" s="46" t="str">
        <f>VLOOKUP($C322&amp;$G322,'Character Sets'!$A$3:$H$21,4,FALSE)</f>
        <v>HT1</v>
      </c>
      <c r="J322" s="46" t="str">
        <f>LOWER(VLOOKUP($C322&amp;$G322,'Character Sets'!$A$3:$H$21,6,FALSE))</f>
        <v>casey</v>
      </c>
      <c r="K322" s="114" t="str">
        <f t="shared" si="50"/>
        <v>HT1_they_casey_nametag.png</v>
      </c>
      <c r="L322" s="46" t="s">
        <v>195</v>
      </c>
      <c r="M322" s="46">
        <f>VLOOKUP($C322&amp;$L322,'Character Sets'!$A$3:$H$21,3,FALSE)</f>
        <v>7</v>
      </c>
      <c r="N322" s="46" t="str">
        <f>VLOOKUP($C322&amp;$L322,'Character Sets'!$A$3:$H$21,4,FALSE)</f>
        <v>HT3</v>
      </c>
      <c r="O322" s="46" t="str">
        <f>LOWER(VLOOKUP($C322&amp;$L322,'Character Sets'!$A$3:$H$21,6,FALSE))</f>
        <v>jaime</v>
      </c>
      <c r="P322" s="114" t="str">
        <f t="shared" si="51"/>
        <v>HT3_he_jaime_nametag.png</v>
      </c>
      <c r="Q322" s="114" t="s">
        <v>31</v>
      </c>
      <c r="R322" s="107" cm="1">
        <f t="array" ref="R322">_xlfn.IFS($AF322="left", 275, $AF322="right", 525)</f>
        <v>525</v>
      </c>
      <c r="S322" s="107" cm="1">
        <f t="array" ref="S322">_xlfn.IFS($AG322="left", 275, $AG322="right", 525)</f>
        <v>275</v>
      </c>
      <c r="T322" s="107" cm="1">
        <f t="array" ref="T322">_xlfn.IFS($AF322="left", 175, $AF322="right", 725)</f>
        <v>725</v>
      </c>
      <c r="U322" s="107" cm="1">
        <f t="array" ref="U322">_xlfn.IFS($AI322="top", 150, $AI322="bottom", 250)</f>
        <v>150</v>
      </c>
      <c r="V322" s="107" cm="1">
        <f t="array" ref="V322">_xlfn.IFS($AI322="top", 100, $AI322="bottom", 300)</f>
        <v>100</v>
      </c>
      <c r="W322" s="107" cm="1">
        <f t="array" ref="W322">_xlfn.IFS($AI322="top", 50, $AI322="bottom", 350)</f>
        <v>50</v>
      </c>
      <c r="X322" s="111" t="str">
        <f t="shared" si="52"/>
        <v>HT1_brother_casey.png</v>
      </c>
      <c r="Y322" s="106" t="str" cm="1">
        <f t="array" ref="Y322">_xlfn.IFS($AR322="target_sister",$AO322,$AR322="target_brother", $AN322,$AR322="distractor_sister",$AQ322,$AR322="distractor_brother",$AP322)</f>
        <v>HT3_sister_jaime.png</v>
      </c>
      <c r="Z322" s="106" t="str" cm="1">
        <f t="array" ref="Z322">_xlfn.IFS($AS322="target_sister",$AO322,$AS322="target_brother", $AN322,$AS322="distractor_sister",$AQ322,$AS322="distractor_brother",$AP322)</f>
        <v>HT1_brother_casey.png</v>
      </c>
      <c r="AA322" s="106" t="str" cm="1">
        <f t="array" ref="AA322">_xlfn.IFS($AT322="target_sister",$AO322,$AT322="target_brother", $AN322,$AT322="distractor_sister",$AQ322,$AT322="distractor_brother",$AP322)</f>
        <v>HT3_brother_jaime.png</v>
      </c>
      <c r="AB322" s="106" t="str" cm="1">
        <f t="array" ref="AB322">_xlfn.IFS($AU322="target_sister",$AO322,$AU322="target_brother", $AN322,$AU322="distractor_sister",$AQ322,$AU322="distractor_brother",$AP322)</f>
        <v>HT1_sister_casey.png</v>
      </c>
      <c r="AC322" s="111" t="str">
        <f>_xlfn.CONCAT(VLOOKUP($C322&amp;$G322,'Character Sets'!$A$3:$H$21,6,FALSE)," gave the ",LEFT($Q322,FIND(".",$Q322)-1)," to ",$AK322," ",$AL322,".")</f>
        <v>Casey gave the onion to their brother.</v>
      </c>
      <c r="AD322" s="107">
        <v>26</v>
      </c>
      <c r="AE322" s="106" t="str" cm="1">
        <f t="array" ref="AE322">_xlfn.IFS($B322="both", "_nametag", $B322="nametag", "_nametag", $B322="intro", "", $B322="neither", "")</f>
        <v>_nametag</v>
      </c>
      <c r="AF322" s="46" t="s">
        <v>6</v>
      </c>
      <c r="AG322" s="46" t="s">
        <v>5</v>
      </c>
      <c r="AH322" s="108" t="str">
        <f t="shared" si="55"/>
        <v>onion</v>
      </c>
      <c r="AI322" s="46" t="s">
        <v>7</v>
      </c>
      <c r="AJ322" s="110" t="str">
        <f t="shared" si="53"/>
        <v>top right</v>
      </c>
      <c r="AK322" s="110" t="str" cm="1">
        <f t="array" ref="AK322">_xlfn.IFS($G322="he", "his", $G322="she", "her", $G322="they", "their")</f>
        <v>their</v>
      </c>
      <c r="AL322" s="110" t="s">
        <v>135</v>
      </c>
      <c r="AM322" s="111" t="str">
        <f t="shared" si="54"/>
        <v>they_brother</v>
      </c>
      <c r="AN322" s="106" t="str">
        <f t="shared" si="56"/>
        <v>HT1_brother_casey.png</v>
      </c>
      <c r="AO322" s="106" t="str">
        <f t="shared" si="57"/>
        <v>HT1_sister_casey.png</v>
      </c>
      <c r="AP322" s="106" t="str">
        <f t="shared" si="58"/>
        <v>HT3_brother_jaime.png</v>
      </c>
      <c r="AQ322" s="106" t="str">
        <f t="shared" si="59"/>
        <v>HT3_sister_jaime.png</v>
      </c>
      <c r="AR322" s="106" t="s">
        <v>358</v>
      </c>
      <c r="AS322" s="106" t="s">
        <v>355</v>
      </c>
      <c r="AT322" s="106" t="s">
        <v>357</v>
      </c>
      <c r="AU322" s="106" t="s">
        <v>356</v>
      </c>
    </row>
    <row r="323" spans="1:47" x14ac:dyDescent="0.25">
      <c r="A323" s="107">
        <v>9</v>
      </c>
      <c r="B323" s="107" t="s">
        <v>123</v>
      </c>
      <c r="C323" s="107">
        <v>3</v>
      </c>
      <c r="D323" s="46" t="s">
        <v>10</v>
      </c>
      <c r="E323" s="46" t="str">
        <f t="shared" ref="E323:E386" si="60">_xlfn.CONCAT($B323, "_list", $C323, "_", $D323, $AD323)</f>
        <v>nametag_list3_critical27</v>
      </c>
      <c r="F323" s="109" t="s">
        <v>339</v>
      </c>
      <c r="G323" s="46" t="s">
        <v>197</v>
      </c>
      <c r="H323" s="46">
        <f>VLOOKUP($C323&amp;$G323,'Character Sets'!$A$3:$H$21,3,FALSE)</f>
        <v>9</v>
      </c>
      <c r="I323" s="46" t="str">
        <f>VLOOKUP($C323&amp;$G323,'Character Sets'!$A$3:$H$21,4,FALSE)</f>
        <v>HT1</v>
      </c>
      <c r="J323" s="46" t="str">
        <f>LOWER(VLOOKUP($C323&amp;$G323,'Character Sets'!$A$3:$H$21,6,FALSE))</f>
        <v>casey</v>
      </c>
      <c r="K323" s="114" t="str">
        <f t="shared" ref="K323:K386" si="61">_xlfn.CONCAT($I323, "_", $G323, "_", $J323, $AE323, ".png")</f>
        <v>HT1_they_casey_nametag.png</v>
      </c>
      <c r="L323" s="46" t="s">
        <v>195</v>
      </c>
      <c r="M323" s="46">
        <f>VLOOKUP($C323&amp;$L323,'Character Sets'!$A$3:$H$21,3,FALSE)</f>
        <v>7</v>
      </c>
      <c r="N323" s="46" t="str">
        <f>VLOOKUP($C323&amp;$L323,'Character Sets'!$A$3:$H$21,4,FALSE)</f>
        <v>HT3</v>
      </c>
      <c r="O323" s="46" t="str">
        <f>LOWER(VLOOKUP($C323&amp;$L323,'Character Sets'!$A$3:$H$21,6,FALSE))</f>
        <v>jaime</v>
      </c>
      <c r="P323" s="114" t="str">
        <f t="shared" ref="P323:P386" si="62">_xlfn.CONCAT($N323, "_", $L323, "_", $O323, $AE323, ".png")</f>
        <v>HT3_he_jaime_nametag.png</v>
      </c>
      <c r="Q323" s="114" t="s">
        <v>34</v>
      </c>
      <c r="R323" s="107" cm="1">
        <f t="array" ref="R323">_xlfn.IFS($AF323="left", 275, $AF323="right", 525)</f>
        <v>275</v>
      </c>
      <c r="S323" s="107" cm="1">
        <f t="array" ref="S323">_xlfn.IFS($AG323="left", 275, $AG323="right", 525)</f>
        <v>525</v>
      </c>
      <c r="T323" s="107" cm="1">
        <f t="array" ref="T323">_xlfn.IFS($AF323="left", 175, $AF323="right", 725)</f>
        <v>175</v>
      </c>
      <c r="U323" s="107" cm="1">
        <f t="array" ref="U323">_xlfn.IFS($AI323="top", 150, $AI323="bottom", 250)</f>
        <v>250</v>
      </c>
      <c r="V323" s="107" cm="1">
        <f t="array" ref="V323">_xlfn.IFS($AI323="top", 100, $AI323="bottom", 300)</f>
        <v>300</v>
      </c>
      <c r="W323" s="107" cm="1">
        <f t="array" ref="W323">_xlfn.IFS($AI323="top", 50, $AI323="bottom", 350)</f>
        <v>350</v>
      </c>
      <c r="X323" s="111" t="str">
        <f t="shared" ref="X323:X386" si="63">_xlfn.CONCAT($I323,"_",$AL323,"_",$J323, ".png")</f>
        <v>HT1_brother_casey.png</v>
      </c>
      <c r="Y323" s="106" t="str" cm="1">
        <f t="array" ref="Y323">_xlfn.IFS($AR323="target_sister",$AO323,$AR323="target_brother", $AN323,$AR323="distractor_sister",$AQ323,$AR323="distractor_brother",$AP323)</f>
        <v>HT1_sister_casey.png</v>
      </c>
      <c r="Z323" s="106" t="str" cm="1">
        <f t="array" ref="Z323">_xlfn.IFS($AS323="target_sister",$AO323,$AS323="target_brother", $AN323,$AS323="distractor_sister",$AQ323,$AS323="distractor_brother",$AP323)</f>
        <v>HT3_brother_jaime.png</v>
      </c>
      <c r="AA323" s="106" t="str" cm="1">
        <f t="array" ref="AA323">_xlfn.IFS($AT323="target_sister",$AO323,$AT323="target_brother", $AN323,$AT323="distractor_sister",$AQ323,$AT323="distractor_brother",$AP323)</f>
        <v>HT1_brother_casey.png</v>
      </c>
      <c r="AB323" s="106" t="str" cm="1">
        <f t="array" ref="AB323">_xlfn.IFS($AU323="target_sister",$AO323,$AU323="target_brother", $AN323,$AU323="distractor_sister",$AQ323,$AU323="distractor_brother",$AP323)</f>
        <v>HT3_sister_jaime.png</v>
      </c>
      <c r="AC323" s="111" t="str">
        <f>_xlfn.CONCAT(VLOOKUP($C323&amp;$G323,'Character Sets'!$A$3:$H$21,6,FALSE)," gave the ",LEFT($Q323,FIND(".",$Q323)-1)," to ",$AK323," ",$AL323,".")</f>
        <v>Casey gave the watermelon to their brother.</v>
      </c>
      <c r="AD323" s="107">
        <v>27</v>
      </c>
      <c r="AE323" s="106" t="str" cm="1">
        <f t="array" ref="AE323">_xlfn.IFS($B323="both", "_nametag", $B323="nametag", "_nametag", $B323="intro", "", $B323="neither", "")</f>
        <v>_nametag</v>
      </c>
      <c r="AF323" s="46" t="s">
        <v>5</v>
      </c>
      <c r="AG323" s="46" t="s">
        <v>6</v>
      </c>
      <c r="AH323" s="108" t="str">
        <f t="shared" si="55"/>
        <v>watermelon</v>
      </c>
      <c r="AI323" s="46" t="s">
        <v>8</v>
      </c>
      <c r="AJ323" s="110" t="str">
        <f t="shared" ref="AJ323:AJ386" si="64">_xlfn.CONCAT($AI323, " ", $AF323)</f>
        <v>bottom left</v>
      </c>
      <c r="AK323" s="110" t="str" cm="1">
        <f t="array" ref="AK323">_xlfn.IFS($G323="he", "his", $G323="she", "her", $G323="they", "their")</f>
        <v>their</v>
      </c>
      <c r="AL323" s="110" t="s">
        <v>135</v>
      </c>
      <c r="AM323" s="111" t="str">
        <f t="shared" ref="AM323:AM386" si="65">_xlfn.CONCAT($G323,"_",$AL323)</f>
        <v>they_brother</v>
      </c>
      <c r="AN323" s="106" t="str">
        <f t="shared" si="56"/>
        <v>HT1_brother_casey.png</v>
      </c>
      <c r="AO323" s="106" t="str">
        <f t="shared" si="57"/>
        <v>HT1_sister_casey.png</v>
      </c>
      <c r="AP323" s="106" t="str">
        <f t="shared" si="58"/>
        <v>HT3_brother_jaime.png</v>
      </c>
      <c r="AQ323" s="106" t="str">
        <f t="shared" si="59"/>
        <v>HT3_sister_jaime.png</v>
      </c>
      <c r="AR323" s="106" t="s">
        <v>356</v>
      </c>
      <c r="AS323" s="106" t="s">
        <v>357</v>
      </c>
      <c r="AT323" s="106" t="s">
        <v>355</v>
      </c>
      <c r="AU323" s="106" t="s">
        <v>358</v>
      </c>
    </row>
    <row r="324" spans="1:47" x14ac:dyDescent="0.25">
      <c r="A324" s="107">
        <v>9</v>
      </c>
      <c r="B324" s="107" t="s">
        <v>123</v>
      </c>
      <c r="C324" s="107">
        <v>3</v>
      </c>
      <c r="D324" s="46" t="s">
        <v>10</v>
      </c>
      <c r="E324" s="46" t="str">
        <f t="shared" si="60"/>
        <v>nametag_list3_critical28</v>
      </c>
      <c r="F324" s="109" t="s">
        <v>339</v>
      </c>
      <c r="G324" s="46" t="s">
        <v>197</v>
      </c>
      <c r="H324" s="46">
        <f>VLOOKUP($C324&amp;$G324,'Character Sets'!$A$3:$H$21,3,FALSE)</f>
        <v>9</v>
      </c>
      <c r="I324" s="46" t="str">
        <f>VLOOKUP($C324&amp;$G324,'Character Sets'!$A$3:$H$21,4,FALSE)</f>
        <v>HT1</v>
      </c>
      <c r="J324" s="46" t="str">
        <f>LOWER(VLOOKUP($C324&amp;$G324,'Character Sets'!$A$3:$H$21,6,FALSE))</f>
        <v>casey</v>
      </c>
      <c r="K324" s="114" t="str">
        <f t="shared" si="61"/>
        <v>HT1_they_casey_nametag.png</v>
      </c>
      <c r="L324" s="46" t="s">
        <v>195</v>
      </c>
      <c r="M324" s="46">
        <f>VLOOKUP($C324&amp;$L324,'Character Sets'!$A$3:$H$21,3,FALSE)</f>
        <v>7</v>
      </c>
      <c r="N324" s="46" t="str">
        <f>VLOOKUP($C324&amp;$L324,'Character Sets'!$A$3:$H$21,4,FALSE)</f>
        <v>HT3</v>
      </c>
      <c r="O324" s="46" t="str">
        <f>LOWER(VLOOKUP($C324&amp;$L324,'Character Sets'!$A$3:$H$21,6,FALSE))</f>
        <v>jaime</v>
      </c>
      <c r="P324" s="114" t="str">
        <f t="shared" si="62"/>
        <v>HT3_he_jaime_nametag.png</v>
      </c>
      <c r="Q324" s="114" t="s">
        <v>32</v>
      </c>
      <c r="R324" s="107" cm="1">
        <f t="array" ref="R324">_xlfn.IFS($AF324="left", 275, $AF324="right", 525)</f>
        <v>525</v>
      </c>
      <c r="S324" s="107" cm="1">
        <f t="array" ref="S324">_xlfn.IFS($AG324="left", 275, $AG324="right", 525)</f>
        <v>275</v>
      </c>
      <c r="T324" s="107" cm="1">
        <f t="array" ref="T324">_xlfn.IFS($AF324="left", 175, $AF324="right", 725)</f>
        <v>725</v>
      </c>
      <c r="U324" s="107" cm="1">
        <f t="array" ref="U324">_xlfn.IFS($AI324="top", 150, $AI324="bottom", 250)</f>
        <v>250</v>
      </c>
      <c r="V324" s="107" cm="1">
        <f t="array" ref="V324">_xlfn.IFS($AI324="top", 100, $AI324="bottom", 300)</f>
        <v>300</v>
      </c>
      <c r="W324" s="107" cm="1">
        <f t="array" ref="W324">_xlfn.IFS($AI324="top", 50, $AI324="bottom", 350)</f>
        <v>350</v>
      </c>
      <c r="X324" s="111" t="str">
        <f t="shared" si="63"/>
        <v>HT1_sister_casey.png</v>
      </c>
      <c r="Y324" s="106" t="str" cm="1">
        <f t="array" ref="Y324">_xlfn.IFS($AR324="target_sister",$AO324,$AR324="target_brother", $AN324,$AR324="distractor_sister",$AQ324,$AR324="distractor_brother",$AP324)</f>
        <v>HT3_sister_jaime.png</v>
      </c>
      <c r="Z324" s="106" t="str" cm="1">
        <f t="array" ref="Z324">_xlfn.IFS($AS324="target_sister",$AO324,$AS324="target_brother", $AN324,$AS324="distractor_sister",$AQ324,$AS324="distractor_brother",$AP324)</f>
        <v>HT1_brother_casey.png</v>
      </c>
      <c r="AA324" s="106" t="str" cm="1">
        <f t="array" ref="AA324">_xlfn.IFS($AT324="target_sister",$AO324,$AT324="target_brother", $AN324,$AT324="distractor_sister",$AQ324,$AT324="distractor_brother",$AP324)</f>
        <v>HT3_brother_jaime.png</v>
      </c>
      <c r="AB324" s="106" t="str" cm="1">
        <f t="array" ref="AB324">_xlfn.IFS($AU324="target_sister",$AO324,$AU324="target_brother", $AN324,$AU324="distractor_sister",$AQ324,$AU324="distractor_brother",$AP324)</f>
        <v>HT1_sister_casey.png</v>
      </c>
      <c r="AC324" s="111" t="str">
        <f>_xlfn.CONCAT(VLOOKUP($C324&amp;$G324,'Character Sets'!$A$3:$H$21,6,FALSE)," gave the ",LEFT($Q324,FIND(".",$Q324)-1)," to ",$AK324," ",$AL324,".")</f>
        <v>Casey gave the knife to their sister.</v>
      </c>
      <c r="AD324" s="107">
        <v>28</v>
      </c>
      <c r="AE324" s="106" t="str" cm="1">
        <f t="array" ref="AE324">_xlfn.IFS($B324="both", "_nametag", $B324="nametag", "_nametag", $B324="intro", "", $B324="neither", "")</f>
        <v>_nametag</v>
      </c>
      <c r="AF324" s="46" t="s">
        <v>6</v>
      </c>
      <c r="AG324" s="46" t="s">
        <v>5</v>
      </c>
      <c r="AH324" s="108" t="str">
        <f t="shared" si="55"/>
        <v>knife</v>
      </c>
      <c r="AI324" s="46" t="s">
        <v>8</v>
      </c>
      <c r="AJ324" s="110" t="str">
        <f t="shared" si="64"/>
        <v>bottom right</v>
      </c>
      <c r="AK324" s="110" t="str" cm="1">
        <f t="array" ref="AK324">_xlfn.IFS($G324="he", "his", $G324="she", "her", $G324="they", "their")</f>
        <v>their</v>
      </c>
      <c r="AL324" s="110" t="s">
        <v>136</v>
      </c>
      <c r="AM324" s="111" t="str">
        <f t="shared" si="65"/>
        <v>they_sister</v>
      </c>
      <c r="AN324" s="106" t="str">
        <f t="shared" si="56"/>
        <v>HT1_brother_casey.png</v>
      </c>
      <c r="AO324" s="106" t="str">
        <f t="shared" si="57"/>
        <v>HT1_sister_casey.png</v>
      </c>
      <c r="AP324" s="106" t="str">
        <f t="shared" si="58"/>
        <v>HT3_brother_jaime.png</v>
      </c>
      <c r="AQ324" s="106" t="str">
        <f t="shared" si="59"/>
        <v>HT3_sister_jaime.png</v>
      </c>
      <c r="AR324" s="106" t="s">
        <v>358</v>
      </c>
      <c r="AS324" s="106" t="s">
        <v>355</v>
      </c>
      <c r="AT324" s="106" t="s">
        <v>357</v>
      </c>
      <c r="AU324" s="106" t="s">
        <v>356</v>
      </c>
    </row>
    <row r="325" spans="1:47" x14ac:dyDescent="0.25">
      <c r="A325" s="107">
        <v>9</v>
      </c>
      <c r="B325" s="107" t="s">
        <v>123</v>
      </c>
      <c r="C325" s="107">
        <v>3</v>
      </c>
      <c r="D325" s="46" t="s">
        <v>10</v>
      </c>
      <c r="E325" s="46" t="str">
        <f t="shared" si="60"/>
        <v>nametag_list3_critical29</v>
      </c>
      <c r="F325" s="109" t="s">
        <v>339</v>
      </c>
      <c r="G325" s="46" t="s">
        <v>197</v>
      </c>
      <c r="H325" s="46">
        <f>VLOOKUP($C325&amp;$G325,'Character Sets'!$A$3:$H$21,3,FALSE)</f>
        <v>9</v>
      </c>
      <c r="I325" s="46" t="str">
        <f>VLOOKUP($C325&amp;$G325,'Character Sets'!$A$3:$H$21,4,FALSE)</f>
        <v>HT1</v>
      </c>
      <c r="J325" s="46" t="str">
        <f>LOWER(VLOOKUP($C325&amp;$G325,'Character Sets'!$A$3:$H$21,6,FALSE))</f>
        <v>casey</v>
      </c>
      <c r="K325" s="114" t="str">
        <f t="shared" si="61"/>
        <v>HT1_they_casey_nametag.png</v>
      </c>
      <c r="L325" s="46" t="s">
        <v>195</v>
      </c>
      <c r="M325" s="46">
        <f>VLOOKUP($C325&amp;$L325,'Character Sets'!$A$3:$H$21,3,FALSE)</f>
        <v>7</v>
      </c>
      <c r="N325" s="46" t="str">
        <f>VLOOKUP($C325&amp;$L325,'Character Sets'!$A$3:$H$21,4,FALSE)</f>
        <v>HT3</v>
      </c>
      <c r="O325" s="46" t="str">
        <f>LOWER(VLOOKUP($C325&amp;$L325,'Character Sets'!$A$3:$H$21,6,FALSE))</f>
        <v>jaime</v>
      </c>
      <c r="P325" s="114" t="str">
        <f t="shared" si="62"/>
        <v>HT3_he_jaime_nametag.png</v>
      </c>
      <c r="Q325" s="114" t="s">
        <v>85</v>
      </c>
      <c r="R325" s="107" cm="1">
        <f t="array" ref="R325">_xlfn.IFS($AF325="left", 275, $AF325="right", 525)</f>
        <v>275</v>
      </c>
      <c r="S325" s="107" cm="1">
        <f t="array" ref="S325">_xlfn.IFS($AG325="left", 275, $AG325="right", 525)</f>
        <v>525</v>
      </c>
      <c r="T325" s="107" cm="1">
        <f t="array" ref="T325">_xlfn.IFS($AF325="left", 175, $AF325="right", 725)</f>
        <v>175</v>
      </c>
      <c r="U325" s="107" cm="1">
        <f t="array" ref="U325">_xlfn.IFS($AI325="top", 150, $AI325="bottom", 250)</f>
        <v>150</v>
      </c>
      <c r="V325" s="107" cm="1">
        <f t="array" ref="V325">_xlfn.IFS($AI325="top", 100, $AI325="bottom", 300)</f>
        <v>100</v>
      </c>
      <c r="W325" s="107" cm="1">
        <f t="array" ref="W325">_xlfn.IFS($AI325="top", 50, $AI325="bottom", 350)</f>
        <v>50</v>
      </c>
      <c r="X325" s="111" t="str">
        <f t="shared" si="63"/>
        <v>HT1_brother_casey.png</v>
      </c>
      <c r="Y325" s="106" t="str" cm="1">
        <f t="array" ref="Y325">_xlfn.IFS($AR325="target_sister",$AO325,$AR325="target_brother", $AN325,$AR325="distractor_sister",$AQ325,$AR325="distractor_brother",$AP325)</f>
        <v>HT1_brother_casey.png</v>
      </c>
      <c r="Z325" s="106" t="str" cm="1">
        <f t="array" ref="Z325">_xlfn.IFS($AS325="target_sister",$AO325,$AS325="target_brother", $AN325,$AS325="distractor_sister",$AQ325,$AS325="distractor_brother",$AP325)</f>
        <v>HT3_brother_jaime.png</v>
      </c>
      <c r="AA325" s="106" t="str" cm="1">
        <f t="array" ref="AA325">_xlfn.IFS($AT325="target_sister",$AO325,$AT325="target_brother", $AN325,$AT325="distractor_sister",$AQ325,$AT325="distractor_brother",$AP325)</f>
        <v>HT1_sister_casey.png</v>
      </c>
      <c r="AB325" s="106" t="str" cm="1">
        <f t="array" ref="AB325">_xlfn.IFS($AU325="target_sister",$AO325,$AU325="target_brother", $AN325,$AU325="distractor_sister",$AQ325,$AU325="distractor_brother",$AP325)</f>
        <v>HT3_sister_jaime.png</v>
      </c>
      <c r="AC325" s="111" t="str">
        <f>_xlfn.CONCAT(VLOOKUP($C325&amp;$G325,'Character Sets'!$A$3:$H$21,6,FALSE)," gave the ",LEFT($Q325,FIND(".",$Q325)-1)," to ",$AK325," ",$AL325,".")</f>
        <v>Casey gave the cookie to their brother.</v>
      </c>
      <c r="AD325" s="107">
        <v>29</v>
      </c>
      <c r="AE325" s="106" t="str" cm="1">
        <f t="array" ref="AE325">_xlfn.IFS($B325="both", "_nametag", $B325="nametag", "_nametag", $B325="intro", "", $B325="neither", "")</f>
        <v>_nametag</v>
      </c>
      <c r="AF325" s="46" t="s">
        <v>5</v>
      </c>
      <c r="AG325" s="46" t="s">
        <v>6</v>
      </c>
      <c r="AH325" s="108" t="str">
        <f t="shared" si="55"/>
        <v>cookie</v>
      </c>
      <c r="AI325" s="46" t="s">
        <v>7</v>
      </c>
      <c r="AJ325" s="110" t="str">
        <f t="shared" si="64"/>
        <v>top left</v>
      </c>
      <c r="AK325" s="110" t="str" cm="1">
        <f t="array" ref="AK325">_xlfn.IFS($G325="he", "his", $G325="she", "her", $G325="they", "their")</f>
        <v>their</v>
      </c>
      <c r="AL325" s="110" t="s">
        <v>135</v>
      </c>
      <c r="AM325" s="111" t="str">
        <f t="shared" si="65"/>
        <v>they_brother</v>
      </c>
      <c r="AN325" s="106" t="str">
        <f t="shared" si="56"/>
        <v>HT1_brother_casey.png</v>
      </c>
      <c r="AO325" s="106" t="str">
        <f t="shared" si="57"/>
        <v>HT1_sister_casey.png</v>
      </c>
      <c r="AP325" s="106" t="str">
        <f t="shared" si="58"/>
        <v>HT3_brother_jaime.png</v>
      </c>
      <c r="AQ325" s="106" t="str">
        <f t="shared" si="59"/>
        <v>HT3_sister_jaime.png</v>
      </c>
      <c r="AR325" s="106" t="s">
        <v>355</v>
      </c>
      <c r="AS325" s="106" t="s">
        <v>357</v>
      </c>
      <c r="AT325" s="106" t="s">
        <v>356</v>
      </c>
      <c r="AU325" s="106" t="s">
        <v>358</v>
      </c>
    </row>
    <row r="326" spans="1:47" x14ac:dyDescent="0.25">
      <c r="A326" s="107">
        <v>9</v>
      </c>
      <c r="B326" s="107" t="s">
        <v>123</v>
      </c>
      <c r="C326" s="107">
        <v>3</v>
      </c>
      <c r="D326" s="46" t="s">
        <v>10</v>
      </c>
      <c r="E326" s="46" t="str">
        <f t="shared" si="60"/>
        <v>nametag_list3_critical30</v>
      </c>
      <c r="F326" s="109" t="s">
        <v>339</v>
      </c>
      <c r="G326" s="46" t="s">
        <v>197</v>
      </c>
      <c r="H326" s="46">
        <f>VLOOKUP($C326&amp;$G326,'Character Sets'!$A$3:$H$21,3,FALSE)</f>
        <v>9</v>
      </c>
      <c r="I326" s="46" t="str">
        <f>VLOOKUP($C326&amp;$G326,'Character Sets'!$A$3:$H$21,4,FALSE)</f>
        <v>HT1</v>
      </c>
      <c r="J326" s="46" t="str">
        <f>LOWER(VLOOKUP($C326&amp;$G326,'Character Sets'!$A$3:$H$21,6,FALSE))</f>
        <v>casey</v>
      </c>
      <c r="K326" s="114" t="str">
        <f t="shared" si="61"/>
        <v>HT1_they_casey_nametag.png</v>
      </c>
      <c r="L326" s="46" t="s">
        <v>195</v>
      </c>
      <c r="M326" s="46">
        <f>VLOOKUP($C326&amp;$L326,'Character Sets'!$A$3:$H$21,3,FALSE)</f>
        <v>7</v>
      </c>
      <c r="N326" s="46" t="str">
        <f>VLOOKUP($C326&amp;$L326,'Character Sets'!$A$3:$H$21,4,FALSE)</f>
        <v>HT3</v>
      </c>
      <c r="O326" s="46" t="str">
        <f>LOWER(VLOOKUP($C326&amp;$L326,'Character Sets'!$A$3:$H$21,6,FALSE))</f>
        <v>jaime</v>
      </c>
      <c r="P326" s="114" t="str">
        <f t="shared" si="62"/>
        <v>HT3_he_jaime_nametag.png</v>
      </c>
      <c r="Q326" s="114" t="s">
        <v>33</v>
      </c>
      <c r="R326" s="107" cm="1">
        <f t="array" ref="R326">_xlfn.IFS($AF326="left", 275, $AF326="right", 525)</f>
        <v>525</v>
      </c>
      <c r="S326" s="107" cm="1">
        <f t="array" ref="S326">_xlfn.IFS($AG326="left", 275, $AG326="right", 525)</f>
        <v>275</v>
      </c>
      <c r="T326" s="107" cm="1">
        <f t="array" ref="T326">_xlfn.IFS($AF326="left", 175, $AF326="right", 725)</f>
        <v>725</v>
      </c>
      <c r="U326" s="107" cm="1">
        <f t="array" ref="U326">_xlfn.IFS($AI326="top", 150, $AI326="bottom", 250)</f>
        <v>250</v>
      </c>
      <c r="V326" s="107" cm="1">
        <f t="array" ref="V326">_xlfn.IFS($AI326="top", 100, $AI326="bottom", 300)</f>
        <v>300</v>
      </c>
      <c r="W326" s="107" cm="1">
        <f t="array" ref="W326">_xlfn.IFS($AI326="top", 50, $AI326="bottom", 350)</f>
        <v>350</v>
      </c>
      <c r="X326" s="111" t="str">
        <f t="shared" si="63"/>
        <v>HT1_sister_casey.png</v>
      </c>
      <c r="Y326" s="106" t="str" cm="1">
        <f t="array" ref="Y326">_xlfn.IFS($AR326="target_sister",$AO326,$AR326="target_brother", $AN326,$AR326="distractor_sister",$AQ326,$AR326="distractor_brother",$AP326)</f>
        <v>HT3_sister_jaime.png</v>
      </c>
      <c r="Z326" s="106" t="str" cm="1">
        <f t="array" ref="Z326">_xlfn.IFS($AS326="target_sister",$AO326,$AS326="target_brother", $AN326,$AS326="distractor_sister",$AQ326,$AS326="distractor_brother",$AP326)</f>
        <v>HT1_brother_casey.png</v>
      </c>
      <c r="AA326" s="106" t="str" cm="1">
        <f t="array" ref="AA326">_xlfn.IFS($AT326="target_sister",$AO326,$AT326="target_brother", $AN326,$AT326="distractor_sister",$AQ326,$AT326="distractor_brother",$AP326)</f>
        <v>HT3_brother_jaime.png</v>
      </c>
      <c r="AB326" s="106" t="str" cm="1">
        <f t="array" ref="AB326">_xlfn.IFS($AU326="target_sister",$AO326,$AU326="target_brother", $AN326,$AU326="distractor_sister",$AQ326,$AU326="distractor_brother",$AP326)</f>
        <v>HT1_sister_casey.png</v>
      </c>
      <c r="AC326" s="111" t="str">
        <f>_xlfn.CONCAT(VLOOKUP($C326&amp;$G326,'Character Sets'!$A$3:$H$21,6,FALSE)," gave the ",LEFT($Q326,FIND(".",$Q326)-1)," to ",$AK326," ",$AL326,".")</f>
        <v>Casey gave the tomato to their sister.</v>
      </c>
      <c r="AD326" s="107">
        <v>30</v>
      </c>
      <c r="AE326" s="106" t="str" cm="1">
        <f t="array" ref="AE326">_xlfn.IFS($B326="both", "_nametag", $B326="nametag", "_nametag", $B326="intro", "", $B326="neither", "")</f>
        <v>_nametag</v>
      </c>
      <c r="AF326" s="46" t="s">
        <v>6</v>
      </c>
      <c r="AG326" s="46" t="s">
        <v>5</v>
      </c>
      <c r="AH326" s="108" t="str">
        <f t="shared" si="55"/>
        <v>tomato</v>
      </c>
      <c r="AI326" s="108" t="s">
        <v>8</v>
      </c>
      <c r="AJ326" s="110" t="str">
        <f t="shared" si="64"/>
        <v>bottom right</v>
      </c>
      <c r="AK326" s="110" t="str" cm="1">
        <f t="array" ref="AK326">_xlfn.IFS($G326="he", "his", $G326="she", "her", $G326="they", "their")</f>
        <v>their</v>
      </c>
      <c r="AL326" s="110" t="s">
        <v>136</v>
      </c>
      <c r="AM326" s="111" t="str">
        <f t="shared" si="65"/>
        <v>they_sister</v>
      </c>
      <c r="AN326" s="106" t="str">
        <f t="shared" si="56"/>
        <v>HT1_brother_casey.png</v>
      </c>
      <c r="AO326" s="106" t="str">
        <f t="shared" si="57"/>
        <v>HT1_sister_casey.png</v>
      </c>
      <c r="AP326" s="106" t="str">
        <f t="shared" si="58"/>
        <v>HT3_brother_jaime.png</v>
      </c>
      <c r="AQ326" s="106" t="str">
        <f t="shared" si="59"/>
        <v>HT3_sister_jaime.png</v>
      </c>
      <c r="AR326" s="106" t="s">
        <v>358</v>
      </c>
      <c r="AS326" s="106" t="s">
        <v>355</v>
      </c>
      <c r="AT326" s="106" t="s">
        <v>357</v>
      </c>
      <c r="AU326" s="106" t="s">
        <v>356</v>
      </c>
    </row>
    <row r="327" spans="1:47" x14ac:dyDescent="0.25">
      <c r="A327" s="107">
        <v>10</v>
      </c>
      <c r="B327" s="107" t="s">
        <v>123</v>
      </c>
      <c r="C327" s="107">
        <v>4</v>
      </c>
      <c r="D327" s="46" t="s">
        <v>65</v>
      </c>
      <c r="E327" s="46" t="str">
        <f t="shared" si="60"/>
        <v>nametag_list4_example1</v>
      </c>
      <c r="F327" s="109" t="s">
        <v>337</v>
      </c>
      <c r="G327" s="46" t="s">
        <v>195</v>
      </c>
      <c r="H327" s="46">
        <f>VLOOKUP($C327&amp;$G327,'Character Sets'!$A$3:$H$21,3,FALSE)</f>
        <v>10</v>
      </c>
      <c r="I327" s="46" t="str">
        <f>VLOOKUP($C327&amp;$G327,'Character Sets'!$A$3:$H$21,4,FALSE)</f>
        <v>HT2</v>
      </c>
      <c r="J327" s="46" t="str">
        <f>LOWER(VLOOKUP($C327&amp;$G327,'Character Sets'!$A$3:$H$21,6,FALSE))</f>
        <v>taylor</v>
      </c>
      <c r="K327" s="114" t="str">
        <f t="shared" si="61"/>
        <v>HT2_he_taylor_nametag.png</v>
      </c>
      <c r="L327" s="46" t="s">
        <v>196</v>
      </c>
      <c r="M327" s="46">
        <f>VLOOKUP($C327&amp;$L327,'Character Sets'!$A$3:$H$21,3,FALSE)</f>
        <v>11</v>
      </c>
      <c r="N327" s="46" t="str">
        <f>VLOOKUP($C327&amp;$L327,'Character Sets'!$A$3:$H$21,4,FALSE)</f>
        <v>ST1</v>
      </c>
      <c r="O327" s="46" t="str">
        <f>LOWER(VLOOKUP($C327&amp;$L327,'Character Sets'!$A$3:$H$21,6,FALSE))</f>
        <v>jordan</v>
      </c>
      <c r="P327" s="114" t="str">
        <f t="shared" si="62"/>
        <v>ST1_she_jordan_nametag.png</v>
      </c>
      <c r="Q327" s="114" t="s">
        <v>38</v>
      </c>
      <c r="R327" s="107" cm="1">
        <f t="array" ref="R327">_xlfn.IFS($AF327="left", 275, $AF327="right", 525)</f>
        <v>275</v>
      </c>
      <c r="S327" s="107" cm="1">
        <f t="array" ref="S327">_xlfn.IFS($AG327="left", 275, $AG327="right", 525)</f>
        <v>525</v>
      </c>
      <c r="T327" s="107" cm="1">
        <f t="array" ref="T327">_xlfn.IFS($AF327="left", 175, $AF327="right", 725)</f>
        <v>175</v>
      </c>
      <c r="U327" s="107" cm="1">
        <f t="array" ref="U327">_xlfn.IFS($AI327="top", 150, $AI327="bottom", 250)</f>
        <v>250</v>
      </c>
      <c r="V327" s="107" cm="1">
        <f t="array" ref="V327">_xlfn.IFS($AI327="top", 100, $AI327="bottom", 300)</f>
        <v>300</v>
      </c>
      <c r="W327" s="107" cm="1">
        <f t="array" ref="W327">_xlfn.IFS($AI327="top", 50, $AI327="bottom", 350)</f>
        <v>350</v>
      </c>
      <c r="X327" s="111" t="str">
        <f t="shared" si="63"/>
        <v>HT2_brother_taylor.png</v>
      </c>
      <c r="Y327" s="106" t="str" cm="1">
        <f t="array" ref="Y327">_xlfn.IFS($AR327="target_sister",$AO327,$AR327="target_brother", $AN327,$AR327="distractor_sister",$AQ327,$AR327="distractor_brother",$AP327)</f>
        <v>HT2_sister_taylor.png</v>
      </c>
      <c r="Z327" s="106" t="str" cm="1">
        <f t="array" ref="Z327">_xlfn.IFS($AS327="target_sister",$AO327,$AS327="target_brother", $AN327,$AS327="distractor_sister",$AQ327,$AS327="distractor_brother",$AP327)</f>
        <v>ST1_brother_jordan.png</v>
      </c>
      <c r="AA327" s="106" t="str" cm="1">
        <f t="array" ref="AA327">_xlfn.IFS($AT327="target_sister",$AO327,$AT327="target_brother", $AN327,$AT327="distractor_sister",$AQ327,$AT327="distractor_brother",$AP327)</f>
        <v>HT2_brother_taylor.png</v>
      </c>
      <c r="AB327" s="106" t="str" cm="1">
        <f t="array" ref="AB327">_xlfn.IFS($AU327="target_sister",$AO327,$AU327="target_brother", $AN327,$AU327="distractor_sister",$AQ327,$AU327="distractor_brother",$AP327)</f>
        <v>ST1_sister_jordan.png</v>
      </c>
      <c r="AC327" s="111" t="str">
        <f>_xlfn.CONCAT(VLOOKUP($C327&amp;$G327,'Character Sets'!$A$3:$H$21,6,FALSE)," gave the ",LEFT($Q327,FIND(".",$Q327)-1)," to ",$AK327," ",$AL327,".")</f>
        <v>Taylor gave the fork to his brother.</v>
      </c>
      <c r="AD327" s="107">
        <v>1</v>
      </c>
      <c r="AE327" s="106" t="str" cm="1">
        <f t="array" ref="AE327">_xlfn.IFS($B327="both", "_nametag", $B327="nametag", "_nametag", $B327="intro", "", $B327="neither", "")</f>
        <v>_nametag</v>
      </c>
      <c r="AF327" s="108" t="s">
        <v>5</v>
      </c>
      <c r="AG327" s="108" t="s">
        <v>6</v>
      </c>
      <c r="AH327" s="108" t="str">
        <f t="shared" si="55"/>
        <v>fork</v>
      </c>
      <c r="AI327" s="108" t="s">
        <v>8</v>
      </c>
      <c r="AJ327" s="110" t="str">
        <f t="shared" si="64"/>
        <v>bottom left</v>
      </c>
      <c r="AK327" s="110" t="str" cm="1">
        <f t="array" ref="AK327">_xlfn.IFS($G327="he", "his", $G327="she", "her", $G327="they", "their")</f>
        <v>his</v>
      </c>
      <c r="AL327" s="110" t="s">
        <v>135</v>
      </c>
      <c r="AM327" s="111" t="str">
        <f t="shared" si="65"/>
        <v>he_brother</v>
      </c>
      <c r="AN327" s="106" t="str">
        <f t="shared" si="56"/>
        <v>HT2_brother_taylor.png</v>
      </c>
      <c r="AO327" s="106" t="str">
        <f t="shared" si="57"/>
        <v>HT2_sister_taylor.png</v>
      </c>
      <c r="AP327" s="106" t="str">
        <f t="shared" si="58"/>
        <v>ST1_brother_jordan.png</v>
      </c>
      <c r="AQ327" s="106" t="str">
        <f t="shared" si="59"/>
        <v>ST1_sister_jordan.png</v>
      </c>
      <c r="AR327" s="106" t="s">
        <v>356</v>
      </c>
      <c r="AS327" s="106" t="s">
        <v>357</v>
      </c>
      <c r="AT327" s="106" t="s">
        <v>355</v>
      </c>
      <c r="AU327" s="106" t="s">
        <v>358</v>
      </c>
    </row>
    <row r="328" spans="1:47" x14ac:dyDescent="0.25">
      <c r="A328" s="107">
        <v>10</v>
      </c>
      <c r="B328" s="107" t="s">
        <v>123</v>
      </c>
      <c r="C328" s="107">
        <v>4</v>
      </c>
      <c r="D328" s="46" t="s">
        <v>65</v>
      </c>
      <c r="E328" s="46" t="str">
        <f t="shared" si="60"/>
        <v>nametag_list4_example2</v>
      </c>
      <c r="F328" s="109" t="s">
        <v>338</v>
      </c>
      <c r="G328" s="46" t="s">
        <v>196</v>
      </c>
      <c r="H328" s="46">
        <f>VLOOKUP($C328&amp;$G328,'Character Sets'!$A$3:$H$21,3,FALSE)</f>
        <v>11</v>
      </c>
      <c r="I328" s="46" t="str">
        <f>VLOOKUP($C328&amp;$G328,'Character Sets'!$A$3:$H$21,4,FALSE)</f>
        <v>ST1</v>
      </c>
      <c r="J328" s="46" t="str">
        <f>LOWER(VLOOKUP($C328&amp;$G328,'Character Sets'!$A$3:$H$21,6,FALSE))</f>
        <v>jordan</v>
      </c>
      <c r="K328" s="114" t="str">
        <f t="shared" si="61"/>
        <v>ST1_she_jordan_nametag.png</v>
      </c>
      <c r="L328" s="46" t="s">
        <v>197</v>
      </c>
      <c r="M328" s="46">
        <f>VLOOKUP($C328&amp;$L328,'Character Sets'!$A$3:$H$21,3,FALSE)</f>
        <v>12</v>
      </c>
      <c r="N328" s="46" t="str">
        <f>VLOOKUP($C328&amp;$L328,'Character Sets'!$A$3:$H$21,4,FALSE)</f>
        <v>ST2</v>
      </c>
      <c r="O328" s="46" t="str">
        <f>LOWER(VLOOKUP($C328&amp;$L328,'Character Sets'!$A$3:$H$21,6,FALSE))</f>
        <v>sam</v>
      </c>
      <c r="P328" s="114" t="str">
        <f t="shared" si="62"/>
        <v>ST2_they_sam_nametag.png</v>
      </c>
      <c r="Q328" s="114" t="s">
        <v>99</v>
      </c>
      <c r="R328" s="107" cm="1">
        <f t="array" ref="R328">_xlfn.IFS($AF328="left", 275, $AF328="right", 525)</f>
        <v>525</v>
      </c>
      <c r="S328" s="107" cm="1">
        <f t="array" ref="S328">_xlfn.IFS($AG328="left", 275, $AG328="right", 525)</f>
        <v>275</v>
      </c>
      <c r="T328" s="107" cm="1">
        <f t="array" ref="T328">_xlfn.IFS($AF328="left", 175, $AF328="right", 725)</f>
        <v>725</v>
      </c>
      <c r="U328" s="107" cm="1">
        <f t="array" ref="U328">_xlfn.IFS($AI328="top", 150, $AI328="bottom", 250)</f>
        <v>250</v>
      </c>
      <c r="V328" s="107" cm="1">
        <f t="array" ref="V328">_xlfn.IFS($AI328="top", 100, $AI328="bottom", 300)</f>
        <v>300</v>
      </c>
      <c r="W328" s="107" cm="1">
        <f t="array" ref="W328">_xlfn.IFS($AI328="top", 50, $AI328="bottom", 350)</f>
        <v>350</v>
      </c>
      <c r="X328" s="111" t="str">
        <f t="shared" si="63"/>
        <v>ST1_sister_jordan.png</v>
      </c>
      <c r="Y328" s="106" t="str" cm="1">
        <f t="array" ref="Y328">_xlfn.IFS($AR328="target_sister",$AO328,$AR328="target_brother", $AN328,$AR328="distractor_sister",$AQ328,$AR328="distractor_brother",$AP328)</f>
        <v>ST2_brother_sam.png</v>
      </c>
      <c r="Z328" s="106" t="str" cm="1">
        <f t="array" ref="Z328">_xlfn.IFS($AS328="target_sister",$AO328,$AS328="target_brother", $AN328,$AS328="distractor_sister",$AQ328,$AS328="distractor_brother",$AP328)</f>
        <v>ST1_brother_jordan.png</v>
      </c>
      <c r="AA328" s="106" t="str" cm="1">
        <f t="array" ref="AA328">_xlfn.IFS($AT328="target_sister",$AO328,$AT328="target_brother", $AN328,$AT328="distractor_sister",$AQ328,$AT328="distractor_brother",$AP328)</f>
        <v>ST2_sister_sam.png</v>
      </c>
      <c r="AB328" s="106" t="str" cm="1">
        <f t="array" ref="AB328">_xlfn.IFS($AU328="target_sister",$AO328,$AU328="target_brother", $AN328,$AU328="distractor_sister",$AQ328,$AU328="distractor_brother",$AP328)</f>
        <v>ST1_sister_jordan.png</v>
      </c>
      <c r="AC328" s="111" t="str">
        <f>_xlfn.CONCAT(VLOOKUP($C328&amp;$G328,'Character Sets'!$A$3:$H$21,6,FALSE)," gave the ",LEFT($Q328,FIND(".",$Q328)-1)," to ",$AK328," ",$AL328,".")</f>
        <v>Jordan gave the pepper to her sister.</v>
      </c>
      <c r="AD328" s="107">
        <v>2</v>
      </c>
      <c r="AE328" s="106" t="str" cm="1">
        <f t="array" ref="AE328">_xlfn.IFS($B328="both", "_nametag", $B328="nametag", "_nametag", $B328="intro", "", $B328="neither", "")</f>
        <v>_nametag</v>
      </c>
      <c r="AF328" s="108" t="s">
        <v>6</v>
      </c>
      <c r="AG328" s="108" t="s">
        <v>5</v>
      </c>
      <c r="AH328" s="108" t="str">
        <f t="shared" si="55"/>
        <v>pepper</v>
      </c>
      <c r="AI328" s="108" t="s">
        <v>8</v>
      </c>
      <c r="AJ328" s="110" t="str">
        <f t="shared" si="64"/>
        <v>bottom right</v>
      </c>
      <c r="AK328" s="110" t="str" cm="1">
        <f t="array" ref="AK328">_xlfn.IFS($G328="he", "his", $G328="she", "her", $G328="they", "their")</f>
        <v>her</v>
      </c>
      <c r="AL328" s="110" t="s">
        <v>136</v>
      </c>
      <c r="AM328" s="111" t="str">
        <f t="shared" si="65"/>
        <v>she_sister</v>
      </c>
      <c r="AN328" s="106" t="str">
        <f t="shared" si="56"/>
        <v>ST1_brother_jordan.png</v>
      </c>
      <c r="AO328" s="106" t="str">
        <f t="shared" si="57"/>
        <v>ST1_sister_jordan.png</v>
      </c>
      <c r="AP328" s="106" t="str">
        <f t="shared" si="58"/>
        <v>ST2_brother_sam.png</v>
      </c>
      <c r="AQ328" s="106" t="str">
        <f t="shared" si="59"/>
        <v>ST2_sister_sam.png</v>
      </c>
      <c r="AR328" s="106" t="s">
        <v>357</v>
      </c>
      <c r="AS328" s="106" t="s">
        <v>355</v>
      </c>
      <c r="AT328" s="106" t="s">
        <v>358</v>
      </c>
      <c r="AU328" s="106" t="s">
        <v>356</v>
      </c>
    </row>
    <row r="329" spans="1:47" x14ac:dyDescent="0.25">
      <c r="A329" s="107">
        <v>10</v>
      </c>
      <c r="B329" s="107" t="s">
        <v>123</v>
      </c>
      <c r="C329" s="107">
        <v>4</v>
      </c>
      <c r="D329" s="46" t="s">
        <v>65</v>
      </c>
      <c r="E329" s="46" t="str">
        <f t="shared" si="60"/>
        <v>nametag_list4_example3</v>
      </c>
      <c r="F329" s="109" t="s">
        <v>339</v>
      </c>
      <c r="G329" s="46" t="s">
        <v>197</v>
      </c>
      <c r="H329" s="46">
        <f>VLOOKUP($C329&amp;$G329,'Character Sets'!$A$3:$H$21,3,FALSE)</f>
        <v>12</v>
      </c>
      <c r="I329" s="46" t="str">
        <f>VLOOKUP($C329&amp;$G329,'Character Sets'!$A$3:$H$21,4,FALSE)</f>
        <v>ST2</v>
      </c>
      <c r="J329" s="46" t="str">
        <f>LOWER(VLOOKUP($C329&amp;$G329,'Character Sets'!$A$3:$H$21,6,FALSE))</f>
        <v>sam</v>
      </c>
      <c r="K329" s="114" t="str">
        <f t="shared" si="61"/>
        <v>ST2_they_sam_nametag.png</v>
      </c>
      <c r="L329" s="46" t="s">
        <v>195</v>
      </c>
      <c r="M329" s="46">
        <f>VLOOKUP($C329&amp;$L329,'Character Sets'!$A$3:$H$21,3,FALSE)</f>
        <v>10</v>
      </c>
      <c r="N329" s="46" t="str">
        <f>VLOOKUP($C329&amp;$L329,'Character Sets'!$A$3:$H$21,4,FALSE)</f>
        <v>HT2</v>
      </c>
      <c r="O329" s="46" t="str">
        <f>LOWER(VLOOKUP($C329&amp;$L329,'Character Sets'!$A$3:$H$21,6,FALSE))</f>
        <v>taylor</v>
      </c>
      <c r="P329" s="114" t="str">
        <f t="shared" si="62"/>
        <v>HT2_he_taylor_nametag.png</v>
      </c>
      <c r="Q329" s="114" t="s">
        <v>36</v>
      </c>
      <c r="R329" s="107" cm="1">
        <f t="array" ref="R329">_xlfn.IFS($AF329="left", 275, $AF329="right", 525)</f>
        <v>525</v>
      </c>
      <c r="S329" s="107" cm="1">
        <f t="array" ref="S329">_xlfn.IFS($AG329="left", 275, $AG329="right", 525)</f>
        <v>275</v>
      </c>
      <c r="T329" s="107" cm="1">
        <f t="array" ref="T329">_xlfn.IFS($AF329="left", 175, $AF329="right", 725)</f>
        <v>725</v>
      </c>
      <c r="U329" s="107" cm="1">
        <f t="array" ref="U329">_xlfn.IFS($AI329="top", 150, $AI329="bottom", 250)</f>
        <v>150</v>
      </c>
      <c r="V329" s="107" cm="1">
        <f t="array" ref="V329">_xlfn.IFS($AI329="top", 100, $AI329="bottom", 300)</f>
        <v>100</v>
      </c>
      <c r="W329" s="107" cm="1">
        <f t="array" ref="W329">_xlfn.IFS($AI329="top", 50, $AI329="bottom", 350)</f>
        <v>50</v>
      </c>
      <c r="X329" s="111" t="str">
        <f t="shared" si="63"/>
        <v>ST2_brother_sam.png</v>
      </c>
      <c r="Y329" s="106" t="str" cm="1">
        <f t="array" ref="Y329">_xlfn.IFS($AR329="target_sister",$AO329,$AR329="target_brother", $AN329,$AR329="distractor_sister",$AQ329,$AR329="distractor_brother",$AP329)</f>
        <v>HT2_brother_taylor.png</v>
      </c>
      <c r="Z329" s="106" t="str" cm="1">
        <f t="array" ref="Z329">_xlfn.IFS($AS329="target_sister",$AO329,$AS329="target_brother", $AN329,$AS329="distractor_sister",$AQ329,$AS329="distractor_brother",$AP329)</f>
        <v>ST2_brother_sam.png</v>
      </c>
      <c r="AA329" s="106" t="str" cm="1">
        <f t="array" ref="AA329">_xlfn.IFS($AT329="target_sister",$AO329,$AT329="target_brother", $AN329,$AT329="distractor_sister",$AQ329,$AT329="distractor_brother",$AP329)</f>
        <v>HT2_sister_taylor.png</v>
      </c>
      <c r="AB329" s="106" t="str" cm="1">
        <f t="array" ref="AB329">_xlfn.IFS($AU329="target_sister",$AO329,$AU329="target_brother", $AN329,$AU329="distractor_sister",$AQ329,$AU329="distractor_brother",$AP329)</f>
        <v>ST2_sister_sam.png</v>
      </c>
      <c r="AC329" s="111" t="str">
        <f>_xlfn.CONCAT(VLOOKUP($C329&amp;$G329,'Character Sets'!$A$3:$H$21,6,FALSE)," gave the ",LEFT($Q329,FIND(".",$Q329)-1)," to ",$AK329," ",$AL329,".")</f>
        <v>Sam gave the peach to their brother.</v>
      </c>
      <c r="AD329" s="107">
        <v>3</v>
      </c>
      <c r="AE329" s="106" t="str" cm="1">
        <f t="array" ref="AE329">_xlfn.IFS($B329="both", "_nametag", $B329="nametag", "_nametag", $B329="intro", "", $B329="neither", "")</f>
        <v>_nametag</v>
      </c>
      <c r="AF329" s="108" t="s">
        <v>6</v>
      </c>
      <c r="AG329" s="108" t="s">
        <v>5</v>
      </c>
      <c r="AH329" s="108" t="str">
        <f t="shared" si="55"/>
        <v>peach</v>
      </c>
      <c r="AI329" s="108" t="s">
        <v>7</v>
      </c>
      <c r="AJ329" s="110" t="str">
        <f t="shared" si="64"/>
        <v>top right</v>
      </c>
      <c r="AK329" s="110" t="str" cm="1">
        <f t="array" ref="AK329">_xlfn.IFS($G329="he", "his", $G329="she", "her", $G329="they", "their")</f>
        <v>their</v>
      </c>
      <c r="AL329" s="110" t="s">
        <v>135</v>
      </c>
      <c r="AM329" s="111" t="str">
        <f t="shared" si="65"/>
        <v>they_brother</v>
      </c>
      <c r="AN329" s="106" t="str">
        <f t="shared" si="56"/>
        <v>ST2_brother_sam.png</v>
      </c>
      <c r="AO329" s="106" t="str">
        <f t="shared" si="57"/>
        <v>ST2_sister_sam.png</v>
      </c>
      <c r="AP329" s="106" t="str">
        <f t="shared" si="58"/>
        <v>HT2_brother_taylor.png</v>
      </c>
      <c r="AQ329" s="106" t="str">
        <f t="shared" si="59"/>
        <v>HT2_sister_taylor.png</v>
      </c>
      <c r="AR329" s="106" t="s">
        <v>357</v>
      </c>
      <c r="AS329" s="106" t="s">
        <v>355</v>
      </c>
      <c r="AT329" s="106" t="s">
        <v>358</v>
      </c>
      <c r="AU329" s="106" t="s">
        <v>356</v>
      </c>
    </row>
    <row r="330" spans="1:47" x14ac:dyDescent="0.25">
      <c r="A330" s="107">
        <v>10</v>
      </c>
      <c r="B330" s="107" t="s">
        <v>123</v>
      </c>
      <c r="C330" s="107">
        <v>4</v>
      </c>
      <c r="D330" s="46" t="s">
        <v>66</v>
      </c>
      <c r="E330" s="46" t="str">
        <f t="shared" si="60"/>
        <v>nametag_list4_practice1</v>
      </c>
      <c r="F330" s="109" t="s">
        <v>338</v>
      </c>
      <c r="G330" s="46" t="s">
        <v>195</v>
      </c>
      <c r="H330" s="46">
        <f>VLOOKUP($C330&amp;$G330,'Character Sets'!$A$3:$H$21,3,FALSE)</f>
        <v>10</v>
      </c>
      <c r="I330" s="46" t="str">
        <f>VLOOKUP($C330&amp;$G330,'Character Sets'!$A$3:$H$21,4,FALSE)</f>
        <v>HT2</v>
      </c>
      <c r="J330" s="46" t="str">
        <f>LOWER(VLOOKUP($C330&amp;$G330,'Character Sets'!$A$3:$H$21,6,FALSE))</f>
        <v>taylor</v>
      </c>
      <c r="K330" s="114" t="str">
        <f t="shared" si="61"/>
        <v>HT2_he_taylor_nametag.png</v>
      </c>
      <c r="L330" s="46" t="s">
        <v>197</v>
      </c>
      <c r="M330" s="46">
        <f>VLOOKUP($C330&amp;$L330,'Character Sets'!$A$3:$H$21,3,FALSE)</f>
        <v>12</v>
      </c>
      <c r="N330" s="46" t="str">
        <f>VLOOKUP($C330&amp;$L330,'Character Sets'!$A$3:$H$21,4,FALSE)</f>
        <v>ST2</v>
      </c>
      <c r="O330" s="46" t="str">
        <f>LOWER(VLOOKUP($C330&amp;$L330,'Character Sets'!$A$3:$H$21,6,FALSE))</f>
        <v>sam</v>
      </c>
      <c r="P330" s="114" t="str">
        <f t="shared" si="62"/>
        <v>ST2_they_sam_nametag.png</v>
      </c>
      <c r="Q330" s="114" t="s">
        <v>39</v>
      </c>
      <c r="R330" s="107" cm="1">
        <f t="array" ref="R330">_xlfn.IFS($AF330="left", 275, $AF330="right", 525)</f>
        <v>525</v>
      </c>
      <c r="S330" s="107" cm="1">
        <f t="array" ref="S330">_xlfn.IFS($AG330="left", 275, $AG330="right", 525)</f>
        <v>275</v>
      </c>
      <c r="T330" s="107" cm="1">
        <f t="array" ref="T330">_xlfn.IFS($AF330="left", 175, $AF330="right", 725)</f>
        <v>725</v>
      </c>
      <c r="U330" s="107" cm="1">
        <f t="array" ref="U330">_xlfn.IFS($AI330="top", 150, $AI330="bottom", 250)</f>
        <v>150</v>
      </c>
      <c r="V330" s="107" cm="1">
        <f t="array" ref="V330">_xlfn.IFS($AI330="top", 100, $AI330="bottom", 300)</f>
        <v>100</v>
      </c>
      <c r="W330" s="107" cm="1">
        <f t="array" ref="W330">_xlfn.IFS($AI330="top", 50, $AI330="bottom", 350)</f>
        <v>50</v>
      </c>
      <c r="X330" s="111" t="str">
        <f t="shared" si="63"/>
        <v>HT2_sister_taylor.png</v>
      </c>
      <c r="Y330" s="106" t="str" cm="1">
        <f t="array" ref="Y330">_xlfn.IFS($AR330="target_sister",$AO330,$AR330="target_brother", $AN330,$AR330="distractor_sister",$AQ330,$AR330="distractor_brother",$AP330)</f>
        <v>ST2_sister_sam.png</v>
      </c>
      <c r="Z330" s="106" t="str" cm="1">
        <f t="array" ref="Z330">_xlfn.IFS($AS330="target_sister",$AO330,$AS330="target_brother", $AN330,$AS330="distractor_sister",$AQ330,$AS330="distractor_brother",$AP330)</f>
        <v>HT2_sister_taylor.png</v>
      </c>
      <c r="AA330" s="106" t="str" cm="1">
        <f t="array" ref="AA330">_xlfn.IFS($AT330="target_sister",$AO330,$AT330="target_brother", $AN330,$AT330="distractor_sister",$AQ330,$AT330="distractor_brother",$AP330)</f>
        <v>ST2_brother_sam.png</v>
      </c>
      <c r="AB330" s="106" t="str" cm="1">
        <f t="array" ref="AB330">_xlfn.IFS($AU330="target_sister",$AO330,$AU330="target_brother", $AN330,$AU330="distractor_sister",$AQ330,$AU330="distractor_brother",$AP330)</f>
        <v>HT2_brother_taylor.png</v>
      </c>
      <c r="AC330" s="111" t="str">
        <f>_xlfn.CONCAT(VLOOKUP($C330&amp;$G330,'Character Sets'!$A$3:$H$21,6,FALSE)," gave the ",LEFT($Q330,FIND(".",$Q330)-1)," to ",$AK330," ",$AL330,".")</f>
        <v>Taylor gave the sandwich to his sister.</v>
      </c>
      <c r="AD330" s="107">
        <v>1</v>
      </c>
      <c r="AE330" s="106" t="str" cm="1">
        <f t="array" ref="AE330">_xlfn.IFS($B330="both", "_nametag", $B330="nametag", "_nametag", $B330="intro", "", $B330="neither", "")</f>
        <v>_nametag</v>
      </c>
      <c r="AF330" s="108" t="s">
        <v>6</v>
      </c>
      <c r="AG330" s="108" t="s">
        <v>5</v>
      </c>
      <c r="AH330" s="108" t="str">
        <f t="shared" si="55"/>
        <v>sandwich</v>
      </c>
      <c r="AI330" s="108" t="s">
        <v>7</v>
      </c>
      <c r="AJ330" s="110" t="str">
        <f t="shared" si="64"/>
        <v>top right</v>
      </c>
      <c r="AK330" s="110" t="str" cm="1">
        <f t="array" ref="AK330">_xlfn.IFS($G330="he", "his", $G330="she", "her", $G330="they", "their")</f>
        <v>his</v>
      </c>
      <c r="AL330" s="110" t="s">
        <v>136</v>
      </c>
      <c r="AM330" s="111" t="str">
        <f t="shared" si="65"/>
        <v>he_sister</v>
      </c>
      <c r="AN330" s="106" t="str">
        <f t="shared" si="56"/>
        <v>HT2_brother_taylor.png</v>
      </c>
      <c r="AO330" s="106" t="str">
        <f t="shared" si="57"/>
        <v>HT2_sister_taylor.png</v>
      </c>
      <c r="AP330" s="106" t="str">
        <f t="shared" si="58"/>
        <v>ST2_brother_sam.png</v>
      </c>
      <c r="AQ330" s="106" t="str">
        <f t="shared" si="59"/>
        <v>ST2_sister_sam.png</v>
      </c>
      <c r="AR330" s="106" t="s">
        <v>358</v>
      </c>
      <c r="AS330" s="106" t="s">
        <v>356</v>
      </c>
      <c r="AT330" s="106" t="s">
        <v>357</v>
      </c>
      <c r="AU330" s="106" t="s">
        <v>355</v>
      </c>
    </row>
    <row r="331" spans="1:47" x14ac:dyDescent="0.25">
      <c r="A331" s="107">
        <v>10</v>
      </c>
      <c r="B331" s="107" t="s">
        <v>123</v>
      </c>
      <c r="C331" s="107">
        <v>4</v>
      </c>
      <c r="D331" s="46" t="s">
        <v>66</v>
      </c>
      <c r="E331" s="46" t="str">
        <f t="shared" si="60"/>
        <v>nametag_list4_practice2</v>
      </c>
      <c r="F331" s="109" t="s">
        <v>337</v>
      </c>
      <c r="G331" s="46" t="s">
        <v>196</v>
      </c>
      <c r="H331" s="46">
        <f>VLOOKUP($C331&amp;$G331,'Character Sets'!$A$3:$H$21,3,FALSE)</f>
        <v>11</v>
      </c>
      <c r="I331" s="46" t="str">
        <f>VLOOKUP($C331&amp;$G331,'Character Sets'!$A$3:$H$21,4,FALSE)</f>
        <v>ST1</v>
      </c>
      <c r="J331" s="46" t="str">
        <f>LOWER(VLOOKUP($C331&amp;$G331,'Character Sets'!$A$3:$H$21,6,FALSE))</f>
        <v>jordan</v>
      </c>
      <c r="K331" s="114" t="str">
        <f t="shared" si="61"/>
        <v>ST1_she_jordan_nametag.png</v>
      </c>
      <c r="L331" s="46" t="s">
        <v>195</v>
      </c>
      <c r="M331" s="46">
        <f>VLOOKUP($C331&amp;$L331,'Character Sets'!$A$3:$H$21,3,FALSE)</f>
        <v>10</v>
      </c>
      <c r="N331" s="46" t="str">
        <f>VLOOKUP($C331&amp;$L331,'Character Sets'!$A$3:$H$21,4,FALSE)</f>
        <v>HT2</v>
      </c>
      <c r="O331" s="46" t="str">
        <f>LOWER(VLOOKUP($C331&amp;$L331,'Character Sets'!$A$3:$H$21,6,FALSE))</f>
        <v>taylor</v>
      </c>
      <c r="P331" s="114" t="str">
        <f t="shared" si="62"/>
        <v>HT2_he_taylor_nametag.png</v>
      </c>
      <c r="Q331" s="114" t="s">
        <v>107</v>
      </c>
      <c r="R331" s="107" cm="1">
        <f t="array" ref="R331">_xlfn.IFS($AF331="left", 275, $AF331="right", 525)</f>
        <v>275</v>
      </c>
      <c r="S331" s="107" cm="1">
        <f t="array" ref="S331">_xlfn.IFS($AG331="left", 275, $AG331="right", 525)</f>
        <v>525</v>
      </c>
      <c r="T331" s="107" cm="1">
        <f t="array" ref="T331">_xlfn.IFS($AF331="left", 175, $AF331="right", 725)</f>
        <v>175</v>
      </c>
      <c r="U331" s="107" cm="1">
        <f t="array" ref="U331">_xlfn.IFS($AI331="top", 150, $AI331="bottom", 250)</f>
        <v>150</v>
      </c>
      <c r="V331" s="107" cm="1">
        <f t="array" ref="V331">_xlfn.IFS($AI331="top", 100, $AI331="bottom", 300)</f>
        <v>100</v>
      </c>
      <c r="W331" s="107" cm="1">
        <f t="array" ref="W331">_xlfn.IFS($AI331="top", 50, $AI331="bottom", 350)</f>
        <v>50</v>
      </c>
      <c r="X331" s="111" t="str">
        <f t="shared" si="63"/>
        <v>ST1_brother_jordan.png</v>
      </c>
      <c r="Y331" s="106" t="str" cm="1">
        <f t="array" ref="Y331">_xlfn.IFS($AR331="target_sister",$AO331,$AR331="target_brother", $AN331,$AR331="distractor_sister",$AQ331,$AR331="distractor_brother",$AP331)</f>
        <v>ST1_brother_jordan.png</v>
      </c>
      <c r="Z331" s="106" t="str" cm="1">
        <f t="array" ref="Z331">_xlfn.IFS($AS331="target_sister",$AO331,$AS331="target_brother", $AN331,$AS331="distractor_sister",$AQ331,$AS331="distractor_brother",$AP331)</f>
        <v>HT2_brother_taylor.png</v>
      </c>
      <c r="AA331" s="106" t="str" cm="1">
        <f t="array" ref="AA331">_xlfn.IFS($AT331="target_sister",$AO331,$AT331="target_brother", $AN331,$AT331="distractor_sister",$AQ331,$AT331="distractor_brother",$AP331)</f>
        <v>ST1_sister_jordan.png</v>
      </c>
      <c r="AB331" s="106" t="str" cm="1">
        <f t="array" ref="AB331">_xlfn.IFS($AU331="target_sister",$AO331,$AU331="target_brother", $AN331,$AU331="distractor_sister",$AQ331,$AU331="distractor_brother",$AP331)</f>
        <v>HT2_sister_taylor.png</v>
      </c>
      <c r="AC331" s="111" t="str">
        <f>_xlfn.CONCAT(VLOOKUP($C331&amp;$G331,'Character Sets'!$A$3:$H$21,6,FALSE)," gave the ",LEFT($Q331,FIND(".",$Q331)-1)," to ",$AK331," ",$AL331,".")</f>
        <v>Jordan gave the popcorn to her brother.</v>
      </c>
      <c r="AD331" s="107">
        <v>2</v>
      </c>
      <c r="AE331" s="106" t="str" cm="1">
        <f t="array" ref="AE331">_xlfn.IFS($B331="both", "_nametag", $B331="nametag", "_nametag", $B331="intro", "", $B331="neither", "")</f>
        <v>_nametag</v>
      </c>
      <c r="AF331" s="108" t="s">
        <v>5</v>
      </c>
      <c r="AG331" s="108" t="s">
        <v>6</v>
      </c>
      <c r="AH331" s="108" t="str">
        <f t="shared" si="55"/>
        <v>popcorn</v>
      </c>
      <c r="AI331" s="108" t="s">
        <v>7</v>
      </c>
      <c r="AJ331" s="110" t="str">
        <f t="shared" si="64"/>
        <v>top left</v>
      </c>
      <c r="AK331" s="110" t="str" cm="1">
        <f t="array" ref="AK331">_xlfn.IFS($G331="he", "his", $G331="she", "her", $G331="they", "their")</f>
        <v>her</v>
      </c>
      <c r="AL331" s="110" t="s">
        <v>135</v>
      </c>
      <c r="AM331" s="111" t="str">
        <f t="shared" si="65"/>
        <v>she_brother</v>
      </c>
      <c r="AN331" s="106" t="str">
        <f t="shared" si="56"/>
        <v>ST1_brother_jordan.png</v>
      </c>
      <c r="AO331" s="106" t="str">
        <f t="shared" si="57"/>
        <v>ST1_sister_jordan.png</v>
      </c>
      <c r="AP331" s="106" t="str">
        <f t="shared" si="58"/>
        <v>HT2_brother_taylor.png</v>
      </c>
      <c r="AQ331" s="106" t="str">
        <f t="shared" si="59"/>
        <v>HT2_sister_taylor.png</v>
      </c>
      <c r="AR331" s="106" t="s">
        <v>355</v>
      </c>
      <c r="AS331" s="106" t="s">
        <v>357</v>
      </c>
      <c r="AT331" s="106" t="s">
        <v>356</v>
      </c>
      <c r="AU331" s="106" t="s">
        <v>358</v>
      </c>
    </row>
    <row r="332" spans="1:47" x14ac:dyDescent="0.25">
      <c r="A332" s="107">
        <v>10</v>
      </c>
      <c r="B332" s="107" t="s">
        <v>123</v>
      </c>
      <c r="C332" s="107">
        <v>4</v>
      </c>
      <c r="D332" s="46" t="s">
        <v>66</v>
      </c>
      <c r="E332" s="46" t="str">
        <f t="shared" si="60"/>
        <v>nametag_list4_practice3</v>
      </c>
      <c r="F332" s="109" t="s">
        <v>339</v>
      </c>
      <c r="G332" s="46" t="s">
        <v>197</v>
      </c>
      <c r="H332" s="46">
        <f>VLOOKUP($C332&amp;$G332,'Character Sets'!$A$3:$H$21,3,FALSE)</f>
        <v>12</v>
      </c>
      <c r="I332" s="46" t="str">
        <f>VLOOKUP($C332&amp;$G332,'Character Sets'!$A$3:$H$21,4,FALSE)</f>
        <v>ST2</v>
      </c>
      <c r="J332" s="46" t="str">
        <f>LOWER(VLOOKUP($C332&amp;$G332,'Character Sets'!$A$3:$H$21,6,FALSE))</f>
        <v>sam</v>
      </c>
      <c r="K332" s="114" t="str">
        <f t="shared" si="61"/>
        <v>ST2_they_sam_nametag.png</v>
      </c>
      <c r="L332" s="46" t="s">
        <v>196</v>
      </c>
      <c r="M332" s="46">
        <f>VLOOKUP($C332&amp;$L332,'Character Sets'!$A$3:$H$21,3,FALSE)</f>
        <v>11</v>
      </c>
      <c r="N332" s="46" t="str">
        <f>VLOOKUP($C332&amp;$L332,'Character Sets'!$A$3:$H$21,4,FALSE)</f>
        <v>ST1</v>
      </c>
      <c r="O332" s="46" t="str">
        <f>LOWER(VLOOKUP($C332&amp;$L332,'Character Sets'!$A$3:$H$21,6,FALSE))</f>
        <v>jordan</v>
      </c>
      <c r="P332" s="114" t="str">
        <f t="shared" si="62"/>
        <v>ST1_she_jordan_nametag.png</v>
      </c>
      <c r="Q332" s="114" t="s">
        <v>41</v>
      </c>
      <c r="R332" s="107" cm="1">
        <f t="array" ref="R332">_xlfn.IFS($AF332="left", 275, $AF332="right", 525)</f>
        <v>275</v>
      </c>
      <c r="S332" s="107" cm="1">
        <f t="array" ref="S332">_xlfn.IFS($AG332="left", 275, $AG332="right", 525)</f>
        <v>525</v>
      </c>
      <c r="T332" s="107" cm="1">
        <f t="array" ref="T332">_xlfn.IFS($AF332="left", 175, $AF332="right", 725)</f>
        <v>175</v>
      </c>
      <c r="U332" s="107" cm="1">
        <f t="array" ref="U332">_xlfn.IFS($AI332="top", 150, $AI332="bottom", 250)</f>
        <v>250</v>
      </c>
      <c r="V332" s="107" cm="1">
        <f t="array" ref="V332">_xlfn.IFS($AI332="top", 100, $AI332="bottom", 300)</f>
        <v>300</v>
      </c>
      <c r="W332" s="107" cm="1">
        <f t="array" ref="W332">_xlfn.IFS($AI332="top", 50, $AI332="bottom", 350)</f>
        <v>350</v>
      </c>
      <c r="X332" s="111" t="str">
        <f t="shared" si="63"/>
        <v>ST2_sister_sam.png</v>
      </c>
      <c r="Y332" s="106" t="str" cm="1">
        <f t="array" ref="Y332">_xlfn.IFS($AR332="target_sister",$AO332,$AR332="target_brother", $AN332,$AR332="distractor_sister",$AQ332,$AR332="distractor_brother",$AP332)</f>
        <v>ST2_brother_sam.png</v>
      </c>
      <c r="Z332" s="106" t="str" cm="1">
        <f t="array" ref="Z332">_xlfn.IFS($AS332="target_sister",$AO332,$AS332="target_brother", $AN332,$AS332="distractor_sister",$AQ332,$AS332="distractor_brother",$AP332)</f>
        <v>ST1_sister_jordan.png</v>
      </c>
      <c r="AA332" s="106" t="str" cm="1">
        <f t="array" ref="AA332">_xlfn.IFS($AT332="target_sister",$AO332,$AT332="target_brother", $AN332,$AT332="distractor_sister",$AQ332,$AT332="distractor_brother",$AP332)</f>
        <v>ST2_sister_sam.png</v>
      </c>
      <c r="AB332" s="106" t="str" cm="1">
        <f t="array" ref="AB332">_xlfn.IFS($AU332="target_sister",$AO332,$AU332="target_brother", $AN332,$AU332="distractor_sister",$AQ332,$AU332="distractor_brother",$AP332)</f>
        <v>ST1_brother_jordan.png</v>
      </c>
      <c r="AC332" s="111" t="str">
        <f>_xlfn.CONCAT(VLOOKUP($C332&amp;$G332,'Character Sets'!$A$3:$H$21,6,FALSE)," gave the ",LEFT($Q332,FIND(".",$Q332)-1)," to ",$AK332," ",$AL332,".")</f>
        <v>Sam gave the hotdog to their sister.</v>
      </c>
      <c r="AD332" s="107">
        <v>3</v>
      </c>
      <c r="AE332" s="106" t="str" cm="1">
        <f t="array" ref="AE332">_xlfn.IFS($B332="both", "_nametag", $B332="nametag", "_nametag", $B332="intro", "", $B332="neither", "")</f>
        <v>_nametag</v>
      </c>
      <c r="AF332" s="108" t="s">
        <v>5</v>
      </c>
      <c r="AG332" s="108" t="s">
        <v>6</v>
      </c>
      <c r="AH332" s="108" t="str">
        <f t="shared" si="55"/>
        <v>hotdog</v>
      </c>
      <c r="AI332" s="108" t="s">
        <v>8</v>
      </c>
      <c r="AJ332" s="110" t="str">
        <f t="shared" si="64"/>
        <v>bottom left</v>
      </c>
      <c r="AK332" s="110" t="str" cm="1">
        <f t="array" ref="AK332">_xlfn.IFS($G332="he", "his", $G332="she", "her", $G332="they", "their")</f>
        <v>their</v>
      </c>
      <c r="AL332" s="110" t="s">
        <v>136</v>
      </c>
      <c r="AM332" s="111" t="str">
        <f t="shared" si="65"/>
        <v>they_sister</v>
      </c>
      <c r="AN332" s="106" t="str">
        <f t="shared" si="56"/>
        <v>ST2_brother_sam.png</v>
      </c>
      <c r="AO332" s="106" t="str">
        <f t="shared" si="57"/>
        <v>ST2_sister_sam.png</v>
      </c>
      <c r="AP332" s="106" t="str">
        <f t="shared" si="58"/>
        <v>ST1_brother_jordan.png</v>
      </c>
      <c r="AQ332" s="106" t="str">
        <f t="shared" si="59"/>
        <v>ST1_sister_jordan.png</v>
      </c>
      <c r="AR332" s="106" t="s">
        <v>355</v>
      </c>
      <c r="AS332" s="106" t="s">
        <v>358</v>
      </c>
      <c r="AT332" s="106" t="s">
        <v>356</v>
      </c>
      <c r="AU332" s="106" t="s">
        <v>357</v>
      </c>
    </row>
    <row r="333" spans="1:47" x14ac:dyDescent="0.25">
      <c r="A333" s="107">
        <v>10</v>
      </c>
      <c r="B333" s="107" t="s">
        <v>123</v>
      </c>
      <c r="C333" s="107">
        <v>4</v>
      </c>
      <c r="D333" s="46" t="s">
        <v>10</v>
      </c>
      <c r="E333" s="46" t="str">
        <f t="shared" si="60"/>
        <v>nametag_list4_critical1</v>
      </c>
      <c r="F333" s="109" t="s">
        <v>337</v>
      </c>
      <c r="G333" s="46" t="s">
        <v>195</v>
      </c>
      <c r="H333" s="46">
        <f>VLOOKUP($C333&amp;$G333,'Character Sets'!$A$3:$H$21,3,FALSE)</f>
        <v>10</v>
      </c>
      <c r="I333" s="46" t="str">
        <f>VLOOKUP($C333&amp;$G333,'Character Sets'!$A$3:$H$21,4,FALSE)</f>
        <v>HT2</v>
      </c>
      <c r="J333" s="46" t="str">
        <f>LOWER(VLOOKUP($C333&amp;$G333,'Character Sets'!$A$3:$H$21,6,FALSE))</f>
        <v>taylor</v>
      </c>
      <c r="K333" s="114" t="str">
        <f t="shared" si="61"/>
        <v>HT2_he_taylor_nametag.png</v>
      </c>
      <c r="L333" s="46" t="s">
        <v>196</v>
      </c>
      <c r="M333" s="46">
        <f>VLOOKUP($C333&amp;$L333,'Character Sets'!$A$3:$H$21,3,FALSE)</f>
        <v>11</v>
      </c>
      <c r="N333" s="46" t="str">
        <f>VLOOKUP($C333&amp;$L333,'Character Sets'!$A$3:$H$21,4,FALSE)</f>
        <v>ST1</v>
      </c>
      <c r="O333" s="46" t="str">
        <f>LOWER(VLOOKUP($C333&amp;$L333,'Character Sets'!$A$3:$H$21,6,FALSE))</f>
        <v>jordan</v>
      </c>
      <c r="P333" s="114" t="str">
        <f t="shared" si="62"/>
        <v>ST1_she_jordan_nametag.png</v>
      </c>
      <c r="Q333" s="114" t="s">
        <v>16</v>
      </c>
      <c r="R333" s="107" cm="1">
        <f t="array" ref="R333">_xlfn.IFS($AF333="left", 275, $AF333="right", 525)</f>
        <v>275</v>
      </c>
      <c r="S333" s="107" cm="1">
        <f t="array" ref="S333">_xlfn.IFS($AG333="left", 275, $AG333="right", 525)</f>
        <v>525</v>
      </c>
      <c r="T333" s="107" cm="1">
        <f t="array" ref="T333">_xlfn.IFS($AF333="left", 175, $AF333="right", 725)</f>
        <v>175</v>
      </c>
      <c r="U333" s="107" cm="1">
        <f t="array" ref="U333">_xlfn.IFS($AI333="top", 150, $AI333="bottom", 250)</f>
        <v>150</v>
      </c>
      <c r="V333" s="107" cm="1">
        <f t="array" ref="V333">_xlfn.IFS($AI333="top", 100, $AI333="bottom", 300)</f>
        <v>100</v>
      </c>
      <c r="W333" s="107" cm="1">
        <f t="array" ref="W333">_xlfn.IFS($AI333="top", 50, $AI333="bottom", 350)</f>
        <v>50</v>
      </c>
      <c r="X333" s="111" t="str">
        <f t="shared" si="63"/>
        <v>HT2_brother_taylor.png</v>
      </c>
      <c r="Y333" s="106" t="str" cm="1">
        <f t="array" ref="Y333">_xlfn.IFS($AR333="target_sister",$AO333,$AR333="target_brother", $AN333,$AR333="distractor_sister",$AQ333,$AR333="distractor_brother",$AP333)</f>
        <v>HT2_brother_taylor.png</v>
      </c>
      <c r="Z333" s="106" t="str" cm="1">
        <f t="array" ref="Z333">_xlfn.IFS($AS333="target_sister",$AO333,$AS333="target_brother", $AN333,$AS333="distractor_sister",$AQ333,$AS333="distractor_brother",$AP333)</f>
        <v>ST1_brother_jordan.png</v>
      </c>
      <c r="AA333" s="106" t="str" cm="1">
        <f t="array" ref="AA333">_xlfn.IFS($AT333="target_sister",$AO333,$AT333="target_brother", $AN333,$AT333="distractor_sister",$AQ333,$AT333="distractor_brother",$AP333)</f>
        <v>HT2_sister_taylor.png</v>
      </c>
      <c r="AB333" s="106" t="str" cm="1">
        <f t="array" ref="AB333">_xlfn.IFS($AU333="target_sister",$AO333,$AU333="target_brother", $AN333,$AU333="distractor_sister",$AQ333,$AU333="distractor_brother",$AP333)</f>
        <v>ST1_sister_jordan.png</v>
      </c>
      <c r="AC333" s="111" t="str">
        <f>_xlfn.CONCAT(VLOOKUP($C333&amp;$G333,'Character Sets'!$A$3:$H$21,6,FALSE)," gave the ",LEFT($Q333,FIND(".",$Q333)-1)," to ",$AK333," ",$AL333,".")</f>
        <v>Taylor gave the chocolate to his brother.</v>
      </c>
      <c r="AD333" s="107">
        <v>1</v>
      </c>
      <c r="AE333" s="106" t="str" cm="1">
        <f t="array" ref="AE333">_xlfn.IFS($B333="both", "_nametag", $B333="nametag", "_nametag", $B333="intro", "", $B333="neither", "")</f>
        <v>_nametag</v>
      </c>
      <c r="AF333" s="46" t="s">
        <v>5</v>
      </c>
      <c r="AG333" s="46" t="s">
        <v>6</v>
      </c>
      <c r="AH333" s="108" t="str">
        <f t="shared" si="55"/>
        <v>chocolate</v>
      </c>
      <c r="AI333" s="46" t="s">
        <v>7</v>
      </c>
      <c r="AJ333" s="110" t="str">
        <f t="shared" si="64"/>
        <v>top left</v>
      </c>
      <c r="AK333" s="110" t="str" cm="1">
        <f t="array" ref="AK333">_xlfn.IFS($G333="he", "his", $G333="she", "her", $G333="they", "their")</f>
        <v>his</v>
      </c>
      <c r="AL333" s="110" t="s">
        <v>135</v>
      </c>
      <c r="AM333" s="111" t="str">
        <f t="shared" si="65"/>
        <v>he_brother</v>
      </c>
      <c r="AN333" s="106" t="str">
        <f t="shared" si="56"/>
        <v>HT2_brother_taylor.png</v>
      </c>
      <c r="AO333" s="106" t="str">
        <f t="shared" si="57"/>
        <v>HT2_sister_taylor.png</v>
      </c>
      <c r="AP333" s="106" t="str">
        <f t="shared" si="58"/>
        <v>ST1_brother_jordan.png</v>
      </c>
      <c r="AQ333" s="106" t="str">
        <f t="shared" si="59"/>
        <v>ST1_sister_jordan.png</v>
      </c>
      <c r="AR333" s="106" t="s">
        <v>355</v>
      </c>
      <c r="AS333" s="106" t="s">
        <v>357</v>
      </c>
      <c r="AT333" s="106" t="s">
        <v>356</v>
      </c>
      <c r="AU333" s="106" t="s">
        <v>358</v>
      </c>
    </row>
    <row r="334" spans="1:47" x14ac:dyDescent="0.25">
      <c r="A334" s="107">
        <v>10</v>
      </c>
      <c r="B334" s="107" t="s">
        <v>123</v>
      </c>
      <c r="C334" s="107">
        <v>4</v>
      </c>
      <c r="D334" s="46" t="s">
        <v>10</v>
      </c>
      <c r="E334" s="46" t="str">
        <f t="shared" si="60"/>
        <v>nametag_list4_critical2</v>
      </c>
      <c r="F334" s="46" t="s">
        <v>337</v>
      </c>
      <c r="G334" s="46" t="s">
        <v>195</v>
      </c>
      <c r="H334" s="46">
        <f>VLOOKUP($C334&amp;$G334,'Character Sets'!$A$3:$H$21,3,FALSE)</f>
        <v>10</v>
      </c>
      <c r="I334" s="46" t="str">
        <f>VLOOKUP($C334&amp;$G334,'Character Sets'!$A$3:$H$21,4,FALSE)</f>
        <v>HT2</v>
      </c>
      <c r="J334" s="46" t="str">
        <f>LOWER(VLOOKUP($C334&amp;$G334,'Character Sets'!$A$3:$H$21,6,FALSE))</f>
        <v>taylor</v>
      </c>
      <c r="K334" s="114" t="str">
        <f t="shared" si="61"/>
        <v>HT2_he_taylor_nametag.png</v>
      </c>
      <c r="L334" s="46" t="s">
        <v>196</v>
      </c>
      <c r="M334" s="46">
        <f>VLOOKUP($C334&amp;$L334,'Character Sets'!$A$3:$H$21,3,FALSE)</f>
        <v>11</v>
      </c>
      <c r="N334" s="46" t="str">
        <f>VLOOKUP($C334&amp;$L334,'Character Sets'!$A$3:$H$21,4,FALSE)</f>
        <v>ST1</v>
      </c>
      <c r="O334" s="46" t="str">
        <f>LOWER(VLOOKUP($C334&amp;$L334,'Character Sets'!$A$3:$H$21,6,FALSE))</f>
        <v>jordan</v>
      </c>
      <c r="P334" s="114" t="str">
        <f t="shared" si="62"/>
        <v>ST1_she_jordan_nametag.png</v>
      </c>
      <c r="Q334" s="114" t="s">
        <v>17</v>
      </c>
      <c r="R334" s="107" cm="1">
        <f t="array" ref="R334">_xlfn.IFS($AF334="left", 275, $AF334="right", 525)</f>
        <v>525</v>
      </c>
      <c r="S334" s="107" cm="1">
        <f t="array" ref="S334">_xlfn.IFS($AG334="left", 275, $AG334="right", 525)</f>
        <v>275</v>
      </c>
      <c r="T334" s="107" cm="1">
        <f t="array" ref="T334">_xlfn.IFS($AF334="left", 175, $AF334="right", 725)</f>
        <v>725</v>
      </c>
      <c r="U334" s="107" cm="1">
        <f t="array" ref="U334">_xlfn.IFS($AI334="top", 150, $AI334="bottom", 250)</f>
        <v>150</v>
      </c>
      <c r="V334" s="107" cm="1">
        <f t="array" ref="V334">_xlfn.IFS($AI334="top", 100, $AI334="bottom", 300)</f>
        <v>100</v>
      </c>
      <c r="W334" s="107" cm="1">
        <f t="array" ref="W334">_xlfn.IFS($AI334="top", 50, $AI334="bottom", 350)</f>
        <v>50</v>
      </c>
      <c r="X334" s="111" t="str">
        <f t="shared" si="63"/>
        <v>HT2_sister_taylor.png</v>
      </c>
      <c r="Y334" s="106" t="str" cm="1">
        <f t="array" ref="Y334">_xlfn.IFS($AR334="target_sister",$AO334,$AR334="target_brother", $AN334,$AR334="distractor_sister",$AQ334,$AR334="distractor_brother",$AP334)</f>
        <v>ST1_sister_jordan.png</v>
      </c>
      <c r="Z334" s="106" t="str" cm="1">
        <f t="array" ref="Z334">_xlfn.IFS($AS334="target_sister",$AO334,$AS334="target_brother", $AN334,$AS334="distractor_sister",$AQ334,$AS334="distractor_brother",$AP334)</f>
        <v>HT2_sister_taylor.png</v>
      </c>
      <c r="AA334" s="106" t="str" cm="1">
        <f t="array" ref="AA334">_xlfn.IFS($AT334="target_sister",$AO334,$AT334="target_brother", $AN334,$AT334="distractor_sister",$AQ334,$AT334="distractor_brother",$AP334)</f>
        <v>ST1_brother_jordan.png</v>
      </c>
      <c r="AB334" s="106" t="str" cm="1">
        <f t="array" ref="AB334">_xlfn.IFS($AU334="target_sister",$AO334,$AU334="target_brother", $AN334,$AU334="distractor_sister",$AQ334,$AU334="distractor_brother",$AP334)</f>
        <v>HT2_brother_taylor.png</v>
      </c>
      <c r="AC334" s="111" t="str">
        <f>_xlfn.CONCAT(VLOOKUP($C334&amp;$G334,'Character Sets'!$A$3:$H$21,6,FALSE)," gave the ",LEFT($Q334,FIND(".",$Q334)-1)," to ",$AK334," ",$AL334,".")</f>
        <v>Taylor gave the cherries to his sister.</v>
      </c>
      <c r="AD334" s="107">
        <v>2</v>
      </c>
      <c r="AE334" s="106" t="str" cm="1">
        <f t="array" ref="AE334">_xlfn.IFS($B334="both", "_nametag", $B334="nametag", "_nametag", $B334="intro", "", $B334="neither", "")</f>
        <v>_nametag</v>
      </c>
      <c r="AF334" s="46" t="s">
        <v>6</v>
      </c>
      <c r="AG334" s="46" t="s">
        <v>5</v>
      </c>
      <c r="AH334" s="108" t="str">
        <f t="shared" si="55"/>
        <v>cherries</v>
      </c>
      <c r="AI334" s="46" t="s">
        <v>7</v>
      </c>
      <c r="AJ334" s="110" t="str">
        <f t="shared" si="64"/>
        <v>top right</v>
      </c>
      <c r="AK334" s="110" t="str" cm="1">
        <f t="array" ref="AK334">_xlfn.IFS($G334="he", "his", $G334="she", "her", $G334="they", "their")</f>
        <v>his</v>
      </c>
      <c r="AL334" s="110" t="s">
        <v>136</v>
      </c>
      <c r="AM334" s="111" t="str">
        <f t="shared" si="65"/>
        <v>he_sister</v>
      </c>
      <c r="AN334" s="106" t="str">
        <f t="shared" si="56"/>
        <v>HT2_brother_taylor.png</v>
      </c>
      <c r="AO334" s="106" t="str">
        <f t="shared" si="57"/>
        <v>HT2_sister_taylor.png</v>
      </c>
      <c r="AP334" s="106" t="str">
        <f t="shared" si="58"/>
        <v>ST1_brother_jordan.png</v>
      </c>
      <c r="AQ334" s="106" t="str">
        <f t="shared" si="59"/>
        <v>ST1_sister_jordan.png</v>
      </c>
      <c r="AR334" s="106" t="s">
        <v>358</v>
      </c>
      <c r="AS334" s="106" t="s">
        <v>356</v>
      </c>
      <c r="AT334" s="106" t="s">
        <v>357</v>
      </c>
      <c r="AU334" s="106" t="s">
        <v>355</v>
      </c>
    </row>
    <row r="335" spans="1:47" x14ac:dyDescent="0.25">
      <c r="A335" s="107">
        <v>10</v>
      </c>
      <c r="B335" s="107" t="s">
        <v>123</v>
      </c>
      <c r="C335" s="107">
        <v>4</v>
      </c>
      <c r="D335" s="46" t="s">
        <v>10</v>
      </c>
      <c r="E335" s="46" t="str">
        <f t="shared" si="60"/>
        <v>nametag_list4_critical3</v>
      </c>
      <c r="F335" s="46" t="s">
        <v>337</v>
      </c>
      <c r="G335" s="46" t="s">
        <v>195</v>
      </c>
      <c r="H335" s="46">
        <f>VLOOKUP($C335&amp;$G335,'Character Sets'!$A$3:$H$21,3,FALSE)</f>
        <v>10</v>
      </c>
      <c r="I335" s="46" t="str">
        <f>VLOOKUP($C335&amp;$G335,'Character Sets'!$A$3:$H$21,4,FALSE)</f>
        <v>HT2</v>
      </c>
      <c r="J335" s="46" t="str">
        <f>LOWER(VLOOKUP($C335&amp;$G335,'Character Sets'!$A$3:$H$21,6,FALSE))</f>
        <v>taylor</v>
      </c>
      <c r="K335" s="114" t="str">
        <f t="shared" si="61"/>
        <v>HT2_he_taylor_nametag.png</v>
      </c>
      <c r="L335" s="46" t="s">
        <v>196</v>
      </c>
      <c r="M335" s="46">
        <f>VLOOKUP($C335&amp;$L335,'Character Sets'!$A$3:$H$21,3,FALSE)</f>
        <v>11</v>
      </c>
      <c r="N335" s="46" t="str">
        <f>VLOOKUP($C335&amp;$L335,'Character Sets'!$A$3:$H$21,4,FALSE)</f>
        <v>ST1</v>
      </c>
      <c r="O335" s="46" t="str">
        <f>LOWER(VLOOKUP($C335&amp;$L335,'Character Sets'!$A$3:$H$21,6,FALSE))</f>
        <v>jordan</v>
      </c>
      <c r="P335" s="114" t="str">
        <f t="shared" si="62"/>
        <v>ST1_she_jordan_nametag.png</v>
      </c>
      <c r="Q335" s="114" t="s">
        <v>18</v>
      </c>
      <c r="R335" s="107" cm="1">
        <f t="array" ref="R335">_xlfn.IFS($AF335="left", 275, $AF335="right", 525)</f>
        <v>275</v>
      </c>
      <c r="S335" s="107" cm="1">
        <f t="array" ref="S335">_xlfn.IFS($AG335="left", 275, $AG335="right", 525)</f>
        <v>525</v>
      </c>
      <c r="T335" s="107" cm="1">
        <f t="array" ref="T335">_xlfn.IFS($AF335="left", 175, $AF335="right", 725)</f>
        <v>175</v>
      </c>
      <c r="U335" s="107" cm="1">
        <f t="array" ref="U335">_xlfn.IFS($AI335="top", 150, $AI335="bottom", 250)</f>
        <v>250</v>
      </c>
      <c r="V335" s="107" cm="1">
        <f t="array" ref="V335">_xlfn.IFS($AI335="top", 100, $AI335="bottom", 300)</f>
        <v>300</v>
      </c>
      <c r="W335" s="107" cm="1">
        <f t="array" ref="W335">_xlfn.IFS($AI335="top", 50, $AI335="bottom", 350)</f>
        <v>350</v>
      </c>
      <c r="X335" s="111" t="str">
        <f t="shared" si="63"/>
        <v>HT2_sister_taylor.png</v>
      </c>
      <c r="Y335" s="106" t="str" cm="1">
        <f t="array" ref="Y335">_xlfn.IFS($AR335="target_sister",$AO335,$AR335="target_brother", $AN335,$AR335="distractor_sister",$AQ335,$AR335="distractor_brother",$AP335)</f>
        <v>HT2_brother_taylor.png</v>
      </c>
      <c r="Z335" s="106" t="str" cm="1">
        <f t="array" ref="Z335">_xlfn.IFS($AS335="target_sister",$AO335,$AS335="target_brother", $AN335,$AS335="distractor_sister",$AQ335,$AS335="distractor_brother",$AP335)</f>
        <v>ST1_brother_jordan.png</v>
      </c>
      <c r="AA335" s="106" t="str" cm="1">
        <f t="array" ref="AA335">_xlfn.IFS($AT335="target_sister",$AO335,$AT335="target_brother", $AN335,$AT335="distractor_sister",$AQ335,$AT335="distractor_brother",$AP335)</f>
        <v>HT2_sister_taylor.png</v>
      </c>
      <c r="AB335" s="106" t="str" cm="1">
        <f t="array" ref="AB335">_xlfn.IFS($AU335="target_sister",$AO335,$AU335="target_brother", $AN335,$AU335="distractor_sister",$AQ335,$AU335="distractor_brother",$AP335)</f>
        <v>ST1_sister_jordan.png</v>
      </c>
      <c r="AC335" s="111" t="str">
        <f>_xlfn.CONCAT(VLOOKUP($C335&amp;$G335,'Character Sets'!$A$3:$H$21,6,FALSE)," gave the ",LEFT($Q335,FIND(".",$Q335)-1)," to ",$AK335," ",$AL335,".")</f>
        <v>Taylor gave the avocado to his sister.</v>
      </c>
      <c r="AD335" s="107">
        <v>3</v>
      </c>
      <c r="AE335" s="106" t="str" cm="1">
        <f t="array" ref="AE335">_xlfn.IFS($B335="both", "_nametag", $B335="nametag", "_nametag", $B335="intro", "", $B335="neither", "")</f>
        <v>_nametag</v>
      </c>
      <c r="AF335" s="46" t="s">
        <v>5</v>
      </c>
      <c r="AG335" s="46" t="s">
        <v>6</v>
      </c>
      <c r="AH335" s="108" t="str">
        <f t="shared" si="55"/>
        <v>avocado</v>
      </c>
      <c r="AI335" s="46" t="s">
        <v>8</v>
      </c>
      <c r="AJ335" s="110" t="str">
        <f t="shared" si="64"/>
        <v>bottom left</v>
      </c>
      <c r="AK335" s="110" t="str" cm="1">
        <f t="array" ref="AK335">_xlfn.IFS($G335="he", "his", $G335="she", "her", $G335="they", "their")</f>
        <v>his</v>
      </c>
      <c r="AL335" s="110" t="s">
        <v>136</v>
      </c>
      <c r="AM335" s="111" t="str">
        <f t="shared" si="65"/>
        <v>he_sister</v>
      </c>
      <c r="AN335" s="106" t="str">
        <f t="shared" si="56"/>
        <v>HT2_brother_taylor.png</v>
      </c>
      <c r="AO335" s="106" t="str">
        <f t="shared" si="57"/>
        <v>HT2_sister_taylor.png</v>
      </c>
      <c r="AP335" s="106" t="str">
        <f t="shared" si="58"/>
        <v>ST1_brother_jordan.png</v>
      </c>
      <c r="AQ335" s="106" t="str">
        <f t="shared" si="59"/>
        <v>ST1_sister_jordan.png</v>
      </c>
      <c r="AR335" s="106" t="s">
        <v>355</v>
      </c>
      <c r="AS335" s="106" t="s">
        <v>357</v>
      </c>
      <c r="AT335" s="106" t="s">
        <v>356</v>
      </c>
      <c r="AU335" s="106" t="s">
        <v>358</v>
      </c>
    </row>
    <row r="336" spans="1:47" x14ac:dyDescent="0.25">
      <c r="A336" s="107">
        <v>10</v>
      </c>
      <c r="B336" s="107" t="s">
        <v>123</v>
      </c>
      <c r="C336" s="107">
        <v>4</v>
      </c>
      <c r="D336" s="46" t="s">
        <v>10</v>
      </c>
      <c r="E336" s="46" t="str">
        <f t="shared" si="60"/>
        <v>nametag_list4_critical4</v>
      </c>
      <c r="F336" s="46" t="s">
        <v>337</v>
      </c>
      <c r="G336" s="46" t="s">
        <v>195</v>
      </c>
      <c r="H336" s="46">
        <f>VLOOKUP($C336&amp;$G336,'Character Sets'!$A$3:$H$21,3,FALSE)</f>
        <v>10</v>
      </c>
      <c r="I336" s="46" t="str">
        <f>VLOOKUP($C336&amp;$G336,'Character Sets'!$A$3:$H$21,4,FALSE)</f>
        <v>HT2</v>
      </c>
      <c r="J336" s="46" t="str">
        <f>LOWER(VLOOKUP($C336&amp;$G336,'Character Sets'!$A$3:$H$21,6,FALSE))</f>
        <v>taylor</v>
      </c>
      <c r="K336" s="114" t="str">
        <f t="shared" si="61"/>
        <v>HT2_he_taylor_nametag.png</v>
      </c>
      <c r="L336" s="46" t="s">
        <v>196</v>
      </c>
      <c r="M336" s="46">
        <f>VLOOKUP($C336&amp;$L336,'Character Sets'!$A$3:$H$21,3,FALSE)</f>
        <v>11</v>
      </c>
      <c r="N336" s="46" t="str">
        <f>VLOOKUP($C336&amp;$L336,'Character Sets'!$A$3:$H$21,4,FALSE)</f>
        <v>ST1</v>
      </c>
      <c r="O336" s="46" t="str">
        <f>LOWER(VLOOKUP($C336&amp;$L336,'Character Sets'!$A$3:$H$21,6,FALSE))</f>
        <v>jordan</v>
      </c>
      <c r="P336" s="114" t="str">
        <f t="shared" si="62"/>
        <v>ST1_she_jordan_nametag.png</v>
      </c>
      <c r="Q336" s="114" t="s">
        <v>105</v>
      </c>
      <c r="R336" s="107" cm="1">
        <f t="array" ref="R336">_xlfn.IFS($AF336="left", 275, $AF336="right", 525)</f>
        <v>525</v>
      </c>
      <c r="S336" s="107" cm="1">
        <f t="array" ref="S336">_xlfn.IFS($AG336="left", 275, $AG336="right", 525)</f>
        <v>275</v>
      </c>
      <c r="T336" s="107" cm="1">
        <f t="array" ref="T336">_xlfn.IFS($AF336="left", 175, $AF336="right", 725)</f>
        <v>725</v>
      </c>
      <c r="U336" s="107" cm="1">
        <f t="array" ref="U336">_xlfn.IFS($AI336="top", 150, $AI336="bottom", 250)</f>
        <v>250</v>
      </c>
      <c r="V336" s="107" cm="1">
        <f t="array" ref="V336">_xlfn.IFS($AI336="top", 100, $AI336="bottom", 300)</f>
        <v>300</v>
      </c>
      <c r="W336" s="107" cm="1">
        <f t="array" ref="W336">_xlfn.IFS($AI336="top", 50, $AI336="bottom", 350)</f>
        <v>350</v>
      </c>
      <c r="X336" s="111" t="str">
        <f t="shared" si="63"/>
        <v>HT2_brother_taylor.png</v>
      </c>
      <c r="Y336" s="106" t="str" cm="1">
        <f t="array" ref="Y336">_xlfn.IFS($AR336="target_sister",$AO336,$AR336="target_brother", $AN336,$AR336="distractor_sister",$AQ336,$AR336="distractor_brother",$AP336)</f>
        <v>ST1_brother_jordan.png</v>
      </c>
      <c r="Z336" s="106" t="str" cm="1">
        <f t="array" ref="Z336">_xlfn.IFS($AS336="target_sister",$AO336,$AS336="target_brother", $AN336,$AS336="distractor_sister",$AQ336,$AS336="distractor_brother",$AP336)</f>
        <v>HT2_sister_taylor.png</v>
      </c>
      <c r="AA336" s="106" t="str" cm="1">
        <f t="array" ref="AA336">_xlfn.IFS($AT336="target_sister",$AO336,$AT336="target_brother", $AN336,$AT336="distractor_sister",$AQ336,$AT336="distractor_brother",$AP336)</f>
        <v>ST1_sister_jordan.png</v>
      </c>
      <c r="AB336" s="106" t="str" cm="1">
        <f t="array" ref="AB336">_xlfn.IFS($AU336="target_sister",$AO336,$AU336="target_brother", $AN336,$AU336="distractor_sister",$AQ336,$AU336="distractor_brother",$AP336)</f>
        <v>HT2_brother_taylor.png</v>
      </c>
      <c r="AC336" s="111" t="str">
        <f>_xlfn.CONCAT(VLOOKUP($C336&amp;$G336,'Character Sets'!$A$3:$H$21,6,FALSE)," gave the ",LEFT($Q336,FIND(".",$Q336)-1)," to ",$AK336," ",$AL336,".")</f>
        <v>Taylor gave the pumpkin to his brother.</v>
      </c>
      <c r="AD336" s="107">
        <v>4</v>
      </c>
      <c r="AE336" s="106" t="str" cm="1">
        <f t="array" ref="AE336">_xlfn.IFS($B336="both", "_nametag", $B336="nametag", "_nametag", $B336="intro", "", $B336="neither", "")</f>
        <v>_nametag</v>
      </c>
      <c r="AF336" s="46" t="s">
        <v>6</v>
      </c>
      <c r="AG336" s="46" t="s">
        <v>5</v>
      </c>
      <c r="AH336" s="108" t="str">
        <f t="shared" si="55"/>
        <v>pumpkin</v>
      </c>
      <c r="AI336" s="46" t="s">
        <v>8</v>
      </c>
      <c r="AJ336" s="110" t="str">
        <f t="shared" si="64"/>
        <v>bottom right</v>
      </c>
      <c r="AK336" s="110" t="str" cm="1">
        <f t="array" ref="AK336">_xlfn.IFS($G336="he", "his", $G336="she", "her", $G336="they", "their")</f>
        <v>his</v>
      </c>
      <c r="AL336" s="110" t="s">
        <v>135</v>
      </c>
      <c r="AM336" s="111" t="str">
        <f t="shared" si="65"/>
        <v>he_brother</v>
      </c>
      <c r="AN336" s="106" t="str">
        <f t="shared" si="56"/>
        <v>HT2_brother_taylor.png</v>
      </c>
      <c r="AO336" s="106" t="str">
        <f t="shared" si="57"/>
        <v>HT2_sister_taylor.png</v>
      </c>
      <c r="AP336" s="106" t="str">
        <f t="shared" si="58"/>
        <v>ST1_brother_jordan.png</v>
      </c>
      <c r="AQ336" s="106" t="str">
        <f t="shared" si="59"/>
        <v>ST1_sister_jordan.png</v>
      </c>
      <c r="AR336" s="106" t="s">
        <v>357</v>
      </c>
      <c r="AS336" s="106" t="s">
        <v>356</v>
      </c>
      <c r="AT336" s="106" t="s">
        <v>358</v>
      </c>
      <c r="AU336" s="106" t="s">
        <v>355</v>
      </c>
    </row>
    <row r="337" spans="1:47" x14ac:dyDescent="0.25">
      <c r="A337" s="107">
        <v>10</v>
      </c>
      <c r="B337" s="107" t="s">
        <v>123</v>
      </c>
      <c r="C337" s="107">
        <v>4</v>
      </c>
      <c r="D337" s="46" t="s">
        <v>10</v>
      </c>
      <c r="E337" s="46" t="str">
        <f t="shared" si="60"/>
        <v>nametag_list4_critical5</v>
      </c>
      <c r="F337" s="46" t="s">
        <v>337</v>
      </c>
      <c r="G337" s="46" t="s">
        <v>195</v>
      </c>
      <c r="H337" s="46">
        <f>VLOOKUP($C337&amp;$G337,'Character Sets'!$A$3:$H$21,3,FALSE)</f>
        <v>10</v>
      </c>
      <c r="I337" s="46" t="str">
        <f>VLOOKUP($C337&amp;$G337,'Character Sets'!$A$3:$H$21,4,FALSE)</f>
        <v>HT2</v>
      </c>
      <c r="J337" s="46" t="str">
        <f>LOWER(VLOOKUP($C337&amp;$G337,'Character Sets'!$A$3:$H$21,6,FALSE))</f>
        <v>taylor</v>
      </c>
      <c r="K337" s="114" t="str">
        <f t="shared" si="61"/>
        <v>HT2_he_taylor_nametag.png</v>
      </c>
      <c r="L337" s="46" t="s">
        <v>196</v>
      </c>
      <c r="M337" s="46">
        <f>VLOOKUP($C337&amp;$L337,'Character Sets'!$A$3:$H$21,3,FALSE)</f>
        <v>11</v>
      </c>
      <c r="N337" s="46" t="str">
        <f>VLOOKUP($C337&amp;$L337,'Character Sets'!$A$3:$H$21,4,FALSE)</f>
        <v>ST1</v>
      </c>
      <c r="O337" s="46" t="str">
        <f>LOWER(VLOOKUP($C337&amp;$L337,'Character Sets'!$A$3:$H$21,6,FALSE))</f>
        <v>jordan</v>
      </c>
      <c r="P337" s="114" t="str">
        <f t="shared" si="62"/>
        <v>ST1_she_jordan_nametag.png</v>
      </c>
      <c r="Q337" s="114" t="s">
        <v>19</v>
      </c>
      <c r="R337" s="107" cm="1">
        <f t="array" ref="R337">_xlfn.IFS($AF337="left", 275, $AF337="right", 525)</f>
        <v>275</v>
      </c>
      <c r="S337" s="107" cm="1">
        <f t="array" ref="S337">_xlfn.IFS($AG337="left", 275, $AG337="right", 525)</f>
        <v>525</v>
      </c>
      <c r="T337" s="107" cm="1">
        <f t="array" ref="T337">_xlfn.IFS($AF337="left", 175, $AF337="right", 725)</f>
        <v>175</v>
      </c>
      <c r="U337" s="107" cm="1">
        <f t="array" ref="U337">_xlfn.IFS($AI337="top", 150, $AI337="bottom", 250)</f>
        <v>150</v>
      </c>
      <c r="V337" s="107" cm="1">
        <f t="array" ref="V337">_xlfn.IFS($AI337="top", 100, $AI337="bottom", 300)</f>
        <v>100</v>
      </c>
      <c r="W337" s="107" cm="1">
        <f t="array" ref="W337">_xlfn.IFS($AI337="top", 50, $AI337="bottom", 350)</f>
        <v>50</v>
      </c>
      <c r="X337" s="111" t="str">
        <f t="shared" si="63"/>
        <v>HT2_sister_taylor.png</v>
      </c>
      <c r="Y337" s="106" t="str" cm="1">
        <f t="array" ref="Y337">_xlfn.IFS($AR337="target_sister",$AO337,$AR337="target_brother", $AN337,$AR337="distractor_sister",$AQ337,$AR337="distractor_brother",$AP337)</f>
        <v>HT2_sister_taylor.png</v>
      </c>
      <c r="Z337" s="106" t="str" cm="1">
        <f t="array" ref="Z337">_xlfn.IFS($AS337="target_sister",$AO337,$AS337="target_brother", $AN337,$AS337="distractor_sister",$AQ337,$AS337="distractor_brother",$AP337)</f>
        <v>ST1_sister_jordan.png</v>
      </c>
      <c r="AA337" s="106" t="str" cm="1">
        <f t="array" ref="AA337">_xlfn.IFS($AT337="target_sister",$AO337,$AT337="target_brother", $AN337,$AT337="distractor_sister",$AQ337,$AT337="distractor_brother",$AP337)</f>
        <v>HT2_brother_taylor.png</v>
      </c>
      <c r="AB337" s="106" t="str" cm="1">
        <f t="array" ref="AB337">_xlfn.IFS($AU337="target_sister",$AO337,$AU337="target_brother", $AN337,$AU337="distractor_sister",$AQ337,$AU337="distractor_brother",$AP337)</f>
        <v>ST1_brother_jordan.png</v>
      </c>
      <c r="AC337" s="111" t="str">
        <f>_xlfn.CONCAT(VLOOKUP($C337&amp;$G337,'Character Sets'!$A$3:$H$21,6,FALSE)," gave the ",LEFT($Q337,FIND(".",$Q337)-1)," to ",$AK337," ",$AL337,".")</f>
        <v>Taylor gave the bread to his sister.</v>
      </c>
      <c r="AD337" s="107">
        <v>5</v>
      </c>
      <c r="AE337" s="106" t="str" cm="1">
        <f t="array" ref="AE337">_xlfn.IFS($B337="both", "_nametag", $B337="nametag", "_nametag", $B337="intro", "", $B337="neither", "")</f>
        <v>_nametag</v>
      </c>
      <c r="AF337" s="46" t="s">
        <v>5</v>
      </c>
      <c r="AG337" s="46" t="s">
        <v>6</v>
      </c>
      <c r="AH337" s="108" t="str">
        <f t="shared" si="55"/>
        <v>bread</v>
      </c>
      <c r="AI337" s="46" t="s">
        <v>7</v>
      </c>
      <c r="AJ337" s="110" t="str">
        <f t="shared" si="64"/>
        <v>top left</v>
      </c>
      <c r="AK337" s="110" t="str" cm="1">
        <f t="array" ref="AK337">_xlfn.IFS($G337="he", "his", $G337="she", "her", $G337="they", "their")</f>
        <v>his</v>
      </c>
      <c r="AL337" s="110" t="s">
        <v>136</v>
      </c>
      <c r="AM337" s="111" t="str">
        <f t="shared" si="65"/>
        <v>he_sister</v>
      </c>
      <c r="AN337" s="106" t="str">
        <f t="shared" si="56"/>
        <v>HT2_brother_taylor.png</v>
      </c>
      <c r="AO337" s="106" t="str">
        <f t="shared" si="57"/>
        <v>HT2_sister_taylor.png</v>
      </c>
      <c r="AP337" s="106" t="str">
        <f t="shared" si="58"/>
        <v>ST1_brother_jordan.png</v>
      </c>
      <c r="AQ337" s="106" t="str">
        <f t="shared" si="59"/>
        <v>ST1_sister_jordan.png</v>
      </c>
      <c r="AR337" s="106" t="s">
        <v>356</v>
      </c>
      <c r="AS337" s="106" t="s">
        <v>358</v>
      </c>
      <c r="AT337" s="106" t="s">
        <v>355</v>
      </c>
      <c r="AU337" s="106" t="s">
        <v>357</v>
      </c>
    </row>
    <row r="338" spans="1:47" x14ac:dyDescent="0.25">
      <c r="A338" s="107">
        <v>10</v>
      </c>
      <c r="B338" s="107" t="s">
        <v>123</v>
      </c>
      <c r="C338" s="107">
        <v>4</v>
      </c>
      <c r="D338" s="46" t="s">
        <v>10</v>
      </c>
      <c r="E338" s="46" t="str">
        <f t="shared" si="60"/>
        <v>nametag_list4_critical6</v>
      </c>
      <c r="F338" s="109" t="s">
        <v>338</v>
      </c>
      <c r="G338" s="46" t="s">
        <v>195</v>
      </c>
      <c r="H338" s="46">
        <f>VLOOKUP($C338&amp;$G338,'Character Sets'!$A$3:$H$21,3,FALSE)</f>
        <v>10</v>
      </c>
      <c r="I338" s="46" t="str">
        <f>VLOOKUP($C338&amp;$G338,'Character Sets'!$A$3:$H$21,4,FALSE)</f>
        <v>HT2</v>
      </c>
      <c r="J338" s="46" t="str">
        <f>LOWER(VLOOKUP($C338&amp;$G338,'Character Sets'!$A$3:$H$21,6,FALSE))</f>
        <v>taylor</v>
      </c>
      <c r="K338" s="114" t="str">
        <f t="shared" si="61"/>
        <v>HT2_he_taylor_nametag.png</v>
      </c>
      <c r="L338" s="46" t="s">
        <v>197</v>
      </c>
      <c r="M338" s="46">
        <f>VLOOKUP($C338&amp;$L338,'Character Sets'!$A$3:$H$21,3,FALSE)</f>
        <v>12</v>
      </c>
      <c r="N338" s="46" t="str">
        <f>VLOOKUP($C338&amp;$L338,'Character Sets'!$A$3:$H$21,4,FALSE)</f>
        <v>ST2</v>
      </c>
      <c r="O338" s="46" t="str">
        <f>LOWER(VLOOKUP($C338&amp;$L338,'Character Sets'!$A$3:$H$21,6,FALSE))</f>
        <v>sam</v>
      </c>
      <c r="P338" s="114" t="str">
        <f t="shared" si="62"/>
        <v>ST2_they_sam_nametag.png</v>
      </c>
      <c r="Q338" s="114" t="s">
        <v>20</v>
      </c>
      <c r="R338" s="107" cm="1">
        <f t="array" ref="R338">_xlfn.IFS($AF338="left", 275, $AF338="right", 525)</f>
        <v>525</v>
      </c>
      <c r="S338" s="107" cm="1">
        <f t="array" ref="S338">_xlfn.IFS($AG338="left", 275, $AG338="right", 525)</f>
        <v>275</v>
      </c>
      <c r="T338" s="107" cm="1">
        <f t="array" ref="T338">_xlfn.IFS($AF338="left", 175, $AF338="right", 725)</f>
        <v>725</v>
      </c>
      <c r="U338" s="107" cm="1">
        <f t="array" ref="U338">_xlfn.IFS($AI338="top", 150, $AI338="bottom", 250)</f>
        <v>150</v>
      </c>
      <c r="V338" s="107" cm="1">
        <f t="array" ref="V338">_xlfn.IFS($AI338="top", 100, $AI338="bottom", 300)</f>
        <v>100</v>
      </c>
      <c r="W338" s="107" cm="1">
        <f t="array" ref="W338">_xlfn.IFS($AI338="top", 50, $AI338="bottom", 350)</f>
        <v>50</v>
      </c>
      <c r="X338" s="111" t="str">
        <f t="shared" si="63"/>
        <v>HT2_brother_taylor.png</v>
      </c>
      <c r="Y338" s="106" t="str" cm="1">
        <f t="array" ref="Y338">_xlfn.IFS($AR338="target_sister",$AO338,$AR338="target_brother", $AN338,$AR338="distractor_sister",$AQ338,$AR338="distractor_brother",$AP338)</f>
        <v>ST2_brother_sam.png</v>
      </c>
      <c r="Z338" s="106" t="str" cm="1">
        <f t="array" ref="Z338">_xlfn.IFS($AS338="target_sister",$AO338,$AS338="target_brother", $AN338,$AS338="distractor_sister",$AQ338,$AS338="distractor_brother",$AP338)</f>
        <v>HT2_brother_taylor.png</v>
      </c>
      <c r="AA338" s="106" t="str" cm="1">
        <f t="array" ref="AA338">_xlfn.IFS($AT338="target_sister",$AO338,$AT338="target_brother", $AN338,$AT338="distractor_sister",$AQ338,$AT338="distractor_brother",$AP338)</f>
        <v>ST2_sister_sam.png</v>
      </c>
      <c r="AB338" s="106" t="str" cm="1">
        <f t="array" ref="AB338">_xlfn.IFS($AU338="target_sister",$AO338,$AU338="target_brother", $AN338,$AU338="distractor_sister",$AQ338,$AU338="distractor_brother",$AP338)</f>
        <v>HT2_sister_taylor.png</v>
      </c>
      <c r="AC338" s="111" t="str">
        <f>_xlfn.CONCAT(VLOOKUP($C338&amp;$G338,'Character Sets'!$A$3:$H$21,6,FALSE)," gave the ",LEFT($Q338,FIND(".",$Q338)-1)," to ",$AK338," ",$AL338,".")</f>
        <v>Taylor gave the corn to his brother.</v>
      </c>
      <c r="AD338" s="107">
        <v>6</v>
      </c>
      <c r="AE338" s="106" t="str" cm="1">
        <f t="array" ref="AE338">_xlfn.IFS($B338="both", "_nametag", $B338="nametag", "_nametag", $B338="intro", "", $B338="neither", "")</f>
        <v>_nametag</v>
      </c>
      <c r="AF338" s="46" t="s">
        <v>6</v>
      </c>
      <c r="AG338" s="46" t="s">
        <v>5</v>
      </c>
      <c r="AH338" s="108" t="str">
        <f t="shared" si="55"/>
        <v>corn</v>
      </c>
      <c r="AI338" s="46" t="s">
        <v>7</v>
      </c>
      <c r="AJ338" s="110" t="str">
        <f t="shared" si="64"/>
        <v>top right</v>
      </c>
      <c r="AK338" s="110" t="str" cm="1">
        <f t="array" ref="AK338">_xlfn.IFS($G338="he", "his", $G338="she", "her", $G338="they", "their")</f>
        <v>his</v>
      </c>
      <c r="AL338" s="110" t="s">
        <v>135</v>
      </c>
      <c r="AM338" s="111" t="str">
        <f t="shared" si="65"/>
        <v>he_brother</v>
      </c>
      <c r="AN338" s="106" t="str">
        <f t="shared" si="56"/>
        <v>HT2_brother_taylor.png</v>
      </c>
      <c r="AO338" s="106" t="str">
        <f t="shared" si="57"/>
        <v>HT2_sister_taylor.png</v>
      </c>
      <c r="AP338" s="106" t="str">
        <f t="shared" si="58"/>
        <v>ST2_brother_sam.png</v>
      </c>
      <c r="AQ338" s="106" t="str">
        <f t="shared" si="59"/>
        <v>ST2_sister_sam.png</v>
      </c>
      <c r="AR338" s="106" t="s">
        <v>357</v>
      </c>
      <c r="AS338" s="106" t="s">
        <v>355</v>
      </c>
      <c r="AT338" s="106" t="s">
        <v>358</v>
      </c>
      <c r="AU338" s="106" t="s">
        <v>356</v>
      </c>
    </row>
    <row r="339" spans="1:47" x14ac:dyDescent="0.25">
      <c r="A339" s="107">
        <v>10</v>
      </c>
      <c r="B339" s="107" t="s">
        <v>123</v>
      </c>
      <c r="C339" s="107">
        <v>4</v>
      </c>
      <c r="D339" s="46" t="s">
        <v>10</v>
      </c>
      <c r="E339" s="46" t="str">
        <f t="shared" si="60"/>
        <v>nametag_list4_critical7</v>
      </c>
      <c r="F339" s="109" t="s">
        <v>338</v>
      </c>
      <c r="G339" s="46" t="s">
        <v>195</v>
      </c>
      <c r="H339" s="46">
        <f>VLOOKUP($C339&amp;$G339,'Character Sets'!$A$3:$H$21,3,FALSE)</f>
        <v>10</v>
      </c>
      <c r="I339" s="46" t="str">
        <f>VLOOKUP($C339&amp;$G339,'Character Sets'!$A$3:$H$21,4,FALSE)</f>
        <v>HT2</v>
      </c>
      <c r="J339" s="46" t="str">
        <f>LOWER(VLOOKUP($C339&amp;$G339,'Character Sets'!$A$3:$H$21,6,FALSE))</f>
        <v>taylor</v>
      </c>
      <c r="K339" s="114" t="str">
        <f t="shared" si="61"/>
        <v>HT2_he_taylor_nametag.png</v>
      </c>
      <c r="L339" s="46" t="s">
        <v>197</v>
      </c>
      <c r="M339" s="46">
        <f>VLOOKUP($C339&amp;$L339,'Character Sets'!$A$3:$H$21,3,FALSE)</f>
        <v>12</v>
      </c>
      <c r="N339" s="46" t="str">
        <f>VLOOKUP($C339&amp;$L339,'Character Sets'!$A$3:$H$21,4,FALSE)</f>
        <v>ST2</v>
      </c>
      <c r="O339" s="46" t="str">
        <f>LOWER(VLOOKUP($C339&amp;$L339,'Character Sets'!$A$3:$H$21,6,FALSE))</f>
        <v>sam</v>
      </c>
      <c r="P339" s="114" t="str">
        <f t="shared" si="62"/>
        <v>ST2_they_sam_nametag.png</v>
      </c>
      <c r="Q339" s="114" t="s">
        <v>103</v>
      </c>
      <c r="R339" s="107" cm="1">
        <f t="array" ref="R339">_xlfn.IFS($AF339="left", 275, $AF339="right", 525)</f>
        <v>275</v>
      </c>
      <c r="S339" s="107" cm="1">
        <f t="array" ref="S339">_xlfn.IFS($AG339="left", 275, $AG339="right", 525)</f>
        <v>525</v>
      </c>
      <c r="T339" s="107" cm="1">
        <f t="array" ref="T339">_xlfn.IFS($AF339="left", 175, $AF339="right", 725)</f>
        <v>175</v>
      </c>
      <c r="U339" s="107" cm="1">
        <f t="array" ref="U339">_xlfn.IFS($AI339="top", 150, $AI339="bottom", 250)</f>
        <v>250</v>
      </c>
      <c r="V339" s="107" cm="1">
        <f t="array" ref="V339">_xlfn.IFS($AI339="top", 100, $AI339="bottom", 300)</f>
        <v>300</v>
      </c>
      <c r="W339" s="107" cm="1">
        <f t="array" ref="W339">_xlfn.IFS($AI339="top", 50, $AI339="bottom", 350)</f>
        <v>350</v>
      </c>
      <c r="X339" s="111" t="str">
        <f t="shared" si="63"/>
        <v>HT2_brother_taylor.png</v>
      </c>
      <c r="Y339" s="106" t="str" cm="1">
        <f t="array" ref="Y339">_xlfn.IFS($AR339="target_sister",$AO339,$AR339="target_brother", $AN339,$AR339="distractor_sister",$AQ339,$AR339="distractor_brother",$AP339)</f>
        <v>HT2_sister_taylor.png</v>
      </c>
      <c r="Z339" s="106" t="str" cm="1">
        <f t="array" ref="Z339">_xlfn.IFS($AS339="target_sister",$AO339,$AS339="target_brother", $AN339,$AS339="distractor_sister",$AQ339,$AS339="distractor_brother",$AP339)</f>
        <v>ST2_sister_sam.png</v>
      </c>
      <c r="AA339" s="106" t="str" cm="1">
        <f t="array" ref="AA339">_xlfn.IFS($AT339="target_sister",$AO339,$AT339="target_brother", $AN339,$AT339="distractor_sister",$AQ339,$AT339="distractor_brother",$AP339)</f>
        <v>HT2_brother_taylor.png</v>
      </c>
      <c r="AB339" s="106" t="str" cm="1">
        <f t="array" ref="AB339">_xlfn.IFS($AU339="target_sister",$AO339,$AU339="target_brother", $AN339,$AU339="distractor_sister",$AQ339,$AU339="distractor_brother",$AP339)</f>
        <v>ST2_brother_sam.png</v>
      </c>
      <c r="AC339" s="111" t="str">
        <f>_xlfn.CONCAT(VLOOKUP($C339&amp;$G339,'Character Sets'!$A$3:$H$21,6,FALSE)," gave the ",LEFT($Q339,FIND(".",$Q339)-1)," to ",$AK339," ",$AL339,".")</f>
        <v>Taylor gave the kiwi to his brother.</v>
      </c>
      <c r="AD339" s="107">
        <v>7</v>
      </c>
      <c r="AE339" s="106" t="str" cm="1">
        <f t="array" ref="AE339">_xlfn.IFS($B339="both", "_nametag", $B339="nametag", "_nametag", $B339="intro", "", $B339="neither", "")</f>
        <v>_nametag</v>
      </c>
      <c r="AF339" s="46" t="s">
        <v>5</v>
      </c>
      <c r="AG339" s="46" t="s">
        <v>6</v>
      </c>
      <c r="AH339" s="108" t="str">
        <f t="shared" si="55"/>
        <v>kiwi</v>
      </c>
      <c r="AI339" s="46" t="s">
        <v>8</v>
      </c>
      <c r="AJ339" s="110" t="str">
        <f t="shared" si="64"/>
        <v>bottom left</v>
      </c>
      <c r="AK339" s="110" t="str" cm="1">
        <f t="array" ref="AK339">_xlfn.IFS($G339="he", "his", $G339="she", "her", $G339="they", "their")</f>
        <v>his</v>
      </c>
      <c r="AL339" s="110" t="s">
        <v>135</v>
      </c>
      <c r="AM339" s="111" t="str">
        <f t="shared" si="65"/>
        <v>he_brother</v>
      </c>
      <c r="AN339" s="106" t="str">
        <f t="shared" si="56"/>
        <v>HT2_brother_taylor.png</v>
      </c>
      <c r="AO339" s="106" t="str">
        <f t="shared" si="57"/>
        <v>HT2_sister_taylor.png</v>
      </c>
      <c r="AP339" s="106" t="str">
        <f t="shared" si="58"/>
        <v>ST2_brother_sam.png</v>
      </c>
      <c r="AQ339" s="106" t="str">
        <f t="shared" si="59"/>
        <v>ST2_sister_sam.png</v>
      </c>
      <c r="AR339" s="106" t="s">
        <v>356</v>
      </c>
      <c r="AS339" s="106" t="s">
        <v>358</v>
      </c>
      <c r="AT339" s="106" t="s">
        <v>355</v>
      </c>
      <c r="AU339" s="106" t="s">
        <v>357</v>
      </c>
    </row>
    <row r="340" spans="1:47" x14ac:dyDescent="0.25">
      <c r="A340" s="107">
        <v>10</v>
      </c>
      <c r="B340" s="107" t="s">
        <v>123</v>
      </c>
      <c r="C340" s="107">
        <v>4</v>
      </c>
      <c r="D340" s="46" t="s">
        <v>10</v>
      </c>
      <c r="E340" s="46" t="str">
        <f t="shared" si="60"/>
        <v>nametag_list4_critical8</v>
      </c>
      <c r="F340" s="109" t="s">
        <v>338</v>
      </c>
      <c r="G340" s="46" t="s">
        <v>195</v>
      </c>
      <c r="H340" s="46">
        <f>VLOOKUP($C340&amp;$G340,'Character Sets'!$A$3:$H$21,3,FALSE)</f>
        <v>10</v>
      </c>
      <c r="I340" s="46" t="str">
        <f>VLOOKUP($C340&amp;$G340,'Character Sets'!$A$3:$H$21,4,FALSE)</f>
        <v>HT2</v>
      </c>
      <c r="J340" s="46" t="str">
        <f>LOWER(VLOOKUP($C340&amp;$G340,'Character Sets'!$A$3:$H$21,6,FALSE))</f>
        <v>taylor</v>
      </c>
      <c r="K340" s="114" t="str">
        <f t="shared" si="61"/>
        <v>HT2_he_taylor_nametag.png</v>
      </c>
      <c r="L340" s="46" t="s">
        <v>197</v>
      </c>
      <c r="M340" s="46">
        <f>VLOOKUP($C340&amp;$L340,'Character Sets'!$A$3:$H$21,3,FALSE)</f>
        <v>12</v>
      </c>
      <c r="N340" s="46" t="str">
        <f>VLOOKUP($C340&amp;$L340,'Character Sets'!$A$3:$H$21,4,FALSE)</f>
        <v>ST2</v>
      </c>
      <c r="O340" s="46" t="str">
        <f>LOWER(VLOOKUP($C340&amp;$L340,'Character Sets'!$A$3:$H$21,6,FALSE))</f>
        <v>sam</v>
      </c>
      <c r="P340" s="114" t="str">
        <f t="shared" si="62"/>
        <v>ST2_they_sam_nametag.png</v>
      </c>
      <c r="Q340" s="114" t="s">
        <v>40</v>
      </c>
      <c r="R340" s="107" cm="1">
        <f t="array" ref="R340">_xlfn.IFS($AF340="left", 275, $AF340="right", 525)</f>
        <v>525</v>
      </c>
      <c r="S340" s="107" cm="1">
        <f t="array" ref="S340">_xlfn.IFS($AG340="left", 275, $AG340="right", 525)</f>
        <v>275</v>
      </c>
      <c r="T340" s="107" cm="1">
        <f t="array" ref="T340">_xlfn.IFS($AF340="left", 175, $AF340="right", 725)</f>
        <v>725</v>
      </c>
      <c r="U340" s="107" cm="1">
        <f t="array" ref="U340">_xlfn.IFS($AI340="top", 150, $AI340="bottom", 250)</f>
        <v>250</v>
      </c>
      <c r="V340" s="107" cm="1">
        <f t="array" ref="V340">_xlfn.IFS($AI340="top", 100, $AI340="bottom", 300)</f>
        <v>300</v>
      </c>
      <c r="W340" s="107" cm="1">
        <f t="array" ref="W340">_xlfn.IFS($AI340="top", 50, $AI340="bottom", 350)</f>
        <v>350</v>
      </c>
      <c r="X340" s="111" t="str">
        <f t="shared" si="63"/>
        <v>HT2_sister_taylor.png</v>
      </c>
      <c r="Y340" s="106" t="str" cm="1">
        <f t="array" ref="Y340">_xlfn.IFS($AR340="target_sister",$AO340,$AR340="target_brother", $AN340,$AR340="distractor_sister",$AQ340,$AR340="distractor_brother",$AP340)</f>
        <v>ST2_brother_sam.png</v>
      </c>
      <c r="Z340" s="106" t="str" cm="1">
        <f t="array" ref="Z340">_xlfn.IFS($AS340="target_sister",$AO340,$AS340="target_brother", $AN340,$AS340="distractor_sister",$AQ340,$AS340="distractor_brother",$AP340)</f>
        <v>HT2_brother_taylor.png</v>
      </c>
      <c r="AA340" s="106" t="str" cm="1">
        <f t="array" ref="AA340">_xlfn.IFS($AT340="target_sister",$AO340,$AT340="target_brother", $AN340,$AT340="distractor_sister",$AQ340,$AT340="distractor_brother",$AP340)</f>
        <v>ST2_sister_sam.png</v>
      </c>
      <c r="AB340" s="106" t="str" cm="1">
        <f t="array" ref="AB340">_xlfn.IFS($AU340="target_sister",$AO340,$AU340="target_brother", $AN340,$AU340="distractor_sister",$AQ340,$AU340="distractor_brother",$AP340)</f>
        <v>HT2_sister_taylor.png</v>
      </c>
      <c r="AC340" s="111" t="str">
        <f>_xlfn.CONCAT(VLOOKUP($C340&amp;$G340,'Character Sets'!$A$3:$H$21,6,FALSE)," gave the ",LEFT($Q340,FIND(".",$Q340)-1)," to ",$AK340," ",$AL340,".")</f>
        <v>Taylor gave the grapes to his sister.</v>
      </c>
      <c r="AD340" s="107">
        <v>8</v>
      </c>
      <c r="AE340" s="106" t="str" cm="1">
        <f t="array" ref="AE340">_xlfn.IFS($B340="both", "_nametag", $B340="nametag", "_nametag", $B340="intro", "", $B340="neither", "")</f>
        <v>_nametag</v>
      </c>
      <c r="AF340" s="46" t="s">
        <v>6</v>
      </c>
      <c r="AG340" s="46" t="s">
        <v>5</v>
      </c>
      <c r="AH340" s="108" t="str">
        <f t="shared" si="55"/>
        <v>grapes</v>
      </c>
      <c r="AI340" s="46" t="s">
        <v>8</v>
      </c>
      <c r="AJ340" s="110" t="str">
        <f t="shared" si="64"/>
        <v>bottom right</v>
      </c>
      <c r="AK340" s="110" t="str" cm="1">
        <f t="array" ref="AK340">_xlfn.IFS($G340="he", "his", $G340="she", "her", $G340="they", "their")</f>
        <v>his</v>
      </c>
      <c r="AL340" s="110" t="s">
        <v>136</v>
      </c>
      <c r="AM340" s="111" t="str">
        <f t="shared" si="65"/>
        <v>he_sister</v>
      </c>
      <c r="AN340" s="106" t="str">
        <f t="shared" si="56"/>
        <v>HT2_brother_taylor.png</v>
      </c>
      <c r="AO340" s="106" t="str">
        <f t="shared" si="57"/>
        <v>HT2_sister_taylor.png</v>
      </c>
      <c r="AP340" s="106" t="str">
        <f t="shared" si="58"/>
        <v>ST2_brother_sam.png</v>
      </c>
      <c r="AQ340" s="106" t="str">
        <f t="shared" si="59"/>
        <v>ST2_sister_sam.png</v>
      </c>
      <c r="AR340" s="106" t="s">
        <v>357</v>
      </c>
      <c r="AS340" s="106" t="s">
        <v>355</v>
      </c>
      <c r="AT340" s="106" t="s">
        <v>358</v>
      </c>
      <c r="AU340" s="106" t="s">
        <v>356</v>
      </c>
    </row>
    <row r="341" spans="1:47" x14ac:dyDescent="0.25">
      <c r="A341" s="107">
        <v>10</v>
      </c>
      <c r="B341" s="107" t="s">
        <v>123</v>
      </c>
      <c r="C341" s="107">
        <v>4</v>
      </c>
      <c r="D341" s="46" t="s">
        <v>10</v>
      </c>
      <c r="E341" s="46" t="str">
        <f t="shared" si="60"/>
        <v>nametag_list4_critical9</v>
      </c>
      <c r="F341" s="109" t="s">
        <v>338</v>
      </c>
      <c r="G341" s="46" t="s">
        <v>195</v>
      </c>
      <c r="H341" s="46">
        <f>VLOOKUP($C341&amp;$G341,'Character Sets'!$A$3:$H$21,3,FALSE)</f>
        <v>10</v>
      </c>
      <c r="I341" s="46" t="str">
        <f>VLOOKUP($C341&amp;$G341,'Character Sets'!$A$3:$H$21,4,FALSE)</f>
        <v>HT2</v>
      </c>
      <c r="J341" s="46" t="str">
        <f>LOWER(VLOOKUP($C341&amp;$G341,'Character Sets'!$A$3:$H$21,6,FALSE))</f>
        <v>taylor</v>
      </c>
      <c r="K341" s="114" t="str">
        <f t="shared" si="61"/>
        <v>HT2_he_taylor_nametag.png</v>
      </c>
      <c r="L341" s="46" t="s">
        <v>197</v>
      </c>
      <c r="M341" s="46">
        <f>VLOOKUP($C341&amp;$L341,'Character Sets'!$A$3:$H$21,3,FALSE)</f>
        <v>12</v>
      </c>
      <c r="N341" s="46" t="str">
        <f>VLOOKUP($C341&amp;$L341,'Character Sets'!$A$3:$H$21,4,FALSE)</f>
        <v>ST2</v>
      </c>
      <c r="O341" s="46" t="str">
        <f>LOWER(VLOOKUP($C341&amp;$L341,'Character Sets'!$A$3:$H$21,6,FALSE))</f>
        <v>sam</v>
      </c>
      <c r="P341" s="114" t="str">
        <f t="shared" si="62"/>
        <v>ST2_they_sam_nametag.png</v>
      </c>
      <c r="Q341" s="114" t="s">
        <v>101</v>
      </c>
      <c r="R341" s="107" cm="1">
        <f t="array" ref="R341">_xlfn.IFS($AF341="left", 275, $AF341="right", 525)</f>
        <v>275</v>
      </c>
      <c r="S341" s="107" cm="1">
        <f t="array" ref="S341">_xlfn.IFS($AG341="left", 275, $AG341="right", 525)</f>
        <v>525</v>
      </c>
      <c r="T341" s="107" cm="1">
        <f t="array" ref="T341">_xlfn.IFS($AF341="left", 175, $AF341="right", 725)</f>
        <v>175</v>
      </c>
      <c r="U341" s="107" cm="1">
        <f t="array" ref="U341">_xlfn.IFS($AI341="top", 150, $AI341="bottom", 250)</f>
        <v>150</v>
      </c>
      <c r="V341" s="107" cm="1">
        <f t="array" ref="V341">_xlfn.IFS($AI341="top", 100, $AI341="bottom", 300)</f>
        <v>100</v>
      </c>
      <c r="W341" s="107" cm="1">
        <f t="array" ref="W341">_xlfn.IFS($AI341="top", 50, $AI341="bottom", 350)</f>
        <v>50</v>
      </c>
      <c r="X341" s="111" t="str">
        <f t="shared" si="63"/>
        <v>HT2_sister_taylor.png</v>
      </c>
      <c r="Y341" s="106" t="str" cm="1">
        <f t="array" ref="Y341">_xlfn.IFS($AR341="target_sister",$AO341,$AR341="target_brother", $AN341,$AR341="distractor_sister",$AQ341,$AR341="distractor_brother",$AP341)</f>
        <v>HT2_sister_taylor.png</v>
      </c>
      <c r="Z341" s="106" t="str" cm="1">
        <f t="array" ref="Z341">_xlfn.IFS($AS341="target_sister",$AO341,$AS341="target_brother", $AN341,$AS341="distractor_sister",$AQ341,$AS341="distractor_brother",$AP341)</f>
        <v>ST2_sister_sam.png</v>
      </c>
      <c r="AA341" s="106" t="str" cm="1">
        <f t="array" ref="AA341">_xlfn.IFS($AT341="target_sister",$AO341,$AT341="target_brother", $AN341,$AT341="distractor_sister",$AQ341,$AT341="distractor_brother",$AP341)</f>
        <v>HT2_brother_taylor.png</v>
      </c>
      <c r="AB341" s="106" t="str" cm="1">
        <f t="array" ref="AB341">_xlfn.IFS($AU341="target_sister",$AO341,$AU341="target_brother", $AN341,$AU341="distractor_sister",$AQ341,$AU341="distractor_brother",$AP341)</f>
        <v>ST2_brother_sam.png</v>
      </c>
      <c r="AC341" s="111" t="str">
        <f>_xlfn.CONCAT(VLOOKUP($C341&amp;$G341,'Character Sets'!$A$3:$H$21,6,FALSE)," gave the ",LEFT($Q341,FIND(".",$Q341)-1)," to ",$AK341," ",$AL341,".")</f>
        <v>Taylor gave the pear to his sister.</v>
      </c>
      <c r="AD341" s="107">
        <v>9</v>
      </c>
      <c r="AE341" s="106" t="str" cm="1">
        <f t="array" ref="AE341">_xlfn.IFS($B341="both", "_nametag", $B341="nametag", "_nametag", $B341="intro", "", $B341="neither", "")</f>
        <v>_nametag</v>
      </c>
      <c r="AF341" s="46" t="s">
        <v>5</v>
      </c>
      <c r="AG341" s="46" t="s">
        <v>6</v>
      </c>
      <c r="AH341" s="108" t="str">
        <f t="shared" si="55"/>
        <v>pear</v>
      </c>
      <c r="AI341" s="46" t="s">
        <v>7</v>
      </c>
      <c r="AJ341" s="110" t="str">
        <f t="shared" si="64"/>
        <v>top left</v>
      </c>
      <c r="AK341" s="110" t="str" cm="1">
        <f t="array" ref="AK341">_xlfn.IFS($G341="he", "his", $G341="she", "her", $G341="they", "their")</f>
        <v>his</v>
      </c>
      <c r="AL341" s="110" t="s">
        <v>136</v>
      </c>
      <c r="AM341" s="111" t="str">
        <f t="shared" si="65"/>
        <v>he_sister</v>
      </c>
      <c r="AN341" s="106" t="str">
        <f t="shared" si="56"/>
        <v>HT2_brother_taylor.png</v>
      </c>
      <c r="AO341" s="106" t="str">
        <f t="shared" si="57"/>
        <v>HT2_sister_taylor.png</v>
      </c>
      <c r="AP341" s="106" t="str">
        <f t="shared" si="58"/>
        <v>ST2_brother_sam.png</v>
      </c>
      <c r="AQ341" s="106" t="str">
        <f t="shared" si="59"/>
        <v>ST2_sister_sam.png</v>
      </c>
      <c r="AR341" s="106" t="s">
        <v>356</v>
      </c>
      <c r="AS341" s="106" t="s">
        <v>358</v>
      </c>
      <c r="AT341" s="106" t="s">
        <v>355</v>
      </c>
      <c r="AU341" s="106" t="s">
        <v>357</v>
      </c>
    </row>
    <row r="342" spans="1:47" x14ac:dyDescent="0.25">
      <c r="A342" s="107">
        <v>10</v>
      </c>
      <c r="B342" s="107" t="s">
        <v>123</v>
      </c>
      <c r="C342" s="107">
        <v>4</v>
      </c>
      <c r="D342" s="46" t="s">
        <v>10</v>
      </c>
      <c r="E342" s="46" t="str">
        <f t="shared" si="60"/>
        <v>nametag_list4_critical10</v>
      </c>
      <c r="F342" s="109" t="s">
        <v>338</v>
      </c>
      <c r="G342" s="46" t="s">
        <v>195</v>
      </c>
      <c r="H342" s="46">
        <f>VLOOKUP($C342&amp;$G342,'Character Sets'!$A$3:$H$21,3,FALSE)</f>
        <v>10</v>
      </c>
      <c r="I342" s="46" t="str">
        <f>VLOOKUP($C342&amp;$G342,'Character Sets'!$A$3:$H$21,4,FALSE)</f>
        <v>HT2</v>
      </c>
      <c r="J342" s="46" t="str">
        <f>LOWER(VLOOKUP($C342&amp;$G342,'Character Sets'!$A$3:$H$21,6,FALSE))</f>
        <v>taylor</v>
      </c>
      <c r="K342" s="114" t="str">
        <f t="shared" si="61"/>
        <v>HT2_he_taylor_nametag.png</v>
      </c>
      <c r="L342" s="46" t="s">
        <v>197</v>
      </c>
      <c r="M342" s="46">
        <f>VLOOKUP($C342&amp;$L342,'Character Sets'!$A$3:$H$21,3,FALSE)</f>
        <v>12</v>
      </c>
      <c r="N342" s="46" t="str">
        <f>VLOOKUP($C342&amp;$L342,'Character Sets'!$A$3:$H$21,4,FALSE)</f>
        <v>ST2</v>
      </c>
      <c r="O342" s="46" t="str">
        <f>LOWER(VLOOKUP($C342&amp;$L342,'Character Sets'!$A$3:$H$21,6,FALSE))</f>
        <v>sam</v>
      </c>
      <c r="P342" s="114" t="str">
        <f t="shared" si="62"/>
        <v>ST2_they_sam_nametag.png</v>
      </c>
      <c r="Q342" s="114" t="s">
        <v>21</v>
      </c>
      <c r="R342" s="107" cm="1">
        <f t="array" ref="R342">_xlfn.IFS($AF342="left", 275, $AF342="right", 525)</f>
        <v>525</v>
      </c>
      <c r="S342" s="107" cm="1">
        <f t="array" ref="S342">_xlfn.IFS($AG342="left", 275, $AG342="right", 525)</f>
        <v>275</v>
      </c>
      <c r="T342" s="107" cm="1">
        <f t="array" ref="T342">_xlfn.IFS($AF342="left", 175, $AF342="right", 725)</f>
        <v>725</v>
      </c>
      <c r="U342" s="107" cm="1">
        <f t="array" ref="U342">_xlfn.IFS($AI342="top", 150, $AI342="bottom", 250)</f>
        <v>150</v>
      </c>
      <c r="V342" s="107" cm="1">
        <f t="array" ref="V342">_xlfn.IFS($AI342="top", 100, $AI342="bottom", 300)</f>
        <v>100</v>
      </c>
      <c r="W342" s="107" cm="1">
        <f t="array" ref="W342">_xlfn.IFS($AI342="top", 50, $AI342="bottom", 350)</f>
        <v>50</v>
      </c>
      <c r="X342" s="111" t="str">
        <f t="shared" si="63"/>
        <v>HT2_brother_taylor.png</v>
      </c>
      <c r="Y342" s="106" t="str" cm="1">
        <f t="array" ref="Y342">_xlfn.IFS($AR342="target_sister",$AO342,$AR342="target_brother", $AN342,$AR342="distractor_sister",$AQ342,$AR342="distractor_brother",$AP342)</f>
        <v>ST2_brother_sam.png</v>
      </c>
      <c r="Z342" s="106" t="str" cm="1">
        <f t="array" ref="Z342">_xlfn.IFS($AS342="target_sister",$AO342,$AS342="target_brother", $AN342,$AS342="distractor_sister",$AQ342,$AS342="distractor_brother",$AP342)</f>
        <v>HT2_brother_taylor.png</v>
      </c>
      <c r="AA342" s="106" t="str" cm="1">
        <f t="array" ref="AA342">_xlfn.IFS($AT342="target_sister",$AO342,$AT342="target_brother", $AN342,$AT342="distractor_sister",$AQ342,$AT342="distractor_brother",$AP342)</f>
        <v>ST2_sister_sam.png</v>
      </c>
      <c r="AB342" s="106" t="str" cm="1">
        <f t="array" ref="AB342">_xlfn.IFS($AU342="target_sister",$AO342,$AU342="target_brother", $AN342,$AU342="distractor_sister",$AQ342,$AU342="distractor_brother",$AP342)</f>
        <v>HT2_sister_taylor.png</v>
      </c>
      <c r="AC342" s="111" t="str">
        <f>_xlfn.CONCAT(VLOOKUP($C342&amp;$G342,'Character Sets'!$A$3:$H$21,6,FALSE)," gave the ",LEFT($Q342,FIND(".",$Q342)-1)," to ",$AK342," ",$AL342,".")</f>
        <v>Taylor gave the juice to his brother.</v>
      </c>
      <c r="AD342" s="107">
        <v>10</v>
      </c>
      <c r="AE342" s="106" t="str" cm="1">
        <f t="array" ref="AE342">_xlfn.IFS($B342="both", "_nametag", $B342="nametag", "_nametag", $B342="intro", "", $B342="neither", "")</f>
        <v>_nametag</v>
      </c>
      <c r="AF342" s="46" t="s">
        <v>6</v>
      </c>
      <c r="AG342" s="46" t="s">
        <v>5</v>
      </c>
      <c r="AH342" s="108" t="str">
        <f t="shared" si="55"/>
        <v>juice</v>
      </c>
      <c r="AI342" s="46" t="s">
        <v>7</v>
      </c>
      <c r="AJ342" s="110" t="str">
        <f t="shared" si="64"/>
        <v>top right</v>
      </c>
      <c r="AK342" s="110" t="str" cm="1">
        <f t="array" ref="AK342">_xlfn.IFS($G342="he", "his", $G342="she", "her", $G342="they", "their")</f>
        <v>his</v>
      </c>
      <c r="AL342" s="110" t="s">
        <v>135</v>
      </c>
      <c r="AM342" s="111" t="str">
        <f t="shared" si="65"/>
        <v>he_brother</v>
      </c>
      <c r="AN342" s="106" t="str">
        <f t="shared" si="56"/>
        <v>HT2_brother_taylor.png</v>
      </c>
      <c r="AO342" s="106" t="str">
        <f t="shared" si="57"/>
        <v>HT2_sister_taylor.png</v>
      </c>
      <c r="AP342" s="106" t="str">
        <f t="shared" si="58"/>
        <v>ST2_brother_sam.png</v>
      </c>
      <c r="AQ342" s="106" t="str">
        <f t="shared" si="59"/>
        <v>ST2_sister_sam.png</v>
      </c>
      <c r="AR342" s="106" t="s">
        <v>357</v>
      </c>
      <c r="AS342" s="106" t="s">
        <v>355</v>
      </c>
      <c r="AT342" s="106" t="s">
        <v>358</v>
      </c>
      <c r="AU342" s="106" t="s">
        <v>356</v>
      </c>
    </row>
    <row r="343" spans="1:47" x14ac:dyDescent="0.25">
      <c r="A343" s="107">
        <v>10</v>
      </c>
      <c r="B343" s="107" t="s">
        <v>123</v>
      </c>
      <c r="C343" s="107">
        <v>4</v>
      </c>
      <c r="D343" s="46" t="s">
        <v>10</v>
      </c>
      <c r="E343" s="46" t="str">
        <f t="shared" si="60"/>
        <v>nametag_list4_critical11</v>
      </c>
      <c r="F343" s="46" t="s">
        <v>337</v>
      </c>
      <c r="G343" s="46" t="s">
        <v>196</v>
      </c>
      <c r="H343" s="46">
        <f>VLOOKUP($C343&amp;$G343,'Character Sets'!$A$3:$H$21,3,FALSE)</f>
        <v>11</v>
      </c>
      <c r="I343" s="46" t="str">
        <f>VLOOKUP($C343&amp;$G343,'Character Sets'!$A$3:$H$21,4,FALSE)</f>
        <v>ST1</v>
      </c>
      <c r="J343" s="46" t="str">
        <f>LOWER(VLOOKUP($C343&amp;$G343,'Character Sets'!$A$3:$H$21,6,FALSE))</f>
        <v>jordan</v>
      </c>
      <c r="K343" s="114" t="str">
        <f t="shared" si="61"/>
        <v>ST1_she_jordan_nametag.png</v>
      </c>
      <c r="L343" s="46" t="s">
        <v>195</v>
      </c>
      <c r="M343" s="46">
        <f>VLOOKUP($C343&amp;$L343,'Character Sets'!$A$3:$H$21,3,FALSE)</f>
        <v>10</v>
      </c>
      <c r="N343" s="46" t="str">
        <f>VLOOKUP($C343&amp;$L343,'Character Sets'!$A$3:$H$21,4,FALSE)</f>
        <v>HT2</v>
      </c>
      <c r="O343" s="46" t="str">
        <f>LOWER(VLOOKUP($C343&amp;$L343,'Character Sets'!$A$3:$H$21,6,FALSE))</f>
        <v>taylor</v>
      </c>
      <c r="P343" s="114" t="str">
        <f t="shared" si="62"/>
        <v>HT2_he_taylor_nametag.png</v>
      </c>
      <c r="Q343" s="114" t="s">
        <v>22</v>
      </c>
      <c r="R343" s="107" cm="1">
        <f t="array" ref="R343">_xlfn.IFS($AF343="left", 275, $AF343="right", 525)</f>
        <v>275</v>
      </c>
      <c r="S343" s="107" cm="1">
        <f t="array" ref="S343">_xlfn.IFS($AG343="left", 275, $AG343="right", 525)</f>
        <v>525</v>
      </c>
      <c r="T343" s="107" cm="1">
        <f t="array" ref="T343">_xlfn.IFS($AF343="left", 175, $AF343="right", 725)</f>
        <v>175</v>
      </c>
      <c r="U343" s="107" cm="1">
        <f t="array" ref="U343">_xlfn.IFS($AI343="top", 150, $AI343="bottom", 250)</f>
        <v>250</v>
      </c>
      <c r="V343" s="107" cm="1">
        <f t="array" ref="V343">_xlfn.IFS($AI343="top", 100, $AI343="bottom", 300)</f>
        <v>300</v>
      </c>
      <c r="W343" s="107" cm="1">
        <f t="array" ref="W343">_xlfn.IFS($AI343="top", 50, $AI343="bottom", 350)</f>
        <v>350</v>
      </c>
      <c r="X343" s="111" t="str">
        <f t="shared" si="63"/>
        <v>ST1_sister_jordan.png</v>
      </c>
      <c r="Y343" s="106" t="str" cm="1">
        <f t="array" ref="Y343">_xlfn.IFS($AR343="target_sister",$AO343,$AR343="target_brother", $AN343,$AR343="distractor_sister",$AQ343,$AR343="distractor_brother",$AP343)</f>
        <v>ST1_brother_jordan.png</v>
      </c>
      <c r="Z343" s="106" t="str" cm="1">
        <f t="array" ref="Z343">_xlfn.IFS($AS343="target_sister",$AO343,$AS343="target_brother", $AN343,$AS343="distractor_sister",$AQ343,$AS343="distractor_brother",$AP343)</f>
        <v>HT2_brother_taylor.png</v>
      </c>
      <c r="AA343" s="106" t="str" cm="1">
        <f t="array" ref="AA343">_xlfn.IFS($AT343="target_sister",$AO343,$AT343="target_brother", $AN343,$AT343="distractor_sister",$AQ343,$AT343="distractor_brother",$AP343)</f>
        <v>ST1_sister_jordan.png</v>
      </c>
      <c r="AB343" s="106" t="str" cm="1">
        <f t="array" ref="AB343">_xlfn.IFS($AU343="target_sister",$AO343,$AU343="target_brother", $AN343,$AU343="distractor_sister",$AQ343,$AU343="distractor_brother",$AP343)</f>
        <v>HT2_sister_taylor.png</v>
      </c>
      <c r="AC343" s="111" t="str">
        <f>_xlfn.CONCAT(VLOOKUP($C343&amp;$G343,'Character Sets'!$A$3:$H$21,6,FALSE)," gave the ",LEFT($Q343,FIND(".",$Q343)-1)," to ",$AK343," ",$AL343,".")</f>
        <v>Jordan gave the spoon to her sister.</v>
      </c>
      <c r="AD343" s="107">
        <v>11</v>
      </c>
      <c r="AE343" s="106" t="str" cm="1">
        <f t="array" ref="AE343">_xlfn.IFS($B343="both", "_nametag", $B343="nametag", "_nametag", $B343="intro", "", $B343="neither", "")</f>
        <v>_nametag</v>
      </c>
      <c r="AF343" s="46" t="s">
        <v>5</v>
      </c>
      <c r="AG343" s="46" t="s">
        <v>6</v>
      </c>
      <c r="AH343" s="108" t="str">
        <f t="shared" si="55"/>
        <v>spoon</v>
      </c>
      <c r="AI343" s="46" t="s">
        <v>8</v>
      </c>
      <c r="AJ343" s="110" t="str">
        <f t="shared" si="64"/>
        <v>bottom left</v>
      </c>
      <c r="AK343" s="110" t="str" cm="1">
        <f t="array" ref="AK343">_xlfn.IFS($G343="he", "his", $G343="she", "her", $G343="they", "their")</f>
        <v>her</v>
      </c>
      <c r="AL343" s="110" t="s">
        <v>136</v>
      </c>
      <c r="AM343" s="111" t="str">
        <f t="shared" si="65"/>
        <v>she_sister</v>
      </c>
      <c r="AN343" s="106" t="str">
        <f t="shared" si="56"/>
        <v>ST1_brother_jordan.png</v>
      </c>
      <c r="AO343" s="106" t="str">
        <f t="shared" si="57"/>
        <v>ST1_sister_jordan.png</v>
      </c>
      <c r="AP343" s="106" t="str">
        <f t="shared" si="58"/>
        <v>HT2_brother_taylor.png</v>
      </c>
      <c r="AQ343" s="106" t="str">
        <f t="shared" si="59"/>
        <v>HT2_sister_taylor.png</v>
      </c>
      <c r="AR343" s="106" t="s">
        <v>355</v>
      </c>
      <c r="AS343" s="106" t="s">
        <v>357</v>
      </c>
      <c r="AT343" s="106" t="s">
        <v>356</v>
      </c>
      <c r="AU343" s="106" t="s">
        <v>358</v>
      </c>
    </row>
    <row r="344" spans="1:47" x14ac:dyDescent="0.25">
      <c r="A344" s="107">
        <v>10</v>
      </c>
      <c r="B344" s="107" t="s">
        <v>123</v>
      </c>
      <c r="C344" s="107">
        <v>4</v>
      </c>
      <c r="D344" s="46" t="s">
        <v>10</v>
      </c>
      <c r="E344" s="46" t="str">
        <f t="shared" si="60"/>
        <v>nametag_list4_critical12</v>
      </c>
      <c r="F344" s="46" t="s">
        <v>337</v>
      </c>
      <c r="G344" s="46" t="s">
        <v>196</v>
      </c>
      <c r="H344" s="46">
        <f>VLOOKUP($C344&amp;$G344,'Character Sets'!$A$3:$H$21,3,FALSE)</f>
        <v>11</v>
      </c>
      <c r="I344" s="46" t="str">
        <f>VLOOKUP($C344&amp;$G344,'Character Sets'!$A$3:$H$21,4,FALSE)</f>
        <v>ST1</v>
      </c>
      <c r="J344" s="46" t="str">
        <f>LOWER(VLOOKUP($C344&amp;$G344,'Character Sets'!$A$3:$H$21,6,FALSE))</f>
        <v>jordan</v>
      </c>
      <c r="K344" s="114" t="str">
        <f t="shared" si="61"/>
        <v>ST1_she_jordan_nametag.png</v>
      </c>
      <c r="L344" s="46" t="s">
        <v>195</v>
      </c>
      <c r="M344" s="46">
        <f>VLOOKUP($C344&amp;$L344,'Character Sets'!$A$3:$H$21,3,FALSE)</f>
        <v>10</v>
      </c>
      <c r="N344" s="46" t="str">
        <f>VLOOKUP($C344&amp;$L344,'Character Sets'!$A$3:$H$21,4,FALSE)</f>
        <v>HT2</v>
      </c>
      <c r="O344" s="46" t="str">
        <f>LOWER(VLOOKUP($C344&amp;$L344,'Character Sets'!$A$3:$H$21,6,FALSE))</f>
        <v>taylor</v>
      </c>
      <c r="P344" s="114" t="str">
        <f t="shared" si="62"/>
        <v>HT2_he_taylor_nametag.png</v>
      </c>
      <c r="Q344" s="114" t="s">
        <v>23</v>
      </c>
      <c r="R344" s="107" cm="1">
        <f t="array" ref="R344">_xlfn.IFS($AF344="left", 275, $AF344="right", 525)</f>
        <v>525</v>
      </c>
      <c r="S344" s="107" cm="1">
        <f t="array" ref="S344">_xlfn.IFS($AG344="left", 275, $AG344="right", 525)</f>
        <v>275</v>
      </c>
      <c r="T344" s="107" cm="1">
        <f t="array" ref="T344">_xlfn.IFS($AF344="left", 175, $AF344="right", 725)</f>
        <v>725</v>
      </c>
      <c r="U344" s="107" cm="1">
        <f t="array" ref="U344">_xlfn.IFS($AI344="top", 150, $AI344="bottom", 250)</f>
        <v>250</v>
      </c>
      <c r="V344" s="107" cm="1">
        <f t="array" ref="V344">_xlfn.IFS($AI344="top", 100, $AI344="bottom", 300)</f>
        <v>300</v>
      </c>
      <c r="W344" s="107" cm="1">
        <f t="array" ref="W344">_xlfn.IFS($AI344="top", 50, $AI344="bottom", 350)</f>
        <v>350</v>
      </c>
      <c r="X344" s="111" t="str">
        <f t="shared" si="63"/>
        <v>ST1_brother_jordan.png</v>
      </c>
      <c r="Y344" s="106" t="str" cm="1">
        <f t="array" ref="Y344">_xlfn.IFS($AR344="target_sister",$AO344,$AR344="target_brother", $AN344,$AR344="distractor_sister",$AQ344,$AR344="distractor_brother",$AP344)</f>
        <v>HT2_sister_taylor.png</v>
      </c>
      <c r="Z344" s="106" t="str" cm="1">
        <f t="array" ref="Z344">_xlfn.IFS($AS344="target_sister",$AO344,$AS344="target_brother", $AN344,$AS344="distractor_sister",$AQ344,$AS344="distractor_brother",$AP344)</f>
        <v>ST1_sister_jordan.png</v>
      </c>
      <c r="AA344" s="106" t="str" cm="1">
        <f t="array" ref="AA344">_xlfn.IFS($AT344="target_sister",$AO344,$AT344="target_brother", $AN344,$AT344="distractor_sister",$AQ344,$AT344="distractor_brother",$AP344)</f>
        <v>HT2_brother_taylor.png</v>
      </c>
      <c r="AB344" s="106" t="str" cm="1">
        <f t="array" ref="AB344">_xlfn.IFS($AU344="target_sister",$AO344,$AU344="target_brother", $AN344,$AU344="distractor_sister",$AQ344,$AU344="distractor_brother",$AP344)</f>
        <v>ST1_brother_jordan.png</v>
      </c>
      <c r="AC344" s="111" t="str">
        <f>_xlfn.CONCAT(VLOOKUP($C344&amp;$G344,'Character Sets'!$A$3:$H$21,6,FALSE)," gave the ",LEFT($Q344,FIND(".",$Q344)-1)," to ",$AK344," ",$AL344,".")</f>
        <v>Jordan gave the broccoli to her brother.</v>
      </c>
      <c r="AD344" s="107">
        <v>12</v>
      </c>
      <c r="AE344" s="106" t="str" cm="1">
        <f t="array" ref="AE344">_xlfn.IFS($B344="both", "_nametag", $B344="nametag", "_nametag", $B344="intro", "", $B344="neither", "")</f>
        <v>_nametag</v>
      </c>
      <c r="AF344" s="46" t="s">
        <v>6</v>
      </c>
      <c r="AG344" s="46" t="s">
        <v>5</v>
      </c>
      <c r="AH344" s="108" t="str">
        <f t="shared" si="55"/>
        <v>broccoli</v>
      </c>
      <c r="AI344" s="46" t="s">
        <v>8</v>
      </c>
      <c r="AJ344" s="110" t="str">
        <f t="shared" si="64"/>
        <v>bottom right</v>
      </c>
      <c r="AK344" s="110" t="str" cm="1">
        <f t="array" ref="AK344">_xlfn.IFS($G344="he", "his", $G344="she", "her", $G344="they", "their")</f>
        <v>her</v>
      </c>
      <c r="AL344" s="110" t="s">
        <v>135</v>
      </c>
      <c r="AM344" s="111" t="str">
        <f t="shared" si="65"/>
        <v>she_brother</v>
      </c>
      <c r="AN344" s="106" t="str">
        <f t="shared" si="56"/>
        <v>ST1_brother_jordan.png</v>
      </c>
      <c r="AO344" s="106" t="str">
        <f t="shared" si="57"/>
        <v>ST1_sister_jordan.png</v>
      </c>
      <c r="AP344" s="106" t="str">
        <f t="shared" si="58"/>
        <v>HT2_brother_taylor.png</v>
      </c>
      <c r="AQ344" s="106" t="str">
        <f t="shared" si="59"/>
        <v>HT2_sister_taylor.png</v>
      </c>
      <c r="AR344" s="106" t="s">
        <v>358</v>
      </c>
      <c r="AS344" s="106" t="s">
        <v>356</v>
      </c>
      <c r="AT344" s="106" t="s">
        <v>357</v>
      </c>
      <c r="AU344" s="106" t="s">
        <v>355</v>
      </c>
    </row>
    <row r="345" spans="1:47" x14ac:dyDescent="0.25">
      <c r="A345" s="107">
        <v>10</v>
      </c>
      <c r="B345" s="107" t="s">
        <v>123</v>
      </c>
      <c r="C345" s="107">
        <v>4</v>
      </c>
      <c r="D345" s="46" t="s">
        <v>10</v>
      </c>
      <c r="E345" s="46" t="str">
        <f t="shared" si="60"/>
        <v>nametag_list4_critical13</v>
      </c>
      <c r="F345" s="46" t="s">
        <v>337</v>
      </c>
      <c r="G345" s="46" t="s">
        <v>196</v>
      </c>
      <c r="H345" s="46">
        <f>VLOOKUP($C345&amp;$G345,'Character Sets'!$A$3:$H$21,3,FALSE)</f>
        <v>11</v>
      </c>
      <c r="I345" s="46" t="str">
        <f>VLOOKUP($C345&amp;$G345,'Character Sets'!$A$3:$H$21,4,FALSE)</f>
        <v>ST1</v>
      </c>
      <c r="J345" s="46" t="str">
        <f>LOWER(VLOOKUP($C345&amp;$G345,'Character Sets'!$A$3:$H$21,6,FALSE))</f>
        <v>jordan</v>
      </c>
      <c r="K345" s="114" t="str">
        <f t="shared" si="61"/>
        <v>ST1_she_jordan_nametag.png</v>
      </c>
      <c r="L345" s="46" t="s">
        <v>195</v>
      </c>
      <c r="M345" s="46">
        <f>VLOOKUP($C345&amp;$L345,'Character Sets'!$A$3:$H$21,3,FALSE)</f>
        <v>10</v>
      </c>
      <c r="N345" s="46" t="str">
        <f>VLOOKUP($C345&amp;$L345,'Character Sets'!$A$3:$H$21,4,FALSE)</f>
        <v>HT2</v>
      </c>
      <c r="O345" s="46" t="str">
        <f>LOWER(VLOOKUP($C345&amp;$L345,'Character Sets'!$A$3:$H$21,6,FALSE))</f>
        <v>taylor</v>
      </c>
      <c r="P345" s="114" t="str">
        <f t="shared" si="62"/>
        <v>HT2_he_taylor_nametag.png</v>
      </c>
      <c r="Q345" s="114" t="s">
        <v>24</v>
      </c>
      <c r="R345" s="107" cm="1">
        <f t="array" ref="R345">_xlfn.IFS($AF345="left", 275, $AF345="right", 525)</f>
        <v>275</v>
      </c>
      <c r="S345" s="107" cm="1">
        <f t="array" ref="S345">_xlfn.IFS($AG345="left", 275, $AG345="right", 525)</f>
        <v>525</v>
      </c>
      <c r="T345" s="107" cm="1">
        <f t="array" ref="T345">_xlfn.IFS($AF345="left", 175, $AF345="right", 725)</f>
        <v>175</v>
      </c>
      <c r="U345" s="107" cm="1">
        <f t="array" ref="U345">_xlfn.IFS($AI345="top", 150, $AI345="bottom", 250)</f>
        <v>150</v>
      </c>
      <c r="V345" s="107" cm="1">
        <f t="array" ref="V345">_xlfn.IFS($AI345="top", 100, $AI345="bottom", 300)</f>
        <v>100</v>
      </c>
      <c r="W345" s="107" cm="1">
        <f t="array" ref="W345">_xlfn.IFS($AI345="top", 50, $AI345="bottom", 350)</f>
        <v>50</v>
      </c>
      <c r="X345" s="111" t="str">
        <f t="shared" si="63"/>
        <v>ST1_brother_jordan.png</v>
      </c>
      <c r="Y345" s="106" t="str" cm="1">
        <f t="array" ref="Y345">_xlfn.IFS($AR345="target_sister",$AO345,$AR345="target_brother", $AN345,$AR345="distractor_sister",$AQ345,$AR345="distractor_brother",$AP345)</f>
        <v>ST1_brother_jordan.png</v>
      </c>
      <c r="Z345" s="106" t="str" cm="1">
        <f t="array" ref="Z345">_xlfn.IFS($AS345="target_sister",$AO345,$AS345="target_brother", $AN345,$AS345="distractor_sister",$AQ345,$AS345="distractor_brother",$AP345)</f>
        <v>HT2_brother_taylor.png</v>
      </c>
      <c r="AA345" s="106" t="str" cm="1">
        <f t="array" ref="AA345">_xlfn.IFS($AT345="target_sister",$AO345,$AT345="target_brother", $AN345,$AT345="distractor_sister",$AQ345,$AT345="distractor_brother",$AP345)</f>
        <v>ST1_sister_jordan.png</v>
      </c>
      <c r="AB345" s="106" t="str" cm="1">
        <f t="array" ref="AB345">_xlfn.IFS($AU345="target_sister",$AO345,$AU345="target_brother", $AN345,$AU345="distractor_sister",$AQ345,$AU345="distractor_brother",$AP345)</f>
        <v>HT2_sister_taylor.png</v>
      </c>
      <c r="AC345" s="111" t="str">
        <f>_xlfn.CONCAT(VLOOKUP($C345&amp;$G345,'Character Sets'!$A$3:$H$21,6,FALSE)," gave the ",LEFT($Q345,FIND(".",$Q345)-1)," to ",$AK345," ",$AL345,".")</f>
        <v>Jordan gave the egg to her brother.</v>
      </c>
      <c r="AD345" s="107">
        <v>13</v>
      </c>
      <c r="AE345" s="106" t="str" cm="1">
        <f t="array" ref="AE345">_xlfn.IFS($B345="both", "_nametag", $B345="nametag", "_nametag", $B345="intro", "", $B345="neither", "")</f>
        <v>_nametag</v>
      </c>
      <c r="AF345" s="46" t="s">
        <v>5</v>
      </c>
      <c r="AG345" s="46" t="s">
        <v>6</v>
      </c>
      <c r="AH345" s="108" t="str">
        <f t="shared" si="55"/>
        <v>egg</v>
      </c>
      <c r="AI345" s="46" t="s">
        <v>7</v>
      </c>
      <c r="AJ345" s="110" t="str">
        <f t="shared" si="64"/>
        <v>top left</v>
      </c>
      <c r="AK345" s="110" t="str" cm="1">
        <f t="array" ref="AK345">_xlfn.IFS($G345="he", "his", $G345="she", "her", $G345="they", "their")</f>
        <v>her</v>
      </c>
      <c r="AL345" s="110" t="s">
        <v>135</v>
      </c>
      <c r="AM345" s="111" t="str">
        <f t="shared" si="65"/>
        <v>she_brother</v>
      </c>
      <c r="AN345" s="106" t="str">
        <f t="shared" si="56"/>
        <v>ST1_brother_jordan.png</v>
      </c>
      <c r="AO345" s="106" t="str">
        <f t="shared" si="57"/>
        <v>ST1_sister_jordan.png</v>
      </c>
      <c r="AP345" s="106" t="str">
        <f t="shared" si="58"/>
        <v>HT2_brother_taylor.png</v>
      </c>
      <c r="AQ345" s="106" t="str">
        <f t="shared" si="59"/>
        <v>HT2_sister_taylor.png</v>
      </c>
      <c r="AR345" s="106" t="s">
        <v>355</v>
      </c>
      <c r="AS345" s="106" t="s">
        <v>357</v>
      </c>
      <c r="AT345" s="106" t="s">
        <v>356</v>
      </c>
      <c r="AU345" s="106" t="s">
        <v>358</v>
      </c>
    </row>
    <row r="346" spans="1:47" x14ac:dyDescent="0.25">
      <c r="A346" s="107">
        <v>10</v>
      </c>
      <c r="B346" s="107" t="s">
        <v>123</v>
      </c>
      <c r="C346" s="107">
        <v>4</v>
      </c>
      <c r="D346" s="46" t="s">
        <v>10</v>
      </c>
      <c r="E346" s="46" t="str">
        <f t="shared" si="60"/>
        <v>nametag_list4_critical14</v>
      </c>
      <c r="F346" s="46" t="s">
        <v>337</v>
      </c>
      <c r="G346" s="46" t="s">
        <v>196</v>
      </c>
      <c r="H346" s="46">
        <f>VLOOKUP($C346&amp;$G346,'Character Sets'!$A$3:$H$21,3,FALSE)</f>
        <v>11</v>
      </c>
      <c r="I346" s="46" t="str">
        <f>VLOOKUP($C346&amp;$G346,'Character Sets'!$A$3:$H$21,4,FALSE)</f>
        <v>ST1</v>
      </c>
      <c r="J346" s="46" t="str">
        <f>LOWER(VLOOKUP($C346&amp;$G346,'Character Sets'!$A$3:$H$21,6,FALSE))</f>
        <v>jordan</v>
      </c>
      <c r="K346" s="114" t="str">
        <f t="shared" si="61"/>
        <v>ST1_she_jordan_nametag.png</v>
      </c>
      <c r="L346" s="46" t="s">
        <v>195</v>
      </c>
      <c r="M346" s="46">
        <f>VLOOKUP($C346&amp;$L346,'Character Sets'!$A$3:$H$21,3,FALSE)</f>
        <v>10</v>
      </c>
      <c r="N346" s="46" t="str">
        <f>VLOOKUP($C346&amp;$L346,'Character Sets'!$A$3:$H$21,4,FALSE)</f>
        <v>HT2</v>
      </c>
      <c r="O346" s="46" t="str">
        <f>LOWER(VLOOKUP($C346&amp;$L346,'Character Sets'!$A$3:$H$21,6,FALSE))</f>
        <v>taylor</v>
      </c>
      <c r="P346" s="114" t="str">
        <f t="shared" si="62"/>
        <v>HT2_he_taylor_nametag.png</v>
      </c>
      <c r="Q346" s="114" t="s">
        <v>35</v>
      </c>
      <c r="R346" s="107" cm="1">
        <f t="array" ref="R346">_xlfn.IFS($AF346="left", 275, $AF346="right", 525)</f>
        <v>525</v>
      </c>
      <c r="S346" s="107" cm="1">
        <f t="array" ref="S346">_xlfn.IFS($AG346="left", 275, $AG346="right", 525)</f>
        <v>275</v>
      </c>
      <c r="T346" s="107" cm="1">
        <f t="array" ref="T346">_xlfn.IFS($AF346="left", 175, $AF346="right", 725)</f>
        <v>725</v>
      </c>
      <c r="U346" s="107" cm="1">
        <f t="array" ref="U346">_xlfn.IFS($AI346="top", 150, $AI346="bottom", 250)</f>
        <v>150</v>
      </c>
      <c r="V346" s="107" cm="1">
        <f t="array" ref="V346">_xlfn.IFS($AI346="top", 100, $AI346="bottom", 300)</f>
        <v>100</v>
      </c>
      <c r="W346" s="107" cm="1">
        <f t="array" ref="W346">_xlfn.IFS($AI346="top", 50, $AI346="bottom", 350)</f>
        <v>50</v>
      </c>
      <c r="X346" s="111" t="str">
        <f t="shared" si="63"/>
        <v>ST1_sister_jordan.png</v>
      </c>
      <c r="Y346" s="106" t="str" cm="1">
        <f t="array" ref="Y346">_xlfn.IFS($AR346="target_sister",$AO346,$AR346="target_brother", $AN346,$AR346="distractor_sister",$AQ346,$AR346="distractor_brother",$AP346)</f>
        <v>HT2_sister_taylor.png</v>
      </c>
      <c r="Z346" s="106" t="str" cm="1">
        <f t="array" ref="Z346">_xlfn.IFS($AS346="target_sister",$AO346,$AS346="target_brother", $AN346,$AS346="distractor_sister",$AQ346,$AS346="distractor_brother",$AP346)</f>
        <v>ST1_sister_jordan.png</v>
      </c>
      <c r="AA346" s="106" t="str" cm="1">
        <f t="array" ref="AA346">_xlfn.IFS($AT346="target_sister",$AO346,$AT346="target_brother", $AN346,$AT346="distractor_sister",$AQ346,$AT346="distractor_brother",$AP346)</f>
        <v>HT2_brother_taylor.png</v>
      </c>
      <c r="AB346" s="106" t="str" cm="1">
        <f t="array" ref="AB346">_xlfn.IFS($AU346="target_sister",$AO346,$AU346="target_brother", $AN346,$AU346="distractor_sister",$AQ346,$AU346="distractor_brother",$AP346)</f>
        <v>ST1_brother_jordan.png</v>
      </c>
      <c r="AC346" s="111" t="str">
        <f>_xlfn.CONCAT(VLOOKUP($C346&amp;$G346,'Character Sets'!$A$3:$H$21,6,FALSE)," gave the ",LEFT($Q346,FIND(".",$Q346)-1)," to ",$AK346," ",$AL346,".")</f>
        <v>Jordan gave the strawberry to her sister.</v>
      </c>
      <c r="AD346" s="107">
        <v>14</v>
      </c>
      <c r="AE346" s="106" t="str" cm="1">
        <f t="array" ref="AE346">_xlfn.IFS($B346="both", "_nametag", $B346="nametag", "_nametag", $B346="intro", "", $B346="neither", "")</f>
        <v>_nametag</v>
      </c>
      <c r="AF346" s="46" t="s">
        <v>6</v>
      </c>
      <c r="AG346" s="46" t="s">
        <v>5</v>
      </c>
      <c r="AH346" s="108" t="str">
        <f t="shared" si="55"/>
        <v>strawberry</v>
      </c>
      <c r="AI346" s="46" t="s">
        <v>7</v>
      </c>
      <c r="AJ346" s="110" t="str">
        <f t="shared" si="64"/>
        <v>top right</v>
      </c>
      <c r="AK346" s="110" t="str" cm="1">
        <f t="array" ref="AK346">_xlfn.IFS($G346="he", "his", $G346="she", "her", $G346="they", "their")</f>
        <v>her</v>
      </c>
      <c r="AL346" s="110" t="s">
        <v>136</v>
      </c>
      <c r="AM346" s="111" t="str">
        <f t="shared" si="65"/>
        <v>she_sister</v>
      </c>
      <c r="AN346" s="106" t="str">
        <f t="shared" si="56"/>
        <v>ST1_brother_jordan.png</v>
      </c>
      <c r="AO346" s="106" t="str">
        <f t="shared" si="57"/>
        <v>ST1_sister_jordan.png</v>
      </c>
      <c r="AP346" s="106" t="str">
        <f t="shared" si="58"/>
        <v>HT2_brother_taylor.png</v>
      </c>
      <c r="AQ346" s="106" t="str">
        <f t="shared" si="59"/>
        <v>HT2_sister_taylor.png</v>
      </c>
      <c r="AR346" s="106" t="s">
        <v>358</v>
      </c>
      <c r="AS346" s="106" t="s">
        <v>356</v>
      </c>
      <c r="AT346" s="106" t="s">
        <v>357</v>
      </c>
      <c r="AU346" s="106" t="s">
        <v>355</v>
      </c>
    </row>
    <row r="347" spans="1:47" x14ac:dyDescent="0.25">
      <c r="A347" s="107">
        <v>10</v>
      </c>
      <c r="B347" s="107" t="s">
        <v>123</v>
      </c>
      <c r="C347" s="107">
        <v>4</v>
      </c>
      <c r="D347" s="46" t="s">
        <v>10</v>
      </c>
      <c r="E347" s="46" t="str">
        <f t="shared" si="60"/>
        <v>nametag_list4_critical15</v>
      </c>
      <c r="F347" s="46" t="s">
        <v>337</v>
      </c>
      <c r="G347" s="46" t="s">
        <v>196</v>
      </c>
      <c r="H347" s="46">
        <f>VLOOKUP($C347&amp;$G347,'Character Sets'!$A$3:$H$21,3,FALSE)</f>
        <v>11</v>
      </c>
      <c r="I347" s="46" t="str">
        <f>VLOOKUP($C347&amp;$G347,'Character Sets'!$A$3:$H$21,4,FALSE)</f>
        <v>ST1</v>
      </c>
      <c r="J347" s="46" t="str">
        <f>LOWER(VLOOKUP($C347&amp;$G347,'Character Sets'!$A$3:$H$21,6,FALSE))</f>
        <v>jordan</v>
      </c>
      <c r="K347" s="114" t="str">
        <f t="shared" si="61"/>
        <v>ST1_she_jordan_nametag.png</v>
      </c>
      <c r="L347" s="46" t="s">
        <v>195</v>
      </c>
      <c r="M347" s="46">
        <f>VLOOKUP($C347&amp;$L347,'Character Sets'!$A$3:$H$21,3,FALSE)</f>
        <v>10</v>
      </c>
      <c r="N347" s="46" t="str">
        <f>VLOOKUP($C347&amp;$L347,'Character Sets'!$A$3:$H$21,4,FALSE)</f>
        <v>HT2</v>
      </c>
      <c r="O347" s="46" t="str">
        <f>LOWER(VLOOKUP($C347&amp;$L347,'Character Sets'!$A$3:$H$21,6,FALSE))</f>
        <v>taylor</v>
      </c>
      <c r="P347" s="114" t="str">
        <f t="shared" si="62"/>
        <v>HT2_he_taylor_nametag.png</v>
      </c>
      <c r="Q347" s="114" t="s">
        <v>25</v>
      </c>
      <c r="R347" s="107" cm="1">
        <f t="array" ref="R347">_xlfn.IFS($AF347="left", 275, $AF347="right", 525)</f>
        <v>275</v>
      </c>
      <c r="S347" s="107" cm="1">
        <f t="array" ref="S347">_xlfn.IFS($AG347="left", 275, $AG347="right", 525)</f>
        <v>525</v>
      </c>
      <c r="T347" s="107" cm="1">
        <f t="array" ref="T347">_xlfn.IFS($AF347="left", 175, $AF347="right", 725)</f>
        <v>175</v>
      </c>
      <c r="U347" s="107" cm="1">
        <f t="array" ref="U347">_xlfn.IFS($AI347="top", 150, $AI347="bottom", 250)</f>
        <v>250</v>
      </c>
      <c r="V347" s="107" cm="1">
        <f t="array" ref="V347">_xlfn.IFS($AI347="top", 100, $AI347="bottom", 300)</f>
        <v>300</v>
      </c>
      <c r="W347" s="107" cm="1">
        <f t="array" ref="W347">_xlfn.IFS($AI347="top", 50, $AI347="bottom", 350)</f>
        <v>350</v>
      </c>
      <c r="X347" s="111" t="str">
        <f t="shared" si="63"/>
        <v>ST1_brother_jordan.png</v>
      </c>
      <c r="Y347" s="106" t="str" cm="1">
        <f t="array" ref="Y347">_xlfn.IFS($AR347="target_sister",$AO347,$AR347="target_brother", $AN347,$AR347="distractor_sister",$AQ347,$AR347="distractor_brother",$AP347)</f>
        <v>ST1_sister_jordan.png</v>
      </c>
      <c r="Z347" s="106" t="str" cm="1">
        <f t="array" ref="Z347">_xlfn.IFS($AS347="target_sister",$AO347,$AS347="target_brother", $AN347,$AS347="distractor_sister",$AQ347,$AS347="distractor_brother",$AP347)</f>
        <v>HT2_brother_taylor.png</v>
      </c>
      <c r="AA347" s="106" t="str" cm="1">
        <f t="array" ref="AA347">_xlfn.IFS($AT347="target_sister",$AO347,$AT347="target_brother", $AN347,$AT347="distractor_sister",$AQ347,$AT347="distractor_brother",$AP347)</f>
        <v>ST1_brother_jordan.png</v>
      </c>
      <c r="AB347" s="106" t="str" cm="1">
        <f t="array" ref="AB347">_xlfn.IFS($AU347="target_sister",$AO347,$AU347="target_brother", $AN347,$AU347="distractor_sister",$AQ347,$AU347="distractor_brother",$AP347)</f>
        <v>HT2_sister_taylor.png</v>
      </c>
      <c r="AC347" s="111" t="str">
        <f>_xlfn.CONCAT(VLOOKUP($C347&amp;$G347,'Character Sets'!$A$3:$H$21,6,FALSE)," gave the ",LEFT($Q347,FIND(".",$Q347)-1)," to ",$AK347," ",$AL347,".")</f>
        <v>Jordan gave the pineapple to her brother.</v>
      </c>
      <c r="AD347" s="107">
        <v>15</v>
      </c>
      <c r="AE347" s="106" t="str" cm="1">
        <f t="array" ref="AE347">_xlfn.IFS($B347="both", "_nametag", $B347="nametag", "_nametag", $B347="intro", "", $B347="neither", "")</f>
        <v>_nametag</v>
      </c>
      <c r="AF347" s="46" t="s">
        <v>5</v>
      </c>
      <c r="AG347" s="46" t="s">
        <v>6</v>
      </c>
      <c r="AH347" s="108" t="str">
        <f t="shared" si="55"/>
        <v>pineapple</v>
      </c>
      <c r="AI347" s="46" t="s">
        <v>8</v>
      </c>
      <c r="AJ347" s="110" t="str">
        <f t="shared" si="64"/>
        <v>bottom left</v>
      </c>
      <c r="AK347" s="110" t="str" cm="1">
        <f t="array" ref="AK347">_xlfn.IFS($G347="he", "his", $G347="she", "her", $G347="they", "their")</f>
        <v>her</v>
      </c>
      <c r="AL347" s="110" t="s">
        <v>135</v>
      </c>
      <c r="AM347" s="111" t="str">
        <f t="shared" si="65"/>
        <v>she_brother</v>
      </c>
      <c r="AN347" s="106" t="str">
        <f t="shared" si="56"/>
        <v>ST1_brother_jordan.png</v>
      </c>
      <c r="AO347" s="106" t="str">
        <f t="shared" si="57"/>
        <v>ST1_sister_jordan.png</v>
      </c>
      <c r="AP347" s="106" t="str">
        <f t="shared" si="58"/>
        <v>HT2_brother_taylor.png</v>
      </c>
      <c r="AQ347" s="106" t="str">
        <f t="shared" si="59"/>
        <v>HT2_sister_taylor.png</v>
      </c>
      <c r="AR347" s="106" t="s">
        <v>356</v>
      </c>
      <c r="AS347" s="106" t="s">
        <v>357</v>
      </c>
      <c r="AT347" s="106" t="s">
        <v>355</v>
      </c>
      <c r="AU347" s="106" t="s">
        <v>358</v>
      </c>
    </row>
    <row r="348" spans="1:47" x14ac:dyDescent="0.25">
      <c r="A348" s="107">
        <v>10</v>
      </c>
      <c r="B348" s="107" t="s">
        <v>123</v>
      </c>
      <c r="C348" s="107">
        <v>4</v>
      </c>
      <c r="D348" s="46" t="s">
        <v>10</v>
      </c>
      <c r="E348" s="46" t="str">
        <f t="shared" si="60"/>
        <v>nametag_list4_critical16</v>
      </c>
      <c r="F348" s="109" t="s">
        <v>338</v>
      </c>
      <c r="G348" s="46" t="s">
        <v>196</v>
      </c>
      <c r="H348" s="46">
        <f>VLOOKUP($C348&amp;$G348,'Character Sets'!$A$3:$H$21,3,FALSE)</f>
        <v>11</v>
      </c>
      <c r="I348" s="46" t="str">
        <f>VLOOKUP($C348&amp;$G348,'Character Sets'!$A$3:$H$21,4,FALSE)</f>
        <v>ST1</v>
      </c>
      <c r="J348" s="46" t="str">
        <f>LOWER(VLOOKUP($C348&amp;$G348,'Character Sets'!$A$3:$H$21,6,FALSE))</f>
        <v>jordan</v>
      </c>
      <c r="K348" s="114" t="str">
        <f t="shared" si="61"/>
        <v>ST1_she_jordan_nametag.png</v>
      </c>
      <c r="L348" s="46" t="s">
        <v>197</v>
      </c>
      <c r="M348" s="46">
        <f>VLOOKUP($C348&amp;$L348,'Character Sets'!$A$3:$H$21,3,FALSE)</f>
        <v>12</v>
      </c>
      <c r="N348" s="46" t="str">
        <f>VLOOKUP($C348&amp;$L348,'Character Sets'!$A$3:$H$21,4,FALSE)</f>
        <v>ST2</v>
      </c>
      <c r="O348" s="46" t="str">
        <f>LOWER(VLOOKUP($C348&amp;$L348,'Character Sets'!$A$3:$H$21,6,FALSE))</f>
        <v>sam</v>
      </c>
      <c r="P348" s="114" t="str">
        <f t="shared" si="62"/>
        <v>ST2_they_sam_nametag.png</v>
      </c>
      <c r="Q348" s="114" t="s">
        <v>26</v>
      </c>
      <c r="R348" s="107" cm="1">
        <f t="array" ref="R348">_xlfn.IFS($AF348="left", 275, $AF348="right", 525)</f>
        <v>525</v>
      </c>
      <c r="S348" s="107" cm="1">
        <f t="array" ref="S348">_xlfn.IFS($AG348="left", 275, $AG348="right", 525)</f>
        <v>275</v>
      </c>
      <c r="T348" s="107" cm="1">
        <f t="array" ref="T348">_xlfn.IFS($AF348="left", 175, $AF348="right", 725)</f>
        <v>725</v>
      </c>
      <c r="U348" s="107" cm="1">
        <f t="array" ref="U348">_xlfn.IFS($AI348="top", 150, $AI348="bottom", 250)</f>
        <v>250</v>
      </c>
      <c r="V348" s="107" cm="1">
        <f t="array" ref="V348">_xlfn.IFS($AI348="top", 100, $AI348="bottom", 300)</f>
        <v>300</v>
      </c>
      <c r="W348" s="107" cm="1">
        <f t="array" ref="W348">_xlfn.IFS($AI348="top", 50, $AI348="bottom", 350)</f>
        <v>350</v>
      </c>
      <c r="X348" s="111" t="str">
        <f t="shared" si="63"/>
        <v>ST1_sister_jordan.png</v>
      </c>
      <c r="Y348" s="106" t="str" cm="1">
        <f t="array" ref="Y348">_xlfn.IFS($AR348="target_sister",$AO348,$AR348="target_brother", $AN348,$AR348="distractor_sister",$AQ348,$AR348="distractor_brother",$AP348)</f>
        <v>ST2_brother_sam.png</v>
      </c>
      <c r="Z348" s="106" t="str" cm="1">
        <f t="array" ref="Z348">_xlfn.IFS($AS348="target_sister",$AO348,$AS348="target_brother", $AN348,$AS348="distractor_sister",$AQ348,$AS348="distractor_brother",$AP348)</f>
        <v>ST1_brother_jordan.png</v>
      </c>
      <c r="AA348" s="106" t="str" cm="1">
        <f t="array" ref="AA348">_xlfn.IFS($AT348="target_sister",$AO348,$AT348="target_brother", $AN348,$AT348="distractor_sister",$AQ348,$AT348="distractor_brother",$AP348)</f>
        <v>ST2_sister_sam.png</v>
      </c>
      <c r="AB348" s="106" t="str" cm="1">
        <f t="array" ref="AB348">_xlfn.IFS($AU348="target_sister",$AO348,$AU348="target_brother", $AN348,$AU348="distractor_sister",$AQ348,$AU348="distractor_brother",$AP348)</f>
        <v>ST1_sister_jordan.png</v>
      </c>
      <c r="AC348" s="111" t="str">
        <f>_xlfn.CONCAT(VLOOKUP($C348&amp;$G348,'Character Sets'!$A$3:$H$21,6,FALSE)," gave the ",LEFT($Q348,FIND(".",$Q348)-1)," to ",$AK348," ",$AL348,".")</f>
        <v>Jordan gave the banana to her sister.</v>
      </c>
      <c r="AD348" s="107">
        <v>16</v>
      </c>
      <c r="AE348" s="106" t="str" cm="1">
        <f t="array" ref="AE348">_xlfn.IFS($B348="both", "_nametag", $B348="nametag", "_nametag", $B348="intro", "", $B348="neither", "")</f>
        <v>_nametag</v>
      </c>
      <c r="AF348" s="46" t="s">
        <v>6</v>
      </c>
      <c r="AG348" s="46" t="s">
        <v>5</v>
      </c>
      <c r="AH348" s="108" t="str">
        <f t="shared" ref="AH348:AH411" si="66">LEFT($Q348,FIND(".",$Q348)-1)</f>
        <v>banana</v>
      </c>
      <c r="AI348" s="46" t="s">
        <v>8</v>
      </c>
      <c r="AJ348" s="110" t="str">
        <f t="shared" si="64"/>
        <v>bottom right</v>
      </c>
      <c r="AK348" s="110" t="str" cm="1">
        <f t="array" ref="AK348">_xlfn.IFS($G348="he", "his", $G348="she", "her", $G348="they", "their")</f>
        <v>her</v>
      </c>
      <c r="AL348" s="110" t="s">
        <v>136</v>
      </c>
      <c r="AM348" s="111" t="str">
        <f t="shared" si="65"/>
        <v>she_sister</v>
      </c>
      <c r="AN348" s="106" t="str">
        <f t="shared" ref="AN348:AN411" si="67">_xlfn.CONCAT($I348, "_brother_", $J348, ".png")</f>
        <v>ST1_brother_jordan.png</v>
      </c>
      <c r="AO348" s="106" t="str">
        <f t="shared" ref="AO348:AO411" si="68">_xlfn.CONCAT($I348, "_sister_", $J348, ".png")</f>
        <v>ST1_sister_jordan.png</v>
      </c>
      <c r="AP348" s="106" t="str">
        <f t="shared" ref="AP348:AP411" si="69">_xlfn.CONCAT($N348, "_brother_", $O348, ".png")</f>
        <v>ST2_brother_sam.png</v>
      </c>
      <c r="AQ348" s="106" t="str">
        <f t="shared" ref="AQ348:AQ411" si="70">_xlfn.CONCAT($N348, "_sister_", $O348, ".png")</f>
        <v>ST2_sister_sam.png</v>
      </c>
      <c r="AR348" s="106" t="s">
        <v>357</v>
      </c>
      <c r="AS348" s="106" t="s">
        <v>355</v>
      </c>
      <c r="AT348" s="106" t="s">
        <v>358</v>
      </c>
      <c r="AU348" s="106" t="s">
        <v>356</v>
      </c>
    </row>
    <row r="349" spans="1:47" x14ac:dyDescent="0.25">
      <c r="A349" s="107">
        <v>10</v>
      </c>
      <c r="B349" s="107" t="s">
        <v>123</v>
      </c>
      <c r="C349" s="107">
        <v>4</v>
      </c>
      <c r="D349" s="46" t="s">
        <v>10</v>
      </c>
      <c r="E349" s="46" t="str">
        <f t="shared" si="60"/>
        <v>nametag_list4_critical17</v>
      </c>
      <c r="F349" s="109" t="s">
        <v>338</v>
      </c>
      <c r="G349" s="46" t="s">
        <v>196</v>
      </c>
      <c r="H349" s="46">
        <f>VLOOKUP($C349&amp;$G349,'Character Sets'!$A$3:$H$21,3,FALSE)</f>
        <v>11</v>
      </c>
      <c r="I349" s="46" t="str">
        <f>VLOOKUP($C349&amp;$G349,'Character Sets'!$A$3:$H$21,4,FALSE)</f>
        <v>ST1</v>
      </c>
      <c r="J349" s="46" t="str">
        <f>LOWER(VLOOKUP($C349&amp;$G349,'Character Sets'!$A$3:$H$21,6,FALSE))</f>
        <v>jordan</v>
      </c>
      <c r="K349" s="114" t="str">
        <f t="shared" si="61"/>
        <v>ST1_she_jordan_nametag.png</v>
      </c>
      <c r="L349" s="46" t="s">
        <v>197</v>
      </c>
      <c r="M349" s="46">
        <f>VLOOKUP($C349&amp;$L349,'Character Sets'!$A$3:$H$21,3,FALSE)</f>
        <v>12</v>
      </c>
      <c r="N349" s="46" t="str">
        <f>VLOOKUP($C349&amp;$L349,'Character Sets'!$A$3:$H$21,4,FALSE)</f>
        <v>ST2</v>
      </c>
      <c r="O349" s="46" t="str">
        <f>LOWER(VLOOKUP($C349&amp;$L349,'Character Sets'!$A$3:$H$21,6,FALSE))</f>
        <v>sam</v>
      </c>
      <c r="P349" s="114" t="str">
        <f t="shared" si="62"/>
        <v>ST2_they_sam_nametag.png</v>
      </c>
      <c r="Q349" s="114" t="s">
        <v>175</v>
      </c>
      <c r="R349" s="107" cm="1">
        <f t="array" ref="R349">_xlfn.IFS($AF349="left", 275, $AF349="right", 525)</f>
        <v>275</v>
      </c>
      <c r="S349" s="107" cm="1">
        <f t="array" ref="S349">_xlfn.IFS($AG349="left", 275, $AG349="right", 525)</f>
        <v>525</v>
      </c>
      <c r="T349" s="107" cm="1">
        <f t="array" ref="T349">_xlfn.IFS($AF349="left", 175, $AF349="right", 725)</f>
        <v>175</v>
      </c>
      <c r="U349" s="107" cm="1">
        <f t="array" ref="U349">_xlfn.IFS($AI349="top", 150, $AI349="bottom", 250)</f>
        <v>150</v>
      </c>
      <c r="V349" s="107" cm="1">
        <f t="array" ref="V349">_xlfn.IFS($AI349="top", 100, $AI349="bottom", 300)</f>
        <v>100</v>
      </c>
      <c r="W349" s="107" cm="1">
        <f t="array" ref="W349">_xlfn.IFS($AI349="top", 50, $AI349="bottom", 350)</f>
        <v>50</v>
      </c>
      <c r="X349" s="111" t="str">
        <f t="shared" si="63"/>
        <v>ST1_sister_jordan.png</v>
      </c>
      <c r="Y349" s="106" t="str" cm="1">
        <f t="array" ref="Y349">_xlfn.IFS($AR349="target_sister",$AO349,$AR349="target_brother", $AN349,$AR349="distractor_sister",$AQ349,$AR349="distractor_brother",$AP349)</f>
        <v>ST1_sister_jordan.png</v>
      </c>
      <c r="Z349" s="106" t="str" cm="1">
        <f t="array" ref="Z349">_xlfn.IFS($AS349="target_sister",$AO349,$AS349="target_brother", $AN349,$AS349="distractor_sister",$AQ349,$AS349="distractor_brother",$AP349)</f>
        <v>ST2_sister_sam.png</v>
      </c>
      <c r="AA349" s="106" t="str" cm="1">
        <f t="array" ref="AA349">_xlfn.IFS($AT349="target_sister",$AO349,$AT349="target_brother", $AN349,$AT349="distractor_sister",$AQ349,$AT349="distractor_brother",$AP349)</f>
        <v>ST1_brother_jordan.png</v>
      </c>
      <c r="AB349" s="106" t="str" cm="1">
        <f t="array" ref="AB349">_xlfn.IFS($AU349="target_sister",$AO349,$AU349="target_brother", $AN349,$AU349="distractor_sister",$AQ349,$AU349="distractor_brother",$AP349)</f>
        <v>ST2_brother_sam.png</v>
      </c>
      <c r="AC349" s="111" t="str">
        <f>_xlfn.CONCAT(VLOOKUP($C349&amp;$G349,'Character Sets'!$A$3:$H$21,6,FALSE)," gave the ",LEFT($Q349,FIND(".",$Q349)-1)," to ",$AK349," ",$AL349,".")</f>
        <v>Jordan gave the bacon to her sister.</v>
      </c>
      <c r="AD349" s="107">
        <v>17</v>
      </c>
      <c r="AE349" s="106" t="str" cm="1">
        <f t="array" ref="AE349">_xlfn.IFS($B349="both", "_nametag", $B349="nametag", "_nametag", $B349="intro", "", $B349="neither", "")</f>
        <v>_nametag</v>
      </c>
      <c r="AF349" s="46" t="s">
        <v>5</v>
      </c>
      <c r="AG349" s="46" t="s">
        <v>6</v>
      </c>
      <c r="AH349" s="108" t="str">
        <f t="shared" si="66"/>
        <v>bacon</v>
      </c>
      <c r="AI349" s="46" t="s">
        <v>7</v>
      </c>
      <c r="AJ349" s="110" t="str">
        <f t="shared" si="64"/>
        <v>top left</v>
      </c>
      <c r="AK349" s="110" t="str" cm="1">
        <f t="array" ref="AK349">_xlfn.IFS($G349="he", "his", $G349="she", "her", $G349="they", "their")</f>
        <v>her</v>
      </c>
      <c r="AL349" s="110" t="s">
        <v>136</v>
      </c>
      <c r="AM349" s="111" t="str">
        <f t="shared" si="65"/>
        <v>she_sister</v>
      </c>
      <c r="AN349" s="106" t="str">
        <f t="shared" si="67"/>
        <v>ST1_brother_jordan.png</v>
      </c>
      <c r="AO349" s="106" t="str">
        <f t="shared" si="68"/>
        <v>ST1_sister_jordan.png</v>
      </c>
      <c r="AP349" s="106" t="str">
        <f t="shared" si="69"/>
        <v>ST2_brother_sam.png</v>
      </c>
      <c r="AQ349" s="106" t="str">
        <f t="shared" si="70"/>
        <v>ST2_sister_sam.png</v>
      </c>
      <c r="AR349" s="106" t="s">
        <v>356</v>
      </c>
      <c r="AS349" s="106" t="s">
        <v>358</v>
      </c>
      <c r="AT349" s="106" t="s">
        <v>355</v>
      </c>
      <c r="AU349" s="106" t="s">
        <v>357</v>
      </c>
    </row>
    <row r="350" spans="1:47" x14ac:dyDescent="0.25">
      <c r="A350" s="107">
        <v>10</v>
      </c>
      <c r="B350" s="107" t="s">
        <v>123</v>
      </c>
      <c r="C350" s="107">
        <v>4</v>
      </c>
      <c r="D350" s="46" t="s">
        <v>10</v>
      </c>
      <c r="E350" s="46" t="str">
        <f t="shared" si="60"/>
        <v>nametag_list4_critical18</v>
      </c>
      <c r="F350" s="109" t="s">
        <v>338</v>
      </c>
      <c r="G350" s="46" t="s">
        <v>196</v>
      </c>
      <c r="H350" s="46">
        <f>VLOOKUP($C350&amp;$G350,'Character Sets'!$A$3:$H$21,3,FALSE)</f>
        <v>11</v>
      </c>
      <c r="I350" s="46" t="str">
        <f>VLOOKUP($C350&amp;$G350,'Character Sets'!$A$3:$H$21,4,FALSE)</f>
        <v>ST1</v>
      </c>
      <c r="J350" s="46" t="str">
        <f>LOWER(VLOOKUP($C350&amp;$G350,'Character Sets'!$A$3:$H$21,6,FALSE))</f>
        <v>jordan</v>
      </c>
      <c r="K350" s="114" t="str">
        <f t="shared" si="61"/>
        <v>ST1_she_jordan_nametag.png</v>
      </c>
      <c r="L350" s="46" t="s">
        <v>197</v>
      </c>
      <c r="M350" s="46">
        <f>VLOOKUP($C350&amp;$L350,'Character Sets'!$A$3:$H$21,3,FALSE)</f>
        <v>12</v>
      </c>
      <c r="N350" s="46" t="str">
        <f>VLOOKUP($C350&amp;$L350,'Character Sets'!$A$3:$H$21,4,FALSE)</f>
        <v>ST2</v>
      </c>
      <c r="O350" s="46" t="str">
        <f>LOWER(VLOOKUP($C350&amp;$L350,'Character Sets'!$A$3:$H$21,6,FALSE))</f>
        <v>sam</v>
      </c>
      <c r="P350" s="114" t="str">
        <f t="shared" si="62"/>
        <v>ST2_they_sam_nametag.png</v>
      </c>
      <c r="Q350" s="127" t="s">
        <v>171</v>
      </c>
      <c r="R350" s="107" cm="1">
        <f t="array" ref="R350">_xlfn.IFS($AF350="left", 275, $AF350="right", 525)</f>
        <v>525</v>
      </c>
      <c r="S350" s="107" cm="1">
        <f t="array" ref="S350">_xlfn.IFS($AG350="left", 275, $AG350="right", 525)</f>
        <v>275</v>
      </c>
      <c r="T350" s="107" cm="1">
        <f t="array" ref="T350">_xlfn.IFS($AF350="left", 175, $AF350="right", 725)</f>
        <v>725</v>
      </c>
      <c r="U350" s="107" cm="1">
        <f t="array" ref="U350">_xlfn.IFS($AI350="top", 150, $AI350="bottom", 250)</f>
        <v>150</v>
      </c>
      <c r="V350" s="107" cm="1">
        <f t="array" ref="V350">_xlfn.IFS($AI350="top", 100, $AI350="bottom", 300)</f>
        <v>100</v>
      </c>
      <c r="W350" s="107" cm="1">
        <f t="array" ref="W350">_xlfn.IFS($AI350="top", 50, $AI350="bottom", 350)</f>
        <v>50</v>
      </c>
      <c r="X350" s="111" t="str">
        <f t="shared" si="63"/>
        <v>ST1_brother_jordan.png</v>
      </c>
      <c r="Y350" s="106" t="str" cm="1">
        <f t="array" ref="Y350">_xlfn.IFS($AR350="target_sister",$AO350,$AR350="target_brother", $AN350,$AR350="distractor_sister",$AQ350,$AR350="distractor_brother",$AP350)</f>
        <v>ST2_brother_sam.png</v>
      </c>
      <c r="Z350" s="106" t="str" cm="1">
        <f t="array" ref="Z350">_xlfn.IFS($AS350="target_sister",$AO350,$AS350="target_brother", $AN350,$AS350="distractor_sister",$AQ350,$AS350="distractor_brother",$AP350)</f>
        <v>ST1_brother_jordan.png</v>
      </c>
      <c r="AA350" s="106" t="str" cm="1">
        <f t="array" ref="AA350">_xlfn.IFS($AT350="target_sister",$AO350,$AT350="target_brother", $AN350,$AT350="distractor_sister",$AQ350,$AT350="distractor_brother",$AP350)</f>
        <v>ST2_sister_sam.png</v>
      </c>
      <c r="AB350" s="106" t="str" cm="1">
        <f t="array" ref="AB350">_xlfn.IFS($AU350="target_sister",$AO350,$AU350="target_brother", $AN350,$AU350="distractor_sister",$AQ350,$AU350="distractor_brother",$AP350)</f>
        <v>ST1_sister_jordan.png</v>
      </c>
      <c r="AC350" s="111" t="str">
        <f>_xlfn.CONCAT(VLOOKUP($C350&amp;$G350,'Character Sets'!$A$3:$H$21,6,FALSE)," gave the ",LEFT($Q350,FIND(".",$Q350)-1)," to ",$AK350," ",$AL350,".")</f>
        <v>Jordan gave the icecream to her brother.</v>
      </c>
      <c r="AD350" s="107">
        <v>18</v>
      </c>
      <c r="AE350" s="106" t="str" cm="1">
        <f t="array" ref="AE350">_xlfn.IFS($B350="both", "_nametag", $B350="nametag", "_nametag", $B350="intro", "", $B350="neither", "")</f>
        <v>_nametag</v>
      </c>
      <c r="AF350" s="46" t="s">
        <v>6</v>
      </c>
      <c r="AG350" s="46" t="s">
        <v>5</v>
      </c>
      <c r="AH350" s="108" t="str">
        <f t="shared" si="66"/>
        <v>icecream</v>
      </c>
      <c r="AI350" s="46" t="s">
        <v>7</v>
      </c>
      <c r="AJ350" s="110" t="str">
        <f t="shared" si="64"/>
        <v>top right</v>
      </c>
      <c r="AK350" s="110" t="str" cm="1">
        <f t="array" ref="AK350">_xlfn.IFS($G350="he", "his", $G350="she", "her", $G350="they", "their")</f>
        <v>her</v>
      </c>
      <c r="AL350" s="110" t="s">
        <v>135</v>
      </c>
      <c r="AM350" s="111" t="str">
        <f t="shared" si="65"/>
        <v>she_brother</v>
      </c>
      <c r="AN350" s="106" t="str">
        <f t="shared" si="67"/>
        <v>ST1_brother_jordan.png</v>
      </c>
      <c r="AO350" s="106" t="str">
        <f t="shared" si="68"/>
        <v>ST1_sister_jordan.png</v>
      </c>
      <c r="AP350" s="106" t="str">
        <f t="shared" si="69"/>
        <v>ST2_brother_sam.png</v>
      </c>
      <c r="AQ350" s="106" t="str">
        <f t="shared" si="70"/>
        <v>ST2_sister_sam.png</v>
      </c>
      <c r="AR350" s="106" t="s">
        <v>357</v>
      </c>
      <c r="AS350" s="106" t="s">
        <v>355</v>
      </c>
      <c r="AT350" s="106" t="s">
        <v>358</v>
      </c>
      <c r="AU350" s="106" t="s">
        <v>356</v>
      </c>
    </row>
    <row r="351" spans="1:47" x14ac:dyDescent="0.25">
      <c r="A351" s="107">
        <v>10</v>
      </c>
      <c r="B351" s="107" t="s">
        <v>123</v>
      </c>
      <c r="C351" s="107">
        <v>4</v>
      </c>
      <c r="D351" s="46" t="s">
        <v>10</v>
      </c>
      <c r="E351" s="46" t="str">
        <f t="shared" si="60"/>
        <v>nametag_list4_critical19</v>
      </c>
      <c r="F351" s="109" t="s">
        <v>338</v>
      </c>
      <c r="G351" s="46" t="s">
        <v>196</v>
      </c>
      <c r="H351" s="46">
        <f>VLOOKUP($C351&amp;$G351,'Character Sets'!$A$3:$H$21,3,FALSE)</f>
        <v>11</v>
      </c>
      <c r="I351" s="46" t="str">
        <f>VLOOKUP($C351&amp;$G351,'Character Sets'!$A$3:$H$21,4,FALSE)</f>
        <v>ST1</v>
      </c>
      <c r="J351" s="46" t="str">
        <f>LOWER(VLOOKUP($C351&amp;$G351,'Character Sets'!$A$3:$H$21,6,FALSE))</f>
        <v>jordan</v>
      </c>
      <c r="K351" s="114" t="str">
        <f t="shared" si="61"/>
        <v>ST1_she_jordan_nametag.png</v>
      </c>
      <c r="L351" s="46" t="s">
        <v>197</v>
      </c>
      <c r="M351" s="46">
        <f>VLOOKUP($C351&amp;$L351,'Character Sets'!$A$3:$H$21,3,FALSE)</f>
        <v>12</v>
      </c>
      <c r="N351" s="46" t="str">
        <f>VLOOKUP($C351&amp;$L351,'Character Sets'!$A$3:$H$21,4,FALSE)</f>
        <v>ST2</v>
      </c>
      <c r="O351" s="46" t="str">
        <f>LOWER(VLOOKUP($C351&amp;$L351,'Character Sets'!$A$3:$H$21,6,FALSE))</f>
        <v>sam</v>
      </c>
      <c r="P351" s="114" t="str">
        <f t="shared" si="62"/>
        <v>ST2_they_sam_nametag.png</v>
      </c>
      <c r="Q351" s="114" t="s">
        <v>27</v>
      </c>
      <c r="R351" s="107" cm="1">
        <f t="array" ref="R351">_xlfn.IFS($AF351="left", 275, $AF351="right", 525)</f>
        <v>275</v>
      </c>
      <c r="S351" s="107" cm="1">
        <f t="array" ref="S351">_xlfn.IFS($AG351="left", 275, $AG351="right", 525)</f>
        <v>525</v>
      </c>
      <c r="T351" s="107" cm="1">
        <f t="array" ref="T351">_xlfn.IFS($AF351="left", 175, $AF351="right", 725)</f>
        <v>175</v>
      </c>
      <c r="U351" s="107" cm="1">
        <f t="array" ref="U351">_xlfn.IFS($AI351="top", 150, $AI351="bottom", 250)</f>
        <v>250</v>
      </c>
      <c r="V351" s="107" cm="1">
        <f t="array" ref="V351">_xlfn.IFS($AI351="top", 100, $AI351="bottom", 300)</f>
        <v>300</v>
      </c>
      <c r="W351" s="107" cm="1">
        <f t="array" ref="W351">_xlfn.IFS($AI351="top", 50, $AI351="bottom", 350)</f>
        <v>350</v>
      </c>
      <c r="X351" s="111" t="str">
        <f t="shared" si="63"/>
        <v>ST1_sister_jordan.png</v>
      </c>
      <c r="Y351" s="106" t="str" cm="1">
        <f t="array" ref="Y351">_xlfn.IFS($AR351="target_sister",$AO351,$AR351="target_brother", $AN351,$AR351="distractor_sister",$AQ351,$AR351="distractor_brother",$AP351)</f>
        <v>ST1_brother_jordan.png</v>
      </c>
      <c r="Z351" s="106" t="str" cm="1">
        <f t="array" ref="Z351">_xlfn.IFS($AS351="target_sister",$AO351,$AS351="target_brother", $AN351,$AS351="distractor_sister",$AQ351,$AS351="distractor_brother",$AP351)</f>
        <v>ST2_sister_sam.png</v>
      </c>
      <c r="AA351" s="106" t="str" cm="1">
        <f t="array" ref="AA351">_xlfn.IFS($AT351="target_sister",$AO351,$AT351="target_brother", $AN351,$AT351="distractor_sister",$AQ351,$AT351="distractor_brother",$AP351)</f>
        <v>ST1_sister_jordan.png</v>
      </c>
      <c r="AB351" s="106" t="str" cm="1">
        <f t="array" ref="AB351">_xlfn.IFS($AU351="target_sister",$AO351,$AU351="target_brother", $AN351,$AU351="distractor_sister",$AQ351,$AU351="distractor_brother",$AP351)</f>
        <v>ST2_brother_sam.png</v>
      </c>
      <c r="AC351" s="111" t="str">
        <f>_xlfn.CONCAT(VLOOKUP($C351&amp;$G351,'Character Sets'!$A$3:$H$21,6,FALSE)," gave the ",LEFT($Q351,FIND(".",$Q351)-1)," to ",$AK351," ",$AL351,".")</f>
        <v>Jordan gave the carrot to her sister.</v>
      </c>
      <c r="AD351" s="107">
        <v>19</v>
      </c>
      <c r="AE351" s="106" t="str" cm="1">
        <f t="array" ref="AE351">_xlfn.IFS($B351="both", "_nametag", $B351="nametag", "_nametag", $B351="intro", "", $B351="neither", "")</f>
        <v>_nametag</v>
      </c>
      <c r="AF351" s="46" t="s">
        <v>5</v>
      </c>
      <c r="AG351" s="46" t="s">
        <v>6</v>
      </c>
      <c r="AH351" s="108" t="str">
        <f t="shared" si="66"/>
        <v>carrot</v>
      </c>
      <c r="AI351" s="46" t="s">
        <v>8</v>
      </c>
      <c r="AJ351" s="110" t="str">
        <f t="shared" si="64"/>
        <v>bottom left</v>
      </c>
      <c r="AK351" s="110" t="str" cm="1">
        <f t="array" ref="AK351">_xlfn.IFS($G351="he", "his", $G351="she", "her", $G351="they", "their")</f>
        <v>her</v>
      </c>
      <c r="AL351" s="110" t="s">
        <v>136</v>
      </c>
      <c r="AM351" s="111" t="str">
        <f t="shared" si="65"/>
        <v>she_sister</v>
      </c>
      <c r="AN351" s="106" t="str">
        <f t="shared" si="67"/>
        <v>ST1_brother_jordan.png</v>
      </c>
      <c r="AO351" s="106" t="str">
        <f t="shared" si="68"/>
        <v>ST1_sister_jordan.png</v>
      </c>
      <c r="AP351" s="106" t="str">
        <f t="shared" si="69"/>
        <v>ST2_brother_sam.png</v>
      </c>
      <c r="AQ351" s="106" t="str">
        <f t="shared" si="70"/>
        <v>ST2_sister_sam.png</v>
      </c>
      <c r="AR351" s="106" t="s">
        <v>355</v>
      </c>
      <c r="AS351" s="106" t="s">
        <v>358</v>
      </c>
      <c r="AT351" s="106" t="s">
        <v>356</v>
      </c>
      <c r="AU351" s="106" t="s">
        <v>357</v>
      </c>
    </row>
    <row r="352" spans="1:47" x14ac:dyDescent="0.25">
      <c r="A352" s="107">
        <v>10</v>
      </c>
      <c r="B352" s="107" t="s">
        <v>123</v>
      </c>
      <c r="C352" s="107">
        <v>4</v>
      </c>
      <c r="D352" s="46" t="s">
        <v>10</v>
      </c>
      <c r="E352" s="46" t="str">
        <f t="shared" si="60"/>
        <v>nametag_list4_critical20</v>
      </c>
      <c r="F352" s="109" t="s">
        <v>338</v>
      </c>
      <c r="G352" s="46" t="s">
        <v>196</v>
      </c>
      <c r="H352" s="46">
        <f>VLOOKUP($C352&amp;$G352,'Character Sets'!$A$3:$H$21,3,FALSE)</f>
        <v>11</v>
      </c>
      <c r="I352" s="46" t="str">
        <f>VLOOKUP($C352&amp;$G352,'Character Sets'!$A$3:$H$21,4,FALSE)</f>
        <v>ST1</v>
      </c>
      <c r="J352" s="46" t="str">
        <f>LOWER(VLOOKUP($C352&amp;$G352,'Character Sets'!$A$3:$H$21,6,FALSE))</f>
        <v>jordan</v>
      </c>
      <c r="K352" s="114" t="str">
        <f t="shared" si="61"/>
        <v>ST1_she_jordan_nametag.png</v>
      </c>
      <c r="L352" s="46" t="s">
        <v>197</v>
      </c>
      <c r="M352" s="46">
        <f>VLOOKUP($C352&amp;$L352,'Character Sets'!$A$3:$H$21,3,FALSE)</f>
        <v>12</v>
      </c>
      <c r="N352" s="46" t="str">
        <f>VLOOKUP($C352&amp;$L352,'Character Sets'!$A$3:$H$21,4,FALSE)</f>
        <v>ST2</v>
      </c>
      <c r="O352" s="46" t="str">
        <f>LOWER(VLOOKUP($C352&amp;$L352,'Character Sets'!$A$3:$H$21,6,FALSE))</f>
        <v>sam</v>
      </c>
      <c r="P352" s="114" t="str">
        <f t="shared" si="62"/>
        <v>ST2_they_sam_nametag.png</v>
      </c>
      <c r="Q352" s="114" t="s">
        <v>28</v>
      </c>
      <c r="R352" s="107" cm="1">
        <f t="array" ref="R352">_xlfn.IFS($AF352="left", 275, $AF352="right", 525)</f>
        <v>525</v>
      </c>
      <c r="S352" s="107" cm="1">
        <f t="array" ref="S352">_xlfn.IFS($AG352="left", 275, $AG352="right", 525)</f>
        <v>275</v>
      </c>
      <c r="T352" s="107" cm="1">
        <f t="array" ref="T352">_xlfn.IFS($AF352="left", 175, $AF352="right", 725)</f>
        <v>725</v>
      </c>
      <c r="U352" s="107" cm="1">
        <f t="array" ref="U352">_xlfn.IFS($AI352="top", 150, $AI352="bottom", 250)</f>
        <v>250</v>
      </c>
      <c r="V352" s="107" cm="1">
        <f t="array" ref="V352">_xlfn.IFS($AI352="top", 100, $AI352="bottom", 300)</f>
        <v>300</v>
      </c>
      <c r="W352" s="107" cm="1">
        <f t="array" ref="W352">_xlfn.IFS($AI352="top", 50, $AI352="bottom", 350)</f>
        <v>350</v>
      </c>
      <c r="X352" s="111" t="str">
        <f t="shared" si="63"/>
        <v>ST1_brother_jordan.png</v>
      </c>
      <c r="Y352" s="106" t="str" cm="1">
        <f t="array" ref="Y352">_xlfn.IFS($AR352="target_sister",$AO352,$AR352="target_brother", $AN352,$AR352="distractor_sister",$AQ352,$AR352="distractor_brother",$AP352)</f>
        <v>ST2_brother_sam.png</v>
      </c>
      <c r="Z352" s="106" t="str" cm="1">
        <f t="array" ref="Z352">_xlfn.IFS($AS352="target_sister",$AO352,$AS352="target_brother", $AN352,$AS352="distractor_sister",$AQ352,$AS352="distractor_brother",$AP352)</f>
        <v>ST1_sister_jordan.png</v>
      </c>
      <c r="AA352" s="106" t="str" cm="1">
        <f t="array" ref="AA352">_xlfn.IFS($AT352="target_sister",$AO352,$AT352="target_brother", $AN352,$AT352="distractor_sister",$AQ352,$AT352="distractor_brother",$AP352)</f>
        <v>ST2_sister_sam.png</v>
      </c>
      <c r="AB352" s="106" t="str" cm="1">
        <f t="array" ref="AB352">_xlfn.IFS($AU352="target_sister",$AO352,$AU352="target_brother", $AN352,$AU352="distractor_sister",$AQ352,$AU352="distractor_brother",$AP352)</f>
        <v>ST1_brother_jordan.png</v>
      </c>
      <c r="AC352" s="111" t="str">
        <f>_xlfn.CONCAT(VLOOKUP($C352&amp;$G352,'Character Sets'!$A$3:$H$21,6,FALSE)," gave the ",LEFT($Q352,FIND(".",$Q352)-1)," to ",$AK352," ",$AL352,".")</f>
        <v>Jordan gave the lemon to her brother.</v>
      </c>
      <c r="AD352" s="107">
        <v>20</v>
      </c>
      <c r="AE352" s="106" t="str" cm="1">
        <f t="array" ref="AE352">_xlfn.IFS($B352="both", "_nametag", $B352="nametag", "_nametag", $B352="intro", "", $B352="neither", "")</f>
        <v>_nametag</v>
      </c>
      <c r="AF352" s="46" t="s">
        <v>6</v>
      </c>
      <c r="AG352" s="46" t="s">
        <v>5</v>
      </c>
      <c r="AH352" s="108" t="str">
        <f t="shared" si="66"/>
        <v>lemon</v>
      </c>
      <c r="AI352" s="46" t="s">
        <v>8</v>
      </c>
      <c r="AJ352" s="110" t="str">
        <f t="shared" si="64"/>
        <v>bottom right</v>
      </c>
      <c r="AK352" s="110" t="str" cm="1">
        <f t="array" ref="AK352">_xlfn.IFS($G352="he", "his", $G352="she", "her", $G352="they", "their")</f>
        <v>her</v>
      </c>
      <c r="AL352" s="110" t="s">
        <v>135</v>
      </c>
      <c r="AM352" s="111" t="str">
        <f t="shared" si="65"/>
        <v>she_brother</v>
      </c>
      <c r="AN352" s="106" t="str">
        <f t="shared" si="67"/>
        <v>ST1_brother_jordan.png</v>
      </c>
      <c r="AO352" s="106" t="str">
        <f t="shared" si="68"/>
        <v>ST1_sister_jordan.png</v>
      </c>
      <c r="AP352" s="106" t="str">
        <f t="shared" si="69"/>
        <v>ST2_brother_sam.png</v>
      </c>
      <c r="AQ352" s="106" t="str">
        <f t="shared" si="70"/>
        <v>ST2_sister_sam.png</v>
      </c>
      <c r="AR352" s="106" t="s">
        <v>357</v>
      </c>
      <c r="AS352" s="106" t="s">
        <v>356</v>
      </c>
      <c r="AT352" s="106" t="s">
        <v>358</v>
      </c>
      <c r="AU352" s="106" t="s">
        <v>355</v>
      </c>
    </row>
    <row r="353" spans="1:47" x14ac:dyDescent="0.25">
      <c r="A353" s="107">
        <v>10</v>
      </c>
      <c r="B353" s="107" t="s">
        <v>123</v>
      </c>
      <c r="C353" s="107">
        <v>4</v>
      </c>
      <c r="D353" s="46" t="s">
        <v>10</v>
      </c>
      <c r="E353" s="46" t="str">
        <f t="shared" si="60"/>
        <v>nametag_list4_critical21</v>
      </c>
      <c r="F353" s="109" t="s">
        <v>339</v>
      </c>
      <c r="G353" s="46" t="s">
        <v>197</v>
      </c>
      <c r="H353" s="46">
        <f>VLOOKUP($C353&amp;$G353,'Character Sets'!$A$3:$H$21,3,FALSE)</f>
        <v>12</v>
      </c>
      <c r="I353" s="46" t="str">
        <f>VLOOKUP($C353&amp;$G353,'Character Sets'!$A$3:$H$21,4,FALSE)</f>
        <v>ST2</v>
      </c>
      <c r="J353" s="46" t="str">
        <f>LOWER(VLOOKUP($C353&amp;$G353,'Character Sets'!$A$3:$H$21,6,FALSE))</f>
        <v>sam</v>
      </c>
      <c r="K353" s="114" t="str">
        <f t="shared" si="61"/>
        <v>ST2_they_sam_nametag.png</v>
      </c>
      <c r="L353" s="46" t="s">
        <v>196</v>
      </c>
      <c r="M353" s="46">
        <f>VLOOKUP($C353&amp;$L353,'Character Sets'!$A$3:$H$21,3,FALSE)</f>
        <v>11</v>
      </c>
      <c r="N353" s="46" t="str">
        <f>VLOOKUP($C353&amp;$L353,'Character Sets'!$A$3:$H$21,4,FALSE)</f>
        <v>ST1</v>
      </c>
      <c r="O353" s="46" t="str">
        <f>LOWER(VLOOKUP($C353&amp;$L353,'Character Sets'!$A$3:$H$21,6,FALSE))</f>
        <v>jordan</v>
      </c>
      <c r="P353" s="114" t="str">
        <f t="shared" si="62"/>
        <v>ST1_she_jordan_nametag.png</v>
      </c>
      <c r="Q353" s="114" t="s">
        <v>170</v>
      </c>
      <c r="R353" s="107" cm="1">
        <f t="array" ref="R353">_xlfn.IFS($AF353="left", 275, $AF353="right", 525)</f>
        <v>275</v>
      </c>
      <c r="S353" s="107" cm="1">
        <f t="array" ref="S353">_xlfn.IFS($AG353="left", 275, $AG353="right", 525)</f>
        <v>525</v>
      </c>
      <c r="T353" s="107" cm="1">
        <f t="array" ref="T353">_xlfn.IFS($AF353="left", 175, $AF353="right", 725)</f>
        <v>175</v>
      </c>
      <c r="U353" s="107" cm="1">
        <f t="array" ref="U353">_xlfn.IFS($AI353="top", 150, $AI353="bottom", 250)</f>
        <v>150</v>
      </c>
      <c r="V353" s="107" cm="1">
        <f t="array" ref="V353">_xlfn.IFS($AI353="top", 100, $AI353="bottom", 300)</f>
        <v>100</v>
      </c>
      <c r="W353" s="107" cm="1">
        <f t="array" ref="W353">_xlfn.IFS($AI353="top", 50, $AI353="bottom", 350)</f>
        <v>50</v>
      </c>
      <c r="X353" s="111" t="str">
        <f t="shared" si="63"/>
        <v>ST2_brother_sam.png</v>
      </c>
      <c r="Y353" s="106" t="str" cm="1">
        <f t="array" ref="Y353">_xlfn.IFS($AR353="target_sister",$AO353,$AR353="target_brother", $AN353,$AR353="distractor_sister",$AQ353,$AR353="distractor_brother",$AP353)</f>
        <v>ST2_brother_sam.png</v>
      </c>
      <c r="Z353" s="106" t="str" cm="1">
        <f t="array" ref="Z353">_xlfn.IFS($AS353="target_sister",$AO353,$AS353="target_brother", $AN353,$AS353="distractor_sister",$AQ353,$AS353="distractor_brother",$AP353)</f>
        <v>ST1_sister_jordan.png</v>
      </c>
      <c r="AA353" s="106" t="str" cm="1">
        <f t="array" ref="AA353">_xlfn.IFS($AT353="target_sister",$AO353,$AT353="target_brother", $AN353,$AT353="distractor_sister",$AQ353,$AT353="distractor_brother",$AP353)</f>
        <v>ST2_sister_sam.png</v>
      </c>
      <c r="AB353" s="106" t="str" cm="1">
        <f t="array" ref="AB353">_xlfn.IFS($AU353="target_sister",$AO353,$AU353="target_brother", $AN353,$AU353="distractor_sister",$AQ353,$AU353="distractor_brother",$AP353)</f>
        <v>ST1_brother_jordan.png</v>
      </c>
      <c r="AC353" s="111" t="str">
        <f>_xlfn.CONCAT(VLOOKUP($C353&amp;$G353,'Character Sets'!$A$3:$H$21,6,FALSE)," gave the ",LEFT($Q353,FIND(".",$Q353)-1)," to ",$AK353," ",$AL353,".")</f>
        <v>Sam gave the pizza to their brother.</v>
      </c>
      <c r="AD353" s="107">
        <v>21</v>
      </c>
      <c r="AE353" s="106" t="str" cm="1">
        <f t="array" ref="AE353">_xlfn.IFS($B353="both", "_nametag", $B353="nametag", "_nametag", $B353="intro", "", $B353="neither", "")</f>
        <v>_nametag</v>
      </c>
      <c r="AF353" s="46" t="s">
        <v>5</v>
      </c>
      <c r="AG353" s="46" t="s">
        <v>6</v>
      </c>
      <c r="AH353" s="108" t="str">
        <f t="shared" si="66"/>
        <v>pizza</v>
      </c>
      <c r="AI353" s="46" t="s">
        <v>7</v>
      </c>
      <c r="AJ353" s="110" t="str">
        <f t="shared" si="64"/>
        <v>top left</v>
      </c>
      <c r="AK353" s="110" t="str" cm="1">
        <f t="array" ref="AK353">_xlfn.IFS($G353="he", "his", $G353="she", "her", $G353="they", "their")</f>
        <v>their</v>
      </c>
      <c r="AL353" s="110" t="s">
        <v>135</v>
      </c>
      <c r="AM353" s="111" t="str">
        <f t="shared" si="65"/>
        <v>they_brother</v>
      </c>
      <c r="AN353" s="106" t="str">
        <f t="shared" si="67"/>
        <v>ST2_brother_sam.png</v>
      </c>
      <c r="AO353" s="106" t="str">
        <f t="shared" si="68"/>
        <v>ST2_sister_sam.png</v>
      </c>
      <c r="AP353" s="106" t="str">
        <f t="shared" si="69"/>
        <v>ST1_brother_jordan.png</v>
      </c>
      <c r="AQ353" s="106" t="str">
        <f t="shared" si="70"/>
        <v>ST1_sister_jordan.png</v>
      </c>
      <c r="AR353" s="106" t="s">
        <v>355</v>
      </c>
      <c r="AS353" s="106" t="s">
        <v>358</v>
      </c>
      <c r="AT353" s="106" t="s">
        <v>356</v>
      </c>
      <c r="AU353" s="106" t="s">
        <v>357</v>
      </c>
    </row>
    <row r="354" spans="1:47" x14ac:dyDescent="0.25">
      <c r="A354" s="107">
        <v>10</v>
      </c>
      <c r="B354" s="107" t="s">
        <v>123</v>
      </c>
      <c r="C354" s="107">
        <v>4</v>
      </c>
      <c r="D354" s="46" t="s">
        <v>10</v>
      </c>
      <c r="E354" s="46" t="str">
        <f t="shared" si="60"/>
        <v>nametag_list4_critical22</v>
      </c>
      <c r="F354" s="109" t="s">
        <v>339</v>
      </c>
      <c r="G354" s="46" t="s">
        <v>197</v>
      </c>
      <c r="H354" s="46">
        <f>VLOOKUP($C354&amp;$G354,'Character Sets'!$A$3:$H$21,3,FALSE)</f>
        <v>12</v>
      </c>
      <c r="I354" s="46" t="str">
        <f>VLOOKUP($C354&amp;$G354,'Character Sets'!$A$3:$H$21,4,FALSE)</f>
        <v>ST2</v>
      </c>
      <c r="J354" s="46" t="str">
        <f>LOWER(VLOOKUP($C354&amp;$G354,'Character Sets'!$A$3:$H$21,6,FALSE))</f>
        <v>sam</v>
      </c>
      <c r="K354" s="114" t="str">
        <f t="shared" si="61"/>
        <v>ST2_they_sam_nametag.png</v>
      </c>
      <c r="L354" s="46" t="s">
        <v>196</v>
      </c>
      <c r="M354" s="46">
        <f>VLOOKUP($C354&amp;$L354,'Character Sets'!$A$3:$H$21,3,FALSE)</f>
        <v>11</v>
      </c>
      <c r="N354" s="46" t="str">
        <f>VLOOKUP($C354&amp;$L354,'Character Sets'!$A$3:$H$21,4,FALSE)</f>
        <v>ST1</v>
      </c>
      <c r="O354" s="46" t="str">
        <f>LOWER(VLOOKUP($C354&amp;$L354,'Character Sets'!$A$3:$H$21,6,FALSE))</f>
        <v>jordan</v>
      </c>
      <c r="P354" s="114" t="str">
        <f t="shared" si="62"/>
        <v>ST1_she_jordan_nametag.png</v>
      </c>
      <c r="Q354" s="114" t="s">
        <v>176</v>
      </c>
      <c r="R354" s="107" cm="1">
        <f t="array" ref="R354">_xlfn.IFS($AF354="left", 275, $AF354="right", 525)</f>
        <v>525</v>
      </c>
      <c r="S354" s="107" cm="1">
        <f t="array" ref="S354">_xlfn.IFS($AG354="left", 275, $AG354="right", 525)</f>
        <v>275</v>
      </c>
      <c r="T354" s="107" cm="1">
        <f t="array" ref="T354">_xlfn.IFS($AF354="left", 175, $AF354="right", 725)</f>
        <v>725</v>
      </c>
      <c r="U354" s="107" cm="1">
        <f t="array" ref="U354">_xlfn.IFS($AI354="top", 150, $AI354="bottom", 250)</f>
        <v>150</v>
      </c>
      <c r="V354" s="107" cm="1">
        <f t="array" ref="V354">_xlfn.IFS($AI354="top", 100, $AI354="bottom", 300)</f>
        <v>100</v>
      </c>
      <c r="W354" s="107" cm="1">
        <f t="array" ref="W354">_xlfn.IFS($AI354="top", 50, $AI354="bottom", 350)</f>
        <v>50</v>
      </c>
      <c r="X354" s="111" t="str">
        <f t="shared" si="63"/>
        <v>ST2_sister_sam.png</v>
      </c>
      <c r="Y354" s="106" t="str" cm="1">
        <f t="array" ref="Y354">_xlfn.IFS($AR354="target_sister",$AO354,$AR354="target_brother", $AN354,$AR354="distractor_sister",$AQ354,$AR354="distractor_brother",$AP354)</f>
        <v>ST1_brother_jordan.png</v>
      </c>
      <c r="Z354" s="106" t="str" cm="1">
        <f t="array" ref="Z354">_xlfn.IFS($AS354="target_sister",$AO354,$AS354="target_brother", $AN354,$AS354="distractor_sister",$AQ354,$AS354="distractor_brother",$AP354)</f>
        <v>ST2_sister_sam.png</v>
      </c>
      <c r="AA354" s="106" t="str" cm="1">
        <f t="array" ref="AA354">_xlfn.IFS($AT354="target_sister",$AO354,$AT354="target_brother", $AN354,$AT354="distractor_sister",$AQ354,$AT354="distractor_brother",$AP354)</f>
        <v>ST1_sister_jordan.png</v>
      </c>
      <c r="AB354" s="106" t="str" cm="1">
        <f t="array" ref="AB354">_xlfn.IFS($AU354="target_sister",$AO354,$AU354="target_brother", $AN354,$AU354="distractor_sister",$AQ354,$AU354="distractor_brother",$AP354)</f>
        <v>ST2_brother_sam.png</v>
      </c>
      <c r="AC354" s="111" t="str">
        <f>_xlfn.CONCAT(VLOOKUP($C354&amp;$G354,'Character Sets'!$A$3:$H$21,6,FALSE)," gave the ",LEFT($Q354,FIND(".",$Q354)-1)," to ",$AK354," ",$AL354,".")</f>
        <v>Sam gave the plate to their sister.</v>
      </c>
      <c r="AD354" s="107">
        <v>22</v>
      </c>
      <c r="AE354" s="106" t="str" cm="1">
        <f t="array" ref="AE354">_xlfn.IFS($B354="both", "_nametag", $B354="nametag", "_nametag", $B354="intro", "", $B354="neither", "")</f>
        <v>_nametag</v>
      </c>
      <c r="AF354" s="46" t="s">
        <v>6</v>
      </c>
      <c r="AG354" s="46" t="s">
        <v>5</v>
      </c>
      <c r="AH354" s="108" t="str">
        <f t="shared" si="66"/>
        <v>plate</v>
      </c>
      <c r="AI354" s="46" t="s">
        <v>7</v>
      </c>
      <c r="AJ354" s="110" t="str">
        <f t="shared" si="64"/>
        <v>top right</v>
      </c>
      <c r="AK354" s="110" t="str" cm="1">
        <f t="array" ref="AK354">_xlfn.IFS($G354="he", "his", $G354="she", "her", $G354="they", "their")</f>
        <v>their</v>
      </c>
      <c r="AL354" s="110" t="s">
        <v>136</v>
      </c>
      <c r="AM354" s="111" t="str">
        <f t="shared" si="65"/>
        <v>they_sister</v>
      </c>
      <c r="AN354" s="106" t="str">
        <f t="shared" si="67"/>
        <v>ST2_brother_sam.png</v>
      </c>
      <c r="AO354" s="106" t="str">
        <f t="shared" si="68"/>
        <v>ST2_sister_sam.png</v>
      </c>
      <c r="AP354" s="106" t="str">
        <f t="shared" si="69"/>
        <v>ST1_brother_jordan.png</v>
      </c>
      <c r="AQ354" s="106" t="str">
        <f t="shared" si="70"/>
        <v>ST1_sister_jordan.png</v>
      </c>
      <c r="AR354" s="106" t="s">
        <v>357</v>
      </c>
      <c r="AS354" s="106" t="s">
        <v>356</v>
      </c>
      <c r="AT354" s="106" t="s">
        <v>358</v>
      </c>
      <c r="AU354" s="106" t="s">
        <v>355</v>
      </c>
    </row>
    <row r="355" spans="1:47" x14ac:dyDescent="0.25">
      <c r="A355" s="107">
        <v>10</v>
      </c>
      <c r="B355" s="107" t="s">
        <v>123</v>
      </c>
      <c r="C355" s="107">
        <v>4</v>
      </c>
      <c r="D355" s="46" t="s">
        <v>10</v>
      </c>
      <c r="E355" s="46" t="str">
        <f t="shared" si="60"/>
        <v>nametag_list4_critical23</v>
      </c>
      <c r="F355" s="109" t="s">
        <v>339</v>
      </c>
      <c r="G355" s="46" t="s">
        <v>197</v>
      </c>
      <c r="H355" s="46">
        <f>VLOOKUP($C355&amp;$G355,'Character Sets'!$A$3:$H$21,3,FALSE)</f>
        <v>12</v>
      </c>
      <c r="I355" s="46" t="str">
        <f>VLOOKUP($C355&amp;$G355,'Character Sets'!$A$3:$H$21,4,FALSE)</f>
        <v>ST2</v>
      </c>
      <c r="J355" s="46" t="str">
        <f>LOWER(VLOOKUP($C355&amp;$G355,'Character Sets'!$A$3:$H$21,6,FALSE))</f>
        <v>sam</v>
      </c>
      <c r="K355" s="114" t="str">
        <f t="shared" si="61"/>
        <v>ST2_they_sam_nametag.png</v>
      </c>
      <c r="L355" s="46" t="s">
        <v>196</v>
      </c>
      <c r="M355" s="46">
        <f>VLOOKUP($C355&amp;$L355,'Character Sets'!$A$3:$H$21,3,FALSE)</f>
        <v>11</v>
      </c>
      <c r="N355" s="46" t="str">
        <f>VLOOKUP($C355&amp;$L355,'Character Sets'!$A$3:$H$21,4,FALSE)</f>
        <v>ST1</v>
      </c>
      <c r="O355" s="46" t="str">
        <f>LOWER(VLOOKUP($C355&amp;$L355,'Character Sets'!$A$3:$H$21,6,FALSE))</f>
        <v>jordan</v>
      </c>
      <c r="P355" s="114" t="str">
        <f t="shared" si="62"/>
        <v>ST1_she_jordan_nametag.png</v>
      </c>
      <c r="Q355" s="117" t="s">
        <v>37</v>
      </c>
      <c r="R355" s="107" cm="1">
        <f t="array" ref="R355">_xlfn.IFS($AF355="left", 275, $AF355="right", 525)</f>
        <v>275</v>
      </c>
      <c r="S355" s="107" cm="1">
        <f t="array" ref="S355">_xlfn.IFS($AG355="left", 275, $AG355="right", 525)</f>
        <v>525</v>
      </c>
      <c r="T355" s="107" cm="1">
        <f t="array" ref="T355">_xlfn.IFS($AF355="left", 175, $AF355="right", 725)</f>
        <v>175</v>
      </c>
      <c r="U355" s="107" cm="1">
        <f t="array" ref="U355">_xlfn.IFS($AI355="top", 150, $AI355="bottom", 250)</f>
        <v>250</v>
      </c>
      <c r="V355" s="107" cm="1">
        <f t="array" ref="V355">_xlfn.IFS($AI355="top", 100, $AI355="bottom", 300)</f>
        <v>300</v>
      </c>
      <c r="W355" s="107" cm="1">
        <f t="array" ref="W355">_xlfn.IFS($AI355="top", 50, $AI355="bottom", 350)</f>
        <v>350</v>
      </c>
      <c r="X355" s="111" t="str">
        <f t="shared" si="63"/>
        <v>ST2_sister_sam.png</v>
      </c>
      <c r="Y355" s="106" t="str" cm="1">
        <f t="array" ref="Y355">_xlfn.IFS($AR355="target_sister",$AO355,$AR355="target_brother", $AN355,$AR355="distractor_sister",$AQ355,$AR355="distractor_brother",$AP355)</f>
        <v>ST2_brother_sam.png</v>
      </c>
      <c r="Z355" s="106" t="str" cm="1">
        <f t="array" ref="Z355">_xlfn.IFS($AS355="target_sister",$AO355,$AS355="target_brother", $AN355,$AS355="distractor_sister",$AQ355,$AS355="distractor_brother",$AP355)</f>
        <v>ST1_sister_jordan.png</v>
      </c>
      <c r="AA355" s="106" t="str" cm="1">
        <f t="array" ref="AA355">_xlfn.IFS($AT355="target_sister",$AO355,$AT355="target_brother", $AN355,$AT355="distractor_sister",$AQ355,$AT355="distractor_brother",$AP355)</f>
        <v>ST2_sister_sam.png</v>
      </c>
      <c r="AB355" s="106" t="str" cm="1">
        <f t="array" ref="AB355">_xlfn.IFS($AU355="target_sister",$AO355,$AU355="target_brother", $AN355,$AU355="distractor_sister",$AQ355,$AU355="distractor_brother",$AP355)</f>
        <v>ST1_brother_jordan.png</v>
      </c>
      <c r="AC355" s="111" t="str">
        <f>_xlfn.CONCAT(VLOOKUP($C355&amp;$G355,'Character Sets'!$A$3:$H$21,6,FALSE)," gave the ",LEFT($Q355,FIND(".",$Q355)-1)," to ",$AK355," ",$AL355,".")</f>
        <v>Sam gave the orange to their sister.</v>
      </c>
      <c r="AD355" s="107">
        <v>23</v>
      </c>
      <c r="AE355" s="106" t="str" cm="1">
        <f t="array" ref="AE355">_xlfn.IFS($B355="both", "_nametag", $B355="nametag", "_nametag", $B355="intro", "", $B355="neither", "")</f>
        <v>_nametag</v>
      </c>
      <c r="AF355" s="46" t="s">
        <v>5</v>
      </c>
      <c r="AG355" s="46" t="s">
        <v>6</v>
      </c>
      <c r="AH355" s="108" t="str">
        <f t="shared" si="66"/>
        <v>orange</v>
      </c>
      <c r="AI355" s="46" t="s">
        <v>8</v>
      </c>
      <c r="AJ355" s="110" t="str">
        <f t="shared" si="64"/>
        <v>bottom left</v>
      </c>
      <c r="AK355" s="110" t="str" cm="1">
        <f t="array" ref="AK355">_xlfn.IFS($G355="he", "his", $G355="she", "her", $G355="they", "their")</f>
        <v>their</v>
      </c>
      <c r="AL355" s="110" t="s">
        <v>136</v>
      </c>
      <c r="AM355" s="111" t="str">
        <f t="shared" si="65"/>
        <v>they_sister</v>
      </c>
      <c r="AN355" s="106" t="str">
        <f t="shared" si="67"/>
        <v>ST2_brother_sam.png</v>
      </c>
      <c r="AO355" s="106" t="str">
        <f t="shared" si="68"/>
        <v>ST2_sister_sam.png</v>
      </c>
      <c r="AP355" s="106" t="str">
        <f t="shared" si="69"/>
        <v>ST1_brother_jordan.png</v>
      </c>
      <c r="AQ355" s="106" t="str">
        <f t="shared" si="70"/>
        <v>ST1_sister_jordan.png</v>
      </c>
      <c r="AR355" s="106" t="s">
        <v>355</v>
      </c>
      <c r="AS355" s="106" t="s">
        <v>358</v>
      </c>
      <c r="AT355" s="106" t="s">
        <v>356</v>
      </c>
      <c r="AU355" s="106" t="s">
        <v>357</v>
      </c>
    </row>
    <row r="356" spans="1:47" x14ac:dyDescent="0.25">
      <c r="A356" s="107">
        <v>10</v>
      </c>
      <c r="B356" s="107" t="s">
        <v>123</v>
      </c>
      <c r="C356" s="107">
        <v>4</v>
      </c>
      <c r="D356" s="46" t="s">
        <v>10</v>
      </c>
      <c r="E356" s="46" t="str">
        <f t="shared" si="60"/>
        <v>nametag_list4_critical24</v>
      </c>
      <c r="F356" s="109" t="s">
        <v>339</v>
      </c>
      <c r="G356" s="46" t="s">
        <v>197</v>
      </c>
      <c r="H356" s="46">
        <f>VLOOKUP($C356&amp;$G356,'Character Sets'!$A$3:$H$21,3,FALSE)</f>
        <v>12</v>
      </c>
      <c r="I356" s="46" t="str">
        <f>VLOOKUP($C356&amp;$G356,'Character Sets'!$A$3:$H$21,4,FALSE)</f>
        <v>ST2</v>
      </c>
      <c r="J356" s="46" t="str">
        <f>LOWER(VLOOKUP($C356&amp;$G356,'Character Sets'!$A$3:$H$21,6,FALSE))</f>
        <v>sam</v>
      </c>
      <c r="K356" s="114" t="str">
        <f t="shared" si="61"/>
        <v>ST2_they_sam_nametag.png</v>
      </c>
      <c r="L356" s="46" t="s">
        <v>196</v>
      </c>
      <c r="M356" s="46">
        <f>VLOOKUP($C356&amp;$L356,'Character Sets'!$A$3:$H$21,3,FALSE)</f>
        <v>11</v>
      </c>
      <c r="N356" s="46" t="str">
        <f>VLOOKUP($C356&amp;$L356,'Character Sets'!$A$3:$H$21,4,FALSE)</f>
        <v>ST1</v>
      </c>
      <c r="O356" s="46" t="str">
        <f>LOWER(VLOOKUP($C356&amp;$L356,'Character Sets'!$A$3:$H$21,6,FALSE))</f>
        <v>jordan</v>
      </c>
      <c r="P356" s="114" t="str">
        <f t="shared" si="62"/>
        <v>ST1_she_jordan_nametag.png</v>
      </c>
      <c r="Q356" s="114" t="s">
        <v>29</v>
      </c>
      <c r="R356" s="107" cm="1">
        <f t="array" ref="R356">_xlfn.IFS($AF356="left", 275, $AF356="right", 525)</f>
        <v>525</v>
      </c>
      <c r="S356" s="107" cm="1">
        <f t="array" ref="S356">_xlfn.IFS($AG356="left", 275, $AG356="right", 525)</f>
        <v>275</v>
      </c>
      <c r="T356" s="107" cm="1">
        <f t="array" ref="T356">_xlfn.IFS($AF356="left", 175, $AF356="right", 725)</f>
        <v>725</v>
      </c>
      <c r="U356" s="107" cm="1">
        <f t="array" ref="U356">_xlfn.IFS($AI356="top", 150, $AI356="bottom", 250)</f>
        <v>250</v>
      </c>
      <c r="V356" s="107" cm="1">
        <f t="array" ref="V356">_xlfn.IFS($AI356="top", 100, $AI356="bottom", 300)</f>
        <v>300</v>
      </c>
      <c r="W356" s="107" cm="1">
        <f t="array" ref="W356">_xlfn.IFS($AI356="top", 50, $AI356="bottom", 350)</f>
        <v>350</v>
      </c>
      <c r="X356" s="111" t="str">
        <f t="shared" si="63"/>
        <v>ST2_brother_sam.png</v>
      </c>
      <c r="Y356" s="106" t="str" cm="1">
        <f t="array" ref="Y356">_xlfn.IFS($AR356="target_sister",$AO356,$AR356="target_brother", $AN356,$AR356="distractor_sister",$AQ356,$AR356="distractor_brother",$AP356)</f>
        <v>ST1_brother_jordan.png</v>
      </c>
      <c r="Z356" s="106" t="str" cm="1">
        <f t="array" ref="Z356">_xlfn.IFS($AS356="target_sister",$AO356,$AS356="target_brother", $AN356,$AS356="distractor_sister",$AQ356,$AS356="distractor_brother",$AP356)</f>
        <v>ST2_sister_sam.png</v>
      </c>
      <c r="AA356" s="106" t="str" cm="1">
        <f t="array" ref="AA356">_xlfn.IFS($AT356="target_sister",$AO356,$AT356="target_brother", $AN356,$AT356="distractor_sister",$AQ356,$AT356="distractor_brother",$AP356)</f>
        <v>ST1_sister_jordan.png</v>
      </c>
      <c r="AB356" s="106" t="str" cm="1">
        <f t="array" ref="AB356">_xlfn.IFS($AU356="target_sister",$AO356,$AU356="target_brother", $AN356,$AU356="distractor_sister",$AQ356,$AU356="distractor_brother",$AP356)</f>
        <v>ST2_brother_sam.png</v>
      </c>
      <c r="AC356" s="111" t="str">
        <f>_xlfn.CONCAT(VLOOKUP($C356&amp;$G356,'Character Sets'!$A$3:$H$21,6,FALSE)," gave the ",LEFT($Q356,FIND(".",$Q356)-1)," to ",$AK356," ",$AL356,".")</f>
        <v>Sam gave the potato to their brother.</v>
      </c>
      <c r="AD356" s="107">
        <v>24</v>
      </c>
      <c r="AE356" s="106" t="str" cm="1">
        <f t="array" ref="AE356">_xlfn.IFS($B356="both", "_nametag", $B356="nametag", "_nametag", $B356="intro", "", $B356="neither", "")</f>
        <v>_nametag</v>
      </c>
      <c r="AF356" s="46" t="s">
        <v>6</v>
      </c>
      <c r="AG356" s="46" t="s">
        <v>5</v>
      </c>
      <c r="AH356" s="108" t="str">
        <f t="shared" si="66"/>
        <v>potato</v>
      </c>
      <c r="AI356" s="46" t="s">
        <v>8</v>
      </c>
      <c r="AJ356" s="110" t="str">
        <f t="shared" si="64"/>
        <v>bottom right</v>
      </c>
      <c r="AK356" s="110" t="str" cm="1">
        <f t="array" ref="AK356">_xlfn.IFS($G356="he", "his", $G356="she", "her", $G356="they", "their")</f>
        <v>their</v>
      </c>
      <c r="AL356" s="110" t="s">
        <v>135</v>
      </c>
      <c r="AM356" s="111" t="str">
        <f t="shared" si="65"/>
        <v>they_brother</v>
      </c>
      <c r="AN356" s="106" t="str">
        <f t="shared" si="67"/>
        <v>ST2_brother_sam.png</v>
      </c>
      <c r="AO356" s="106" t="str">
        <f t="shared" si="68"/>
        <v>ST2_sister_sam.png</v>
      </c>
      <c r="AP356" s="106" t="str">
        <f t="shared" si="69"/>
        <v>ST1_brother_jordan.png</v>
      </c>
      <c r="AQ356" s="106" t="str">
        <f t="shared" si="70"/>
        <v>ST1_sister_jordan.png</v>
      </c>
      <c r="AR356" s="106" t="s">
        <v>357</v>
      </c>
      <c r="AS356" s="106" t="s">
        <v>356</v>
      </c>
      <c r="AT356" s="106" t="s">
        <v>358</v>
      </c>
      <c r="AU356" s="106" t="s">
        <v>355</v>
      </c>
    </row>
    <row r="357" spans="1:47" x14ac:dyDescent="0.25">
      <c r="A357" s="107">
        <v>10</v>
      </c>
      <c r="B357" s="107" t="s">
        <v>123</v>
      </c>
      <c r="C357" s="107">
        <v>4</v>
      </c>
      <c r="D357" s="46" t="s">
        <v>10</v>
      </c>
      <c r="E357" s="46" t="str">
        <f t="shared" si="60"/>
        <v>nametag_list4_critical25</v>
      </c>
      <c r="F357" s="109" t="s">
        <v>339</v>
      </c>
      <c r="G357" s="46" t="s">
        <v>197</v>
      </c>
      <c r="H357" s="46">
        <f>VLOOKUP($C357&amp;$G357,'Character Sets'!$A$3:$H$21,3,FALSE)</f>
        <v>12</v>
      </c>
      <c r="I357" s="46" t="str">
        <f>VLOOKUP($C357&amp;$G357,'Character Sets'!$A$3:$H$21,4,FALSE)</f>
        <v>ST2</v>
      </c>
      <c r="J357" s="46" t="str">
        <f>LOWER(VLOOKUP($C357&amp;$G357,'Character Sets'!$A$3:$H$21,6,FALSE))</f>
        <v>sam</v>
      </c>
      <c r="K357" s="114" t="str">
        <f t="shared" si="61"/>
        <v>ST2_they_sam_nametag.png</v>
      </c>
      <c r="L357" s="46" t="s">
        <v>196</v>
      </c>
      <c r="M357" s="46">
        <f>VLOOKUP($C357&amp;$L357,'Character Sets'!$A$3:$H$21,3,FALSE)</f>
        <v>11</v>
      </c>
      <c r="N357" s="46" t="str">
        <f>VLOOKUP($C357&amp;$L357,'Character Sets'!$A$3:$H$21,4,FALSE)</f>
        <v>ST1</v>
      </c>
      <c r="O357" s="46" t="str">
        <f>LOWER(VLOOKUP($C357&amp;$L357,'Character Sets'!$A$3:$H$21,6,FALSE))</f>
        <v>jordan</v>
      </c>
      <c r="P357" s="114" t="str">
        <f t="shared" si="62"/>
        <v>ST1_she_jordan_nametag.png</v>
      </c>
      <c r="Q357" s="114" t="s">
        <v>30</v>
      </c>
      <c r="R357" s="107" cm="1">
        <f t="array" ref="R357">_xlfn.IFS($AF357="left", 275, $AF357="right", 525)</f>
        <v>275</v>
      </c>
      <c r="S357" s="107" cm="1">
        <f t="array" ref="S357">_xlfn.IFS($AG357="left", 275, $AG357="right", 525)</f>
        <v>525</v>
      </c>
      <c r="T357" s="107" cm="1">
        <f t="array" ref="T357">_xlfn.IFS($AF357="left", 175, $AF357="right", 725)</f>
        <v>175</v>
      </c>
      <c r="U357" s="107" cm="1">
        <f t="array" ref="U357">_xlfn.IFS($AI357="top", 150, $AI357="bottom", 250)</f>
        <v>150</v>
      </c>
      <c r="V357" s="107" cm="1">
        <f t="array" ref="V357">_xlfn.IFS($AI357="top", 100, $AI357="bottom", 300)</f>
        <v>100</v>
      </c>
      <c r="W357" s="107" cm="1">
        <f t="array" ref="W357">_xlfn.IFS($AI357="top", 50, $AI357="bottom", 350)</f>
        <v>50</v>
      </c>
      <c r="X357" s="111" t="str">
        <f t="shared" si="63"/>
        <v>ST2_sister_sam.png</v>
      </c>
      <c r="Y357" s="106" t="str" cm="1">
        <f t="array" ref="Y357">_xlfn.IFS($AR357="target_sister",$AO357,$AR357="target_brother", $AN357,$AR357="distractor_sister",$AQ357,$AR357="distractor_brother",$AP357)</f>
        <v>ST2_sister_sam.png</v>
      </c>
      <c r="Z357" s="106" t="str" cm="1">
        <f t="array" ref="Z357">_xlfn.IFS($AS357="target_sister",$AO357,$AS357="target_brother", $AN357,$AS357="distractor_sister",$AQ357,$AS357="distractor_brother",$AP357)</f>
        <v>ST1_sister_jordan.png</v>
      </c>
      <c r="AA357" s="106" t="str" cm="1">
        <f t="array" ref="AA357">_xlfn.IFS($AT357="target_sister",$AO357,$AT357="target_brother", $AN357,$AT357="distractor_sister",$AQ357,$AT357="distractor_brother",$AP357)</f>
        <v>ST2_brother_sam.png</v>
      </c>
      <c r="AB357" s="106" t="str" cm="1">
        <f t="array" ref="AB357">_xlfn.IFS($AU357="target_sister",$AO357,$AU357="target_brother", $AN357,$AU357="distractor_sister",$AQ357,$AU357="distractor_brother",$AP357)</f>
        <v>ST1_brother_jordan.png</v>
      </c>
      <c r="AC357" s="111" t="str">
        <f>_xlfn.CONCAT(VLOOKUP($C357&amp;$G357,'Character Sets'!$A$3:$H$21,6,FALSE)," gave the ",LEFT($Q357,FIND(".",$Q357)-1)," to ",$AK357," ",$AL357,".")</f>
        <v>Sam gave the apple to their sister.</v>
      </c>
      <c r="AD357" s="107">
        <v>25</v>
      </c>
      <c r="AE357" s="106" t="str" cm="1">
        <f t="array" ref="AE357">_xlfn.IFS($B357="both", "_nametag", $B357="nametag", "_nametag", $B357="intro", "", $B357="neither", "")</f>
        <v>_nametag</v>
      </c>
      <c r="AF357" s="46" t="s">
        <v>5</v>
      </c>
      <c r="AG357" s="46" t="s">
        <v>6</v>
      </c>
      <c r="AH357" s="108" t="str">
        <f t="shared" si="66"/>
        <v>apple</v>
      </c>
      <c r="AI357" s="46" t="s">
        <v>7</v>
      </c>
      <c r="AJ357" s="110" t="str">
        <f t="shared" si="64"/>
        <v>top left</v>
      </c>
      <c r="AK357" s="110" t="str" cm="1">
        <f t="array" ref="AK357">_xlfn.IFS($G357="he", "his", $G357="she", "her", $G357="they", "their")</f>
        <v>their</v>
      </c>
      <c r="AL357" s="110" t="s">
        <v>136</v>
      </c>
      <c r="AM357" s="111" t="str">
        <f t="shared" si="65"/>
        <v>they_sister</v>
      </c>
      <c r="AN357" s="106" t="str">
        <f t="shared" si="67"/>
        <v>ST2_brother_sam.png</v>
      </c>
      <c r="AO357" s="106" t="str">
        <f t="shared" si="68"/>
        <v>ST2_sister_sam.png</v>
      </c>
      <c r="AP357" s="106" t="str">
        <f t="shared" si="69"/>
        <v>ST1_brother_jordan.png</v>
      </c>
      <c r="AQ357" s="106" t="str">
        <f t="shared" si="70"/>
        <v>ST1_sister_jordan.png</v>
      </c>
      <c r="AR357" s="106" t="s">
        <v>356</v>
      </c>
      <c r="AS357" s="106" t="s">
        <v>358</v>
      </c>
      <c r="AT357" s="106" t="s">
        <v>355</v>
      </c>
      <c r="AU357" s="106" t="s">
        <v>357</v>
      </c>
    </row>
    <row r="358" spans="1:47" x14ac:dyDescent="0.25">
      <c r="A358" s="107">
        <v>10</v>
      </c>
      <c r="B358" s="107" t="s">
        <v>123</v>
      </c>
      <c r="C358" s="107">
        <v>4</v>
      </c>
      <c r="D358" s="46" t="s">
        <v>10</v>
      </c>
      <c r="E358" s="46" t="str">
        <f t="shared" si="60"/>
        <v>nametag_list4_critical26</v>
      </c>
      <c r="F358" s="109" t="s">
        <v>339</v>
      </c>
      <c r="G358" s="46" t="s">
        <v>197</v>
      </c>
      <c r="H358" s="46">
        <f>VLOOKUP($C358&amp;$G358,'Character Sets'!$A$3:$H$21,3,FALSE)</f>
        <v>12</v>
      </c>
      <c r="I358" s="46" t="str">
        <f>VLOOKUP($C358&amp;$G358,'Character Sets'!$A$3:$H$21,4,FALSE)</f>
        <v>ST2</v>
      </c>
      <c r="J358" s="46" t="str">
        <f>LOWER(VLOOKUP($C358&amp;$G358,'Character Sets'!$A$3:$H$21,6,FALSE))</f>
        <v>sam</v>
      </c>
      <c r="K358" s="114" t="str">
        <f t="shared" si="61"/>
        <v>ST2_they_sam_nametag.png</v>
      </c>
      <c r="L358" s="46" t="s">
        <v>195</v>
      </c>
      <c r="M358" s="46">
        <f>VLOOKUP($C358&amp;$L358,'Character Sets'!$A$3:$H$21,3,FALSE)</f>
        <v>10</v>
      </c>
      <c r="N358" s="46" t="str">
        <f>VLOOKUP($C358&amp;$L358,'Character Sets'!$A$3:$H$21,4,FALSE)</f>
        <v>HT2</v>
      </c>
      <c r="O358" s="46" t="str">
        <f>LOWER(VLOOKUP($C358&amp;$L358,'Character Sets'!$A$3:$H$21,6,FALSE))</f>
        <v>taylor</v>
      </c>
      <c r="P358" s="114" t="str">
        <f t="shared" si="62"/>
        <v>HT2_he_taylor_nametag.png</v>
      </c>
      <c r="Q358" s="114" t="s">
        <v>31</v>
      </c>
      <c r="R358" s="107" cm="1">
        <f t="array" ref="R358">_xlfn.IFS($AF358="left", 275, $AF358="right", 525)</f>
        <v>525</v>
      </c>
      <c r="S358" s="107" cm="1">
        <f t="array" ref="S358">_xlfn.IFS($AG358="left", 275, $AG358="right", 525)</f>
        <v>275</v>
      </c>
      <c r="T358" s="107" cm="1">
        <f t="array" ref="T358">_xlfn.IFS($AF358="left", 175, $AF358="right", 725)</f>
        <v>725</v>
      </c>
      <c r="U358" s="107" cm="1">
        <f t="array" ref="U358">_xlfn.IFS($AI358="top", 150, $AI358="bottom", 250)</f>
        <v>150</v>
      </c>
      <c r="V358" s="107" cm="1">
        <f t="array" ref="V358">_xlfn.IFS($AI358="top", 100, $AI358="bottom", 300)</f>
        <v>100</v>
      </c>
      <c r="W358" s="107" cm="1">
        <f t="array" ref="W358">_xlfn.IFS($AI358="top", 50, $AI358="bottom", 350)</f>
        <v>50</v>
      </c>
      <c r="X358" s="111" t="str">
        <f t="shared" si="63"/>
        <v>ST2_brother_sam.png</v>
      </c>
      <c r="Y358" s="106" t="str" cm="1">
        <f t="array" ref="Y358">_xlfn.IFS($AR358="target_sister",$AO358,$AR358="target_brother", $AN358,$AR358="distractor_sister",$AQ358,$AR358="distractor_brother",$AP358)</f>
        <v>HT2_sister_taylor.png</v>
      </c>
      <c r="Z358" s="106" t="str" cm="1">
        <f t="array" ref="Z358">_xlfn.IFS($AS358="target_sister",$AO358,$AS358="target_brother", $AN358,$AS358="distractor_sister",$AQ358,$AS358="distractor_brother",$AP358)</f>
        <v>ST2_brother_sam.png</v>
      </c>
      <c r="AA358" s="106" t="str" cm="1">
        <f t="array" ref="AA358">_xlfn.IFS($AT358="target_sister",$AO358,$AT358="target_brother", $AN358,$AT358="distractor_sister",$AQ358,$AT358="distractor_brother",$AP358)</f>
        <v>HT2_brother_taylor.png</v>
      </c>
      <c r="AB358" s="106" t="str" cm="1">
        <f t="array" ref="AB358">_xlfn.IFS($AU358="target_sister",$AO358,$AU358="target_brother", $AN358,$AU358="distractor_sister",$AQ358,$AU358="distractor_brother",$AP358)</f>
        <v>ST2_sister_sam.png</v>
      </c>
      <c r="AC358" s="111" t="str">
        <f>_xlfn.CONCAT(VLOOKUP($C358&amp;$G358,'Character Sets'!$A$3:$H$21,6,FALSE)," gave the ",LEFT($Q358,FIND(".",$Q358)-1)," to ",$AK358," ",$AL358,".")</f>
        <v>Sam gave the onion to their brother.</v>
      </c>
      <c r="AD358" s="107">
        <v>26</v>
      </c>
      <c r="AE358" s="106" t="str" cm="1">
        <f t="array" ref="AE358">_xlfn.IFS($B358="both", "_nametag", $B358="nametag", "_nametag", $B358="intro", "", $B358="neither", "")</f>
        <v>_nametag</v>
      </c>
      <c r="AF358" s="46" t="s">
        <v>6</v>
      </c>
      <c r="AG358" s="46" t="s">
        <v>5</v>
      </c>
      <c r="AH358" s="108" t="str">
        <f t="shared" si="66"/>
        <v>onion</v>
      </c>
      <c r="AI358" s="46" t="s">
        <v>7</v>
      </c>
      <c r="AJ358" s="110" t="str">
        <f t="shared" si="64"/>
        <v>top right</v>
      </c>
      <c r="AK358" s="110" t="str" cm="1">
        <f t="array" ref="AK358">_xlfn.IFS($G358="he", "his", $G358="she", "her", $G358="they", "their")</f>
        <v>their</v>
      </c>
      <c r="AL358" s="110" t="s">
        <v>135</v>
      </c>
      <c r="AM358" s="111" t="str">
        <f t="shared" si="65"/>
        <v>they_brother</v>
      </c>
      <c r="AN358" s="106" t="str">
        <f t="shared" si="67"/>
        <v>ST2_brother_sam.png</v>
      </c>
      <c r="AO358" s="106" t="str">
        <f t="shared" si="68"/>
        <v>ST2_sister_sam.png</v>
      </c>
      <c r="AP358" s="106" t="str">
        <f t="shared" si="69"/>
        <v>HT2_brother_taylor.png</v>
      </c>
      <c r="AQ358" s="106" t="str">
        <f t="shared" si="70"/>
        <v>HT2_sister_taylor.png</v>
      </c>
      <c r="AR358" s="106" t="s">
        <v>358</v>
      </c>
      <c r="AS358" s="106" t="s">
        <v>355</v>
      </c>
      <c r="AT358" s="106" t="s">
        <v>357</v>
      </c>
      <c r="AU358" s="106" t="s">
        <v>356</v>
      </c>
    </row>
    <row r="359" spans="1:47" x14ac:dyDescent="0.25">
      <c r="A359" s="107">
        <v>10</v>
      </c>
      <c r="B359" s="107" t="s">
        <v>123</v>
      </c>
      <c r="C359" s="107">
        <v>4</v>
      </c>
      <c r="D359" s="46" t="s">
        <v>10</v>
      </c>
      <c r="E359" s="46" t="str">
        <f t="shared" si="60"/>
        <v>nametag_list4_critical27</v>
      </c>
      <c r="F359" s="109" t="s">
        <v>339</v>
      </c>
      <c r="G359" s="46" t="s">
        <v>197</v>
      </c>
      <c r="H359" s="46">
        <f>VLOOKUP($C359&amp;$G359,'Character Sets'!$A$3:$H$21,3,FALSE)</f>
        <v>12</v>
      </c>
      <c r="I359" s="46" t="str">
        <f>VLOOKUP($C359&amp;$G359,'Character Sets'!$A$3:$H$21,4,FALSE)</f>
        <v>ST2</v>
      </c>
      <c r="J359" s="46" t="str">
        <f>LOWER(VLOOKUP($C359&amp;$G359,'Character Sets'!$A$3:$H$21,6,FALSE))</f>
        <v>sam</v>
      </c>
      <c r="K359" s="114" t="str">
        <f t="shared" si="61"/>
        <v>ST2_they_sam_nametag.png</v>
      </c>
      <c r="L359" s="46" t="s">
        <v>195</v>
      </c>
      <c r="M359" s="46">
        <f>VLOOKUP($C359&amp;$L359,'Character Sets'!$A$3:$H$21,3,FALSE)</f>
        <v>10</v>
      </c>
      <c r="N359" s="46" t="str">
        <f>VLOOKUP($C359&amp;$L359,'Character Sets'!$A$3:$H$21,4,FALSE)</f>
        <v>HT2</v>
      </c>
      <c r="O359" s="46" t="str">
        <f>LOWER(VLOOKUP($C359&amp;$L359,'Character Sets'!$A$3:$H$21,6,FALSE))</f>
        <v>taylor</v>
      </c>
      <c r="P359" s="114" t="str">
        <f t="shared" si="62"/>
        <v>HT2_he_taylor_nametag.png</v>
      </c>
      <c r="Q359" s="114" t="s">
        <v>34</v>
      </c>
      <c r="R359" s="107" cm="1">
        <f t="array" ref="R359">_xlfn.IFS($AF359="left", 275, $AF359="right", 525)</f>
        <v>275</v>
      </c>
      <c r="S359" s="107" cm="1">
        <f t="array" ref="S359">_xlfn.IFS($AG359="left", 275, $AG359="right", 525)</f>
        <v>525</v>
      </c>
      <c r="T359" s="107" cm="1">
        <f t="array" ref="T359">_xlfn.IFS($AF359="left", 175, $AF359="right", 725)</f>
        <v>175</v>
      </c>
      <c r="U359" s="107" cm="1">
        <f t="array" ref="U359">_xlfn.IFS($AI359="top", 150, $AI359="bottom", 250)</f>
        <v>250</v>
      </c>
      <c r="V359" s="107" cm="1">
        <f t="array" ref="V359">_xlfn.IFS($AI359="top", 100, $AI359="bottom", 300)</f>
        <v>300</v>
      </c>
      <c r="W359" s="107" cm="1">
        <f t="array" ref="W359">_xlfn.IFS($AI359="top", 50, $AI359="bottom", 350)</f>
        <v>350</v>
      </c>
      <c r="X359" s="111" t="str">
        <f t="shared" si="63"/>
        <v>ST2_brother_sam.png</v>
      </c>
      <c r="Y359" s="106" t="str" cm="1">
        <f t="array" ref="Y359">_xlfn.IFS($AR359="target_sister",$AO359,$AR359="target_brother", $AN359,$AR359="distractor_sister",$AQ359,$AR359="distractor_brother",$AP359)</f>
        <v>ST2_sister_sam.png</v>
      </c>
      <c r="Z359" s="106" t="str" cm="1">
        <f t="array" ref="Z359">_xlfn.IFS($AS359="target_sister",$AO359,$AS359="target_brother", $AN359,$AS359="distractor_sister",$AQ359,$AS359="distractor_brother",$AP359)</f>
        <v>HT2_brother_taylor.png</v>
      </c>
      <c r="AA359" s="106" t="str" cm="1">
        <f t="array" ref="AA359">_xlfn.IFS($AT359="target_sister",$AO359,$AT359="target_brother", $AN359,$AT359="distractor_sister",$AQ359,$AT359="distractor_brother",$AP359)</f>
        <v>ST2_brother_sam.png</v>
      </c>
      <c r="AB359" s="106" t="str" cm="1">
        <f t="array" ref="AB359">_xlfn.IFS($AU359="target_sister",$AO359,$AU359="target_brother", $AN359,$AU359="distractor_sister",$AQ359,$AU359="distractor_brother",$AP359)</f>
        <v>HT2_sister_taylor.png</v>
      </c>
      <c r="AC359" s="111" t="str">
        <f>_xlfn.CONCAT(VLOOKUP($C359&amp;$G359,'Character Sets'!$A$3:$H$21,6,FALSE)," gave the ",LEFT($Q359,FIND(".",$Q359)-1)," to ",$AK359," ",$AL359,".")</f>
        <v>Sam gave the watermelon to their brother.</v>
      </c>
      <c r="AD359" s="107">
        <v>27</v>
      </c>
      <c r="AE359" s="106" t="str" cm="1">
        <f t="array" ref="AE359">_xlfn.IFS($B359="both", "_nametag", $B359="nametag", "_nametag", $B359="intro", "", $B359="neither", "")</f>
        <v>_nametag</v>
      </c>
      <c r="AF359" s="46" t="s">
        <v>5</v>
      </c>
      <c r="AG359" s="46" t="s">
        <v>6</v>
      </c>
      <c r="AH359" s="108" t="str">
        <f t="shared" si="66"/>
        <v>watermelon</v>
      </c>
      <c r="AI359" s="46" t="s">
        <v>8</v>
      </c>
      <c r="AJ359" s="110" t="str">
        <f t="shared" si="64"/>
        <v>bottom left</v>
      </c>
      <c r="AK359" s="110" t="str" cm="1">
        <f t="array" ref="AK359">_xlfn.IFS($G359="he", "his", $G359="she", "her", $G359="they", "their")</f>
        <v>their</v>
      </c>
      <c r="AL359" s="110" t="s">
        <v>135</v>
      </c>
      <c r="AM359" s="111" t="str">
        <f t="shared" si="65"/>
        <v>they_brother</v>
      </c>
      <c r="AN359" s="106" t="str">
        <f t="shared" si="67"/>
        <v>ST2_brother_sam.png</v>
      </c>
      <c r="AO359" s="106" t="str">
        <f t="shared" si="68"/>
        <v>ST2_sister_sam.png</v>
      </c>
      <c r="AP359" s="106" t="str">
        <f t="shared" si="69"/>
        <v>HT2_brother_taylor.png</v>
      </c>
      <c r="AQ359" s="106" t="str">
        <f t="shared" si="70"/>
        <v>HT2_sister_taylor.png</v>
      </c>
      <c r="AR359" s="106" t="s">
        <v>356</v>
      </c>
      <c r="AS359" s="106" t="s">
        <v>357</v>
      </c>
      <c r="AT359" s="106" t="s">
        <v>355</v>
      </c>
      <c r="AU359" s="106" t="s">
        <v>358</v>
      </c>
    </row>
    <row r="360" spans="1:47" x14ac:dyDescent="0.25">
      <c r="A360" s="107">
        <v>10</v>
      </c>
      <c r="B360" s="107" t="s">
        <v>123</v>
      </c>
      <c r="C360" s="107">
        <v>4</v>
      </c>
      <c r="D360" s="46" t="s">
        <v>10</v>
      </c>
      <c r="E360" s="46" t="str">
        <f t="shared" si="60"/>
        <v>nametag_list4_critical28</v>
      </c>
      <c r="F360" s="109" t="s">
        <v>339</v>
      </c>
      <c r="G360" s="46" t="s">
        <v>197</v>
      </c>
      <c r="H360" s="46">
        <f>VLOOKUP($C360&amp;$G360,'Character Sets'!$A$3:$H$21,3,FALSE)</f>
        <v>12</v>
      </c>
      <c r="I360" s="46" t="str">
        <f>VLOOKUP($C360&amp;$G360,'Character Sets'!$A$3:$H$21,4,FALSE)</f>
        <v>ST2</v>
      </c>
      <c r="J360" s="46" t="str">
        <f>LOWER(VLOOKUP($C360&amp;$G360,'Character Sets'!$A$3:$H$21,6,FALSE))</f>
        <v>sam</v>
      </c>
      <c r="K360" s="114" t="str">
        <f t="shared" si="61"/>
        <v>ST2_they_sam_nametag.png</v>
      </c>
      <c r="L360" s="46" t="s">
        <v>195</v>
      </c>
      <c r="M360" s="46">
        <f>VLOOKUP($C360&amp;$L360,'Character Sets'!$A$3:$H$21,3,FALSE)</f>
        <v>10</v>
      </c>
      <c r="N360" s="46" t="str">
        <f>VLOOKUP($C360&amp;$L360,'Character Sets'!$A$3:$H$21,4,FALSE)</f>
        <v>HT2</v>
      </c>
      <c r="O360" s="46" t="str">
        <f>LOWER(VLOOKUP($C360&amp;$L360,'Character Sets'!$A$3:$H$21,6,FALSE))</f>
        <v>taylor</v>
      </c>
      <c r="P360" s="114" t="str">
        <f t="shared" si="62"/>
        <v>HT2_he_taylor_nametag.png</v>
      </c>
      <c r="Q360" s="114" t="s">
        <v>32</v>
      </c>
      <c r="R360" s="107" cm="1">
        <f t="array" ref="R360">_xlfn.IFS($AF360="left", 275, $AF360="right", 525)</f>
        <v>525</v>
      </c>
      <c r="S360" s="107" cm="1">
        <f t="array" ref="S360">_xlfn.IFS($AG360="left", 275, $AG360="right", 525)</f>
        <v>275</v>
      </c>
      <c r="T360" s="107" cm="1">
        <f t="array" ref="T360">_xlfn.IFS($AF360="left", 175, $AF360="right", 725)</f>
        <v>725</v>
      </c>
      <c r="U360" s="107" cm="1">
        <f t="array" ref="U360">_xlfn.IFS($AI360="top", 150, $AI360="bottom", 250)</f>
        <v>250</v>
      </c>
      <c r="V360" s="107" cm="1">
        <f t="array" ref="V360">_xlfn.IFS($AI360="top", 100, $AI360="bottom", 300)</f>
        <v>300</v>
      </c>
      <c r="W360" s="107" cm="1">
        <f t="array" ref="W360">_xlfn.IFS($AI360="top", 50, $AI360="bottom", 350)</f>
        <v>350</v>
      </c>
      <c r="X360" s="111" t="str">
        <f t="shared" si="63"/>
        <v>ST2_sister_sam.png</v>
      </c>
      <c r="Y360" s="106" t="str" cm="1">
        <f t="array" ref="Y360">_xlfn.IFS($AR360="target_sister",$AO360,$AR360="target_brother", $AN360,$AR360="distractor_sister",$AQ360,$AR360="distractor_brother",$AP360)</f>
        <v>HT2_sister_taylor.png</v>
      </c>
      <c r="Z360" s="106" t="str" cm="1">
        <f t="array" ref="Z360">_xlfn.IFS($AS360="target_sister",$AO360,$AS360="target_brother", $AN360,$AS360="distractor_sister",$AQ360,$AS360="distractor_brother",$AP360)</f>
        <v>ST2_brother_sam.png</v>
      </c>
      <c r="AA360" s="106" t="str" cm="1">
        <f t="array" ref="AA360">_xlfn.IFS($AT360="target_sister",$AO360,$AT360="target_brother", $AN360,$AT360="distractor_sister",$AQ360,$AT360="distractor_brother",$AP360)</f>
        <v>HT2_brother_taylor.png</v>
      </c>
      <c r="AB360" s="106" t="str" cm="1">
        <f t="array" ref="AB360">_xlfn.IFS($AU360="target_sister",$AO360,$AU360="target_brother", $AN360,$AU360="distractor_sister",$AQ360,$AU360="distractor_brother",$AP360)</f>
        <v>ST2_sister_sam.png</v>
      </c>
      <c r="AC360" s="111" t="str">
        <f>_xlfn.CONCAT(VLOOKUP($C360&amp;$G360,'Character Sets'!$A$3:$H$21,6,FALSE)," gave the ",LEFT($Q360,FIND(".",$Q360)-1)," to ",$AK360," ",$AL360,".")</f>
        <v>Sam gave the knife to their sister.</v>
      </c>
      <c r="AD360" s="107">
        <v>28</v>
      </c>
      <c r="AE360" s="106" t="str" cm="1">
        <f t="array" ref="AE360">_xlfn.IFS($B360="both", "_nametag", $B360="nametag", "_nametag", $B360="intro", "", $B360="neither", "")</f>
        <v>_nametag</v>
      </c>
      <c r="AF360" s="46" t="s">
        <v>6</v>
      </c>
      <c r="AG360" s="46" t="s">
        <v>5</v>
      </c>
      <c r="AH360" s="108" t="str">
        <f t="shared" si="66"/>
        <v>knife</v>
      </c>
      <c r="AI360" s="46" t="s">
        <v>8</v>
      </c>
      <c r="AJ360" s="110" t="str">
        <f t="shared" si="64"/>
        <v>bottom right</v>
      </c>
      <c r="AK360" s="110" t="str" cm="1">
        <f t="array" ref="AK360">_xlfn.IFS($G360="he", "his", $G360="she", "her", $G360="they", "their")</f>
        <v>their</v>
      </c>
      <c r="AL360" s="110" t="s">
        <v>136</v>
      </c>
      <c r="AM360" s="111" t="str">
        <f t="shared" si="65"/>
        <v>they_sister</v>
      </c>
      <c r="AN360" s="106" t="str">
        <f t="shared" si="67"/>
        <v>ST2_brother_sam.png</v>
      </c>
      <c r="AO360" s="106" t="str">
        <f t="shared" si="68"/>
        <v>ST2_sister_sam.png</v>
      </c>
      <c r="AP360" s="106" t="str">
        <f t="shared" si="69"/>
        <v>HT2_brother_taylor.png</v>
      </c>
      <c r="AQ360" s="106" t="str">
        <f t="shared" si="70"/>
        <v>HT2_sister_taylor.png</v>
      </c>
      <c r="AR360" s="106" t="s">
        <v>358</v>
      </c>
      <c r="AS360" s="106" t="s">
        <v>355</v>
      </c>
      <c r="AT360" s="106" t="s">
        <v>357</v>
      </c>
      <c r="AU360" s="106" t="s">
        <v>356</v>
      </c>
    </row>
    <row r="361" spans="1:47" x14ac:dyDescent="0.25">
      <c r="A361" s="107">
        <v>10</v>
      </c>
      <c r="B361" s="107" t="s">
        <v>123</v>
      </c>
      <c r="C361" s="107">
        <v>4</v>
      </c>
      <c r="D361" s="46" t="s">
        <v>10</v>
      </c>
      <c r="E361" s="46" t="str">
        <f t="shared" si="60"/>
        <v>nametag_list4_critical29</v>
      </c>
      <c r="F361" s="109" t="s">
        <v>339</v>
      </c>
      <c r="G361" s="46" t="s">
        <v>197</v>
      </c>
      <c r="H361" s="46">
        <f>VLOOKUP($C361&amp;$G361,'Character Sets'!$A$3:$H$21,3,FALSE)</f>
        <v>12</v>
      </c>
      <c r="I361" s="46" t="str">
        <f>VLOOKUP($C361&amp;$G361,'Character Sets'!$A$3:$H$21,4,FALSE)</f>
        <v>ST2</v>
      </c>
      <c r="J361" s="46" t="str">
        <f>LOWER(VLOOKUP($C361&amp;$G361,'Character Sets'!$A$3:$H$21,6,FALSE))</f>
        <v>sam</v>
      </c>
      <c r="K361" s="114" t="str">
        <f t="shared" si="61"/>
        <v>ST2_they_sam_nametag.png</v>
      </c>
      <c r="L361" s="46" t="s">
        <v>195</v>
      </c>
      <c r="M361" s="46">
        <f>VLOOKUP($C361&amp;$L361,'Character Sets'!$A$3:$H$21,3,FALSE)</f>
        <v>10</v>
      </c>
      <c r="N361" s="46" t="str">
        <f>VLOOKUP($C361&amp;$L361,'Character Sets'!$A$3:$H$21,4,FALSE)</f>
        <v>HT2</v>
      </c>
      <c r="O361" s="46" t="str">
        <f>LOWER(VLOOKUP($C361&amp;$L361,'Character Sets'!$A$3:$H$21,6,FALSE))</f>
        <v>taylor</v>
      </c>
      <c r="P361" s="114" t="str">
        <f t="shared" si="62"/>
        <v>HT2_he_taylor_nametag.png</v>
      </c>
      <c r="Q361" s="114" t="s">
        <v>85</v>
      </c>
      <c r="R361" s="107" cm="1">
        <f t="array" ref="R361">_xlfn.IFS($AF361="left", 275, $AF361="right", 525)</f>
        <v>275</v>
      </c>
      <c r="S361" s="107" cm="1">
        <f t="array" ref="S361">_xlfn.IFS($AG361="left", 275, $AG361="right", 525)</f>
        <v>525</v>
      </c>
      <c r="T361" s="107" cm="1">
        <f t="array" ref="T361">_xlfn.IFS($AF361="left", 175, $AF361="right", 725)</f>
        <v>175</v>
      </c>
      <c r="U361" s="107" cm="1">
        <f t="array" ref="U361">_xlfn.IFS($AI361="top", 150, $AI361="bottom", 250)</f>
        <v>150</v>
      </c>
      <c r="V361" s="107" cm="1">
        <f t="array" ref="V361">_xlfn.IFS($AI361="top", 100, $AI361="bottom", 300)</f>
        <v>100</v>
      </c>
      <c r="W361" s="107" cm="1">
        <f t="array" ref="W361">_xlfn.IFS($AI361="top", 50, $AI361="bottom", 350)</f>
        <v>50</v>
      </c>
      <c r="X361" s="111" t="str">
        <f t="shared" si="63"/>
        <v>ST2_brother_sam.png</v>
      </c>
      <c r="Y361" s="106" t="str" cm="1">
        <f t="array" ref="Y361">_xlfn.IFS($AR361="target_sister",$AO361,$AR361="target_brother", $AN361,$AR361="distractor_sister",$AQ361,$AR361="distractor_brother",$AP361)</f>
        <v>ST2_brother_sam.png</v>
      </c>
      <c r="Z361" s="106" t="str" cm="1">
        <f t="array" ref="Z361">_xlfn.IFS($AS361="target_sister",$AO361,$AS361="target_brother", $AN361,$AS361="distractor_sister",$AQ361,$AS361="distractor_brother",$AP361)</f>
        <v>HT2_brother_taylor.png</v>
      </c>
      <c r="AA361" s="106" t="str" cm="1">
        <f t="array" ref="AA361">_xlfn.IFS($AT361="target_sister",$AO361,$AT361="target_brother", $AN361,$AT361="distractor_sister",$AQ361,$AT361="distractor_brother",$AP361)</f>
        <v>ST2_sister_sam.png</v>
      </c>
      <c r="AB361" s="106" t="str" cm="1">
        <f t="array" ref="AB361">_xlfn.IFS($AU361="target_sister",$AO361,$AU361="target_brother", $AN361,$AU361="distractor_sister",$AQ361,$AU361="distractor_brother",$AP361)</f>
        <v>HT2_sister_taylor.png</v>
      </c>
      <c r="AC361" s="111" t="str">
        <f>_xlfn.CONCAT(VLOOKUP($C361&amp;$G361,'Character Sets'!$A$3:$H$21,6,FALSE)," gave the ",LEFT($Q361,FIND(".",$Q361)-1)," to ",$AK361," ",$AL361,".")</f>
        <v>Sam gave the cookie to their brother.</v>
      </c>
      <c r="AD361" s="107">
        <v>29</v>
      </c>
      <c r="AE361" s="106" t="str" cm="1">
        <f t="array" ref="AE361">_xlfn.IFS($B361="both", "_nametag", $B361="nametag", "_nametag", $B361="intro", "", $B361="neither", "")</f>
        <v>_nametag</v>
      </c>
      <c r="AF361" s="46" t="s">
        <v>5</v>
      </c>
      <c r="AG361" s="46" t="s">
        <v>6</v>
      </c>
      <c r="AH361" s="108" t="str">
        <f t="shared" si="66"/>
        <v>cookie</v>
      </c>
      <c r="AI361" s="46" t="s">
        <v>7</v>
      </c>
      <c r="AJ361" s="110" t="str">
        <f t="shared" si="64"/>
        <v>top left</v>
      </c>
      <c r="AK361" s="110" t="str" cm="1">
        <f t="array" ref="AK361">_xlfn.IFS($G361="he", "his", $G361="she", "her", $G361="they", "their")</f>
        <v>their</v>
      </c>
      <c r="AL361" s="110" t="s">
        <v>135</v>
      </c>
      <c r="AM361" s="111" t="str">
        <f t="shared" si="65"/>
        <v>they_brother</v>
      </c>
      <c r="AN361" s="106" t="str">
        <f t="shared" si="67"/>
        <v>ST2_brother_sam.png</v>
      </c>
      <c r="AO361" s="106" t="str">
        <f t="shared" si="68"/>
        <v>ST2_sister_sam.png</v>
      </c>
      <c r="AP361" s="106" t="str">
        <f t="shared" si="69"/>
        <v>HT2_brother_taylor.png</v>
      </c>
      <c r="AQ361" s="106" t="str">
        <f t="shared" si="70"/>
        <v>HT2_sister_taylor.png</v>
      </c>
      <c r="AR361" s="106" t="s">
        <v>355</v>
      </c>
      <c r="AS361" s="106" t="s">
        <v>357</v>
      </c>
      <c r="AT361" s="106" t="s">
        <v>356</v>
      </c>
      <c r="AU361" s="106" t="s">
        <v>358</v>
      </c>
    </row>
    <row r="362" spans="1:47" x14ac:dyDescent="0.25">
      <c r="A362" s="107">
        <v>10</v>
      </c>
      <c r="B362" s="107" t="s">
        <v>123</v>
      </c>
      <c r="C362" s="107">
        <v>4</v>
      </c>
      <c r="D362" s="46" t="s">
        <v>10</v>
      </c>
      <c r="E362" s="46" t="str">
        <f t="shared" si="60"/>
        <v>nametag_list4_critical30</v>
      </c>
      <c r="F362" s="109" t="s">
        <v>339</v>
      </c>
      <c r="G362" s="46" t="s">
        <v>197</v>
      </c>
      <c r="H362" s="46">
        <f>VLOOKUP($C362&amp;$G362,'Character Sets'!$A$3:$H$21,3,FALSE)</f>
        <v>12</v>
      </c>
      <c r="I362" s="46" t="str">
        <f>VLOOKUP($C362&amp;$G362,'Character Sets'!$A$3:$H$21,4,FALSE)</f>
        <v>ST2</v>
      </c>
      <c r="J362" s="46" t="str">
        <f>LOWER(VLOOKUP($C362&amp;$G362,'Character Sets'!$A$3:$H$21,6,FALSE))</f>
        <v>sam</v>
      </c>
      <c r="K362" s="114" t="str">
        <f t="shared" si="61"/>
        <v>ST2_they_sam_nametag.png</v>
      </c>
      <c r="L362" s="46" t="s">
        <v>195</v>
      </c>
      <c r="M362" s="46">
        <f>VLOOKUP($C362&amp;$L362,'Character Sets'!$A$3:$H$21,3,FALSE)</f>
        <v>10</v>
      </c>
      <c r="N362" s="46" t="str">
        <f>VLOOKUP($C362&amp;$L362,'Character Sets'!$A$3:$H$21,4,FALSE)</f>
        <v>HT2</v>
      </c>
      <c r="O362" s="46" t="str">
        <f>LOWER(VLOOKUP($C362&amp;$L362,'Character Sets'!$A$3:$H$21,6,FALSE))</f>
        <v>taylor</v>
      </c>
      <c r="P362" s="114" t="str">
        <f t="shared" si="62"/>
        <v>HT2_he_taylor_nametag.png</v>
      </c>
      <c r="Q362" s="114" t="s">
        <v>33</v>
      </c>
      <c r="R362" s="107" cm="1">
        <f t="array" ref="R362">_xlfn.IFS($AF362="left", 275, $AF362="right", 525)</f>
        <v>525</v>
      </c>
      <c r="S362" s="107" cm="1">
        <f t="array" ref="S362">_xlfn.IFS($AG362="left", 275, $AG362="right", 525)</f>
        <v>275</v>
      </c>
      <c r="T362" s="107" cm="1">
        <f t="array" ref="T362">_xlfn.IFS($AF362="left", 175, $AF362="right", 725)</f>
        <v>725</v>
      </c>
      <c r="U362" s="107" cm="1">
        <f t="array" ref="U362">_xlfn.IFS($AI362="top", 150, $AI362="bottom", 250)</f>
        <v>250</v>
      </c>
      <c r="V362" s="107" cm="1">
        <f t="array" ref="V362">_xlfn.IFS($AI362="top", 100, $AI362="bottom", 300)</f>
        <v>300</v>
      </c>
      <c r="W362" s="107" cm="1">
        <f t="array" ref="W362">_xlfn.IFS($AI362="top", 50, $AI362="bottom", 350)</f>
        <v>350</v>
      </c>
      <c r="X362" s="111" t="str">
        <f t="shared" si="63"/>
        <v>ST2_sister_sam.png</v>
      </c>
      <c r="Y362" s="106" t="str" cm="1">
        <f t="array" ref="Y362">_xlfn.IFS($AR362="target_sister",$AO362,$AR362="target_brother", $AN362,$AR362="distractor_sister",$AQ362,$AR362="distractor_brother",$AP362)</f>
        <v>HT2_sister_taylor.png</v>
      </c>
      <c r="Z362" s="106" t="str" cm="1">
        <f t="array" ref="Z362">_xlfn.IFS($AS362="target_sister",$AO362,$AS362="target_brother", $AN362,$AS362="distractor_sister",$AQ362,$AS362="distractor_brother",$AP362)</f>
        <v>ST2_brother_sam.png</v>
      </c>
      <c r="AA362" s="106" t="str" cm="1">
        <f t="array" ref="AA362">_xlfn.IFS($AT362="target_sister",$AO362,$AT362="target_brother", $AN362,$AT362="distractor_sister",$AQ362,$AT362="distractor_brother",$AP362)</f>
        <v>HT2_brother_taylor.png</v>
      </c>
      <c r="AB362" s="106" t="str" cm="1">
        <f t="array" ref="AB362">_xlfn.IFS($AU362="target_sister",$AO362,$AU362="target_brother", $AN362,$AU362="distractor_sister",$AQ362,$AU362="distractor_brother",$AP362)</f>
        <v>ST2_sister_sam.png</v>
      </c>
      <c r="AC362" s="111" t="str">
        <f>_xlfn.CONCAT(VLOOKUP($C362&amp;$G362,'Character Sets'!$A$3:$H$21,6,FALSE)," gave the ",LEFT($Q362,FIND(".",$Q362)-1)," to ",$AK362," ",$AL362,".")</f>
        <v>Sam gave the tomato to their sister.</v>
      </c>
      <c r="AD362" s="107">
        <v>30</v>
      </c>
      <c r="AE362" s="106" t="str" cm="1">
        <f t="array" ref="AE362">_xlfn.IFS($B362="both", "_nametag", $B362="nametag", "_nametag", $B362="intro", "", $B362="neither", "")</f>
        <v>_nametag</v>
      </c>
      <c r="AF362" s="46" t="s">
        <v>6</v>
      </c>
      <c r="AG362" s="46" t="s">
        <v>5</v>
      </c>
      <c r="AH362" s="108" t="str">
        <f t="shared" si="66"/>
        <v>tomato</v>
      </c>
      <c r="AI362" s="108" t="s">
        <v>8</v>
      </c>
      <c r="AJ362" s="110" t="str">
        <f t="shared" si="64"/>
        <v>bottom right</v>
      </c>
      <c r="AK362" s="110" t="str" cm="1">
        <f t="array" ref="AK362">_xlfn.IFS($G362="he", "his", $G362="she", "her", $G362="they", "their")</f>
        <v>their</v>
      </c>
      <c r="AL362" s="110" t="s">
        <v>136</v>
      </c>
      <c r="AM362" s="111" t="str">
        <f t="shared" si="65"/>
        <v>they_sister</v>
      </c>
      <c r="AN362" s="106" t="str">
        <f t="shared" si="67"/>
        <v>ST2_brother_sam.png</v>
      </c>
      <c r="AO362" s="106" t="str">
        <f t="shared" si="68"/>
        <v>ST2_sister_sam.png</v>
      </c>
      <c r="AP362" s="106" t="str">
        <f t="shared" si="69"/>
        <v>HT2_brother_taylor.png</v>
      </c>
      <c r="AQ362" s="106" t="str">
        <f t="shared" si="70"/>
        <v>HT2_sister_taylor.png</v>
      </c>
      <c r="AR362" s="106" t="s">
        <v>358</v>
      </c>
      <c r="AS362" s="106" t="s">
        <v>355</v>
      </c>
      <c r="AT362" s="106" t="s">
        <v>357</v>
      </c>
      <c r="AU362" s="106" t="s">
        <v>356</v>
      </c>
    </row>
    <row r="363" spans="1:47" x14ac:dyDescent="0.25">
      <c r="A363" s="107">
        <v>11</v>
      </c>
      <c r="B363" s="107" t="s">
        <v>123</v>
      </c>
      <c r="C363" s="107">
        <v>5</v>
      </c>
      <c r="D363" s="46" t="s">
        <v>65</v>
      </c>
      <c r="E363" s="46" t="str">
        <f t="shared" si="60"/>
        <v>nametag_list5_example1</v>
      </c>
      <c r="F363" s="109" t="s">
        <v>337</v>
      </c>
      <c r="G363" s="46" t="s">
        <v>195</v>
      </c>
      <c r="H363" s="46">
        <f>VLOOKUP($C363&amp;$G363,'Character Sets'!$A$3:$H$21,3,FALSE)</f>
        <v>13</v>
      </c>
      <c r="I363" s="46" t="str">
        <f>VLOOKUP($C363&amp;$G363,'Character Sets'!$A$3:$H$21,4,FALSE)</f>
        <v>HT2</v>
      </c>
      <c r="J363" s="46" t="str">
        <f>LOWER(VLOOKUP($C363&amp;$G363,'Character Sets'!$A$3:$H$21,6,FALSE))</f>
        <v>casey</v>
      </c>
      <c r="K363" s="114" t="str">
        <f t="shared" si="61"/>
        <v>HT2_he_casey_nametag.png</v>
      </c>
      <c r="L363" s="46" t="s">
        <v>196</v>
      </c>
      <c r="M363" s="46">
        <f>VLOOKUP($C363&amp;$L363,'Character Sets'!$A$3:$H$21,3,FALSE)</f>
        <v>14</v>
      </c>
      <c r="N363" s="46" t="str">
        <f>VLOOKUP($C363&amp;$L363,'Character Sets'!$A$3:$H$21,4,FALSE)</f>
        <v>ST2</v>
      </c>
      <c r="O363" s="46" t="str">
        <f>LOWER(VLOOKUP($C363&amp;$L363,'Character Sets'!$A$3:$H$21,6,FALSE))</f>
        <v>jaime</v>
      </c>
      <c r="P363" s="114" t="str">
        <f t="shared" si="62"/>
        <v>ST2_she_jaime_nametag.png</v>
      </c>
      <c r="Q363" s="114" t="s">
        <v>38</v>
      </c>
      <c r="R363" s="107" cm="1">
        <f t="array" ref="R363">_xlfn.IFS($AF363="left", 275, $AF363="right", 525)</f>
        <v>275</v>
      </c>
      <c r="S363" s="107" cm="1">
        <f t="array" ref="S363">_xlfn.IFS($AG363="left", 275, $AG363="right", 525)</f>
        <v>525</v>
      </c>
      <c r="T363" s="107" cm="1">
        <f t="array" ref="T363">_xlfn.IFS($AF363="left", 175, $AF363="right", 725)</f>
        <v>175</v>
      </c>
      <c r="U363" s="107" cm="1">
        <f t="array" ref="U363">_xlfn.IFS($AI363="top", 150, $AI363="bottom", 250)</f>
        <v>250</v>
      </c>
      <c r="V363" s="107" cm="1">
        <f t="array" ref="V363">_xlfn.IFS($AI363="top", 100, $AI363="bottom", 300)</f>
        <v>300</v>
      </c>
      <c r="W363" s="107" cm="1">
        <f t="array" ref="W363">_xlfn.IFS($AI363="top", 50, $AI363="bottom", 350)</f>
        <v>350</v>
      </c>
      <c r="X363" s="111" t="str">
        <f t="shared" si="63"/>
        <v>HT2_brother_casey.png</v>
      </c>
      <c r="Y363" s="106" t="str" cm="1">
        <f t="array" ref="Y363">_xlfn.IFS($AR363="target_sister",$AO363,$AR363="target_brother", $AN363,$AR363="distractor_sister",$AQ363,$AR363="distractor_brother",$AP363)</f>
        <v>HT2_sister_casey.png</v>
      </c>
      <c r="Z363" s="106" t="str" cm="1">
        <f t="array" ref="Z363">_xlfn.IFS($AS363="target_sister",$AO363,$AS363="target_brother", $AN363,$AS363="distractor_sister",$AQ363,$AS363="distractor_brother",$AP363)</f>
        <v>ST2_brother_jaime.png</v>
      </c>
      <c r="AA363" s="106" t="str" cm="1">
        <f t="array" ref="AA363">_xlfn.IFS($AT363="target_sister",$AO363,$AT363="target_brother", $AN363,$AT363="distractor_sister",$AQ363,$AT363="distractor_brother",$AP363)</f>
        <v>HT2_brother_casey.png</v>
      </c>
      <c r="AB363" s="106" t="str" cm="1">
        <f t="array" ref="AB363">_xlfn.IFS($AU363="target_sister",$AO363,$AU363="target_brother", $AN363,$AU363="distractor_sister",$AQ363,$AU363="distractor_brother",$AP363)</f>
        <v>ST2_sister_jaime.png</v>
      </c>
      <c r="AC363" s="111" t="str">
        <f>_xlfn.CONCAT(VLOOKUP($C363&amp;$G363,'Character Sets'!$A$3:$H$21,6,FALSE)," gave the ",LEFT($Q363,FIND(".",$Q363)-1)," to ",$AK363," ",$AL363,".")</f>
        <v>Casey gave the fork to his brother.</v>
      </c>
      <c r="AD363" s="107">
        <v>1</v>
      </c>
      <c r="AE363" s="106" t="str" cm="1">
        <f t="array" ref="AE363">_xlfn.IFS($B363="both", "_nametag", $B363="nametag", "_nametag", $B363="intro", "", $B363="neither", "")</f>
        <v>_nametag</v>
      </c>
      <c r="AF363" s="108" t="s">
        <v>5</v>
      </c>
      <c r="AG363" s="108" t="s">
        <v>6</v>
      </c>
      <c r="AH363" s="108" t="str">
        <f t="shared" si="66"/>
        <v>fork</v>
      </c>
      <c r="AI363" s="108" t="s">
        <v>8</v>
      </c>
      <c r="AJ363" s="110" t="str">
        <f t="shared" si="64"/>
        <v>bottom left</v>
      </c>
      <c r="AK363" s="110" t="str" cm="1">
        <f t="array" ref="AK363">_xlfn.IFS($G363="he", "his", $G363="she", "her", $G363="they", "their")</f>
        <v>his</v>
      </c>
      <c r="AL363" s="110" t="s">
        <v>135</v>
      </c>
      <c r="AM363" s="111" t="str">
        <f t="shared" si="65"/>
        <v>he_brother</v>
      </c>
      <c r="AN363" s="106" t="str">
        <f t="shared" si="67"/>
        <v>HT2_brother_casey.png</v>
      </c>
      <c r="AO363" s="106" t="str">
        <f t="shared" si="68"/>
        <v>HT2_sister_casey.png</v>
      </c>
      <c r="AP363" s="106" t="str">
        <f t="shared" si="69"/>
        <v>ST2_brother_jaime.png</v>
      </c>
      <c r="AQ363" s="106" t="str">
        <f t="shared" si="70"/>
        <v>ST2_sister_jaime.png</v>
      </c>
      <c r="AR363" s="106" t="s">
        <v>356</v>
      </c>
      <c r="AS363" s="106" t="s">
        <v>357</v>
      </c>
      <c r="AT363" s="106" t="s">
        <v>355</v>
      </c>
      <c r="AU363" s="106" t="s">
        <v>358</v>
      </c>
    </row>
    <row r="364" spans="1:47" x14ac:dyDescent="0.25">
      <c r="A364" s="107">
        <v>11</v>
      </c>
      <c r="B364" s="107" t="s">
        <v>123</v>
      </c>
      <c r="C364" s="107">
        <v>5</v>
      </c>
      <c r="D364" s="46" t="s">
        <v>65</v>
      </c>
      <c r="E364" s="46" t="str">
        <f t="shared" si="60"/>
        <v>nametag_list5_example2</v>
      </c>
      <c r="F364" s="109" t="s">
        <v>338</v>
      </c>
      <c r="G364" s="46" t="s">
        <v>196</v>
      </c>
      <c r="H364" s="46">
        <f>VLOOKUP($C364&amp;$G364,'Character Sets'!$A$3:$H$21,3,FALSE)</f>
        <v>14</v>
      </c>
      <c r="I364" s="46" t="str">
        <f>VLOOKUP($C364&amp;$G364,'Character Sets'!$A$3:$H$21,4,FALSE)</f>
        <v>ST2</v>
      </c>
      <c r="J364" s="46" t="str">
        <f>LOWER(VLOOKUP($C364&amp;$G364,'Character Sets'!$A$3:$H$21,6,FALSE))</f>
        <v>jaime</v>
      </c>
      <c r="K364" s="114" t="str">
        <f t="shared" si="61"/>
        <v>ST2_she_jaime_nametag.png</v>
      </c>
      <c r="L364" s="46" t="s">
        <v>197</v>
      </c>
      <c r="M364" s="46">
        <f>VLOOKUP($C364&amp;$L364,'Character Sets'!$A$3:$H$21,3,FALSE)</f>
        <v>15</v>
      </c>
      <c r="N364" s="46" t="str">
        <f>VLOOKUP($C364&amp;$L364,'Character Sets'!$A$3:$H$21,4,FALSE)</f>
        <v>ST1</v>
      </c>
      <c r="O364" s="46" t="str">
        <f>LOWER(VLOOKUP($C364&amp;$L364,'Character Sets'!$A$3:$H$21,6,FALSE))</f>
        <v>alex</v>
      </c>
      <c r="P364" s="114" t="str">
        <f t="shared" si="62"/>
        <v>ST1_they_alex_nametag.png</v>
      </c>
      <c r="Q364" s="114" t="s">
        <v>99</v>
      </c>
      <c r="R364" s="107" cm="1">
        <f t="array" ref="R364">_xlfn.IFS($AF364="left", 275, $AF364="right", 525)</f>
        <v>525</v>
      </c>
      <c r="S364" s="107" cm="1">
        <f t="array" ref="S364">_xlfn.IFS($AG364="left", 275, $AG364="right", 525)</f>
        <v>275</v>
      </c>
      <c r="T364" s="107" cm="1">
        <f t="array" ref="T364">_xlfn.IFS($AF364="left", 175, $AF364="right", 725)</f>
        <v>725</v>
      </c>
      <c r="U364" s="107" cm="1">
        <f t="array" ref="U364">_xlfn.IFS($AI364="top", 150, $AI364="bottom", 250)</f>
        <v>250</v>
      </c>
      <c r="V364" s="107" cm="1">
        <f t="array" ref="V364">_xlfn.IFS($AI364="top", 100, $AI364="bottom", 300)</f>
        <v>300</v>
      </c>
      <c r="W364" s="107" cm="1">
        <f t="array" ref="W364">_xlfn.IFS($AI364="top", 50, $AI364="bottom", 350)</f>
        <v>350</v>
      </c>
      <c r="X364" s="111" t="str">
        <f t="shared" si="63"/>
        <v>ST2_sister_jaime.png</v>
      </c>
      <c r="Y364" s="106" t="str" cm="1">
        <f t="array" ref="Y364">_xlfn.IFS($AR364="target_sister",$AO364,$AR364="target_brother", $AN364,$AR364="distractor_sister",$AQ364,$AR364="distractor_brother",$AP364)</f>
        <v>ST1_brother_alex.png</v>
      </c>
      <c r="Z364" s="106" t="str" cm="1">
        <f t="array" ref="Z364">_xlfn.IFS($AS364="target_sister",$AO364,$AS364="target_brother", $AN364,$AS364="distractor_sister",$AQ364,$AS364="distractor_brother",$AP364)</f>
        <v>ST2_brother_jaime.png</v>
      </c>
      <c r="AA364" s="106" t="str" cm="1">
        <f t="array" ref="AA364">_xlfn.IFS($AT364="target_sister",$AO364,$AT364="target_brother", $AN364,$AT364="distractor_sister",$AQ364,$AT364="distractor_brother",$AP364)</f>
        <v>ST1_sister_alex.png</v>
      </c>
      <c r="AB364" s="106" t="str" cm="1">
        <f t="array" ref="AB364">_xlfn.IFS($AU364="target_sister",$AO364,$AU364="target_brother", $AN364,$AU364="distractor_sister",$AQ364,$AU364="distractor_brother",$AP364)</f>
        <v>ST2_sister_jaime.png</v>
      </c>
      <c r="AC364" s="111" t="str">
        <f>_xlfn.CONCAT(VLOOKUP($C364&amp;$G364,'Character Sets'!$A$3:$H$21,6,FALSE)," gave the ",LEFT($Q364,FIND(".",$Q364)-1)," to ",$AK364," ",$AL364,".")</f>
        <v>Jaime gave the pepper to her sister.</v>
      </c>
      <c r="AD364" s="107">
        <v>2</v>
      </c>
      <c r="AE364" s="106" t="str" cm="1">
        <f t="array" ref="AE364">_xlfn.IFS($B364="both", "_nametag", $B364="nametag", "_nametag", $B364="intro", "", $B364="neither", "")</f>
        <v>_nametag</v>
      </c>
      <c r="AF364" s="108" t="s">
        <v>6</v>
      </c>
      <c r="AG364" s="108" t="s">
        <v>5</v>
      </c>
      <c r="AH364" s="108" t="str">
        <f t="shared" si="66"/>
        <v>pepper</v>
      </c>
      <c r="AI364" s="108" t="s">
        <v>8</v>
      </c>
      <c r="AJ364" s="110" t="str">
        <f t="shared" si="64"/>
        <v>bottom right</v>
      </c>
      <c r="AK364" s="110" t="str" cm="1">
        <f t="array" ref="AK364">_xlfn.IFS($G364="he", "his", $G364="she", "her", $G364="they", "their")</f>
        <v>her</v>
      </c>
      <c r="AL364" s="110" t="s">
        <v>136</v>
      </c>
      <c r="AM364" s="111" t="str">
        <f t="shared" si="65"/>
        <v>she_sister</v>
      </c>
      <c r="AN364" s="106" t="str">
        <f t="shared" si="67"/>
        <v>ST2_brother_jaime.png</v>
      </c>
      <c r="AO364" s="106" t="str">
        <f t="shared" si="68"/>
        <v>ST2_sister_jaime.png</v>
      </c>
      <c r="AP364" s="106" t="str">
        <f t="shared" si="69"/>
        <v>ST1_brother_alex.png</v>
      </c>
      <c r="AQ364" s="106" t="str">
        <f t="shared" si="70"/>
        <v>ST1_sister_alex.png</v>
      </c>
      <c r="AR364" s="106" t="s">
        <v>357</v>
      </c>
      <c r="AS364" s="106" t="s">
        <v>355</v>
      </c>
      <c r="AT364" s="106" t="s">
        <v>358</v>
      </c>
      <c r="AU364" s="106" t="s">
        <v>356</v>
      </c>
    </row>
    <row r="365" spans="1:47" x14ac:dyDescent="0.25">
      <c r="A365" s="107">
        <v>11</v>
      </c>
      <c r="B365" s="107" t="s">
        <v>123</v>
      </c>
      <c r="C365" s="107">
        <v>5</v>
      </c>
      <c r="D365" s="46" t="s">
        <v>65</v>
      </c>
      <c r="E365" s="46" t="str">
        <f t="shared" si="60"/>
        <v>nametag_list5_example3</v>
      </c>
      <c r="F365" s="109" t="s">
        <v>339</v>
      </c>
      <c r="G365" s="46" t="s">
        <v>197</v>
      </c>
      <c r="H365" s="46">
        <f>VLOOKUP($C365&amp;$G365,'Character Sets'!$A$3:$H$21,3,FALSE)</f>
        <v>15</v>
      </c>
      <c r="I365" s="46" t="str">
        <f>VLOOKUP($C365&amp;$G365,'Character Sets'!$A$3:$H$21,4,FALSE)</f>
        <v>ST1</v>
      </c>
      <c r="J365" s="46" t="str">
        <f>LOWER(VLOOKUP($C365&amp;$G365,'Character Sets'!$A$3:$H$21,6,FALSE))</f>
        <v>alex</v>
      </c>
      <c r="K365" s="114" t="str">
        <f t="shared" si="61"/>
        <v>ST1_they_alex_nametag.png</v>
      </c>
      <c r="L365" s="46" t="s">
        <v>195</v>
      </c>
      <c r="M365" s="46">
        <f>VLOOKUP($C365&amp;$L365,'Character Sets'!$A$3:$H$21,3,FALSE)</f>
        <v>13</v>
      </c>
      <c r="N365" s="46" t="str">
        <f>VLOOKUP($C365&amp;$L365,'Character Sets'!$A$3:$H$21,4,FALSE)</f>
        <v>HT2</v>
      </c>
      <c r="O365" s="46" t="str">
        <f>LOWER(VLOOKUP($C365&amp;$L365,'Character Sets'!$A$3:$H$21,6,FALSE))</f>
        <v>casey</v>
      </c>
      <c r="P365" s="114" t="str">
        <f t="shared" si="62"/>
        <v>HT2_he_casey_nametag.png</v>
      </c>
      <c r="Q365" s="114" t="s">
        <v>36</v>
      </c>
      <c r="R365" s="107" cm="1">
        <f t="array" ref="R365">_xlfn.IFS($AF365="left", 275, $AF365="right", 525)</f>
        <v>525</v>
      </c>
      <c r="S365" s="107" cm="1">
        <f t="array" ref="S365">_xlfn.IFS($AG365="left", 275, $AG365="right", 525)</f>
        <v>275</v>
      </c>
      <c r="T365" s="107" cm="1">
        <f t="array" ref="T365">_xlfn.IFS($AF365="left", 175, $AF365="right", 725)</f>
        <v>725</v>
      </c>
      <c r="U365" s="107" cm="1">
        <f t="array" ref="U365">_xlfn.IFS($AI365="top", 150, $AI365="bottom", 250)</f>
        <v>150</v>
      </c>
      <c r="V365" s="107" cm="1">
        <f t="array" ref="V365">_xlfn.IFS($AI365="top", 100, $AI365="bottom", 300)</f>
        <v>100</v>
      </c>
      <c r="W365" s="107" cm="1">
        <f t="array" ref="W365">_xlfn.IFS($AI365="top", 50, $AI365="bottom", 350)</f>
        <v>50</v>
      </c>
      <c r="X365" s="111" t="str">
        <f t="shared" si="63"/>
        <v>ST1_brother_alex.png</v>
      </c>
      <c r="Y365" s="106" t="str" cm="1">
        <f t="array" ref="Y365">_xlfn.IFS($AR365="target_sister",$AO365,$AR365="target_brother", $AN365,$AR365="distractor_sister",$AQ365,$AR365="distractor_brother",$AP365)</f>
        <v>HT2_brother_casey.png</v>
      </c>
      <c r="Z365" s="106" t="str" cm="1">
        <f t="array" ref="Z365">_xlfn.IFS($AS365="target_sister",$AO365,$AS365="target_brother", $AN365,$AS365="distractor_sister",$AQ365,$AS365="distractor_brother",$AP365)</f>
        <v>ST1_brother_alex.png</v>
      </c>
      <c r="AA365" s="106" t="str" cm="1">
        <f t="array" ref="AA365">_xlfn.IFS($AT365="target_sister",$AO365,$AT365="target_brother", $AN365,$AT365="distractor_sister",$AQ365,$AT365="distractor_brother",$AP365)</f>
        <v>HT2_sister_casey.png</v>
      </c>
      <c r="AB365" s="106" t="str" cm="1">
        <f t="array" ref="AB365">_xlfn.IFS($AU365="target_sister",$AO365,$AU365="target_brother", $AN365,$AU365="distractor_sister",$AQ365,$AU365="distractor_brother",$AP365)</f>
        <v>ST1_sister_alex.png</v>
      </c>
      <c r="AC365" s="111" t="str">
        <f>_xlfn.CONCAT(VLOOKUP($C365&amp;$G365,'Character Sets'!$A$3:$H$21,6,FALSE)," gave the ",LEFT($Q365,FIND(".",$Q365)-1)," to ",$AK365," ",$AL365,".")</f>
        <v>Alex gave the peach to their brother.</v>
      </c>
      <c r="AD365" s="107">
        <v>3</v>
      </c>
      <c r="AE365" s="106" t="str" cm="1">
        <f t="array" ref="AE365">_xlfn.IFS($B365="both", "_nametag", $B365="nametag", "_nametag", $B365="intro", "", $B365="neither", "")</f>
        <v>_nametag</v>
      </c>
      <c r="AF365" s="108" t="s">
        <v>6</v>
      </c>
      <c r="AG365" s="108" t="s">
        <v>5</v>
      </c>
      <c r="AH365" s="108" t="str">
        <f t="shared" si="66"/>
        <v>peach</v>
      </c>
      <c r="AI365" s="108" t="s">
        <v>7</v>
      </c>
      <c r="AJ365" s="110" t="str">
        <f t="shared" si="64"/>
        <v>top right</v>
      </c>
      <c r="AK365" s="110" t="str" cm="1">
        <f t="array" ref="AK365">_xlfn.IFS($G365="he", "his", $G365="she", "her", $G365="they", "their")</f>
        <v>their</v>
      </c>
      <c r="AL365" s="110" t="s">
        <v>135</v>
      </c>
      <c r="AM365" s="111" t="str">
        <f t="shared" si="65"/>
        <v>they_brother</v>
      </c>
      <c r="AN365" s="106" t="str">
        <f t="shared" si="67"/>
        <v>ST1_brother_alex.png</v>
      </c>
      <c r="AO365" s="106" t="str">
        <f t="shared" si="68"/>
        <v>ST1_sister_alex.png</v>
      </c>
      <c r="AP365" s="106" t="str">
        <f t="shared" si="69"/>
        <v>HT2_brother_casey.png</v>
      </c>
      <c r="AQ365" s="106" t="str">
        <f t="shared" si="70"/>
        <v>HT2_sister_casey.png</v>
      </c>
      <c r="AR365" s="106" t="s">
        <v>357</v>
      </c>
      <c r="AS365" s="106" t="s">
        <v>355</v>
      </c>
      <c r="AT365" s="106" t="s">
        <v>358</v>
      </c>
      <c r="AU365" s="106" t="s">
        <v>356</v>
      </c>
    </row>
    <row r="366" spans="1:47" x14ac:dyDescent="0.25">
      <c r="A366" s="107">
        <v>11</v>
      </c>
      <c r="B366" s="107" t="s">
        <v>123</v>
      </c>
      <c r="C366" s="107">
        <v>5</v>
      </c>
      <c r="D366" s="46" t="s">
        <v>66</v>
      </c>
      <c r="E366" s="46" t="str">
        <f t="shared" si="60"/>
        <v>nametag_list5_practice1</v>
      </c>
      <c r="F366" s="109" t="s">
        <v>338</v>
      </c>
      <c r="G366" s="46" t="s">
        <v>195</v>
      </c>
      <c r="H366" s="46">
        <f>VLOOKUP($C366&amp;$G366,'Character Sets'!$A$3:$H$21,3,FALSE)</f>
        <v>13</v>
      </c>
      <c r="I366" s="46" t="str">
        <f>VLOOKUP($C366&amp;$G366,'Character Sets'!$A$3:$H$21,4,FALSE)</f>
        <v>HT2</v>
      </c>
      <c r="J366" s="46" t="str">
        <f>LOWER(VLOOKUP($C366&amp;$G366,'Character Sets'!$A$3:$H$21,6,FALSE))</f>
        <v>casey</v>
      </c>
      <c r="K366" s="114" t="str">
        <f t="shared" si="61"/>
        <v>HT2_he_casey_nametag.png</v>
      </c>
      <c r="L366" s="46" t="s">
        <v>197</v>
      </c>
      <c r="M366" s="46">
        <f>VLOOKUP($C366&amp;$L366,'Character Sets'!$A$3:$H$21,3,FALSE)</f>
        <v>15</v>
      </c>
      <c r="N366" s="46" t="str">
        <f>VLOOKUP($C366&amp;$L366,'Character Sets'!$A$3:$H$21,4,FALSE)</f>
        <v>ST1</v>
      </c>
      <c r="O366" s="46" t="str">
        <f>LOWER(VLOOKUP($C366&amp;$L366,'Character Sets'!$A$3:$H$21,6,FALSE))</f>
        <v>alex</v>
      </c>
      <c r="P366" s="114" t="str">
        <f t="shared" si="62"/>
        <v>ST1_they_alex_nametag.png</v>
      </c>
      <c r="Q366" s="114" t="s">
        <v>39</v>
      </c>
      <c r="R366" s="107" cm="1">
        <f t="array" ref="R366">_xlfn.IFS($AF366="left", 275, $AF366="right", 525)</f>
        <v>525</v>
      </c>
      <c r="S366" s="107" cm="1">
        <f t="array" ref="S366">_xlfn.IFS($AG366="left", 275, $AG366="right", 525)</f>
        <v>275</v>
      </c>
      <c r="T366" s="107" cm="1">
        <f t="array" ref="T366">_xlfn.IFS($AF366="left", 175, $AF366="right", 725)</f>
        <v>725</v>
      </c>
      <c r="U366" s="107" cm="1">
        <f t="array" ref="U366">_xlfn.IFS($AI366="top", 150, $AI366="bottom", 250)</f>
        <v>150</v>
      </c>
      <c r="V366" s="107" cm="1">
        <f t="array" ref="V366">_xlfn.IFS($AI366="top", 100, $AI366="bottom", 300)</f>
        <v>100</v>
      </c>
      <c r="W366" s="107" cm="1">
        <f t="array" ref="W366">_xlfn.IFS($AI366="top", 50, $AI366="bottom", 350)</f>
        <v>50</v>
      </c>
      <c r="X366" s="111" t="str">
        <f t="shared" si="63"/>
        <v>HT2_sister_casey.png</v>
      </c>
      <c r="Y366" s="106" t="str" cm="1">
        <f t="array" ref="Y366">_xlfn.IFS($AR366="target_sister",$AO366,$AR366="target_brother", $AN366,$AR366="distractor_sister",$AQ366,$AR366="distractor_brother",$AP366)</f>
        <v>ST1_sister_alex.png</v>
      </c>
      <c r="Z366" s="106" t="str" cm="1">
        <f t="array" ref="Z366">_xlfn.IFS($AS366="target_sister",$AO366,$AS366="target_brother", $AN366,$AS366="distractor_sister",$AQ366,$AS366="distractor_brother",$AP366)</f>
        <v>HT2_sister_casey.png</v>
      </c>
      <c r="AA366" s="106" t="str" cm="1">
        <f t="array" ref="AA366">_xlfn.IFS($AT366="target_sister",$AO366,$AT366="target_brother", $AN366,$AT366="distractor_sister",$AQ366,$AT366="distractor_brother",$AP366)</f>
        <v>ST1_brother_alex.png</v>
      </c>
      <c r="AB366" s="106" t="str" cm="1">
        <f t="array" ref="AB366">_xlfn.IFS($AU366="target_sister",$AO366,$AU366="target_brother", $AN366,$AU366="distractor_sister",$AQ366,$AU366="distractor_brother",$AP366)</f>
        <v>HT2_brother_casey.png</v>
      </c>
      <c r="AC366" s="111" t="str">
        <f>_xlfn.CONCAT(VLOOKUP($C366&amp;$G366,'Character Sets'!$A$3:$H$21,6,FALSE)," gave the ",LEFT($Q366,FIND(".",$Q366)-1)," to ",$AK366," ",$AL366,".")</f>
        <v>Casey gave the sandwich to his sister.</v>
      </c>
      <c r="AD366" s="107">
        <v>1</v>
      </c>
      <c r="AE366" s="106" t="str" cm="1">
        <f t="array" ref="AE366">_xlfn.IFS($B366="both", "_nametag", $B366="nametag", "_nametag", $B366="intro", "", $B366="neither", "")</f>
        <v>_nametag</v>
      </c>
      <c r="AF366" s="108" t="s">
        <v>6</v>
      </c>
      <c r="AG366" s="108" t="s">
        <v>5</v>
      </c>
      <c r="AH366" s="108" t="str">
        <f t="shared" si="66"/>
        <v>sandwich</v>
      </c>
      <c r="AI366" s="108" t="s">
        <v>7</v>
      </c>
      <c r="AJ366" s="110" t="str">
        <f t="shared" si="64"/>
        <v>top right</v>
      </c>
      <c r="AK366" s="110" t="str" cm="1">
        <f t="array" ref="AK366">_xlfn.IFS($G366="he", "his", $G366="she", "her", $G366="they", "their")</f>
        <v>his</v>
      </c>
      <c r="AL366" s="110" t="s">
        <v>136</v>
      </c>
      <c r="AM366" s="111" t="str">
        <f t="shared" si="65"/>
        <v>he_sister</v>
      </c>
      <c r="AN366" s="106" t="str">
        <f t="shared" si="67"/>
        <v>HT2_brother_casey.png</v>
      </c>
      <c r="AO366" s="106" t="str">
        <f t="shared" si="68"/>
        <v>HT2_sister_casey.png</v>
      </c>
      <c r="AP366" s="106" t="str">
        <f t="shared" si="69"/>
        <v>ST1_brother_alex.png</v>
      </c>
      <c r="AQ366" s="106" t="str">
        <f t="shared" si="70"/>
        <v>ST1_sister_alex.png</v>
      </c>
      <c r="AR366" s="106" t="s">
        <v>358</v>
      </c>
      <c r="AS366" s="106" t="s">
        <v>356</v>
      </c>
      <c r="AT366" s="106" t="s">
        <v>357</v>
      </c>
      <c r="AU366" s="106" t="s">
        <v>355</v>
      </c>
    </row>
    <row r="367" spans="1:47" x14ac:dyDescent="0.25">
      <c r="A367" s="107">
        <v>11</v>
      </c>
      <c r="B367" s="107" t="s">
        <v>123</v>
      </c>
      <c r="C367" s="107">
        <v>5</v>
      </c>
      <c r="D367" s="46" t="s">
        <v>66</v>
      </c>
      <c r="E367" s="46" t="str">
        <f t="shared" si="60"/>
        <v>nametag_list5_practice2</v>
      </c>
      <c r="F367" s="109" t="s">
        <v>337</v>
      </c>
      <c r="G367" s="46" t="s">
        <v>196</v>
      </c>
      <c r="H367" s="46">
        <f>VLOOKUP($C367&amp;$G367,'Character Sets'!$A$3:$H$21,3,FALSE)</f>
        <v>14</v>
      </c>
      <c r="I367" s="46" t="str">
        <f>VLOOKUP($C367&amp;$G367,'Character Sets'!$A$3:$H$21,4,FALSE)</f>
        <v>ST2</v>
      </c>
      <c r="J367" s="46" t="str">
        <f>LOWER(VLOOKUP($C367&amp;$G367,'Character Sets'!$A$3:$H$21,6,FALSE))</f>
        <v>jaime</v>
      </c>
      <c r="K367" s="114" t="str">
        <f t="shared" si="61"/>
        <v>ST2_she_jaime_nametag.png</v>
      </c>
      <c r="L367" s="46" t="s">
        <v>195</v>
      </c>
      <c r="M367" s="46">
        <f>VLOOKUP($C367&amp;$L367,'Character Sets'!$A$3:$H$21,3,FALSE)</f>
        <v>13</v>
      </c>
      <c r="N367" s="46" t="str">
        <f>VLOOKUP($C367&amp;$L367,'Character Sets'!$A$3:$H$21,4,FALSE)</f>
        <v>HT2</v>
      </c>
      <c r="O367" s="46" t="str">
        <f>LOWER(VLOOKUP($C367&amp;$L367,'Character Sets'!$A$3:$H$21,6,FALSE))</f>
        <v>casey</v>
      </c>
      <c r="P367" s="114" t="str">
        <f t="shared" si="62"/>
        <v>HT2_he_casey_nametag.png</v>
      </c>
      <c r="Q367" s="114" t="s">
        <v>107</v>
      </c>
      <c r="R367" s="107" cm="1">
        <f t="array" ref="R367">_xlfn.IFS($AF367="left", 275, $AF367="right", 525)</f>
        <v>275</v>
      </c>
      <c r="S367" s="107" cm="1">
        <f t="array" ref="S367">_xlfn.IFS($AG367="left", 275, $AG367="right", 525)</f>
        <v>525</v>
      </c>
      <c r="T367" s="107" cm="1">
        <f t="array" ref="T367">_xlfn.IFS($AF367="left", 175, $AF367="right", 725)</f>
        <v>175</v>
      </c>
      <c r="U367" s="107" cm="1">
        <f t="array" ref="U367">_xlfn.IFS($AI367="top", 150, $AI367="bottom", 250)</f>
        <v>150</v>
      </c>
      <c r="V367" s="107" cm="1">
        <f t="array" ref="V367">_xlfn.IFS($AI367="top", 100, $AI367="bottom", 300)</f>
        <v>100</v>
      </c>
      <c r="W367" s="107" cm="1">
        <f t="array" ref="W367">_xlfn.IFS($AI367="top", 50, $AI367="bottom", 350)</f>
        <v>50</v>
      </c>
      <c r="X367" s="111" t="str">
        <f t="shared" si="63"/>
        <v>ST2_brother_jaime.png</v>
      </c>
      <c r="Y367" s="106" t="str" cm="1">
        <f t="array" ref="Y367">_xlfn.IFS($AR367="target_sister",$AO367,$AR367="target_brother", $AN367,$AR367="distractor_sister",$AQ367,$AR367="distractor_brother",$AP367)</f>
        <v>ST2_brother_jaime.png</v>
      </c>
      <c r="Z367" s="106" t="str" cm="1">
        <f t="array" ref="Z367">_xlfn.IFS($AS367="target_sister",$AO367,$AS367="target_brother", $AN367,$AS367="distractor_sister",$AQ367,$AS367="distractor_brother",$AP367)</f>
        <v>HT2_brother_casey.png</v>
      </c>
      <c r="AA367" s="106" t="str" cm="1">
        <f t="array" ref="AA367">_xlfn.IFS($AT367="target_sister",$AO367,$AT367="target_brother", $AN367,$AT367="distractor_sister",$AQ367,$AT367="distractor_brother",$AP367)</f>
        <v>ST2_sister_jaime.png</v>
      </c>
      <c r="AB367" s="106" t="str" cm="1">
        <f t="array" ref="AB367">_xlfn.IFS($AU367="target_sister",$AO367,$AU367="target_brother", $AN367,$AU367="distractor_sister",$AQ367,$AU367="distractor_brother",$AP367)</f>
        <v>HT2_sister_casey.png</v>
      </c>
      <c r="AC367" s="111" t="str">
        <f>_xlfn.CONCAT(VLOOKUP($C367&amp;$G367,'Character Sets'!$A$3:$H$21,6,FALSE)," gave the ",LEFT($Q367,FIND(".",$Q367)-1)," to ",$AK367," ",$AL367,".")</f>
        <v>Jaime gave the popcorn to her brother.</v>
      </c>
      <c r="AD367" s="107">
        <v>2</v>
      </c>
      <c r="AE367" s="106" t="str" cm="1">
        <f t="array" ref="AE367">_xlfn.IFS($B367="both", "_nametag", $B367="nametag", "_nametag", $B367="intro", "", $B367="neither", "")</f>
        <v>_nametag</v>
      </c>
      <c r="AF367" s="108" t="s">
        <v>5</v>
      </c>
      <c r="AG367" s="108" t="s">
        <v>6</v>
      </c>
      <c r="AH367" s="108" t="str">
        <f t="shared" si="66"/>
        <v>popcorn</v>
      </c>
      <c r="AI367" s="108" t="s">
        <v>7</v>
      </c>
      <c r="AJ367" s="110" t="str">
        <f t="shared" si="64"/>
        <v>top left</v>
      </c>
      <c r="AK367" s="110" t="str" cm="1">
        <f t="array" ref="AK367">_xlfn.IFS($G367="he", "his", $G367="she", "her", $G367="they", "their")</f>
        <v>her</v>
      </c>
      <c r="AL367" s="110" t="s">
        <v>135</v>
      </c>
      <c r="AM367" s="111" t="str">
        <f t="shared" si="65"/>
        <v>she_brother</v>
      </c>
      <c r="AN367" s="106" t="str">
        <f t="shared" si="67"/>
        <v>ST2_brother_jaime.png</v>
      </c>
      <c r="AO367" s="106" t="str">
        <f t="shared" si="68"/>
        <v>ST2_sister_jaime.png</v>
      </c>
      <c r="AP367" s="106" t="str">
        <f t="shared" si="69"/>
        <v>HT2_brother_casey.png</v>
      </c>
      <c r="AQ367" s="106" t="str">
        <f t="shared" si="70"/>
        <v>HT2_sister_casey.png</v>
      </c>
      <c r="AR367" s="106" t="s">
        <v>355</v>
      </c>
      <c r="AS367" s="106" t="s">
        <v>357</v>
      </c>
      <c r="AT367" s="106" t="s">
        <v>356</v>
      </c>
      <c r="AU367" s="106" t="s">
        <v>358</v>
      </c>
    </row>
    <row r="368" spans="1:47" x14ac:dyDescent="0.25">
      <c r="A368" s="107">
        <v>11</v>
      </c>
      <c r="B368" s="107" t="s">
        <v>123</v>
      </c>
      <c r="C368" s="107">
        <v>5</v>
      </c>
      <c r="D368" s="46" t="s">
        <v>66</v>
      </c>
      <c r="E368" s="46" t="str">
        <f t="shared" si="60"/>
        <v>nametag_list5_practice3</v>
      </c>
      <c r="F368" s="109" t="s">
        <v>339</v>
      </c>
      <c r="G368" s="46" t="s">
        <v>197</v>
      </c>
      <c r="H368" s="46">
        <f>VLOOKUP($C368&amp;$G368,'Character Sets'!$A$3:$H$21,3,FALSE)</f>
        <v>15</v>
      </c>
      <c r="I368" s="46" t="str">
        <f>VLOOKUP($C368&amp;$G368,'Character Sets'!$A$3:$H$21,4,FALSE)</f>
        <v>ST1</v>
      </c>
      <c r="J368" s="46" t="str">
        <f>LOWER(VLOOKUP($C368&amp;$G368,'Character Sets'!$A$3:$H$21,6,FALSE))</f>
        <v>alex</v>
      </c>
      <c r="K368" s="114" t="str">
        <f t="shared" si="61"/>
        <v>ST1_they_alex_nametag.png</v>
      </c>
      <c r="L368" s="46" t="s">
        <v>196</v>
      </c>
      <c r="M368" s="46">
        <f>VLOOKUP($C368&amp;$L368,'Character Sets'!$A$3:$H$21,3,FALSE)</f>
        <v>14</v>
      </c>
      <c r="N368" s="46" t="str">
        <f>VLOOKUP($C368&amp;$L368,'Character Sets'!$A$3:$H$21,4,FALSE)</f>
        <v>ST2</v>
      </c>
      <c r="O368" s="46" t="str">
        <f>LOWER(VLOOKUP($C368&amp;$L368,'Character Sets'!$A$3:$H$21,6,FALSE))</f>
        <v>jaime</v>
      </c>
      <c r="P368" s="114" t="str">
        <f t="shared" si="62"/>
        <v>ST2_she_jaime_nametag.png</v>
      </c>
      <c r="Q368" s="114" t="s">
        <v>41</v>
      </c>
      <c r="R368" s="107" cm="1">
        <f t="array" ref="R368">_xlfn.IFS($AF368="left", 275, $AF368="right", 525)</f>
        <v>275</v>
      </c>
      <c r="S368" s="107" cm="1">
        <f t="array" ref="S368">_xlfn.IFS($AG368="left", 275, $AG368="right", 525)</f>
        <v>525</v>
      </c>
      <c r="T368" s="107" cm="1">
        <f t="array" ref="T368">_xlfn.IFS($AF368="left", 175, $AF368="right", 725)</f>
        <v>175</v>
      </c>
      <c r="U368" s="107" cm="1">
        <f t="array" ref="U368">_xlfn.IFS($AI368="top", 150, $AI368="bottom", 250)</f>
        <v>250</v>
      </c>
      <c r="V368" s="107" cm="1">
        <f t="array" ref="V368">_xlfn.IFS($AI368="top", 100, $AI368="bottom", 300)</f>
        <v>300</v>
      </c>
      <c r="W368" s="107" cm="1">
        <f t="array" ref="W368">_xlfn.IFS($AI368="top", 50, $AI368="bottom", 350)</f>
        <v>350</v>
      </c>
      <c r="X368" s="111" t="str">
        <f t="shared" si="63"/>
        <v>ST1_sister_alex.png</v>
      </c>
      <c r="Y368" s="106" t="str" cm="1">
        <f t="array" ref="Y368">_xlfn.IFS($AR368="target_sister",$AO368,$AR368="target_brother", $AN368,$AR368="distractor_sister",$AQ368,$AR368="distractor_brother",$AP368)</f>
        <v>ST1_brother_alex.png</v>
      </c>
      <c r="Z368" s="106" t="str" cm="1">
        <f t="array" ref="Z368">_xlfn.IFS($AS368="target_sister",$AO368,$AS368="target_brother", $AN368,$AS368="distractor_sister",$AQ368,$AS368="distractor_brother",$AP368)</f>
        <v>ST2_sister_jaime.png</v>
      </c>
      <c r="AA368" s="106" t="str" cm="1">
        <f t="array" ref="AA368">_xlfn.IFS($AT368="target_sister",$AO368,$AT368="target_brother", $AN368,$AT368="distractor_sister",$AQ368,$AT368="distractor_brother",$AP368)</f>
        <v>ST1_sister_alex.png</v>
      </c>
      <c r="AB368" s="106" t="str" cm="1">
        <f t="array" ref="AB368">_xlfn.IFS($AU368="target_sister",$AO368,$AU368="target_brother", $AN368,$AU368="distractor_sister",$AQ368,$AU368="distractor_brother",$AP368)</f>
        <v>ST2_brother_jaime.png</v>
      </c>
      <c r="AC368" s="111" t="str">
        <f>_xlfn.CONCAT(VLOOKUP($C368&amp;$G368,'Character Sets'!$A$3:$H$21,6,FALSE)," gave the ",LEFT($Q368,FIND(".",$Q368)-1)," to ",$AK368," ",$AL368,".")</f>
        <v>Alex gave the hotdog to their sister.</v>
      </c>
      <c r="AD368" s="107">
        <v>3</v>
      </c>
      <c r="AE368" s="106" t="str" cm="1">
        <f t="array" ref="AE368">_xlfn.IFS($B368="both", "_nametag", $B368="nametag", "_nametag", $B368="intro", "", $B368="neither", "")</f>
        <v>_nametag</v>
      </c>
      <c r="AF368" s="108" t="s">
        <v>5</v>
      </c>
      <c r="AG368" s="108" t="s">
        <v>6</v>
      </c>
      <c r="AH368" s="108" t="str">
        <f t="shared" si="66"/>
        <v>hotdog</v>
      </c>
      <c r="AI368" s="108" t="s">
        <v>8</v>
      </c>
      <c r="AJ368" s="110" t="str">
        <f t="shared" si="64"/>
        <v>bottom left</v>
      </c>
      <c r="AK368" s="110" t="str" cm="1">
        <f t="array" ref="AK368">_xlfn.IFS($G368="he", "his", $G368="she", "her", $G368="they", "their")</f>
        <v>their</v>
      </c>
      <c r="AL368" s="110" t="s">
        <v>136</v>
      </c>
      <c r="AM368" s="111" t="str">
        <f t="shared" si="65"/>
        <v>they_sister</v>
      </c>
      <c r="AN368" s="106" t="str">
        <f t="shared" si="67"/>
        <v>ST1_brother_alex.png</v>
      </c>
      <c r="AO368" s="106" t="str">
        <f t="shared" si="68"/>
        <v>ST1_sister_alex.png</v>
      </c>
      <c r="AP368" s="106" t="str">
        <f t="shared" si="69"/>
        <v>ST2_brother_jaime.png</v>
      </c>
      <c r="AQ368" s="106" t="str">
        <f t="shared" si="70"/>
        <v>ST2_sister_jaime.png</v>
      </c>
      <c r="AR368" s="106" t="s">
        <v>355</v>
      </c>
      <c r="AS368" s="106" t="s">
        <v>358</v>
      </c>
      <c r="AT368" s="106" t="s">
        <v>356</v>
      </c>
      <c r="AU368" s="106" t="s">
        <v>357</v>
      </c>
    </row>
    <row r="369" spans="1:47" x14ac:dyDescent="0.25">
      <c r="A369" s="107">
        <v>11</v>
      </c>
      <c r="B369" s="107" t="s">
        <v>123</v>
      </c>
      <c r="C369" s="107">
        <v>5</v>
      </c>
      <c r="D369" s="46" t="s">
        <v>10</v>
      </c>
      <c r="E369" s="46" t="str">
        <f t="shared" si="60"/>
        <v>nametag_list5_critical1</v>
      </c>
      <c r="F369" s="109" t="s">
        <v>337</v>
      </c>
      <c r="G369" s="46" t="s">
        <v>195</v>
      </c>
      <c r="H369" s="46">
        <f>VLOOKUP($C369&amp;$G369,'Character Sets'!$A$3:$H$21,3,FALSE)</f>
        <v>13</v>
      </c>
      <c r="I369" s="46" t="str">
        <f>VLOOKUP($C369&amp;$G369,'Character Sets'!$A$3:$H$21,4,FALSE)</f>
        <v>HT2</v>
      </c>
      <c r="J369" s="46" t="str">
        <f>LOWER(VLOOKUP($C369&amp;$G369,'Character Sets'!$A$3:$H$21,6,FALSE))</f>
        <v>casey</v>
      </c>
      <c r="K369" s="114" t="str">
        <f t="shared" si="61"/>
        <v>HT2_he_casey_nametag.png</v>
      </c>
      <c r="L369" s="46" t="s">
        <v>196</v>
      </c>
      <c r="M369" s="46">
        <f>VLOOKUP($C369&amp;$L369,'Character Sets'!$A$3:$H$21,3,FALSE)</f>
        <v>14</v>
      </c>
      <c r="N369" s="46" t="str">
        <f>VLOOKUP($C369&amp;$L369,'Character Sets'!$A$3:$H$21,4,FALSE)</f>
        <v>ST2</v>
      </c>
      <c r="O369" s="46" t="str">
        <f>LOWER(VLOOKUP($C369&amp;$L369,'Character Sets'!$A$3:$H$21,6,FALSE))</f>
        <v>jaime</v>
      </c>
      <c r="P369" s="114" t="str">
        <f t="shared" si="62"/>
        <v>ST2_she_jaime_nametag.png</v>
      </c>
      <c r="Q369" s="114" t="s">
        <v>16</v>
      </c>
      <c r="R369" s="107" cm="1">
        <f t="array" ref="R369">_xlfn.IFS($AF369="left", 275, $AF369="right", 525)</f>
        <v>275</v>
      </c>
      <c r="S369" s="107" cm="1">
        <f t="array" ref="S369">_xlfn.IFS($AG369="left", 275, $AG369="right", 525)</f>
        <v>525</v>
      </c>
      <c r="T369" s="107" cm="1">
        <f t="array" ref="T369">_xlfn.IFS($AF369="left", 175, $AF369="right", 725)</f>
        <v>175</v>
      </c>
      <c r="U369" s="107" cm="1">
        <f t="array" ref="U369">_xlfn.IFS($AI369="top", 150, $AI369="bottom", 250)</f>
        <v>150</v>
      </c>
      <c r="V369" s="107" cm="1">
        <f t="array" ref="V369">_xlfn.IFS($AI369="top", 100, $AI369="bottom", 300)</f>
        <v>100</v>
      </c>
      <c r="W369" s="107" cm="1">
        <f t="array" ref="W369">_xlfn.IFS($AI369="top", 50, $AI369="bottom", 350)</f>
        <v>50</v>
      </c>
      <c r="X369" s="111" t="str">
        <f t="shared" si="63"/>
        <v>HT2_brother_casey.png</v>
      </c>
      <c r="Y369" s="106" t="str" cm="1">
        <f t="array" ref="Y369">_xlfn.IFS($AR369="target_sister",$AO369,$AR369="target_brother", $AN369,$AR369="distractor_sister",$AQ369,$AR369="distractor_brother",$AP369)</f>
        <v>HT2_brother_casey.png</v>
      </c>
      <c r="Z369" s="106" t="str" cm="1">
        <f t="array" ref="Z369">_xlfn.IFS($AS369="target_sister",$AO369,$AS369="target_brother", $AN369,$AS369="distractor_sister",$AQ369,$AS369="distractor_brother",$AP369)</f>
        <v>ST2_brother_jaime.png</v>
      </c>
      <c r="AA369" s="106" t="str" cm="1">
        <f t="array" ref="AA369">_xlfn.IFS($AT369="target_sister",$AO369,$AT369="target_brother", $AN369,$AT369="distractor_sister",$AQ369,$AT369="distractor_brother",$AP369)</f>
        <v>HT2_sister_casey.png</v>
      </c>
      <c r="AB369" s="106" t="str" cm="1">
        <f t="array" ref="AB369">_xlfn.IFS($AU369="target_sister",$AO369,$AU369="target_brother", $AN369,$AU369="distractor_sister",$AQ369,$AU369="distractor_brother",$AP369)</f>
        <v>ST2_sister_jaime.png</v>
      </c>
      <c r="AC369" s="111" t="str">
        <f>_xlfn.CONCAT(VLOOKUP($C369&amp;$G369,'Character Sets'!$A$3:$H$21,6,FALSE)," gave the ",LEFT($Q369,FIND(".",$Q369)-1)," to ",$AK369," ",$AL369,".")</f>
        <v>Casey gave the chocolate to his brother.</v>
      </c>
      <c r="AD369" s="107">
        <v>1</v>
      </c>
      <c r="AE369" s="106" t="str" cm="1">
        <f t="array" ref="AE369">_xlfn.IFS($B369="both", "_nametag", $B369="nametag", "_nametag", $B369="intro", "", $B369="neither", "")</f>
        <v>_nametag</v>
      </c>
      <c r="AF369" s="46" t="s">
        <v>5</v>
      </c>
      <c r="AG369" s="46" t="s">
        <v>6</v>
      </c>
      <c r="AH369" s="108" t="str">
        <f t="shared" si="66"/>
        <v>chocolate</v>
      </c>
      <c r="AI369" s="46" t="s">
        <v>7</v>
      </c>
      <c r="AJ369" s="110" t="str">
        <f t="shared" si="64"/>
        <v>top left</v>
      </c>
      <c r="AK369" s="110" t="str" cm="1">
        <f t="array" ref="AK369">_xlfn.IFS($G369="he", "his", $G369="she", "her", $G369="they", "their")</f>
        <v>his</v>
      </c>
      <c r="AL369" s="110" t="s">
        <v>135</v>
      </c>
      <c r="AM369" s="111" t="str">
        <f t="shared" si="65"/>
        <v>he_brother</v>
      </c>
      <c r="AN369" s="106" t="str">
        <f t="shared" si="67"/>
        <v>HT2_brother_casey.png</v>
      </c>
      <c r="AO369" s="106" t="str">
        <f t="shared" si="68"/>
        <v>HT2_sister_casey.png</v>
      </c>
      <c r="AP369" s="106" t="str">
        <f t="shared" si="69"/>
        <v>ST2_brother_jaime.png</v>
      </c>
      <c r="AQ369" s="106" t="str">
        <f t="shared" si="70"/>
        <v>ST2_sister_jaime.png</v>
      </c>
      <c r="AR369" s="106" t="s">
        <v>355</v>
      </c>
      <c r="AS369" s="106" t="s">
        <v>357</v>
      </c>
      <c r="AT369" s="106" t="s">
        <v>356</v>
      </c>
      <c r="AU369" s="106" t="s">
        <v>358</v>
      </c>
    </row>
    <row r="370" spans="1:47" x14ac:dyDescent="0.25">
      <c r="A370" s="107">
        <v>11</v>
      </c>
      <c r="B370" s="107" t="s">
        <v>123</v>
      </c>
      <c r="C370" s="107">
        <v>5</v>
      </c>
      <c r="D370" s="46" t="s">
        <v>10</v>
      </c>
      <c r="E370" s="46" t="str">
        <f t="shared" si="60"/>
        <v>nametag_list5_critical2</v>
      </c>
      <c r="F370" s="46" t="s">
        <v>337</v>
      </c>
      <c r="G370" s="46" t="s">
        <v>195</v>
      </c>
      <c r="H370" s="46">
        <f>VLOOKUP($C370&amp;$G370,'Character Sets'!$A$3:$H$21,3,FALSE)</f>
        <v>13</v>
      </c>
      <c r="I370" s="46" t="str">
        <f>VLOOKUP($C370&amp;$G370,'Character Sets'!$A$3:$H$21,4,FALSE)</f>
        <v>HT2</v>
      </c>
      <c r="J370" s="46" t="str">
        <f>LOWER(VLOOKUP($C370&amp;$G370,'Character Sets'!$A$3:$H$21,6,FALSE))</f>
        <v>casey</v>
      </c>
      <c r="K370" s="114" t="str">
        <f t="shared" si="61"/>
        <v>HT2_he_casey_nametag.png</v>
      </c>
      <c r="L370" s="46" t="s">
        <v>196</v>
      </c>
      <c r="M370" s="46">
        <f>VLOOKUP($C370&amp;$L370,'Character Sets'!$A$3:$H$21,3,FALSE)</f>
        <v>14</v>
      </c>
      <c r="N370" s="46" t="str">
        <f>VLOOKUP($C370&amp;$L370,'Character Sets'!$A$3:$H$21,4,FALSE)</f>
        <v>ST2</v>
      </c>
      <c r="O370" s="46" t="str">
        <f>LOWER(VLOOKUP($C370&amp;$L370,'Character Sets'!$A$3:$H$21,6,FALSE))</f>
        <v>jaime</v>
      </c>
      <c r="P370" s="114" t="str">
        <f t="shared" si="62"/>
        <v>ST2_she_jaime_nametag.png</v>
      </c>
      <c r="Q370" s="114" t="s">
        <v>17</v>
      </c>
      <c r="R370" s="107" cm="1">
        <f t="array" ref="R370">_xlfn.IFS($AF370="left", 275, $AF370="right", 525)</f>
        <v>525</v>
      </c>
      <c r="S370" s="107" cm="1">
        <f t="array" ref="S370">_xlfn.IFS($AG370="left", 275, $AG370="right", 525)</f>
        <v>275</v>
      </c>
      <c r="T370" s="107" cm="1">
        <f t="array" ref="T370">_xlfn.IFS($AF370="left", 175, $AF370="right", 725)</f>
        <v>725</v>
      </c>
      <c r="U370" s="107" cm="1">
        <f t="array" ref="U370">_xlfn.IFS($AI370="top", 150, $AI370="bottom", 250)</f>
        <v>150</v>
      </c>
      <c r="V370" s="107" cm="1">
        <f t="array" ref="V370">_xlfn.IFS($AI370="top", 100, $AI370="bottom", 300)</f>
        <v>100</v>
      </c>
      <c r="W370" s="107" cm="1">
        <f t="array" ref="W370">_xlfn.IFS($AI370="top", 50, $AI370="bottom", 350)</f>
        <v>50</v>
      </c>
      <c r="X370" s="111" t="str">
        <f t="shared" si="63"/>
        <v>HT2_sister_casey.png</v>
      </c>
      <c r="Y370" s="106" t="str" cm="1">
        <f t="array" ref="Y370">_xlfn.IFS($AR370="target_sister",$AO370,$AR370="target_brother", $AN370,$AR370="distractor_sister",$AQ370,$AR370="distractor_brother",$AP370)</f>
        <v>ST2_sister_jaime.png</v>
      </c>
      <c r="Z370" s="106" t="str" cm="1">
        <f t="array" ref="Z370">_xlfn.IFS($AS370="target_sister",$AO370,$AS370="target_brother", $AN370,$AS370="distractor_sister",$AQ370,$AS370="distractor_brother",$AP370)</f>
        <v>HT2_sister_casey.png</v>
      </c>
      <c r="AA370" s="106" t="str" cm="1">
        <f t="array" ref="AA370">_xlfn.IFS($AT370="target_sister",$AO370,$AT370="target_brother", $AN370,$AT370="distractor_sister",$AQ370,$AT370="distractor_brother",$AP370)</f>
        <v>ST2_brother_jaime.png</v>
      </c>
      <c r="AB370" s="106" t="str" cm="1">
        <f t="array" ref="AB370">_xlfn.IFS($AU370="target_sister",$AO370,$AU370="target_brother", $AN370,$AU370="distractor_sister",$AQ370,$AU370="distractor_brother",$AP370)</f>
        <v>HT2_brother_casey.png</v>
      </c>
      <c r="AC370" s="111" t="str">
        <f>_xlfn.CONCAT(VLOOKUP($C370&amp;$G370,'Character Sets'!$A$3:$H$21,6,FALSE)," gave the ",LEFT($Q370,FIND(".",$Q370)-1)," to ",$AK370," ",$AL370,".")</f>
        <v>Casey gave the cherries to his sister.</v>
      </c>
      <c r="AD370" s="107">
        <v>2</v>
      </c>
      <c r="AE370" s="106" t="str" cm="1">
        <f t="array" ref="AE370">_xlfn.IFS($B370="both", "_nametag", $B370="nametag", "_nametag", $B370="intro", "", $B370="neither", "")</f>
        <v>_nametag</v>
      </c>
      <c r="AF370" s="46" t="s">
        <v>6</v>
      </c>
      <c r="AG370" s="46" t="s">
        <v>5</v>
      </c>
      <c r="AH370" s="108" t="str">
        <f t="shared" si="66"/>
        <v>cherries</v>
      </c>
      <c r="AI370" s="46" t="s">
        <v>7</v>
      </c>
      <c r="AJ370" s="110" t="str">
        <f t="shared" si="64"/>
        <v>top right</v>
      </c>
      <c r="AK370" s="110" t="str" cm="1">
        <f t="array" ref="AK370">_xlfn.IFS($G370="he", "his", $G370="she", "her", $G370="they", "their")</f>
        <v>his</v>
      </c>
      <c r="AL370" s="110" t="s">
        <v>136</v>
      </c>
      <c r="AM370" s="111" t="str">
        <f t="shared" si="65"/>
        <v>he_sister</v>
      </c>
      <c r="AN370" s="106" t="str">
        <f t="shared" si="67"/>
        <v>HT2_brother_casey.png</v>
      </c>
      <c r="AO370" s="106" t="str">
        <f t="shared" si="68"/>
        <v>HT2_sister_casey.png</v>
      </c>
      <c r="AP370" s="106" t="str">
        <f t="shared" si="69"/>
        <v>ST2_brother_jaime.png</v>
      </c>
      <c r="AQ370" s="106" t="str">
        <f t="shared" si="70"/>
        <v>ST2_sister_jaime.png</v>
      </c>
      <c r="AR370" s="106" t="s">
        <v>358</v>
      </c>
      <c r="AS370" s="106" t="s">
        <v>356</v>
      </c>
      <c r="AT370" s="106" t="s">
        <v>357</v>
      </c>
      <c r="AU370" s="106" t="s">
        <v>355</v>
      </c>
    </row>
    <row r="371" spans="1:47" x14ac:dyDescent="0.25">
      <c r="A371" s="107">
        <v>11</v>
      </c>
      <c r="B371" s="107" t="s">
        <v>123</v>
      </c>
      <c r="C371" s="107">
        <v>5</v>
      </c>
      <c r="D371" s="46" t="s">
        <v>10</v>
      </c>
      <c r="E371" s="46" t="str">
        <f t="shared" si="60"/>
        <v>nametag_list5_critical3</v>
      </c>
      <c r="F371" s="46" t="s">
        <v>337</v>
      </c>
      <c r="G371" s="46" t="s">
        <v>195</v>
      </c>
      <c r="H371" s="46">
        <f>VLOOKUP($C371&amp;$G371,'Character Sets'!$A$3:$H$21,3,FALSE)</f>
        <v>13</v>
      </c>
      <c r="I371" s="46" t="str">
        <f>VLOOKUP($C371&amp;$G371,'Character Sets'!$A$3:$H$21,4,FALSE)</f>
        <v>HT2</v>
      </c>
      <c r="J371" s="46" t="str">
        <f>LOWER(VLOOKUP($C371&amp;$G371,'Character Sets'!$A$3:$H$21,6,FALSE))</f>
        <v>casey</v>
      </c>
      <c r="K371" s="114" t="str">
        <f t="shared" si="61"/>
        <v>HT2_he_casey_nametag.png</v>
      </c>
      <c r="L371" s="46" t="s">
        <v>196</v>
      </c>
      <c r="M371" s="46">
        <f>VLOOKUP($C371&amp;$L371,'Character Sets'!$A$3:$H$21,3,FALSE)</f>
        <v>14</v>
      </c>
      <c r="N371" s="46" t="str">
        <f>VLOOKUP($C371&amp;$L371,'Character Sets'!$A$3:$H$21,4,FALSE)</f>
        <v>ST2</v>
      </c>
      <c r="O371" s="46" t="str">
        <f>LOWER(VLOOKUP($C371&amp;$L371,'Character Sets'!$A$3:$H$21,6,FALSE))</f>
        <v>jaime</v>
      </c>
      <c r="P371" s="114" t="str">
        <f t="shared" si="62"/>
        <v>ST2_she_jaime_nametag.png</v>
      </c>
      <c r="Q371" s="114" t="s">
        <v>18</v>
      </c>
      <c r="R371" s="107" cm="1">
        <f t="array" ref="R371">_xlfn.IFS($AF371="left", 275, $AF371="right", 525)</f>
        <v>275</v>
      </c>
      <c r="S371" s="107" cm="1">
        <f t="array" ref="S371">_xlfn.IFS($AG371="left", 275, $AG371="right", 525)</f>
        <v>525</v>
      </c>
      <c r="T371" s="107" cm="1">
        <f t="array" ref="T371">_xlfn.IFS($AF371="left", 175, $AF371="right", 725)</f>
        <v>175</v>
      </c>
      <c r="U371" s="107" cm="1">
        <f t="array" ref="U371">_xlfn.IFS($AI371="top", 150, $AI371="bottom", 250)</f>
        <v>250</v>
      </c>
      <c r="V371" s="107" cm="1">
        <f t="array" ref="V371">_xlfn.IFS($AI371="top", 100, $AI371="bottom", 300)</f>
        <v>300</v>
      </c>
      <c r="W371" s="107" cm="1">
        <f t="array" ref="W371">_xlfn.IFS($AI371="top", 50, $AI371="bottom", 350)</f>
        <v>350</v>
      </c>
      <c r="X371" s="111" t="str">
        <f t="shared" si="63"/>
        <v>HT2_sister_casey.png</v>
      </c>
      <c r="Y371" s="106" t="str" cm="1">
        <f t="array" ref="Y371">_xlfn.IFS($AR371="target_sister",$AO371,$AR371="target_brother", $AN371,$AR371="distractor_sister",$AQ371,$AR371="distractor_brother",$AP371)</f>
        <v>HT2_brother_casey.png</v>
      </c>
      <c r="Z371" s="106" t="str" cm="1">
        <f t="array" ref="Z371">_xlfn.IFS($AS371="target_sister",$AO371,$AS371="target_brother", $AN371,$AS371="distractor_sister",$AQ371,$AS371="distractor_brother",$AP371)</f>
        <v>ST2_brother_jaime.png</v>
      </c>
      <c r="AA371" s="106" t="str" cm="1">
        <f t="array" ref="AA371">_xlfn.IFS($AT371="target_sister",$AO371,$AT371="target_brother", $AN371,$AT371="distractor_sister",$AQ371,$AT371="distractor_brother",$AP371)</f>
        <v>HT2_sister_casey.png</v>
      </c>
      <c r="AB371" s="106" t="str" cm="1">
        <f t="array" ref="AB371">_xlfn.IFS($AU371="target_sister",$AO371,$AU371="target_brother", $AN371,$AU371="distractor_sister",$AQ371,$AU371="distractor_brother",$AP371)</f>
        <v>ST2_sister_jaime.png</v>
      </c>
      <c r="AC371" s="111" t="str">
        <f>_xlfn.CONCAT(VLOOKUP($C371&amp;$G371,'Character Sets'!$A$3:$H$21,6,FALSE)," gave the ",LEFT($Q371,FIND(".",$Q371)-1)," to ",$AK371," ",$AL371,".")</f>
        <v>Casey gave the avocado to his sister.</v>
      </c>
      <c r="AD371" s="107">
        <v>3</v>
      </c>
      <c r="AE371" s="106" t="str" cm="1">
        <f t="array" ref="AE371">_xlfn.IFS($B371="both", "_nametag", $B371="nametag", "_nametag", $B371="intro", "", $B371="neither", "")</f>
        <v>_nametag</v>
      </c>
      <c r="AF371" s="46" t="s">
        <v>5</v>
      </c>
      <c r="AG371" s="46" t="s">
        <v>6</v>
      </c>
      <c r="AH371" s="108" t="str">
        <f t="shared" si="66"/>
        <v>avocado</v>
      </c>
      <c r="AI371" s="46" t="s">
        <v>8</v>
      </c>
      <c r="AJ371" s="110" t="str">
        <f t="shared" si="64"/>
        <v>bottom left</v>
      </c>
      <c r="AK371" s="110" t="str" cm="1">
        <f t="array" ref="AK371">_xlfn.IFS($G371="he", "his", $G371="she", "her", $G371="they", "their")</f>
        <v>his</v>
      </c>
      <c r="AL371" s="110" t="s">
        <v>136</v>
      </c>
      <c r="AM371" s="111" t="str">
        <f t="shared" si="65"/>
        <v>he_sister</v>
      </c>
      <c r="AN371" s="106" t="str">
        <f t="shared" si="67"/>
        <v>HT2_brother_casey.png</v>
      </c>
      <c r="AO371" s="106" t="str">
        <f t="shared" si="68"/>
        <v>HT2_sister_casey.png</v>
      </c>
      <c r="AP371" s="106" t="str">
        <f t="shared" si="69"/>
        <v>ST2_brother_jaime.png</v>
      </c>
      <c r="AQ371" s="106" t="str">
        <f t="shared" si="70"/>
        <v>ST2_sister_jaime.png</v>
      </c>
      <c r="AR371" s="106" t="s">
        <v>355</v>
      </c>
      <c r="AS371" s="106" t="s">
        <v>357</v>
      </c>
      <c r="AT371" s="106" t="s">
        <v>356</v>
      </c>
      <c r="AU371" s="106" t="s">
        <v>358</v>
      </c>
    </row>
    <row r="372" spans="1:47" x14ac:dyDescent="0.25">
      <c r="A372" s="107">
        <v>11</v>
      </c>
      <c r="B372" s="107" t="s">
        <v>123</v>
      </c>
      <c r="C372" s="107">
        <v>5</v>
      </c>
      <c r="D372" s="46" t="s">
        <v>10</v>
      </c>
      <c r="E372" s="46" t="str">
        <f t="shared" si="60"/>
        <v>nametag_list5_critical4</v>
      </c>
      <c r="F372" s="46" t="s">
        <v>337</v>
      </c>
      <c r="G372" s="46" t="s">
        <v>195</v>
      </c>
      <c r="H372" s="46">
        <f>VLOOKUP($C372&amp;$G372,'Character Sets'!$A$3:$H$21,3,FALSE)</f>
        <v>13</v>
      </c>
      <c r="I372" s="46" t="str">
        <f>VLOOKUP($C372&amp;$G372,'Character Sets'!$A$3:$H$21,4,FALSE)</f>
        <v>HT2</v>
      </c>
      <c r="J372" s="46" t="str">
        <f>LOWER(VLOOKUP($C372&amp;$G372,'Character Sets'!$A$3:$H$21,6,FALSE))</f>
        <v>casey</v>
      </c>
      <c r="K372" s="114" t="str">
        <f t="shared" si="61"/>
        <v>HT2_he_casey_nametag.png</v>
      </c>
      <c r="L372" s="46" t="s">
        <v>196</v>
      </c>
      <c r="M372" s="46">
        <f>VLOOKUP($C372&amp;$L372,'Character Sets'!$A$3:$H$21,3,FALSE)</f>
        <v>14</v>
      </c>
      <c r="N372" s="46" t="str">
        <f>VLOOKUP($C372&amp;$L372,'Character Sets'!$A$3:$H$21,4,FALSE)</f>
        <v>ST2</v>
      </c>
      <c r="O372" s="46" t="str">
        <f>LOWER(VLOOKUP($C372&amp;$L372,'Character Sets'!$A$3:$H$21,6,FALSE))</f>
        <v>jaime</v>
      </c>
      <c r="P372" s="114" t="str">
        <f t="shared" si="62"/>
        <v>ST2_she_jaime_nametag.png</v>
      </c>
      <c r="Q372" s="114" t="s">
        <v>105</v>
      </c>
      <c r="R372" s="107" cm="1">
        <f t="array" ref="R372">_xlfn.IFS($AF372="left", 275, $AF372="right", 525)</f>
        <v>525</v>
      </c>
      <c r="S372" s="107" cm="1">
        <f t="array" ref="S372">_xlfn.IFS($AG372="left", 275, $AG372="right", 525)</f>
        <v>275</v>
      </c>
      <c r="T372" s="107" cm="1">
        <f t="array" ref="T372">_xlfn.IFS($AF372="left", 175, $AF372="right", 725)</f>
        <v>725</v>
      </c>
      <c r="U372" s="107" cm="1">
        <f t="array" ref="U372">_xlfn.IFS($AI372="top", 150, $AI372="bottom", 250)</f>
        <v>250</v>
      </c>
      <c r="V372" s="107" cm="1">
        <f t="array" ref="V372">_xlfn.IFS($AI372="top", 100, $AI372="bottom", 300)</f>
        <v>300</v>
      </c>
      <c r="W372" s="107" cm="1">
        <f t="array" ref="W372">_xlfn.IFS($AI372="top", 50, $AI372="bottom", 350)</f>
        <v>350</v>
      </c>
      <c r="X372" s="111" t="str">
        <f t="shared" si="63"/>
        <v>HT2_brother_casey.png</v>
      </c>
      <c r="Y372" s="106" t="str" cm="1">
        <f t="array" ref="Y372">_xlfn.IFS($AR372="target_sister",$AO372,$AR372="target_brother", $AN372,$AR372="distractor_sister",$AQ372,$AR372="distractor_brother",$AP372)</f>
        <v>ST2_brother_jaime.png</v>
      </c>
      <c r="Z372" s="106" t="str" cm="1">
        <f t="array" ref="Z372">_xlfn.IFS($AS372="target_sister",$AO372,$AS372="target_brother", $AN372,$AS372="distractor_sister",$AQ372,$AS372="distractor_brother",$AP372)</f>
        <v>HT2_sister_casey.png</v>
      </c>
      <c r="AA372" s="106" t="str" cm="1">
        <f t="array" ref="AA372">_xlfn.IFS($AT372="target_sister",$AO372,$AT372="target_brother", $AN372,$AT372="distractor_sister",$AQ372,$AT372="distractor_brother",$AP372)</f>
        <v>ST2_sister_jaime.png</v>
      </c>
      <c r="AB372" s="106" t="str" cm="1">
        <f t="array" ref="AB372">_xlfn.IFS($AU372="target_sister",$AO372,$AU372="target_brother", $AN372,$AU372="distractor_sister",$AQ372,$AU372="distractor_brother",$AP372)</f>
        <v>HT2_brother_casey.png</v>
      </c>
      <c r="AC372" s="111" t="str">
        <f>_xlfn.CONCAT(VLOOKUP($C372&amp;$G372,'Character Sets'!$A$3:$H$21,6,FALSE)," gave the ",LEFT($Q372,FIND(".",$Q372)-1)," to ",$AK372," ",$AL372,".")</f>
        <v>Casey gave the pumpkin to his brother.</v>
      </c>
      <c r="AD372" s="107">
        <v>4</v>
      </c>
      <c r="AE372" s="106" t="str" cm="1">
        <f t="array" ref="AE372">_xlfn.IFS($B372="both", "_nametag", $B372="nametag", "_nametag", $B372="intro", "", $B372="neither", "")</f>
        <v>_nametag</v>
      </c>
      <c r="AF372" s="46" t="s">
        <v>6</v>
      </c>
      <c r="AG372" s="46" t="s">
        <v>5</v>
      </c>
      <c r="AH372" s="108" t="str">
        <f t="shared" si="66"/>
        <v>pumpkin</v>
      </c>
      <c r="AI372" s="46" t="s">
        <v>8</v>
      </c>
      <c r="AJ372" s="110" t="str">
        <f t="shared" si="64"/>
        <v>bottom right</v>
      </c>
      <c r="AK372" s="110" t="str" cm="1">
        <f t="array" ref="AK372">_xlfn.IFS($G372="he", "his", $G372="she", "her", $G372="they", "their")</f>
        <v>his</v>
      </c>
      <c r="AL372" s="110" t="s">
        <v>135</v>
      </c>
      <c r="AM372" s="111" t="str">
        <f t="shared" si="65"/>
        <v>he_brother</v>
      </c>
      <c r="AN372" s="106" t="str">
        <f t="shared" si="67"/>
        <v>HT2_brother_casey.png</v>
      </c>
      <c r="AO372" s="106" t="str">
        <f t="shared" si="68"/>
        <v>HT2_sister_casey.png</v>
      </c>
      <c r="AP372" s="106" t="str">
        <f t="shared" si="69"/>
        <v>ST2_brother_jaime.png</v>
      </c>
      <c r="AQ372" s="106" t="str">
        <f t="shared" si="70"/>
        <v>ST2_sister_jaime.png</v>
      </c>
      <c r="AR372" s="106" t="s">
        <v>357</v>
      </c>
      <c r="AS372" s="106" t="s">
        <v>356</v>
      </c>
      <c r="AT372" s="106" t="s">
        <v>358</v>
      </c>
      <c r="AU372" s="106" t="s">
        <v>355</v>
      </c>
    </row>
    <row r="373" spans="1:47" x14ac:dyDescent="0.25">
      <c r="A373" s="107">
        <v>11</v>
      </c>
      <c r="B373" s="107" t="s">
        <v>123</v>
      </c>
      <c r="C373" s="107">
        <v>5</v>
      </c>
      <c r="D373" s="46" t="s">
        <v>10</v>
      </c>
      <c r="E373" s="46" t="str">
        <f t="shared" si="60"/>
        <v>nametag_list5_critical5</v>
      </c>
      <c r="F373" s="46" t="s">
        <v>337</v>
      </c>
      <c r="G373" s="46" t="s">
        <v>195</v>
      </c>
      <c r="H373" s="46">
        <f>VLOOKUP($C373&amp;$G373,'Character Sets'!$A$3:$H$21,3,FALSE)</f>
        <v>13</v>
      </c>
      <c r="I373" s="46" t="str">
        <f>VLOOKUP($C373&amp;$G373,'Character Sets'!$A$3:$H$21,4,FALSE)</f>
        <v>HT2</v>
      </c>
      <c r="J373" s="46" t="str">
        <f>LOWER(VLOOKUP($C373&amp;$G373,'Character Sets'!$A$3:$H$21,6,FALSE))</f>
        <v>casey</v>
      </c>
      <c r="K373" s="114" t="str">
        <f t="shared" si="61"/>
        <v>HT2_he_casey_nametag.png</v>
      </c>
      <c r="L373" s="46" t="s">
        <v>196</v>
      </c>
      <c r="M373" s="46">
        <f>VLOOKUP($C373&amp;$L373,'Character Sets'!$A$3:$H$21,3,FALSE)</f>
        <v>14</v>
      </c>
      <c r="N373" s="46" t="str">
        <f>VLOOKUP($C373&amp;$L373,'Character Sets'!$A$3:$H$21,4,FALSE)</f>
        <v>ST2</v>
      </c>
      <c r="O373" s="46" t="str">
        <f>LOWER(VLOOKUP($C373&amp;$L373,'Character Sets'!$A$3:$H$21,6,FALSE))</f>
        <v>jaime</v>
      </c>
      <c r="P373" s="114" t="str">
        <f t="shared" si="62"/>
        <v>ST2_she_jaime_nametag.png</v>
      </c>
      <c r="Q373" s="114" t="s">
        <v>19</v>
      </c>
      <c r="R373" s="107" cm="1">
        <f t="array" ref="R373">_xlfn.IFS($AF373="left", 275, $AF373="right", 525)</f>
        <v>275</v>
      </c>
      <c r="S373" s="107" cm="1">
        <f t="array" ref="S373">_xlfn.IFS($AG373="left", 275, $AG373="right", 525)</f>
        <v>525</v>
      </c>
      <c r="T373" s="107" cm="1">
        <f t="array" ref="T373">_xlfn.IFS($AF373="left", 175, $AF373="right", 725)</f>
        <v>175</v>
      </c>
      <c r="U373" s="107" cm="1">
        <f t="array" ref="U373">_xlfn.IFS($AI373="top", 150, $AI373="bottom", 250)</f>
        <v>150</v>
      </c>
      <c r="V373" s="107" cm="1">
        <f t="array" ref="V373">_xlfn.IFS($AI373="top", 100, $AI373="bottom", 300)</f>
        <v>100</v>
      </c>
      <c r="W373" s="107" cm="1">
        <f t="array" ref="W373">_xlfn.IFS($AI373="top", 50, $AI373="bottom", 350)</f>
        <v>50</v>
      </c>
      <c r="X373" s="111" t="str">
        <f t="shared" si="63"/>
        <v>HT2_sister_casey.png</v>
      </c>
      <c r="Y373" s="106" t="str" cm="1">
        <f t="array" ref="Y373">_xlfn.IFS($AR373="target_sister",$AO373,$AR373="target_brother", $AN373,$AR373="distractor_sister",$AQ373,$AR373="distractor_brother",$AP373)</f>
        <v>HT2_sister_casey.png</v>
      </c>
      <c r="Z373" s="106" t="str" cm="1">
        <f t="array" ref="Z373">_xlfn.IFS($AS373="target_sister",$AO373,$AS373="target_brother", $AN373,$AS373="distractor_sister",$AQ373,$AS373="distractor_brother",$AP373)</f>
        <v>ST2_sister_jaime.png</v>
      </c>
      <c r="AA373" s="106" t="str" cm="1">
        <f t="array" ref="AA373">_xlfn.IFS($AT373="target_sister",$AO373,$AT373="target_brother", $AN373,$AT373="distractor_sister",$AQ373,$AT373="distractor_brother",$AP373)</f>
        <v>HT2_brother_casey.png</v>
      </c>
      <c r="AB373" s="106" t="str" cm="1">
        <f t="array" ref="AB373">_xlfn.IFS($AU373="target_sister",$AO373,$AU373="target_brother", $AN373,$AU373="distractor_sister",$AQ373,$AU373="distractor_brother",$AP373)</f>
        <v>ST2_brother_jaime.png</v>
      </c>
      <c r="AC373" s="111" t="str">
        <f>_xlfn.CONCAT(VLOOKUP($C373&amp;$G373,'Character Sets'!$A$3:$H$21,6,FALSE)," gave the ",LEFT($Q373,FIND(".",$Q373)-1)," to ",$AK373," ",$AL373,".")</f>
        <v>Casey gave the bread to his sister.</v>
      </c>
      <c r="AD373" s="107">
        <v>5</v>
      </c>
      <c r="AE373" s="106" t="str" cm="1">
        <f t="array" ref="AE373">_xlfn.IFS($B373="both", "_nametag", $B373="nametag", "_nametag", $B373="intro", "", $B373="neither", "")</f>
        <v>_nametag</v>
      </c>
      <c r="AF373" s="46" t="s">
        <v>5</v>
      </c>
      <c r="AG373" s="46" t="s">
        <v>6</v>
      </c>
      <c r="AH373" s="108" t="str">
        <f t="shared" si="66"/>
        <v>bread</v>
      </c>
      <c r="AI373" s="46" t="s">
        <v>7</v>
      </c>
      <c r="AJ373" s="110" t="str">
        <f t="shared" si="64"/>
        <v>top left</v>
      </c>
      <c r="AK373" s="110" t="str" cm="1">
        <f t="array" ref="AK373">_xlfn.IFS($G373="he", "his", $G373="she", "her", $G373="they", "their")</f>
        <v>his</v>
      </c>
      <c r="AL373" s="110" t="s">
        <v>136</v>
      </c>
      <c r="AM373" s="111" t="str">
        <f t="shared" si="65"/>
        <v>he_sister</v>
      </c>
      <c r="AN373" s="106" t="str">
        <f t="shared" si="67"/>
        <v>HT2_brother_casey.png</v>
      </c>
      <c r="AO373" s="106" t="str">
        <f t="shared" si="68"/>
        <v>HT2_sister_casey.png</v>
      </c>
      <c r="AP373" s="106" t="str">
        <f t="shared" si="69"/>
        <v>ST2_brother_jaime.png</v>
      </c>
      <c r="AQ373" s="106" t="str">
        <f t="shared" si="70"/>
        <v>ST2_sister_jaime.png</v>
      </c>
      <c r="AR373" s="106" t="s">
        <v>356</v>
      </c>
      <c r="AS373" s="106" t="s">
        <v>358</v>
      </c>
      <c r="AT373" s="106" t="s">
        <v>355</v>
      </c>
      <c r="AU373" s="106" t="s">
        <v>357</v>
      </c>
    </row>
    <row r="374" spans="1:47" x14ac:dyDescent="0.25">
      <c r="A374" s="107">
        <v>11</v>
      </c>
      <c r="B374" s="107" t="s">
        <v>123</v>
      </c>
      <c r="C374" s="107">
        <v>5</v>
      </c>
      <c r="D374" s="46" t="s">
        <v>10</v>
      </c>
      <c r="E374" s="46" t="str">
        <f t="shared" si="60"/>
        <v>nametag_list5_critical6</v>
      </c>
      <c r="F374" s="109" t="s">
        <v>338</v>
      </c>
      <c r="G374" s="46" t="s">
        <v>195</v>
      </c>
      <c r="H374" s="46">
        <f>VLOOKUP($C374&amp;$G374,'Character Sets'!$A$3:$H$21,3,FALSE)</f>
        <v>13</v>
      </c>
      <c r="I374" s="46" t="str">
        <f>VLOOKUP($C374&amp;$G374,'Character Sets'!$A$3:$H$21,4,FALSE)</f>
        <v>HT2</v>
      </c>
      <c r="J374" s="46" t="str">
        <f>LOWER(VLOOKUP($C374&amp;$G374,'Character Sets'!$A$3:$H$21,6,FALSE))</f>
        <v>casey</v>
      </c>
      <c r="K374" s="114" t="str">
        <f t="shared" si="61"/>
        <v>HT2_he_casey_nametag.png</v>
      </c>
      <c r="L374" s="46" t="s">
        <v>197</v>
      </c>
      <c r="M374" s="46">
        <f>VLOOKUP($C374&amp;$L374,'Character Sets'!$A$3:$H$21,3,FALSE)</f>
        <v>15</v>
      </c>
      <c r="N374" s="46" t="str">
        <f>VLOOKUP($C374&amp;$L374,'Character Sets'!$A$3:$H$21,4,FALSE)</f>
        <v>ST1</v>
      </c>
      <c r="O374" s="46" t="str">
        <f>LOWER(VLOOKUP($C374&amp;$L374,'Character Sets'!$A$3:$H$21,6,FALSE))</f>
        <v>alex</v>
      </c>
      <c r="P374" s="114" t="str">
        <f t="shared" si="62"/>
        <v>ST1_they_alex_nametag.png</v>
      </c>
      <c r="Q374" s="114" t="s">
        <v>20</v>
      </c>
      <c r="R374" s="107" cm="1">
        <f t="array" ref="R374">_xlfn.IFS($AF374="left", 275, $AF374="right", 525)</f>
        <v>525</v>
      </c>
      <c r="S374" s="107" cm="1">
        <f t="array" ref="S374">_xlfn.IFS($AG374="left", 275, $AG374="right", 525)</f>
        <v>275</v>
      </c>
      <c r="T374" s="107" cm="1">
        <f t="array" ref="T374">_xlfn.IFS($AF374="left", 175, $AF374="right", 725)</f>
        <v>725</v>
      </c>
      <c r="U374" s="107" cm="1">
        <f t="array" ref="U374">_xlfn.IFS($AI374="top", 150, $AI374="bottom", 250)</f>
        <v>150</v>
      </c>
      <c r="V374" s="107" cm="1">
        <f t="array" ref="V374">_xlfn.IFS($AI374="top", 100, $AI374="bottom", 300)</f>
        <v>100</v>
      </c>
      <c r="W374" s="107" cm="1">
        <f t="array" ref="W374">_xlfn.IFS($AI374="top", 50, $AI374="bottom", 350)</f>
        <v>50</v>
      </c>
      <c r="X374" s="111" t="str">
        <f t="shared" si="63"/>
        <v>HT2_brother_casey.png</v>
      </c>
      <c r="Y374" s="106" t="str" cm="1">
        <f t="array" ref="Y374">_xlfn.IFS($AR374="target_sister",$AO374,$AR374="target_brother", $AN374,$AR374="distractor_sister",$AQ374,$AR374="distractor_brother",$AP374)</f>
        <v>ST1_brother_alex.png</v>
      </c>
      <c r="Z374" s="106" t="str" cm="1">
        <f t="array" ref="Z374">_xlfn.IFS($AS374="target_sister",$AO374,$AS374="target_brother", $AN374,$AS374="distractor_sister",$AQ374,$AS374="distractor_brother",$AP374)</f>
        <v>HT2_brother_casey.png</v>
      </c>
      <c r="AA374" s="106" t="str" cm="1">
        <f t="array" ref="AA374">_xlfn.IFS($AT374="target_sister",$AO374,$AT374="target_brother", $AN374,$AT374="distractor_sister",$AQ374,$AT374="distractor_brother",$AP374)</f>
        <v>ST1_sister_alex.png</v>
      </c>
      <c r="AB374" s="106" t="str" cm="1">
        <f t="array" ref="AB374">_xlfn.IFS($AU374="target_sister",$AO374,$AU374="target_brother", $AN374,$AU374="distractor_sister",$AQ374,$AU374="distractor_brother",$AP374)</f>
        <v>HT2_sister_casey.png</v>
      </c>
      <c r="AC374" s="111" t="str">
        <f>_xlfn.CONCAT(VLOOKUP($C374&amp;$G374,'Character Sets'!$A$3:$H$21,6,FALSE)," gave the ",LEFT($Q374,FIND(".",$Q374)-1)," to ",$AK374," ",$AL374,".")</f>
        <v>Casey gave the corn to his brother.</v>
      </c>
      <c r="AD374" s="107">
        <v>6</v>
      </c>
      <c r="AE374" s="106" t="str" cm="1">
        <f t="array" ref="AE374">_xlfn.IFS($B374="both", "_nametag", $B374="nametag", "_nametag", $B374="intro", "", $B374="neither", "")</f>
        <v>_nametag</v>
      </c>
      <c r="AF374" s="46" t="s">
        <v>6</v>
      </c>
      <c r="AG374" s="46" t="s">
        <v>5</v>
      </c>
      <c r="AH374" s="108" t="str">
        <f t="shared" si="66"/>
        <v>corn</v>
      </c>
      <c r="AI374" s="46" t="s">
        <v>7</v>
      </c>
      <c r="AJ374" s="110" t="str">
        <f t="shared" si="64"/>
        <v>top right</v>
      </c>
      <c r="AK374" s="110" t="str" cm="1">
        <f t="array" ref="AK374">_xlfn.IFS($G374="he", "his", $G374="she", "her", $G374="they", "their")</f>
        <v>his</v>
      </c>
      <c r="AL374" s="110" t="s">
        <v>135</v>
      </c>
      <c r="AM374" s="111" t="str">
        <f t="shared" si="65"/>
        <v>he_brother</v>
      </c>
      <c r="AN374" s="106" t="str">
        <f t="shared" si="67"/>
        <v>HT2_brother_casey.png</v>
      </c>
      <c r="AO374" s="106" t="str">
        <f t="shared" si="68"/>
        <v>HT2_sister_casey.png</v>
      </c>
      <c r="AP374" s="106" t="str">
        <f t="shared" si="69"/>
        <v>ST1_brother_alex.png</v>
      </c>
      <c r="AQ374" s="106" t="str">
        <f t="shared" si="70"/>
        <v>ST1_sister_alex.png</v>
      </c>
      <c r="AR374" s="106" t="s">
        <v>357</v>
      </c>
      <c r="AS374" s="106" t="s">
        <v>355</v>
      </c>
      <c r="AT374" s="106" t="s">
        <v>358</v>
      </c>
      <c r="AU374" s="106" t="s">
        <v>356</v>
      </c>
    </row>
    <row r="375" spans="1:47" x14ac:dyDescent="0.25">
      <c r="A375" s="107">
        <v>11</v>
      </c>
      <c r="B375" s="107" t="s">
        <v>123</v>
      </c>
      <c r="C375" s="107">
        <v>5</v>
      </c>
      <c r="D375" s="46" t="s">
        <v>10</v>
      </c>
      <c r="E375" s="46" t="str">
        <f t="shared" si="60"/>
        <v>nametag_list5_critical7</v>
      </c>
      <c r="F375" s="109" t="s">
        <v>338</v>
      </c>
      <c r="G375" s="46" t="s">
        <v>195</v>
      </c>
      <c r="H375" s="46">
        <f>VLOOKUP($C375&amp;$G375,'Character Sets'!$A$3:$H$21,3,FALSE)</f>
        <v>13</v>
      </c>
      <c r="I375" s="46" t="str">
        <f>VLOOKUP($C375&amp;$G375,'Character Sets'!$A$3:$H$21,4,FALSE)</f>
        <v>HT2</v>
      </c>
      <c r="J375" s="46" t="str">
        <f>LOWER(VLOOKUP($C375&amp;$G375,'Character Sets'!$A$3:$H$21,6,FALSE))</f>
        <v>casey</v>
      </c>
      <c r="K375" s="114" t="str">
        <f t="shared" si="61"/>
        <v>HT2_he_casey_nametag.png</v>
      </c>
      <c r="L375" s="46" t="s">
        <v>197</v>
      </c>
      <c r="M375" s="46">
        <f>VLOOKUP($C375&amp;$L375,'Character Sets'!$A$3:$H$21,3,FALSE)</f>
        <v>15</v>
      </c>
      <c r="N375" s="46" t="str">
        <f>VLOOKUP($C375&amp;$L375,'Character Sets'!$A$3:$H$21,4,FALSE)</f>
        <v>ST1</v>
      </c>
      <c r="O375" s="46" t="str">
        <f>LOWER(VLOOKUP($C375&amp;$L375,'Character Sets'!$A$3:$H$21,6,FALSE))</f>
        <v>alex</v>
      </c>
      <c r="P375" s="114" t="str">
        <f t="shared" si="62"/>
        <v>ST1_they_alex_nametag.png</v>
      </c>
      <c r="Q375" s="114" t="s">
        <v>103</v>
      </c>
      <c r="R375" s="107" cm="1">
        <f t="array" ref="R375">_xlfn.IFS($AF375="left", 275, $AF375="right", 525)</f>
        <v>275</v>
      </c>
      <c r="S375" s="107" cm="1">
        <f t="array" ref="S375">_xlfn.IFS($AG375="left", 275, $AG375="right", 525)</f>
        <v>525</v>
      </c>
      <c r="T375" s="107" cm="1">
        <f t="array" ref="T375">_xlfn.IFS($AF375="left", 175, $AF375="right", 725)</f>
        <v>175</v>
      </c>
      <c r="U375" s="107" cm="1">
        <f t="array" ref="U375">_xlfn.IFS($AI375="top", 150, $AI375="bottom", 250)</f>
        <v>250</v>
      </c>
      <c r="V375" s="107" cm="1">
        <f t="array" ref="V375">_xlfn.IFS($AI375="top", 100, $AI375="bottom", 300)</f>
        <v>300</v>
      </c>
      <c r="W375" s="107" cm="1">
        <f t="array" ref="W375">_xlfn.IFS($AI375="top", 50, $AI375="bottom", 350)</f>
        <v>350</v>
      </c>
      <c r="X375" s="111" t="str">
        <f t="shared" si="63"/>
        <v>HT2_brother_casey.png</v>
      </c>
      <c r="Y375" s="106" t="str" cm="1">
        <f t="array" ref="Y375">_xlfn.IFS($AR375="target_sister",$AO375,$AR375="target_brother", $AN375,$AR375="distractor_sister",$AQ375,$AR375="distractor_brother",$AP375)</f>
        <v>HT2_sister_casey.png</v>
      </c>
      <c r="Z375" s="106" t="str" cm="1">
        <f t="array" ref="Z375">_xlfn.IFS($AS375="target_sister",$AO375,$AS375="target_brother", $AN375,$AS375="distractor_sister",$AQ375,$AS375="distractor_brother",$AP375)</f>
        <v>ST1_sister_alex.png</v>
      </c>
      <c r="AA375" s="106" t="str" cm="1">
        <f t="array" ref="AA375">_xlfn.IFS($AT375="target_sister",$AO375,$AT375="target_brother", $AN375,$AT375="distractor_sister",$AQ375,$AT375="distractor_brother",$AP375)</f>
        <v>HT2_brother_casey.png</v>
      </c>
      <c r="AB375" s="106" t="str" cm="1">
        <f t="array" ref="AB375">_xlfn.IFS($AU375="target_sister",$AO375,$AU375="target_brother", $AN375,$AU375="distractor_sister",$AQ375,$AU375="distractor_brother",$AP375)</f>
        <v>ST1_brother_alex.png</v>
      </c>
      <c r="AC375" s="111" t="str">
        <f>_xlfn.CONCAT(VLOOKUP($C375&amp;$G375,'Character Sets'!$A$3:$H$21,6,FALSE)," gave the ",LEFT($Q375,FIND(".",$Q375)-1)," to ",$AK375," ",$AL375,".")</f>
        <v>Casey gave the kiwi to his brother.</v>
      </c>
      <c r="AD375" s="107">
        <v>7</v>
      </c>
      <c r="AE375" s="106" t="str" cm="1">
        <f t="array" ref="AE375">_xlfn.IFS($B375="both", "_nametag", $B375="nametag", "_nametag", $B375="intro", "", $B375="neither", "")</f>
        <v>_nametag</v>
      </c>
      <c r="AF375" s="46" t="s">
        <v>5</v>
      </c>
      <c r="AG375" s="46" t="s">
        <v>6</v>
      </c>
      <c r="AH375" s="108" t="str">
        <f t="shared" si="66"/>
        <v>kiwi</v>
      </c>
      <c r="AI375" s="46" t="s">
        <v>8</v>
      </c>
      <c r="AJ375" s="110" t="str">
        <f t="shared" si="64"/>
        <v>bottom left</v>
      </c>
      <c r="AK375" s="110" t="str" cm="1">
        <f t="array" ref="AK375">_xlfn.IFS($G375="he", "his", $G375="she", "her", $G375="they", "their")</f>
        <v>his</v>
      </c>
      <c r="AL375" s="110" t="s">
        <v>135</v>
      </c>
      <c r="AM375" s="111" t="str">
        <f t="shared" si="65"/>
        <v>he_brother</v>
      </c>
      <c r="AN375" s="106" t="str">
        <f t="shared" si="67"/>
        <v>HT2_brother_casey.png</v>
      </c>
      <c r="AO375" s="106" t="str">
        <f t="shared" si="68"/>
        <v>HT2_sister_casey.png</v>
      </c>
      <c r="AP375" s="106" t="str">
        <f t="shared" si="69"/>
        <v>ST1_brother_alex.png</v>
      </c>
      <c r="AQ375" s="106" t="str">
        <f t="shared" si="70"/>
        <v>ST1_sister_alex.png</v>
      </c>
      <c r="AR375" s="106" t="s">
        <v>356</v>
      </c>
      <c r="AS375" s="106" t="s">
        <v>358</v>
      </c>
      <c r="AT375" s="106" t="s">
        <v>355</v>
      </c>
      <c r="AU375" s="106" t="s">
        <v>357</v>
      </c>
    </row>
    <row r="376" spans="1:47" x14ac:dyDescent="0.25">
      <c r="A376" s="107">
        <v>11</v>
      </c>
      <c r="B376" s="107" t="s">
        <v>123</v>
      </c>
      <c r="C376" s="107">
        <v>5</v>
      </c>
      <c r="D376" s="46" t="s">
        <v>10</v>
      </c>
      <c r="E376" s="46" t="str">
        <f t="shared" si="60"/>
        <v>nametag_list5_critical8</v>
      </c>
      <c r="F376" s="109" t="s">
        <v>338</v>
      </c>
      <c r="G376" s="46" t="s">
        <v>195</v>
      </c>
      <c r="H376" s="46">
        <f>VLOOKUP($C376&amp;$G376,'Character Sets'!$A$3:$H$21,3,FALSE)</f>
        <v>13</v>
      </c>
      <c r="I376" s="46" t="str">
        <f>VLOOKUP($C376&amp;$G376,'Character Sets'!$A$3:$H$21,4,FALSE)</f>
        <v>HT2</v>
      </c>
      <c r="J376" s="46" t="str">
        <f>LOWER(VLOOKUP($C376&amp;$G376,'Character Sets'!$A$3:$H$21,6,FALSE))</f>
        <v>casey</v>
      </c>
      <c r="K376" s="114" t="str">
        <f t="shared" si="61"/>
        <v>HT2_he_casey_nametag.png</v>
      </c>
      <c r="L376" s="46" t="s">
        <v>197</v>
      </c>
      <c r="M376" s="46">
        <f>VLOOKUP($C376&amp;$L376,'Character Sets'!$A$3:$H$21,3,FALSE)</f>
        <v>15</v>
      </c>
      <c r="N376" s="46" t="str">
        <f>VLOOKUP($C376&amp;$L376,'Character Sets'!$A$3:$H$21,4,FALSE)</f>
        <v>ST1</v>
      </c>
      <c r="O376" s="46" t="str">
        <f>LOWER(VLOOKUP($C376&amp;$L376,'Character Sets'!$A$3:$H$21,6,FALSE))</f>
        <v>alex</v>
      </c>
      <c r="P376" s="114" t="str">
        <f t="shared" si="62"/>
        <v>ST1_they_alex_nametag.png</v>
      </c>
      <c r="Q376" s="114" t="s">
        <v>40</v>
      </c>
      <c r="R376" s="107" cm="1">
        <f t="array" ref="R376">_xlfn.IFS($AF376="left", 275, $AF376="right", 525)</f>
        <v>525</v>
      </c>
      <c r="S376" s="107" cm="1">
        <f t="array" ref="S376">_xlfn.IFS($AG376="left", 275, $AG376="right", 525)</f>
        <v>275</v>
      </c>
      <c r="T376" s="107" cm="1">
        <f t="array" ref="T376">_xlfn.IFS($AF376="left", 175, $AF376="right", 725)</f>
        <v>725</v>
      </c>
      <c r="U376" s="107" cm="1">
        <f t="array" ref="U376">_xlfn.IFS($AI376="top", 150, $AI376="bottom", 250)</f>
        <v>250</v>
      </c>
      <c r="V376" s="107" cm="1">
        <f t="array" ref="V376">_xlfn.IFS($AI376="top", 100, $AI376="bottom", 300)</f>
        <v>300</v>
      </c>
      <c r="W376" s="107" cm="1">
        <f t="array" ref="W376">_xlfn.IFS($AI376="top", 50, $AI376="bottom", 350)</f>
        <v>350</v>
      </c>
      <c r="X376" s="111" t="str">
        <f t="shared" si="63"/>
        <v>HT2_sister_casey.png</v>
      </c>
      <c r="Y376" s="106" t="str" cm="1">
        <f t="array" ref="Y376">_xlfn.IFS($AR376="target_sister",$AO376,$AR376="target_brother", $AN376,$AR376="distractor_sister",$AQ376,$AR376="distractor_brother",$AP376)</f>
        <v>ST1_brother_alex.png</v>
      </c>
      <c r="Z376" s="106" t="str" cm="1">
        <f t="array" ref="Z376">_xlfn.IFS($AS376="target_sister",$AO376,$AS376="target_brother", $AN376,$AS376="distractor_sister",$AQ376,$AS376="distractor_brother",$AP376)</f>
        <v>HT2_brother_casey.png</v>
      </c>
      <c r="AA376" s="106" t="str" cm="1">
        <f t="array" ref="AA376">_xlfn.IFS($AT376="target_sister",$AO376,$AT376="target_brother", $AN376,$AT376="distractor_sister",$AQ376,$AT376="distractor_brother",$AP376)</f>
        <v>ST1_sister_alex.png</v>
      </c>
      <c r="AB376" s="106" t="str" cm="1">
        <f t="array" ref="AB376">_xlfn.IFS($AU376="target_sister",$AO376,$AU376="target_brother", $AN376,$AU376="distractor_sister",$AQ376,$AU376="distractor_brother",$AP376)</f>
        <v>HT2_sister_casey.png</v>
      </c>
      <c r="AC376" s="111" t="str">
        <f>_xlfn.CONCAT(VLOOKUP($C376&amp;$G376,'Character Sets'!$A$3:$H$21,6,FALSE)," gave the ",LEFT($Q376,FIND(".",$Q376)-1)," to ",$AK376," ",$AL376,".")</f>
        <v>Casey gave the grapes to his sister.</v>
      </c>
      <c r="AD376" s="107">
        <v>8</v>
      </c>
      <c r="AE376" s="106" t="str" cm="1">
        <f t="array" ref="AE376">_xlfn.IFS($B376="both", "_nametag", $B376="nametag", "_nametag", $B376="intro", "", $B376="neither", "")</f>
        <v>_nametag</v>
      </c>
      <c r="AF376" s="46" t="s">
        <v>6</v>
      </c>
      <c r="AG376" s="46" t="s">
        <v>5</v>
      </c>
      <c r="AH376" s="108" t="str">
        <f t="shared" si="66"/>
        <v>grapes</v>
      </c>
      <c r="AI376" s="46" t="s">
        <v>8</v>
      </c>
      <c r="AJ376" s="110" t="str">
        <f t="shared" si="64"/>
        <v>bottom right</v>
      </c>
      <c r="AK376" s="110" t="str" cm="1">
        <f t="array" ref="AK376">_xlfn.IFS($G376="he", "his", $G376="she", "her", $G376="they", "their")</f>
        <v>his</v>
      </c>
      <c r="AL376" s="110" t="s">
        <v>136</v>
      </c>
      <c r="AM376" s="111" t="str">
        <f t="shared" si="65"/>
        <v>he_sister</v>
      </c>
      <c r="AN376" s="106" t="str">
        <f t="shared" si="67"/>
        <v>HT2_brother_casey.png</v>
      </c>
      <c r="AO376" s="106" t="str">
        <f t="shared" si="68"/>
        <v>HT2_sister_casey.png</v>
      </c>
      <c r="AP376" s="106" t="str">
        <f t="shared" si="69"/>
        <v>ST1_brother_alex.png</v>
      </c>
      <c r="AQ376" s="106" t="str">
        <f t="shared" si="70"/>
        <v>ST1_sister_alex.png</v>
      </c>
      <c r="AR376" s="106" t="s">
        <v>357</v>
      </c>
      <c r="AS376" s="106" t="s">
        <v>355</v>
      </c>
      <c r="AT376" s="106" t="s">
        <v>358</v>
      </c>
      <c r="AU376" s="106" t="s">
        <v>356</v>
      </c>
    </row>
    <row r="377" spans="1:47" x14ac:dyDescent="0.25">
      <c r="A377" s="107">
        <v>11</v>
      </c>
      <c r="B377" s="107" t="s">
        <v>123</v>
      </c>
      <c r="C377" s="107">
        <v>5</v>
      </c>
      <c r="D377" s="46" t="s">
        <v>10</v>
      </c>
      <c r="E377" s="46" t="str">
        <f t="shared" si="60"/>
        <v>nametag_list5_critical9</v>
      </c>
      <c r="F377" s="109" t="s">
        <v>338</v>
      </c>
      <c r="G377" s="46" t="s">
        <v>195</v>
      </c>
      <c r="H377" s="46">
        <f>VLOOKUP($C377&amp;$G377,'Character Sets'!$A$3:$H$21,3,FALSE)</f>
        <v>13</v>
      </c>
      <c r="I377" s="46" t="str">
        <f>VLOOKUP($C377&amp;$G377,'Character Sets'!$A$3:$H$21,4,FALSE)</f>
        <v>HT2</v>
      </c>
      <c r="J377" s="46" t="str">
        <f>LOWER(VLOOKUP($C377&amp;$G377,'Character Sets'!$A$3:$H$21,6,FALSE))</f>
        <v>casey</v>
      </c>
      <c r="K377" s="114" t="str">
        <f t="shared" si="61"/>
        <v>HT2_he_casey_nametag.png</v>
      </c>
      <c r="L377" s="46" t="s">
        <v>197</v>
      </c>
      <c r="M377" s="46">
        <f>VLOOKUP($C377&amp;$L377,'Character Sets'!$A$3:$H$21,3,FALSE)</f>
        <v>15</v>
      </c>
      <c r="N377" s="46" t="str">
        <f>VLOOKUP($C377&amp;$L377,'Character Sets'!$A$3:$H$21,4,FALSE)</f>
        <v>ST1</v>
      </c>
      <c r="O377" s="46" t="str">
        <f>LOWER(VLOOKUP($C377&amp;$L377,'Character Sets'!$A$3:$H$21,6,FALSE))</f>
        <v>alex</v>
      </c>
      <c r="P377" s="114" t="str">
        <f t="shared" si="62"/>
        <v>ST1_they_alex_nametag.png</v>
      </c>
      <c r="Q377" s="114" t="s">
        <v>101</v>
      </c>
      <c r="R377" s="107" cm="1">
        <f t="array" ref="R377">_xlfn.IFS($AF377="left", 275, $AF377="right", 525)</f>
        <v>275</v>
      </c>
      <c r="S377" s="107" cm="1">
        <f t="array" ref="S377">_xlfn.IFS($AG377="left", 275, $AG377="right", 525)</f>
        <v>525</v>
      </c>
      <c r="T377" s="107" cm="1">
        <f t="array" ref="T377">_xlfn.IFS($AF377="left", 175, $AF377="right", 725)</f>
        <v>175</v>
      </c>
      <c r="U377" s="107" cm="1">
        <f t="array" ref="U377">_xlfn.IFS($AI377="top", 150, $AI377="bottom", 250)</f>
        <v>150</v>
      </c>
      <c r="V377" s="107" cm="1">
        <f t="array" ref="V377">_xlfn.IFS($AI377="top", 100, $AI377="bottom", 300)</f>
        <v>100</v>
      </c>
      <c r="W377" s="107" cm="1">
        <f t="array" ref="W377">_xlfn.IFS($AI377="top", 50, $AI377="bottom", 350)</f>
        <v>50</v>
      </c>
      <c r="X377" s="111" t="str">
        <f t="shared" si="63"/>
        <v>HT2_sister_casey.png</v>
      </c>
      <c r="Y377" s="106" t="str" cm="1">
        <f t="array" ref="Y377">_xlfn.IFS($AR377="target_sister",$AO377,$AR377="target_brother", $AN377,$AR377="distractor_sister",$AQ377,$AR377="distractor_brother",$AP377)</f>
        <v>HT2_sister_casey.png</v>
      </c>
      <c r="Z377" s="106" t="str" cm="1">
        <f t="array" ref="Z377">_xlfn.IFS($AS377="target_sister",$AO377,$AS377="target_brother", $AN377,$AS377="distractor_sister",$AQ377,$AS377="distractor_brother",$AP377)</f>
        <v>ST1_sister_alex.png</v>
      </c>
      <c r="AA377" s="106" t="str" cm="1">
        <f t="array" ref="AA377">_xlfn.IFS($AT377="target_sister",$AO377,$AT377="target_brother", $AN377,$AT377="distractor_sister",$AQ377,$AT377="distractor_brother",$AP377)</f>
        <v>HT2_brother_casey.png</v>
      </c>
      <c r="AB377" s="106" t="str" cm="1">
        <f t="array" ref="AB377">_xlfn.IFS($AU377="target_sister",$AO377,$AU377="target_brother", $AN377,$AU377="distractor_sister",$AQ377,$AU377="distractor_brother",$AP377)</f>
        <v>ST1_brother_alex.png</v>
      </c>
      <c r="AC377" s="111" t="str">
        <f>_xlfn.CONCAT(VLOOKUP($C377&amp;$G377,'Character Sets'!$A$3:$H$21,6,FALSE)," gave the ",LEFT($Q377,FIND(".",$Q377)-1)," to ",$AK377," ",$AL377,".")</f>
        <v>Casey gave the pear to his sister.</v>
      </c>
      <c r="AD377" s="107">
        <v>9</v>
      </c>
      <c r="AE377" s="106" t="str" cm="1">
        <f t="array" ref="AE377">_xlfn.IFS($B377="both", "_nametag", $B377="nametag", "_nametag", $B377="intro", "", $B377="neither", "")</f>
        <v>_nametag</v>
      </c>
      <c r="AF377" s="46" t="s">
        <v>5</v>
      </c>
      <c r="AG377" s="46" t="s">
        <v>6</v>
      </c>
      <c r="AH377" s="108" t="str">
        <f t="shared" si="66"/>
        <v>pear</v>
      </c>
      <c r="AI377" s="46" t="s">
        <v>7</v>
      </c>
      <c r="AJ377" s="110" t="str">
        <f t="shared" si="64"/>
        <v>top left</v>
      </c>
      <c r="AK377" s="110" t="str" cm="1">
        <f t="array" ref="AK377">_xlfn.IFS($G377="he", "his", $G377="she", "her", $G377="they", "their")</f>
        <v>his</v>
      </c>
      <c r="AL377" s="110" t="s">
        <v>136</v>
      </c>
      <c r="AM377" s="111" t="str">
        <f t="shared" si="65"/>
        <v>he_sister</v>
      </c>
      <c r="AN377" s="106" t="str">
        <f t="shared" si="67"/>
        <v>HT2_brother_casey.png</v>
      </c>
      <c r="AO377" s="106" t="str">
        <f t="shared" si="68"/>
        <v>HT2_sister_casey.png</v>
      </c>
      <c r="AP377" s="106" t="str">
        <f t="shared" si="69"/>
        <v>ST1_brother_alex.png</v>
      </c>
      <c r="AQ377" s="106" t="str">
        <f t="shared" si="70"/>
        <v>ST1_sister_alex.png</v>
      </c>
      <c r="AR377" s="106" t="s">
        <v>356</v>
      </c>
      <c r="AS377" s="106" t="s">
        <v>358</v>
      </c>
      <c r="AT377" s="106" t="s">
        <v>355</v>
      </c>
      <c r="AU377" s="106" t="s">
        <v>357</v>
      </c>
    </row>
    <row r="378" spans="1:47" x14ac:dyDescent="0.25">
      <c r="A378" s="107">
        <v>11</v>
      </c>
      <c r="B378" s="107" t="s">
        <v>123</v>
      </c>
      <c r="C378" s="107">
        <v>5</v>
      </c>
      <c r="D378" s="46" t="s">
        <v>10</v>
      </c>
      <c r="E378" s="46" t="str">
        <f t="shared" si="60"/>
        <v>nametag_list5_critical10</v>
      </c>
      <c r="F378" s="109" t="s">
        <v>338</v>
      </c>
      <c r="G378" s="46" t="s">
        <v>195</v>
      </c>
      <c r="H378" s="46">
        <f>VLOOKUP($C378&amp;$G378,'Character Sets'!$A$3:$H$21,3,FALSE)</f>
        <v>13</v>
      </c>
      <c r="I378" s="46" t="str">
        <f>VLOOKUP($C378&amp;$G378,'Character Sets'!$A$3:$H$21,4,FALSE)</f>
        <v>HT2</v>
      </c>
      <c r="J378" s="46" t="str">
        <f>LOWER(VLOOKUP($C378&amp;$G378,'Character Sets'!$A$3:$H$21,6,FALSE))</f>
        <v>casey</v>
      </c>
      <c r="K378" s="114" t="str">
        <f t="shared" si="61"/>
        <v>HT2_he_casey_nametag.png</v>
      </c>
      <c r="L378" s="46" t="s">
        <v>197</v>
      </c>
      <c r="M378" s="46">
        <f>VLOOKUP($C378&amp;$L378,'Character Sets'!$A$3:$H$21,3,FALSE)</f>
        <v>15</v>
      </c>
      <c r="N378" s="46" t="str">
        <f>VLOOKUP($C378&amp;$L378,'Character Sets'!$A$3:$H$21,4,FALSE)</f>
        <v>ST1</v>
      </c>
      <c r="O378" s="46" t="str">
        <f>LOWER(VLOOKUP($C378&amp;$L378,'Character Sets'!$A$3:$H$21,6,FALSE))</f>
        <v>alex</v>
      </c>
      <c r="P378" s="114" t="str">
        <f t="shared" si="62"/>
        <v>ST1_they_alex_nametag.png</v>
      </c>
      <c r="Q378" s="114" t="s">
        <v>21</v>
      </c>
      <c r="R378" s="107" cm="1">
        <f t="array" ref="R378">_xlfn.IFS($AF378="left", 275, $AF378="right", 525)</f>
        <v>525</v>
      </c>
      <c r="S378" s="107" cm="1">
        <f t="array" ref="S378">_xlfn.IFS($AG378="left", 275, $AG378="right", 525)</f>
        <v>275</v>
      </c>
      <c r="T378" s="107" cm="1">
        <f t="array" ref="T378">_xlfn.IFS($AF378="left", 175, $AF378="right", 725)</f>
        <v>725</v>
      </c>
      <c r="U378" s="107" cm="1">
        <f t="array" ref="U378">_xlfn.IFS($AI378="top", 150, $AI378="bottom", 250)</f>
        <v>150</v>
      </c>
      <c r="V378" s="107" cm="1">
        <f t="array" ref="V378">_xlfn.IFS($AI378="top", 100, $AI378="bottom", 300)</f>
        <v>100</v>
      </c>
      <c r="W378" s="107" cm="1">
        <f t="array" ref="W378">_xlfn.IFS($AI378="top", 50, $AI378="bottom", 350)</f>
        <v>50</v>
      </c>
      <c r="X378" s="111" t="str">
        <f t="shared" si="63"/>
        <v>HT2_brother_casey.png</v>
      </c>
      <c r="Y378" s="106" t="str" cm="1">
        <f t="array" ref="Y378">_xlfn.IFS($AR378="target_sister",$AO378,$AR378="target_brother", $AN378,$AR378="distractor_sister",$AQ378,$AR378="distractor_brother",$AP378)</f>
        <v>ST1_brother_alex.png</v>
      </c>
      <c r="Z378" s="106" t="str" cm="1">
        <f t="array" ref="Z378">_xlfn.IFS($AS378="target_sister",$AO378,$AS378="target_brother", $AN378,$AS378="distractor_sister",$AQ378,$AS378="distractor_brother",$AP378)</f>
        <v>HT2_brother_casey.png</v>
      </c>
      <c r="AA378" s="106" t="str" cm="1">
        <f t="array" ref="AA378">_xlfn.IFS($AT378="target_sister",$AO378,$AT378="target_brother", $AN378,$AT378="distractor_sister",$AQ378,$AT378="distractor_brother",$AP378)</f>
        <v>ST1_sister_alex.png</v>
      </c>
      <c r="AB378" s="106" t="str" cm="1">
        <f t="array" ref="AB378">_xlfn.IFS($AU378="target_sister",$AO378,$AU378="target_brother", $AN378,$AU378="distractor_sister",$AQ378,$AU378="distractor_brother",$AP378)</f>
        <v>HT2_sister_casey.png</v>
      </c>
      <c r="AC378" s="111" t="str">
        <f>_xlfn.CONCAT(VLOOKUP($C378&amp;$G378,'Character Sets'!$A$3:$H$21,6,FALSE)," gave the ",LEFT($Q378,FIND(".",$Q378)-1)," to ",$AK378," ",$AL378,".")</f>
        <v>Casey gave the juice to his brother.</v>
      </c>
      <c r="AD378" s="107">
        <v>10</v>
      </c>
      <c r="AE378" s="106" t="str" cm="1">
        <f t="array" ref="AE378">_xlfn.IFS($B378="both", "_nametag", $B378="nametag", "_nametag", $B378="intro", "", $B378="neither", "")</f>
        <v>_nametag</v>
      </c>
      <c r="AF378" s="46" t="s">
        <v>6</v>
      </c>
      <c r="AG378" s="46" t="s">
        <v>5</v>
      </c>
      <c r="AH378" s="108" t="str">
        <f t="shared" si="66"/>
        <v>juice</v>
      </c>
      <c r="AI378" s="46" t="s">
        <v>7</v>
      </c>
      <c r="AJ378" s="110" t="str">
        <f t="shared" si="64"/>
        <v>top right</v>
      </c>
      <c r="AK378" s="110" t="str" cm="1">
        <f t="array" ref="AK378">_xlfn.IFS($G378="he", "his", $G378="she", "her", $G378="they", "their")</f>
        <v>his</v>
      </c>
      <c r="AL378" s="110" t="s">
        <v>135</v>
      </c>
      <c r="AM378" s="111" t="str">
        <f t="shared" si="65"/>
        <v>he_brother</v>
      </c>
      <c r="AN378" s="106" t="str">
        <f t="shared" si="67"/>
        <v>HT2_brother_casey.png</v>
      </c>
      <c r="AO378" s="106" t="str">
        <f t="shared" si="68"/>
        <v>HT2_sister_casey.png</v>
      </c>
      <c r="AP378" s="106" t="str">
        <f t="shared" si="69"/>
        <v>ST1_brother_alex.png</v>
      </c>
      <c r="AQ378" s="106" t="str">
        <f t="shared" si="70"/>
        <v>ST1_sister_alex.png</v>
      </c>
      <c r="AR378" s="106" t="s">
        <v>357</v>
      </c>
      <c r="AS378" s="106" t="s">
        <v>355</v>
      </c>
      <c r="AT378" s="106" t="s">
        <v>358</v>
      </c>
      <c r="AU378" s="106" t="s">
        <v>356</v>
      </c>
    </row>
    <row r="379" spans="1:47" x14ac:dyDescent="0.25">
      <c r="A379" s="107">
        <v>11</v>
      </c>
      <c r="B379" s="107" t="s">
        <v>123</v>
      </c>
      <c r="C379" s="107">
        <v>5</v>
      </c>
      <c r="D379" s="46" t="s">
        <v>10</v>
      </c>
      <c r="E379" s="46" t="str">
        <f t="shared" si="60"/>
        <v>nametag_list5_critical11</v>
      </c>
      <c r="F379" s="46" t="s">
        <v>337</v>
      </c>
      <c r="G379" s="46" t="s">
        <v>196</v>
      </c>
      <c r="H379" s="46">
        <f>VLOOKUP($C379&amp;$G379,'Character Sets'!$A$3:$H$21,3,FALSE)</f>
        <v>14</v>
      </c>
      <c r="I379" s="46" t="str">
        <f>VLOOKUP($C379&amp;$G379,'Character Sets'!$A$3:$H$21,4,FALSE)</f>
        <v>ST2</v>
      </c>
      <c r="J379" s="46" t="str">
        <f>LOWER(VLOOKUP($C379&amp;$G379,'Character Sets'!$A$3:$H$21,6,FALSE))</f>
        <v>jaime</v>
      </c>
      <c r="K379" s="114" t="str">
        <f t="shared" si="61"/>
        <v>ST2_she_jaime_nametag.png</v>
      </c>
      <c r="L379" s="46" t="s">
        <v>195</v>
      </c>
      <c r="M379" s="46">
        <f>VLOOKUP($C379&amp;$L379,'Character Sets'!$A$3:$H$21,3,FALSE)</f>
        <v>13</v>
      </c>
      <c r="N379" s="46" t="str">
        <f>VLOOKUP($C379&amp;$L379,'Character Sets'!$A$3:$H$21,4,FALSE)</f>
        <v>HT2</v>
      </c>
      <c r="O379" s="46" t="str">
        <f>LOWER(VLOOKUP($C379&amp;$L379,'Character Sets'!$A$3:$H$21,6,FALSE))</f>
        <v>casey</v>
      </c>
      <c r="P379" s="114" t="str">
        <f t="shared" si="62"/>
        <v>HT2_he_casey_nametag.png</v>
      </c>
      <c r="Q379" s="114" t="s">
        <v>22</v>
      </c>
      <c r="R379" s="107" cm="1">
        <f t="array" ref="R379">_xlfn.IFS($AF379="left", 275, $AF379="right", 525)</f>
        <v>275</v>
      </c>
      <c r="S379" s="107" cm="1">
        <f t="array" ref="S379">_xlfn.IFS($AG379="left", 275, $AG379="right", 525)</f>
        <v>525</v>
      </c>
      <c r="T379" s="107" cm="1">
        <f t="array" ref="T379">_xlfn.IFS($AF379="left", 175, $AF379="right", 725)</f>
        <v>175</v>
      </c>
      <c r="U379" s="107" cm="1">
        <f t="array" ref="U379">_xlfn.IFS($AI379="top", 150, $AI379="bottom", 250)</f>
        <v>250</v>
      </c>
      <c r="V379" s="107" cm="1">
        <f t="array" ref="V379">_xlfn.IFS($AI379="top", 100, $AI379="bottom", 300)</f>
        <v>300</v>
      </c>
      <c r="W379" s="107" cm="1">
        <f t="array" ref="W379">_xlfn.IFS($AI379="top", 50, $AI379="bottom", 350)</f>
        <v>350</v>
      </c>
      <c r="X379" s="111" t="str">
        <f t="shared" si="63"/>
        <v>ST2_sister_jaime.png</v>
      </c>
      <c r="Y379" s="106" t="str" cm="1">
        <f t="array" ref="Y379">_xlfn.IFS($AR379="target_sister",$AO379,$AR379="target_brother", $AN379,$AR379="distractor_sister",$AQ379,$AR379="distractor_brother",$AP379)</f>
        <v>ST2_brother_jaime.png</v>
      </c>
      <c r="Z379" s="106" t="str" cm="1">
        <f t="array" ref="Z379">_xlfn.IFS($AS379="target_sister",$AO379,$AS379="target_brother", $AN379,$AS379="distractor_sister",$AQ379,$AS379="distractor_brother",$AP379)</f>
        <v>HT2_brother_casey.png</v>
      </c>
      <c r="AA379" s="106" t="str" cm="1">
        <f t="array" ref="AA379">_xlfn.IFS($AT379="target_sister",$AO379,$AT379="target_brother", $AN379,$AT379="distractor_sister",$AQ379,$AT379="distractor_brother",$AP379)</f>
        <v>ST2_sister_jaime.png</v>
      </c>
      <c r="AB379" s="106" t="str" cm="1">
        <f t="array" ref="AB379">_xlfn.IFS($AU379="target_sister",$AO379,$AU379="target_brother", $AN379,$AU379="distractor_sister",$AQ379,$AU379="distractor_brother",$AP379)</f>
        <v>HT2_sister_casey.png</v>
      </c>
      <c r="AC379" s="111" t="str">
        <f>_xlfn.CONCAT(VLOOKUP($C379&amp;$G379,'Character Sets'!$A$3:$H$21,6,FALSE)," gave the ",LEFT($Q379,FIND(".",$Q379)-1)," to ",$AK379," ",$AL379,".")</f>
        <v>Jaime gave the spoon to her sister.</v>
      </c>
      <c r="AD379" s="107">
        <v>11</v>
      </c>
      <c r="AE379" s="106" t="str" cm="1">
        <f t="array" ref="AE379">_xlfn.IFS($B379="both", "_nametag", $B379="nametag", "_nametag", $B379="intro", "", $B379="neither", "")</f>
        <v>_nametag</v>
      </c>
      <c r="AF379" s="46" t="s">
        <v>5</v>
      </c>
      <c r="AG379" s="46" t="s">
        <v>6</v>
      </c>
      <c r="AH379" s="108" t="str">
        <f t="shared" si="66"/>
        <v>spoon</v>
      </c>
      <c r="AI379" s="46" t="s">
        <v>8</v>
      </c>
      <c r="AJ379" s="110" t="str">
        <f t="shared" si="64"/>
        <v>bottom left</v>
      </c>
      <c r="AK379" s="110" t="str" cm="1">
        <f t="array" ref="AK379">_xlfn.IFS($G379="he", "his", $G379="she", "her", $G379="they", "their")</f>
        <v>her</v>
      </c>
      <c r="AL379" s="110" t="s">
        <v>136</v>
      </c>
      <c r="AM379" s="111" t="str">
        <f t="shared" si="65"/>
        <v>she_sister</v>
      </c>
      <c r="AN379" s="106" t="str">
        <f t="shared" si="67"/>
        <v>ST2_brother_jaime.png</v>
      </c>
      <c r="AO379" s="106" t="str">
        <f t="shared" si="68"/>
        <v>ST2_sister_jaime.png</v>
      </c>
      <c r="AP379" s="106" t="str">
        <f t="shared" si="69"/>
        <v>HT2_brother_casey.png</v>
      </c>
      <c r="AQ379" s="106" t="str">
        <f t="shared" si="70"/>
        <v>HT2_sister_casey.png</v>
      </c>
      <c r="AR379" s="106" t="s">
        <v>355</v>
      </c>
      <c r="AS379" s="106" t="s">
        <v>357</v>
      </c>
      <c r="AT379" s="106" t="s">
        <v>356</v>
      </c>
      <c r="AU379" s="106" t="s">
        <v>358</v>
      </c>
    </row>
    <row r="380" spans="1:47" x14ac:dyDescent="0.25">
      <c r="A380" s="107">
        <v>11</v>
      </c>
      <c r="B380" s="107" t="s">
        <v>123</v>
      </c>
      <c r="C380" s="107">
        <v>5</v>
      </c>
      <c r="D380" s="46" t="s">
        <v>10</v>
      </c>
      <c r="E380" s="46" t="str">
        <f t="shared" si="60"/>
        <v>nametag_list5_critical12</v>
      </c>
      <c r="F380" s="46" t="s">
        <v>337</v>
      </c>
      <c r="G380" s="46" t="s">
        <v>196</v>
      </c>
      <c r="H380" s="46">
        <f>VLOOKUP($C380&amp;$G380,'Character Sets'!$A$3:$H$21,3,FALSE)</f>
        <v>14</v>
      </c>
      <c r="I380" s="46" t="str">
        <f>VLOOKUP($C380&amp;$G380,'Character Sets'!$A$3:$H$21,4,FALSE)</f>
        <v>ST2</v>
      </c>
      <c r="J380" s="46" t="str">
        <f>LOWER(VLOOKUP($C380&amp;$G380,'Character Sets'!$A$3:$H$21,6,FALSE))</f>
        <v>jaime</v>
      </c>
      <c r="K380" s="114" t="str">
        <f t="shared" si="61"/>
        <v>ST2_she_jaime_nametag.png</v>
      </c>
      <c r="L380" s="46" t="s">
        <v>195</v>
      </c>
      <c r="M380" s="46">
        <f>VLOOKUP($C380&amp;$L380,'Character Sets'!$A$3:$H$21,3,FALSE)</f>
        <v>13</v>
      </c>
      <c r="N380" s="46" t="str">
        <f>VLOOKUP($C380&amp;$L380,'Character Sets'!$A$3:$H$21,4,FALSE)</f>
        <v>HT2</v>
      </c>
      <c r="O380" s="46" t="str">
        <f>LOWER(VLOOKUP($C380&amp;$L380,'Character Sets'!$A$3:$H$21,6,FALSE))</f>
        <v>casey</v>
      </c>
      <c r="P380" s="114" t="str">
        <f t="shared" si="62"/>
        <v>HT2_he_casey_nametag.png</v>
      </c>
      <c r="Q380" s="114" t="s">
        <v>23</v>
      </c>
      <c r="R380" s="107" cm="1">
        <f t="array" ref="R380">_xlfn.IFS($AF380="left", 275, $AF380="right", 525)</f>
        <v>525</v>
      </c>
      <c r="S380" s="107" cm="1">
        <f t="array" ref="S380">_xlfn.IFS($AG380="left", 275, $AG380="right", 525)</f>
        <v>275</v>
      </c>
      <c r="T380" s="107" cm="1">
        <f t="array" ref="T380">_xlfn.IFS($AF380="left", 175, $AF380="right", 725)</f>
        <v>725</v>
      </c>
      <c r="U380" s="107" cm="1">
        <f t="array" ref="U380">_xlfn.IFS($AI380="top", 150, $AI380="bottom", 250)</f>
        <v>250</v>
      </c>
      <c r="V380" s="107" cm="1">
        <f t="array" ref="V380">_xlfn.IFS($AI380="top", 100, $AI380="bottom", 300)</f>
        <v>300</v>
      </c>
      <c r="W380" s="107" cm="1">
        <f t="array" ref="W380">_xlfn.IFS($AI380="top", 50, $AI380="bottom", 350)</f>
        <v>350</v>
      </c>
      <c r="X380" s="111" t="str">
        <f t="shared" si="63"/>
        <v>ST2_brother_jaime.png</v>
      </c>
      <c r="Y380" s="106" t="str" cm="1">
        <f t="array" ref="Y380">_xlfn.IFS($AR380="target_sister",$AO380,$AR380="target_brother", $AN380,$AR380="distractor_sister",$AQ380,$AR380="distractor_brother",$AP380)</f>
        <v>HT2_sister_casey.png</v>
      </c>
      <c r="Z380" s="106" t="str" cm="1">
        <f t="array" ref="Z380">_xlfn.IFS($AS380="target_sister",$AO380,$AS380="target_brother", $AN380,$AS380="distractor_sister",$AQ380,$AS380="distractor_brother",$AP380)</f>
        <v>ST2_sister_jaime.png</v>
      </c>
      <c r="AA380" s="106" t="str" cm="1">
        <f t="array" ref="AA380">_xlfn.IFS($AT380="target_sister",$AO380,$AT380="target_brother", $AN380,$AT380="distractor_sister",$AQ380,$AT380="distractor_brother",$AP380)</f>
        <v>HT2_brother_casey.png</v>
      </c>
      <c r="AB380" s="106" t="str" cm="1">
        <f t="array" ref="AB380">_xlfn.IFS($AU380="target_sister",$AO380,$AU380="target_brother", $AN380,$AU380="distractor_sister",$AQ380,$AU380="distractor_brother",$AP380)</f>
        <v>ST2_brother_jaime.png</v>
      </c>
      <c r="AC380" s="111" t="str">
        <f>_xlfn.CONCAT(VLOOKUP($C380&amp;$G380,'Character Sets'!$A$3:$H$21,6,FALSE)," gave the ",LEFT($Q380,FIND(".",$Q380)-1)," to ",$AK380," ",$AL380,".")</f>
        <v>Jaime gave the broccoli to her brother.</v>
      </c>
      <c r="AD380" s="107">
        <v>12</v>
      </c>
      <c r="AE380" s="106" t="str" cm="1">
        <f t="array" ref="AE380">_xlfn.IFS($B380="both", "_nametag", $B380="nametag", "_nametag", $B380="intro", "", $B380="neither", "")</f>
        <v>_nametag</v>
      </c>
      <c r="AF380" s="46" t="s">
        <v>6</v>
      </c>
      <c r="AG380" s="46" t="s">
        <v>5</v>
      </c>
      <c r="AH380" s="108" t="str">
        <f t="shared" si="66"/>
        <v>broccoli</v>
      </c>
      <c r="AI380" s="46" t="s">
        <v>8</v>
      </c>
      <c r="AJ380" s="110" t="str">
        <f t="shared" si="64"/>
        <v>bottom right</v>
      </c>
      <c r="AK380" s="110" t="str" cm="1">
        <f t="array" ref="AK380">_xlfn.IFS($G380="he", "his", $G380="she", "her", $G380="they", "their")</f>
        <v>her</v>
      </c>
      <c r="AL380" s="110" t="s">
        <v>135</v>
      </c>
      <c r="AM380" s="111" t="str">
        <f t="shared" si="65"/>
        <v>she_brother</v>
      </c>
      <c r="AN380" s="106" t="str">
        <f t="shared" si="67"/>
        <v>ST2_brother_jaime.png</v>
      </c>
      <c r="AO380" s="106" t="str">
        <f t="shared" si="68"/>
        <v>ST2_sister_jaime.png</v>
      </c>
      <c r="AP380" s="106" t="str">
        <f t="shared" si="69"/>
        <v>HT2_brother_casey.png</v>
      </c>
      <c r="AQ380" s="106" t="str">
        <f t="shared" si="70"/>
        <v>HT2_sister_casey.png</v>
      </c>
      <c r="AR380" s="106" t="s">
        <v>358</v>
      </c>
      <c r="AS380" s="106" t="s">
        <v>356</v>
      </c>
      <c r="AT380" s="106" t="s">
        <v>357</v>
      </c>
      <c r="AU380" s="106" t="s">
        <v>355</v>
      </c>
    </row>
    <row r="381" spans="1:47" x14ac:dyDescent="0.25">
      <c r="A381" s="107">
        <v>11</v>
      </c>
      <c r="B381" s="107" t="s">
        <v>123</v>
      </c>
      <c r="C381" s="107">
        <v>5</v>
      </c>
      <c r="D381" s="46" t="s">
        <v>10</v>
      </c>
      <c r="E381" s="46" t="str">
        <f t="shared" si="60"/>
        <v>nametag_list5_critical13</v>
      </c>
      <c r="F381" s="46" t="s">
        <v>337</v>
      </c>
      <c r="G381" s="46" t="s">
        <v>196</v>
      </c>
      <c r="H381" s="46">
        <f>VLOOKUP($C381&amp;$G381,'Character Sets'!$A$3:$H$21,3,FALSE)</f>
        <v>14</v>
      </c>
      <c r="I381" s="46" t="str">
        <f>VLOOKUP($C381&amp;$G381,'Character Sets'!$A$3:$H$21,4,FALSE)</f>
        <v>ST2</v>
      </c>
      <c r="J381" s="46" t="str">
        <f>LOWER(VLOOKUP($C381&amp;$G381,'Character Sets'!$A$3:$H$21,6,FALSE))</f>
        <v>jaime</v>
      </c>
      <c r="K381" s="114" t="str">
        <f t="shared" si="61"/>
        <v>ST2_she_jaime_nametag.png</v>
      </c>
      <c r="L381" s="46" t="s">
        <v>195</v>
      </c>
      <c r="M381" s="46">
        <f>VLOOKUP($C381&amp;$L381,'Character Sets'!$A$3:$H$21,3,FALSE)</f>
        <v>13</v>
      </c>
      <c r="N381" s="46" t="str">
        <f>VLOOKUP($C381&amp;$L381,'Character Sets'!$A$3:$H$21,4,FALSE)</f>
        <v>HT2</v>
      </c>
      <c r="O381" s="46" t="str">
        <f>LOWER(VLOOKUP($C381&amp;$L381,'Character Sets'!$A$3:$H$21,6,FALSE))</f>
        <v>casey</v>
      </c>
      <c r="P381" s="114" t="str">
        <f t="shared" si="62"/>
        <v>HT2_he_casey_nametag.png</v>
      </c>
      <c r="Q381" s="114" t="s">
        <v>24</v>
      </c>
      <c r="R381" s="107" cm="1">
        <f t="array" ref="R381">_xlfn.IFS($AF381="left", 275, $AF381="right", 525)</f>
        <v>275</v>
      </c>
      <c r="S381" s="107" cm="1">
        <f t="array" ref="S381">_xlfn.IFS($AG381="left", 275, $AG381="right", 525)</f>
        <v>525</v>
      </c>
      <c r="T381" s="107" cm="1">
        <f t="array" ref="T381">_xlfn.IFS($AF381="left", 175, $AF381="right", 725)</f>
        <v>175</v>
      </c>
      <c r="U381" s="107" cm="1">
        <f t="array" ref="U381">_xlfn.IFS($AI381="top", 150, $AI381="bottom", 250)</f>
        <v>150</v>
      </c>
      <c r="V381" s="107" cm="1">
        <f t="array" ref="V381">_xlfn.IFS($AI381="top", 100, $AI381="bottom", 300)</f>
        <v>100</v>
      </c>
      <c r="W381" s="107" cm="1">
        <f t="array" ref="W381">_xlfn.IFS($AI381="top", 50, $AI381="bottom", 350)</f>
        <v>50</v>
      </c>
      <c r="X381" s="111" t="str">
        <f t="shared" si="63"/>
        <v>ST2_brother_jaime.png</v>
      </c>
      <c r="Y381" s="106" t="str" cm="1">
        <f t="array" ref="Y381">_xlfn.IFS($AR381="target_sister",$AO381,$AR381="target_brother", $AN381,$AR381="distractor_sister",$AQ381,$AR381="distractor_brother",$AP381)</f>
        <v>ST2_brother_jaime.png</v>
      </c>
      <c r="Z381" s="106" t="str" cm="1">
        <f t="array" ref="Z381">_xlfn.IFS($AS381="target_sister",$AO381,$AS381="target_brother", $AN381,$AS381="distractor_sister",$AQ381,$AS381="distractor_brother",$AP381)</f>
        <v>HT2_brother_casey.png</v>
      </c>
      <c r="AA381" s="106" t="str" cm="1">
        <f t="array" ref="AA381">_xlfn.IFS($AT381="target_sister",$AO381,$AT381="target_brother", $AN381,$AT381="distractor_sister",$AQ381,$AT381="distractor_brother",$AP381)</f>
        <v>ST2_sister_jaime.png</v>
      </c>
      <c r="AB381" s="106" t="str" cm="1">
        <f t="array" ref="AB381">_xlfn.IFS($AU381="target_sister",$AO381,$AU381="target_brother", $AN381,$AU381="distractor_sister",$AQ381,$AU381="distractor_brother",$AP381)</f>
        <v>HT2_sister_casey.png</v>
      </c>
      <c r="AC381" s="111" t="str">
        <f>_xlfn.CONCAT(VLOOKUP($C381&amp;$G381,'Character Sets'!$A$3:$H$21,6,FALSE)," gave the ",LEFT($Q381,FIND(".",$Q381)-1)," to ",$AK381," ",$AL381,".")</f>
        <v>Jaime gave the egg to her brother.</v>
      </c>
      <c r="AD381" s="107">
        <v>13</v>
      </c>
      <c r="AE381" s="106" t="str" cm="1">
        <f t="array" ref="AE381">_xlfn.IFS($B381="both", "_nametag", $B381="nametag", "_nametag", $B381="intro", "", $B381="neither", "")</f>
        <v>_nametag</v>
      </c>
      <c r="AF381" s="46" t="s">
        <v>5</v>
      </c>
      <c r="AG381" s="46" t="s">
        <v>6</v>
      </c>
      <c r="AH381" s="108" t="str">
        <f t="shared" si="66"/>
        <v>egg</v>
      </c>
      <c r="AI381" s="46" t="s">
        <v>7</v>
      </c>
      <c r="AJ381" s="110" t="str">
        <f t="shared" si="64"/>
        <v>top left</v>
      </c>
      <c r="AK381" s="110" t="str" cm="1">
        <f t="array" ref="AK381">_xlfn.IFS($G381="he", "his", $G381="she", "her", $G381="they", "their")</f>
        <v>her</v>
      </c>
      <c r="AL381" s="110" t="s">
        <v>135</v>
      </c>
      <c r="AM381" s="111" t="str">
        <f t="shared" si="65"/>
        <v>she_brother</v>
      </c>
      <c r="AN381" s="106" t="str">
        <f t="shared" si="67"/>
        <v>ST2_brother_jaime.png</v>
      </c>
      <c r="AO381" s="106" t="str">
        <f t="shared" si="68"/>
        <v>ST2_sister_jaime.png</v>
      </c>
      <c r="AP381" s="106" t="str">
        <f t="shared" si="69"/>
        <v>HT2_brother_casey.png</v>
      </c>
      <c r="AQ381" s="106" t="str">
        <f t="shared" si="70"/>
        <v>HT2_sister_casey.png</v>
      </c>
      <c r="AR381" s="106" t="s">
        <v>355</v>
      </c>
      <c r="AS381" s="106" t="s">
        <v>357</v>
      </c>
      <c r="AT381" s="106" t="s">
        <v>356</v>
      </c>
      <c r="AU381" s="106" t="s">
        <v>358</v>
      </c>
    </row>
    <row r="382" spans="1:47" x14ac:dyDescent="0.25">
      <c r="A382" s="107">
        <v>11</v>
      </c>
      <c r="B382" s="107" t="s">
        <v>123</v>
      </c>
      <c r="C382" s="107">
        <v>5</v>
      </c>
      <c r="D382" s="46" t="s">
        <v>10</v>
      </c>
      <c r="E382" s="46" t="str">
        <f t="shared" si="60"/>
        <v>nametag_list5_critical14</v>
      </c>
      <c r="F382" s="46" t="s">
        <v>337</v>
      </c>
      <c r="G382" s="46" t="s">
        <v>196</v>
      </c>
      <c r="H382" s="46">
        <f>VLOOKUP($C382&amp;$G382,'Character Sets'!$A$3:$H$21,3,FALSE)</f>
        <v>14</v>
      </c>
      <c r="I382" s="46" t="str">
        <f>VLOOKUP($C382&amp;$G382,'Character Sets'!$A$3:$H$21,4,FALSE)</f>
        <v>ST2</v>
      </c>
      <c r="J382" s="46" t="str">
        <f>LOWER(VLOOKUP($C382&amp;$G382,'Character Sets'!$A$3:$H$21,6,FALSE))</f>
        <v>jaime</v>
      </c>
      <c r="K382" s="114" t="str">
        <f t="shared" si="61"/>
        <v>ST2_she_jaime_nametag.png</v>
      </c>
      <c r="L382" s="46" t="s">
        <v>195</v>
      </c>
      <c r="M382" s="46">
        <f>VLOOKUP($C382&amp;$L382,'Character Sets'!$A$3:$H$21,3,FALSE)</f>
        <v>13</v>
      </c>
      <c r="N382" s="46" t="str">
        <f>VLOOKUP($C382&amp;$L382,'Character Sets'!$A$3:$H$21,4,FALSE)</f>
        <v>HT2</v>
      </c>
      <c r="O382" s="46" t="str">
        <f>LOWER(VLOOKUP($C382&amp;$L382,'Character Sets'!$A$3:$H$21,6,FALSE))</f>
        <v>casey</v>
      </c>
      <c r="P382" s="114" t="str">
        <f t="shared" si="62"/>
        <v>HT2_he_casey_nametag.png</v>
      </c>
      <c r="Q382" s="114" t="s">
        <v>35</v>
      </c>
      <c r="R382" s="107" cm="1">
        <f t="array" ref="R382">_xlfn.IFS($AF382="left", 275, $AF382="right", 525)</f>
        <v>525</v>
      </c>
      <c r="S382" s="107" cm="1">
        <f t="array" ref="S382">_xlfn.IFS($AG382="left", 275, $AG382="right", 525)</f>
        <v>275</v>
      </c>
      <c r="T382" s="107" cm="1">
        <f t="array" ref="T382">_xlfn.IFS($AF382="left", 175, $AF382="right", 725)</f>
        <v>725</v>
      </c>
      <c r="U382" s="107" cm="1">
        <f t="array" ref="U382">_xlfn.IFS($AI382="top", 150, $AI382="bottom", 250)</f>
        <v>150</v>
      </c>
      <c r="V382" s="107" cm="1">
        <f t="array" ref="V382">_xlfn.IFS($AI382="top", 100, $AI382="bottom", 300)</f>
        <v>100</v>
      </c>
      <c r="W382" s="107" cm="1">
        <f t="array" ref="W382">_xlfn.IFS($AI382="top", 50, $AI382="bottom", 350)</f>
        <v>50</v>
      </c>
      <c r="X382" s="111" t="str">
        <f t="shared" si="63"/>
        <v>ST2_sister_jaime.png</v>
      </c>
      <c r="Y382" s="106" t="str" cm="1">
        <f t="array" ref="Y382">_xlfn.IFS($AR382="target_sister",$AO382,$AR382="target_brother", $AN382,$AR382="distractor_sister",$AQ382,$AR382="distractor_brother",$AP382)</f>
        <v>HT2_sister_casey.png</v>
      </c>
      <c r="Z382" s="106" t="str" cm="1">
        <f t="array" ref="Z382">_xlfn.IFS($AS382="target_sister",$AO382,$AS382="target_brother", $AN382,$AS382="distractor_sister",$AQ382,$AS382="distractor_brother",$AP382)</f>
        <v>ST2_sister_jaime.png</v>
      </c>
      <c r="AA382" s="106" t="str" cm="1">
        <f t="array" ref="AA382">_xlfn.IFS($AT382="target_sister",$AO382,$AT382="target_brother", $AN382,$AT382="distractor_sister",$AQ382,$AT382="distractor_brother",$AP382)</f>
        <v>HT2_brother_casey.png</v>
      </c>
      <c r="AB382" s="106" t="str" cm="1">
        <f t="array" ref="AB382">_xlfn.IFS($AU382="target_sister",$AO382,$AU382="target_brother", $AN382,$AU382="distractor_sister",$AQ382,$AU382="distractor_brother",$AP382)</f>
        <v>ST2_brother_jaime.png</v>
      </c>
      <c r="AC382" s="111" t="str">
        <f>_xlfn.CONCAT(VLOOKUP($C382&amp;$G382,'Character Sets'!$A$3:$H$21,6,FALSE)," gave the ",LEFT($Q382,FIND(".",$Q382)-1)," to ",$AK382," ",$AL382,".")</f>
        <v>Jaime gave the strawberry to her sister.</v>
      </c>
      <c r="AD382" s="107">
        <v>14</v>
      </c>
      <c r="AE382" s="106" t="str" cm="1">
        <f t="array" ref="AE382">_xlfn.IFS($B382="both", "_nametag", $B382="nametag", "_nametag", $B382="intro", "", $B382="neither", "")</f>
        <v>_nametag</v>
      </c>
      <c r="AF382" s="46" t="s">
        <v>6</v>
      </c>
      <c r="AG382" s="46" t="s">
        <v>5</v>
      </c>
      <c r="AH382" s="108" t="str">
        <f t="shared" si="66"/>
        <v>strawberry</v>
      </c>
      <c r="AI382" s="46" t="s">
        <v>7</v>
      </c>
      <c r="AJ382" s="110" t="str">
        <f t="shared" si="64"/>
        <v>top right</v>
      </c>
      <c r="AK382" s="110" t="str" cm="1">
        <f t="array" ref="AK382">_xlfn.IFS($G382="he", "his", $G382="she", "her", $G382="they", "their")</f>
        <v>her</v>
      </c>
      <c r="AL382" s="110" t="s">
        <v>136</v>
      </c>
      <c r="AM382" s="111" t="str">
        <f t="shared" si="65"/>
        <v>she_sister</v>
      </c>
      <c r="AN382" s="106" t="str">
        <f t="shared" si="67"/>
        <v>ST2_brother_jaime.png</v>
      </c>
      <c r="AO382" s="106" t="str">
        <f t="shared" si="68"/>
        <v>ST2_sister_jaime.png</v>
      </c>
      <c r="AP382" s="106" t="str">
        <f t="shared" si="69"/>
        <v>HT2_brother_casey.png</v>
      </c>
      <c r="AQ382" s="106" t="str">
        <f t="shared" si="70"/>
        <v>HT2_sister_casey.png</v>
      </c>
      <c r="AR382" s="106" t="s">
        <v>358</v>
      </c>
      <c r="AS382" s="106" t="s">
        <v>356</v>
      </c>
      <c r="AT382" s="106" t="s">
        <v>357</v>
      </c>
      <c r="AU382" s="106" t="s">
        <v>355</v>
      </c>
    </row>
    <row r="383" spans="1:47" x14ac:dyDescent="0.25">
      <c r="A383" s="107">
        <v>11</v>
      </c>
      <c r="B383" s="107" t="s">
        <v>123</v>
      </c>
      <c r="C383" s="107">
        <v>5</v>
      </c>
      <c r="D383" s="46" t="s">
        <v>10</v>
      </c>
      <c r="E383" s="46" t="str">
        <f t="shared" si="60"/>
        <v>nametag_list5_critical15</v>
      </c>
      <c r="F383" s="46" t="s">
        <v>337</v>
      </c>
      <c r="G383" s="46" t="s">
        <v>196</v>
      </c>
      <c r="H383" s="46">
        <f>VLOOKUP($C383&amp;$G383,'Character Sets'!$A$3:$H$21,3,FALSE)</f>
        <v>14</v>
      </c>
      <c r="I383" s="46" t="str">
        <f>VLOOKUP($C383&amp;$G383,'Character Sets'!$A$3:$H$21,4,FALSE)</f>
        <v>ST2</v>
      </c>
      <c r="J383" s="46" t="str">
        <f>LOWER(VLOOKUP($C383&amp;$G383,'Character Sets'!$A$3:$H$21,6,FALSE))</f>
        <v>jaime</v>
      </c>
      <c r="K383" s="114" t="str">
        <f t="shared" si="61"/>
        <v>ST2_she_jaime_nametag.png</v>
      </c>
      <c r="L383" s="46" t="s">
        <v>195</v>
      </c>
      <c r="M383" s="46">
        <f>VLOOKUP($C383&amp;$L383,'Character Sets'!$A$3:$H$21,3,FALSE)</f>
        <v>13</v>
      </c>
      <c r="N383" s="46" t="str">
        <f>VLOOKUP($C383&amp;$L383,'Character Sets'!$A$3:$H$21,4,FALSE)</f>
        <v>HT2</v>
      </c>
      <c r="O383" s="46" t="str">
        <f>LOWER(VLOOKUP($C383&amp;$L383,'Character Sets'!$A$3:$H$21,6,FALSE))</f>
        <v>casey</v>
      </c>
      <c r="P383" s="114" t="str">
        <f t="shared" si="62"/>
        <v>HT2_he_casey_nametag.png</v>
      </c>
      <c r="Q383" s="114" t="s">
        <v>25</v>
      </c>
      <c r="R383" s="107" cm="1">
        <f t="array" ref="R383">_xlfn.IFS($AF383="left", 275, $AF383="right", 525)</f>
        <v>275</v>
      </c>
      <c r="S383" s="107" cm="1">
        <f t="array" ref="S383">_xlfn.IFS($AG383="left", 275, $AG383="right", 525)</f>
        <v>525</v>
      </c>
      <c r="T383" s="107" cm="1">
        <f t="array" ref="T383">_xlfn.IFS($AF383="left", 175, $AF383="right", 725)</f>
        <v>175</v>
      </c>
      <c r="U383" s="107" cm="1">
        <f t="array" ref="U383">_xlfn.IFS($AI383="top", 150, $AI383="bottom", 250)</f>
        <v>250</v>
      </c>
      <c r="V383" s="107" cm="1">
        <f t="array" ref="V383">_xlfn.IFS($AI383="top", 100, $AI383="bottom", 300)</f>
        <v>300</v>
      </c>
      <c r="W383" s="107" cm="1">
        <f t="array" ref="W383">_xlfn.IFS($AI383="top", 50, $AI383="bottom", 350)</f>
        <v>350</v>
      </c>
      <c r="X383" s="111" t="str">
        <f t="shared" si="63"/>
        <v>ST2_brother_jaime.png</v>
      </c>
      <c r="Y383" s="106" t="str" cm="1">
        <f t="array" ref="Y383">_xlfn.IFS($AR383="target_sister",$AO383,$AR383="target_brother", $AN383,$AR383="distractor_sister",$AQ383,$AR383="distractor_brother",$AP383)</f>
        <v>ST2_sister_jaime.png</v>
      </c>
      <c r="Z383" s="106" t="str" cm="1">
        <f t="array" ref="Z383">_xlfn.IFS($AS383="target_sister",$AO383,$AS383="target_brother", $AN383,$AS383="distractor_sister",$AQ383,$AS383="distractor_brother",$AP383)</f>
        <v>HT2_brother_casey.png</v>
      </c>
      <c r="AA383" s="106" t="str" cm="1">
        <f t="array" ref="AA383">_xlfn.IFS($AT383="target_sister",$AO383,$AT383="target_brother", $AN383,$AT383="distractor_sister",$AQ383,$AT383="distractor_brother",$AP383)</f>
        <v>ST2_brother_jaime.png</v>
      </c>
      <c r="AB383" s="106" t="str" cm="1">
        <f t="array" ref="AB383">_xlfn.IFS($AU383="target_sister",$AO383,$AU383="target_brother", $AN383,$AU383="distractor_sister",$AQ383,$AU383="distractor_brother",$AP383)</f>
        <v>HT2_sister_casey.png</v>
      </c>
      <c r="AC383" s="111" t="str">
        <f>_xlfn.CONCAT(VLOOKUP($C383&amp;$G383,'Character Sets'!$A$3:$H$21,6,FALSE)," gave the ",LEFT($Q383,FIND(".",$Q383)-1)," to ",$AK383," ",$AL383,".")</f>
        <v>Jaime gave the pineapple to her brother.</v>
      </c>
      <c r="AD383" s="107">
        <v>15</v>
      </c>
      <c r="AE383" s="106" t="str" cm="1">
        <f t="array" ref="AE383">_xlfn.IFS($B383="both", "_nametag", $B383="nametag", "_nametag", $B383="intro", "", $B383="neither", "")</f>
        <v>_nametag</v>
      </c>
      <c r="AF383" s="46" t="s">
        <v>5</v>
      </c>
      <c r="AG383" s="46" t="s">
        <v>6</v>
      </c>
      <c r="AH383" s="108" t="str">
        <f t="shared" si="66"/>
        <v>pineapple</v>
      </c>
      <c r="AI383" s="46" t="s">
        <v>8</v>
      </c>
      <c r="AJ383" s="110" t="str">
        <f t="shared" si="64"/>
        <v>bottom left</v>
      </c>
      <c r="AK383" s="110" t="str" cm="1">
        <f t="array" ref="AK383">_xlfn.IFS($G383="he", "his", $G383="she", "her", $G383="they", "their")</f>
        <v>her</v>
      </c>
      <c r="AL383" s="110" t="s">
        <v>135</v>
      </c>
      <c r="AM383" s="111" t="str">
        <f t="shared" si="65"/>
        <v>she_brother</v>
      </c>
      <c r="AN383" s="106" t="str">
        <f t="shared" si="67"/>
        <v>ST2_brother_jaime.png</v>
      </c>
      <c r="AO383" s="106" t="str">
        <f t="shared" si="68"/>
        <v>ST2_sister_jaime.png</v>
      </c>
      <c r="AP383" s="106" t="str">
        <f t="shared" si="69"/>
        <v>HT2_brother_casey.png</v>
      </c>
      <c r="AQ383" s="106" t="str">
        <f t="shared" si="70"/>
        <v>HT2_sister_casey.png</v>
      </c>
      <c r="AR383" s="106" t="s">
        <v>356</v>
      </c>
      <c r="AS383" s="106" t="s">
        <v>357</v>
      </c>
      <c r="AT383" s="106" t="s">
        <v>355</v>
      </c>
      <c r="AU383" s="106" t="s">
        <v>358</v>
      </c>
    </row>
    <row r="384" spans="1:47" x14ac:dyDescent="0.25">
      <c r="A384" s="107">
        <v>11</v>
      </c>
      <c r="B384" s="107" t="s">
        <v>123</v>
      </c>
      <c r="C384" s="107">
        <v>5</v>
      </c>
      <c r="D384" s="46" t="s">
        <v>10</v>
      </c>
      <c r="E384" s="46" t="str">
        <f t="shared" si="60"/>
        <v>nametag_list5_critical16</v>
      </c>
      <c r="F384" s="109" t="s">
        <v>338</v>
      </c>
      <c r="G384" s="46" t="s">
        <v>196</v>
      </c>
      <c r="H384" s="46">
        <f>VLOOKUP($C384&amp;$G384,'Character Sets'!$A$3:$H$21,3,FALSE)</f>
        <v>14</v>
      </c>
      <c r="I384" s="46" t="str">
        <f>VLOOKUP($C384&amp;$G384,'Character Sets'!$A$3:$H$21,4,FALSE)</f>
        <v>ST2</v>
      </c>
      <c r="J384" s="46" t="str">
        <f>LOWER(VLOOKUP($C384&amp;$G384,'Character Sets'!$A$3:$H$21,6,FALSE))</f>
        <v>jaime</v>
      </c>
      <c r="K384" s="114" t="str">
        <f t="shared" si="61"/>
        <v>ST2_she_jaime_nametag.png</v>
      </c>
      <c r="L384" s="46" t="s">
        <v>197</v>
      </c>
      <c r="M384" s="46">
        <f>VLOOKUP($C384&amp;$L384,'Character Sets'!$A$3:$H$21,3,FALSE)</f>
        <v>15</v>
      </c>
      <c r="N384" s="46" t="str">
        <f>VLOOKUP($C384&amp;$L384,'Character Sets'!$A$3:$H$21,4,FALSE)</f>
        <v>ST1</v>
      </c>
      <c r="O384" s="46" t="str">
        <f>LOWER(VLOOKUP($C384&amp;$L384,'Character Sets'!$A$3:$H$21,6,FALSE))</f>
        <v>alex</v>
      </c>
      <c r="P384" s="114" t="str">
        <f t="shared" si="62"/>
        <v>ST1_they_alex_nametag.png</v>
      </c>
      <c r="Q384" s="114" t="s">
        <v>26</v>
      </c>
      <c r="R384" s="107" cm="1">
        <f t="array" ref="R384">_xlfn.IFS($AF384="left", 275, $AF384="right", 525)</f>
        <v>525</v>
      </c>
      <c r="S384" s="107" cm="1">
        <f t="array" ref="S384">_xlfn.IFS($AG384="left", 275, $AG384="right", 525)</f>
        <v>275</v>
      </c>
      <c r="T384" s="107" cm="1">
        <f t="array" ref="T384">_xlfn.IFS($AF384="left", 175, $AF384="right", 725)</f>
        <v>725</v>
      </c>
      <c r="U384" s="107" cm="1">
        <f t="array" ref="U384">_xlfn.IFS($AI384="top", 150, $AI384="bottom", 250)</f>
        <v>250</v>
      </c>
      <c r="V384" s="107" cm="1">
        <f t="array" ref="V384">_xlfn.IFS($AI384="top", 100, $AI384="bottom", 300)</f>
        <v>300</v>
      </c>
      <c r="W384" s="107" cm="1">
        <f t="array" ref="W384">_xlfn.IFS($AI384="top", 50, $AI384="bottom", 350)</f>
        <v>350</v>
      </c>
      <c r="X384" s="111" t="str">
        <f t="shared" si="63"/>
        <v>ST2_sister_jaime.png</v>
      </c>
      <c r="Y384" s="106" t="str" cm="1">
        <f t="array" ref="Y384">_xlfn.IFS($AR384="target_sister",$AO384,$AR384="target_brother", $AN384,$AR384="distractor_sister",$AQ384,$AR384="distractor_brother",$AP384)</f>
        <v>ST1_brother_alex.png</v>
      </c>
      <c r="Z384" s="106" t="str" cm="1">
        <f t="array" ref="Z384">_xlfn.IFS($AS384="target_sister",$AO384,$AS384="target_brother", $AN384,$AS384="distractor_sister",$AQ384,$AS384="distractor_brother",$AP384)</f>
        <v>ST2_brother_jaime.png</v>
      </c>
      <c r="AA384" s="106" t="str" cm="1">
        <f t="array" ref="AA384">_xlfn.IFS($AT384="target_sister",$AO384,$AT384="target_brother", $AN384,$AT384="distractor_sister",$AQ384,$AT384="distractor_brother",$AP384)</f>
        <v>ST1_sister_alex.png</v>
      </c>
      <c r="AB384" s="106" t="str" cm="1">
        <f t="array" ref="AB384">_xlfn.IFS($AU384="target_sister",$AO384,$AU384="target_brother", $AN384,$AU384="distractor_sister",$AQ384,$AU384="distractor_brother",$AP384)</f>
        <v>ST2_sister_jaime.png</v>
      </c>
      <c r="AC384" s="111" t="str">
        <f>_xlfn.CONCAT(VLOOKUP($C384&amp;$G384,'Character Sets'!$A$3:$H$21,6,FALSE)," gave the ",LEFT($Q384,FIND(".",$Q384)-1)," to ",$AK384," ",$AL384,".")</f>
        <v>Jaime gave the banana to her sister.</v>
      </c>
      <c r="AD384" s="107">
        <v>16</v>
      </c>
      <c r="AE384" s="106" t="str" cm="1">
        <f t="array" ref="AE384">_xlfn.IFS($B384="both", "_nametag", $B384="nametag", "_nametag", $B384="intro", "", $B384="neither", "")</f>
        <v>_nametag</v>
      </c>
      <c r="AF384" s="46" t="s">
        <v>6</v>
      </c>
      <c r="AG384" s="46" t="s">
        <v>5</v>
      </c>
      <c r="AH384" s="108" t="str">
        <f t="shared" si="66"/>
        <v>banana</v>
      </c>
      <c r="AI384" s="46" t="s">
        <v>8</v>
      </c>
      <c r="AJ384" s="110" t="str">
        <f t="shared" si="64"/>
        <v>bottom right</v>
      </c>
      <c r="AK384" s="110" t="str" cm="1">
        <f t="array" ref="AK384">_xlfn.IFS($G384="he", "his", $G384="she", "her", $G384="they", "their")</f>
        <v>her</v>
      </c>
      <c r="AL384" s="110" t="s">
        <v>136</v>
      </c>
      <c r="AM384" s="111" t="str">
        <f t="shared" si="65"/>
        <v>she_sister</v>
      </c>
      <c r="AN384" s="106" t="str">
        <f t="shared" si="67"/>
        <v>ST2_brother_jaime.png</v>
      </c>
      <c r="AO384" s="106" t="str">
        <f t="shared" si="68"/>
        <v>ST2_sister_jaime.png</v>
      </c>
      <c r="AP384" s="106" t="str">
        <f t="shared" si="69"/>
        <v>ST1_brother_alex.png</v>
      </c>
      <c r="AQ384" s="106" t="str">
        <f t="shared" si="70"/>
        <v>ST1_sister_alex.png</v>
      </c>
      <c r="AR384" s="106" t="s">
        <v>357</v>
      </c>
      <c r="AS384" s="106" t="s">
        <v>355</v>
      </c>
      <c r="AT384" s="106" t="s">
        <v>358</v>
      </c>
      <c r="AU384" s="106" t="s">
        <v>356</v>
      </c>
    </row>
    <row r="385" spans="1:47" x14ac:dyDescent="0.25">
      <c r="A385" s="107">
        <v>11</v>
      </c>
      <c r="B385" s="107" t="s">
        <v>123</v>
      </c>
      <c r="C385" s="107">
        <v>5</v>
      </c>
      <c r="D385" s="46" t="s">
        <v>10</v>
      </c>
      <c r="E385" s="46" t="str">
        <f t="shared" si="60"/>
        <v>nametag_list5_critical17</v>
      </c>
      <c r="F385" s="109" t="s">
        <v>338</v>
      </c>
      <c r="G385" s="46" t="s">
        <v>196</v>
      </c>
      <c r="H385" s="46">
        <f>VLOOKUP($C385&amp;$G385,'Character Sets'!$A$3:$H$21,3,FALSE)</f>
        <v>14</v>
      </c>
      <c r="I385" s="46" t="str">
        <f>VLOOKUP($C385&amp;$G385,'Character Sets'!$A$3:$H$21,4,FALSE)</f>
        <v>ST2</v>
      </c>
      <c r="J385" s="46" t="str">
        <f>LOWER(VLOOKUP($C385&amp;$G385,'Character Sets'!$A$3:$H$21,6,FALSE))</f>
        <v>jaime</v>
      </c>
      <c r="K385" s="114" t="str">
        <f t="shared" si="61"/>
        <v>ST2_she_jaime_nametag.png</v>
      </c>
      <c r="L385" s="46" t="s">
        <v>197</v>
      </c>
      <c r="M385" s="46">
        <f>VLOOKUP($C385&amp;$L385,'Character Sets'!$A$3:$H$21,3,FALSE)</f>
        <v>15</v>
      </c>
      <c r="N385" s="46" t="str">
        <f>VLOOKUP($C385&amp;$L385,'Character Sets'!$A$3:$H$21,4,FALSE)</f>
        <v>ST1</v>
      </c>
      <c r="O385" s="46" t="str">
        <f>LOWER(VLOOKUP($C385&amp;$L385,'Character Sets'!$A$3:$H$21,6,FALSE))</f>
        <v>alex</v>
      </c>
      <c r="P385" s="114" t="str">
        <f t="shared" si="62"/>
        <v>ST1_they_alex_nametag.png</v>
      </c>
      <c r="Q385" s="114" t="s">
        <v>175</v>
      </c>
      <c r="R385" s="107" cm="1">
        <f t="array" ref="R385">_xlfn.IFS($AF385="left", 275, $AF385="right", 525)</f>
        <v>275</v>
      </c>
      <c r="S385" s="107" cm="1">
        <f t="array" ref="S385">_xlfn.IFS($AG385="left", 275, $AG385="right", 525)</f>
        <v>525</v>
      </c>
      <c r="T385" s="107" cm="1">
        <f t="array" ref="T385">_xlfn.IFS($AF385="left", 175, $AF385="right", 725)</f>
        <v>175</v>
      </c>
      <c r="U385" s="107" cm="1">
        <f t="array" ref="U385">_xlfn.IFS($AI385="top", 150, $AI385="bottom", 250)</f>
        <v>150</v>
      </c>
      <c r="V385" s="107" cm="1">
        <f t="array" ref="V385">_xlfn.IFS($AI385="top", 100, $AI385="bottom", 300)</f>
        <v>100</v>
      </c>
      <c r="W385" s="107" cm="1">
        <f t="array" ref="W385">_xlfn.IFS($AI385="top", 50, $AI385="bottom", 350)</f>
        <v>50</v>
      </c>
      <c r="X385" s="111" t="str">
        <f t="shared" si="63"/>
        <v>ST2_sister_jaime.png</v>
      </c>
      <c r="Y385" s="106" t="str" cm="1">
        <f t="array" ref="Y385">_xlfn.IFS($AR385="target_sister",$AO385,$AR385="target_brother", $AN385,$AR385="distractor_sister",$AQ385,$AR385="distractor_brother",$AP385)</f>
        <v>ST2_sister_jaime.png</v>
      </c>
      <c r="Z385" s="106" t="str" cm="1">
        <f t="array" ref="Z385">_xlfn.IFS($AS385="target_sister",$AO385,$AS385="target_brother", $AN385,$AS385="distractor_sister",$AQ385,$AS385="distractor_brother",$AP385)</f>
        <v>ST1_sister_alex.png</v>
      </c>
      <c r="AA385" s="106" t="str" cm="1">
        <f t="array" ref="AA385">_xlfn.IFS($AT385="target_sister",$AO385,$AT385="target_brother", $AN385,$AT385="distractor_sister",$AQ385,$AT385="distractor_brother",$AP385)</f>
        <v>ST2_brother_jaime.png</v>
      </c>
      <c r="AB385" s="106" t="str" cm="1">
        <f t="array" ref="AB385">_xlfn.IFS($AU385="target_sister",$AO385,$AU385="target_brother", $AN385,$AU385="distractor_sister",$AQ385,$AU385="distractor_brother",$AP385)</f>
        <v>ST1_brother_alex.png</v>
      </c>
      <c r="AC385" s="111" t="str">
        <f>_xlfn.CONCAT(VLOOKUP($C385&amp;$G385,'Character Sets'!$A$3:$H$21,6,FALSE)," gave the ",LEFT($Q385,FIND(".",$Q385)-1)," to ",$AK385," ",$AL385,".")</f>
        <v>Jaime gave the bacon to her sister.</v>
      </c>
      <c r="AD385" s="107">
        <v>17</v>
      </c>
      <c r="AE385" s="106" t="str" cm="1">
        <f t="array" ref="AE385">_xlfn.IFS($B385="both", "_nametag", $B385="nametag", "_nametag", $B385="intro", "", $B385="neither", "")</f>
        <v>_nametag</v>
      </c>
      <c r="AF385" s="46" t="s">
        <v>5</v>
      </c>
      <c r="AG385" s="46" t="s">
        <v>6</v>
      </c>
      <c r="AH385" s="108" t="str">
        <f t="shared" si="66"/>
        <v>bacon</v>
      </c>
      <c r="AI385" s="46" t="s">
        <v>7</v>
      </c>
      <c r="AJ385" s="110" t="str">
        <f t="shared" si="64"/>
        <v>top left</v>
      </c>
      <c r="AK385" s="110" t="str" cm="1">
        <f t="array" ref="AK385">_xlfn.IFS($G385="he", "his", $G385="she", "her", $G385="they", "their")</f>
        <v>her</v>
      </c>
      <c r="AL385" s="110" t="s">
        <v>136</v>
      </c>
      <c r="AM385" s="111" t="str">
        <f t="shared" si="65"/>
        <v>she_sister</v>
      </c>
      <c r="AN385" s="106" t="str">
        <f t="shared" si="67"/>
        <v>ST2_brother_jaime.png</v>
      </c>
      <c r="AO385" s="106" t="str">
        <f t="shared" si="68"/>
        <v>ST2_sister_jaime.png</v>
      </c>
      <c r="AP385" s="106" t="str">
        <f t="shared" si="69"/>
        <v>ST1_brother_alex.png</v>
      </c>
      <c r="AQ385" s="106" t="str">
        <f t="shared" si="70"/>
        <v>ST1_sister_alex.png</v>
      </c>
      <c r="AR385" s="106" t="s">
        <v>356</v>
      </c>
      <c r="AS385" s="106" t="s">
        <v>358</v>
      </c>
      <c r="AT385" s="106" t="s">
        <v>355</v>
      </c>
      <c r="AU385" s="106" t="s">
        <v>357</v>
      </c>
    </row>
    <row r="386" spans="1:47" x14ac:dyDescent="0.25">
      <c r="A386" s="107">
        <v>11</v>
      </c>
      <c r="B386" s="107" t="s">
        <v>123</v>
      </c>
      <c r="C386" s="107">
        <v>5</v>
      </c>
      <c r="D386" s="46" t="s">
        <v>10</v>
      </c>
      <c r="E386" s="46" t="str">
        <f t="shared" si="60"/>
        <v>nametag_list5_critical18</v>
      </c>
      <c r="F386" s="109" t="s">
        <v>338</v>
      </c>
      <c r="G386" s="46" t="s">
        <v>196</v>
      </c>
      <c r="H386" s="46">
        <f>VLOOKUP($C386&amp;$G386,'Character Sets'!$A$3:$H$21,3,FALSE)</f>
        <v>14</v>
      </c>
      <c r="I386" s="46" t="str">
        <f>VLOOKUP($C386&amp;$G386,'Character Sets'!$A$3:$H$21,4,FALSE)</f>
        <v>ST2</v>
      </c>
      <c r="J386" s="46" t="str">
        <f>LOWER(VLOOKUP($C386&amp;$G386,'Character Sets'!$A$3:$H$21,6,FALSE))</f>
        <v>jaime</v>
      </c>
      <c r="K386" s="114" t="str">
        <f t="shared" si="61"/>
        <v>ST2_she_jaime_nametag.png</v>
      </c>
      <c r="L386" s="46" t="s">
        <v>197</v>
      </c>
      <c r="M386" s="46">
        <f>VLOOKUP($C386&amp;$L386,'Character Sets'!$A$3:$H$21,3,FALSE)</f>
        <v>15</v>
      </c>
      <c r="N386" s="46" t="str">
        <f>VLOOKUP($C386&amp;$L386,'Character Sets'!$A$3:$H$21,4,FALSE)</f>
        <v>ST1</v>
      </c>
      <c r="O386" s="46" t="str">
        <f>LOWER(VLOOKUP($C386&amp;$L386,'Character Sets'!$A$3:$H$21,6,FALSE))</f>
        <v>alex</v>
      </c>
      <c r="P386" s="114" t="str">
        <f t="shared" si="62"/>
        <v>ST1_they_alex_nametag.png</v>
      </c>
      <c r="Q386" s="127" t="s">
        <v>171</v>
      </c>
      <c r="R386" s="107" cm="1">
        <f t="array" ref="R386">_xlfn.IFS($AF386="left", 275, $AF386="right", 525)</f>
        <v>525</v>
      </c>
      <c r="S386" s="107" cm="1">
        <f t="array" ref="S386">_xlfn.IFS($AG386="left", 275, $AG386="right", 525)</f>
        <v>275</v>
      </c>
      <c r="T386" s="107" cm="1">
        <f t="array" ref="T386">_xlfn.IFS($AF386="left", 175, $AF386="right", 725)</f>
        <v>725</v>
      </c>
      <c r="U386" s="107" cm="1">
        <f t="array" ref="U386">_xlfn.IFS($AI386="top", 150, $AI386="bottom", 250)</f>
        <v>150</v>
      </c>
      <c r="V386" s="107" cm="1">
        <f t="array" ref="V386">_xlfn.IFS($AI386="top", 100, $AI386="bottom", 300)</f>
        <v>100</v>
      </c>
      <c r="W386" s="107" cm="1">
        <f t="array" ref="W386">_xlfn.IFS($AI386="top", 50, $AI386="bottom", 350)</f>
        <v>50</v>
      </c>
      <c r="X386" s="111" t="str">
        <f t="shared" si="63"/>
        <v>ST2_brother_jaime.png</v>
      </c>
      <c r="Y386" s="106" t="str" cm="1">
        <f t="array" ref="Y386">_xlfn.IFS($AR386="target_sister",$AO386,$AR386="target_brother", $AN386,$AR386="distractor_sister",$AQ386,$AR386="distractor_brother",$AP386)</f>
        <v>ST1_brother_alex.png</v>
      </c>
      <c r="Z386" s="106" t="str" cm="1">
        <f t="array" ref="Z386">_xlfn.IFS($AS386="target_sister",$AO386,$AS386="target_brother", $AN386,$AS386="distractor_sister",$AQ386,$AS386="distractor_brother",$AP386)</f>
        <v>ST2_brother_jaime.png</v>
      </c>
      <c r="AA386" s="106" t="str" cm="1">
        <f t="array" ref="AA386">_xlfn.IFS($AT386="target_sister",$AO386,$AT386="target_brother", $AN386,$AT386="distractor_sister",$AQ386,$AT386="distractor_brother",$AP386)</f>
        <v>ST1_sister_alex.png</v>
      </c>
      <c r="AB386" s="106" t="str" cm="1">
        <f t="array" ref="AB386">_xlfn.IFS($AU386="target_sister",$AO386,$AU386="target_brother", $AN386,$AU386="distractor_sister",$AQ386,$AU386="distractor_brother",$AP386)</f>
        <v>ST2_sister_jaime.png</v>
      </c>
      <c r="AC386" s="111" t="str">
        <f>_xlfn.CONCAT(VLOOKUP($C386&amp;$G386,'Character Sets'!$A$3:$H$21,6,FALSE)," gave the ",LEFT($Q386,FIND(".",$Q386)-1)," to ",$AK386," ",$AL386,".")</f>
        <v>Jaime gave the icecream to her brother.</v>
      </c>
      <c r="AD386" s="107">
        <v>18</v>
      </c>
      <c r="AE386" s="106" t="str" cm="1">
        <f t="array" ref="AE386">_xlfn.IFS($B386="both", "_nametag", $B386="nametag", "_nametag", $B386="intro", "", $B386="neither", "")</f>
        <v>_nametag</v>
      </c>
      <c r="AF386" s="46" t="s">
        <v>6</v>
      </c>
      <c r="AG386" s="46" t="s">
        <v>5</v>
      </c>
      <c r="AH386" s="108" t="str">
        <f t="shared" si="66"/>
        <v>icecream</v>
      </c>
      <c r="AI386" s="46" t="s">
        <v>7</v>
      </c>
      <c r="AJ386" s="110" t="str">
        <f t="shared" si="64"/>
        <v>top right</v>
      </c>
      <c r="AK386" s="110" t="str" cm="1">
        <f t="array" ref="AK386">_xlfn.IFS($G386="he", "his", $G386="she", "her", $G386="they", "their")</f>
        <v>her</v>
      </c>
      <c r="AL386" s="110" t="s">
        <v>135</v>
      </c>
      <c r="AM386" s="111" t="str">
        <f t="shared" si="65"/>
        <v>she_brother</v>
      </c>
      <c r="AN386" s="106" t="str">
        <f t="shared" si="67"/>
        <v>ST2_brother_jaime.png</v>
      </c>
      <c r="AO386" s="106" t="str">
        <f t="shared" si="68"/>
        <v>ST2_sister_jaime.png</v>
      </c>
      <c r="AP386" s="106" t="str">
        <f t="shared" si="69"/>
        <v>ST1_brother_alex.png</v>
      </c>
      <c r="AQ386" s="106" t="str">
        <f t="shared" si="70"/>
        <v>ST1_sister_alex.png</v>
      </c>
      <c r="AR386" s="106" t="s">
        <v>357</v>
      </c>
      <c r="AS386" s="106" t="s">
        <v>355</v>
      </c>
      <c r="AT386" s="106" t="s">
        <v>358</v>
      </c>
      <c r="AU386" s="106" t="s">
        <v>356</v>
      </c>
    </row>
    <row r="387" spans="1:47" x14ac:dyDescent="0.25">
      <c r="A387" s="107">
        <v>11</v>
      </c>
      <c r="B387" s="107" t="s">
        <v>123</v>
      </c>
      <c r="C387" s="107">
        <v>5</v>
      </c>
      <c r="D387" s="46" t="s">
        <v>10</v>
      </c>
      <c r="E387" s="46" t="str">
        <f t="shared" ref="E387:E450" si="71">_xlfn.CONCAT($B387, "_list", $C387, "_", $D387, $AD387)</f>
        <v>nametag_list5_critical19</v>
      </c>
      <c r="F387" s="109" t="s">
        <v>338</v>
      </c>
      <c r="G387" s="46" t="s">
        <v>196</v>
      </c>
      <c r="H387" s="46">
        <f>VLOOKUP($C387&amp;$G387,'Character Sets'!$A$3:$H$21,3,FALSE)</f>
        <v>14</v>
      </c>
      <c r="I387" s="46" t="str">
        <f>VLOOKUP($C387&amp;$G387,'Character Sets'!$A$3:$H$21,4,FALSE)</f>
        <v>ST2</v>
      </c>
      <c r="J387" s="46" t="str">
        <f>LOWER(VLOOKUP($C387&amp;$G387,'Character Sets'!$A$3:$H$21,6,FALSE))</f>
        <v>jaime</v>
      </c>
      <c r="K387" s="114" t="str">
        <f t="shared" ref="K387:K450" si="72">_xlfn.CONCAT($I387, "_", $G387, "_", $J387, $AE387, ".png")</f>
        <v>ST2_she_jaime_nametag.png</v>
      </c>
      <c r="L387" s="46" t="s">
        <v>197</v>
      </c>
      <c r="M387" s="46">
        <f>VLOOKUP($C387&amp;$L387,'Character Sets'!$A$3:$H$21,3,FALSE)</f>
        <v>15</v>
      </c>
      <c r="N387" s="46" t="str">
        <f>VLOOKUP($C387&amp;$L387,'Character Sets'!$A$3:$H$21,4,FALSE)</f>
        <v>ST1</v>
      </c>
      <c r="O387" s="46" t="str">
        <f>LOWER(VLOOKUP($C387&amp;$L387,'Character Sets'!$A$3:$H$21,6,FALSE))</f>
        <v>alex</v>
      </c>
      <c r="P387" s="114" t="str">
        <f t="shared" ref="P387:P450" si="73">_xlfn.CONCAT($N387, "_", $L387, "_", $O387, $AE387, ".png")</f>
        <v>ST1_they_alex_nametag.png</v>
      </c>
      <c r="Q387" s="114" t="s">
        <v>27</v>
      </c>
      <c r="R387" s="107" cm="1">
        <f t="array" ref="R387">_xlfn.IFS($AF387="left", 275, $AF387="right", 525)</f>
        <v>275</v>
      </c>
      <c r="S387" s="107" cm="1">
        <f t="array" ref="S387">_xlfn.IFS($AG387="left", 275, $AG387="right", 525)</f>
        <v>525</v>
      </c>
      <c r="T387" s="107" cm="1">
        <f t="array" ref="T387">_xlfn.IFS($AF387="left", 175, $AF387="right", 725)</f>
        <v>175</v>
      </c>
      <c r="U387" s="107" cm="1">
        <f t="array" ref="U387">_xlfn.IFS($AI387="top", 150, $AI387="bottom", 250)</f>
        <v>250</v>
      </c>
      <c r="V387" s="107" cm="1">
        <f t="array" ref="V387">_xlfn.IFS($AI387="top", 100, $AI387="bottom", 300)</f>
        <v>300</v>
      </c>
      <c r="W387" s="107" cm="1">
        <f t="array" ref="W387">_xlfn.IFS($AI387="top", 50, $AI387="bottom", 350)</f>
        <v>350</v>
      </c>
      <c r="X387" s="111" t="str">
        <f t="shared" ref="X387:X450" si="74">_xlfn.CONCAT($I387,"_",$AL387,"_",$J387, ".png")</f>
        <v>ST2_sister_jaime.png</v>
      </c>
      <c r="Y387" s="106" t="str" cm="1">
        <f t="array" ref="Y387">_xlfn.IFS($AR387="target_sister",$AO387,$AR387="target_brother", $AN387,$AR387="distractor_sister",$AQ387,$AR387="distractor_brother",$AP387)</f>
        <v>ST2_brother_jaime.png</v>
      </c>
      <c r="Z387" s="106" t="str" cm="1">
        <f t="array" ref="Z387">_xlfn.IFS($AS387="target_sister",$AO387,$AS387="target_brother", $AN387,$AS387="distractor_sister",$AQ387,$AS387="distractor_brother",$AP387)</f>
        <v>ST1_sister_alex.png</v>
      </c>
      <c r="AA387" s="106" t="str" cm="1">
        <f t="array" ref="AA387">_xlfn.IFS($AT387="target_sister",$AO387,$AT387="target_brother", $AN387,$AT387="distractor_sister",$AQ387,$AT387="distractor_brother",$AP387)</f>
        <v>ST2_sister_jaime.png</v>
      </c>
      <c r="AB387" s="106" t="str" cm="1">
        <f t="array" ref="AB387">_xlfn.IFS($AU387="target_sister",$AO387,$AU387="target_brother", $AN387,$AU387="distractor_sister",$AQ387,$AU387="distractor_brother",$AP387)</f>
        <v>ST1_brother_alex.png</v>
      </c>
      <c r="AC387" s="111" t="str">
        <f>_xlfn.CONCAT(VLOOKUP($C387&amp;$G387,'Character Sets'!$A$3:$H$21,6,FALSE)," gave the ",LEFT($Q387,FIND(".",$Q387)-1)," to ",$AK387," ",$AL387,".")</f>
        <v>Jaime gave the carrot to her sister.</v>
      </c>
      <c r="AD387" s="107">
        <v>19</v>
      </c>
      <c r="AE387" s="106" t="str" cm="1">
        <f t="array" ref="AE387">_xlfn.IFS($B387="both", "_nametag", $B387="nametag", "_nametag", $B387="intro", "", $B387="neither", "")</f>
        <v>_nametag</v>
      </c>
      <c r="AF387" s="46" t="s">
        <v>5</v>
      </c>
      <c r="AG387" s="46" t="s">
        <v>6</v>
      </c>
      <c r="AH387" s="108" t="str">
        <f t="shared" si="66"/>
        <v>carrot</v>
      </c>
      <c r="AI387" s="46" t="s">
        <v>8</v>
      </c>
      <c r="AJ387" s="110" t="str">
        <f t="shared" ref="AJ387:AJ450" si="75">_xlfn.CONCAT($AI387, " ", $AF387)</f>
        <v>bottom left</v>
      </c>
      <c r="AK387" s="110" t="str" cm="1">
        <f t="array" ref="AK387">_xlfn.IFS($G387="he", "his", $G387="she", "her", $G387="they", "their")</f>
        <v>her</v>
      </c>
      <c r="AL387" s="110" t="s">
        <v>136</v>
      </c>
      <c r="AM387" s="111" t="str">
        <f t="shared" ref="AM387:AM450" si="76">_xlfn.CONCAT($G387,"_",$AL387)</f>
        <v>she_sister</v>
      </c>
      <c r="AN387" s="106" t="str">
        <f t="shared" si="67"/>
        <v>ST2_brother_jaime.png</v>
      </c>
      <c r="AO387" s="106" t="str">
        <f t="shared" si="68"/>
        <v>ST2_sister_jaime.png</v>
      </c>
      <c r="AP387" s="106" t="str">
        <f t="shared" si="69"/>
        <v>ST1_brother_alex.png</v>
      </c>
      <c r="AQ387" s="106" t="str">
        <f t="shared" si="70"/>
        <v>ST1_sister_alex.png</v>
      </c>
      <c r="AR387" s="106" t="s">
        <v>355</v>
      </c>
      <c r="AS387" s="106" t="s">
        <v>358</v>
      </c>
      <c r="AT387" s="106" t="s">
        <v>356</v>
      </c>
      <c r="AU387" s="106" t="s">
        <v>357</v>
      </c>
    </row>
    <row r="388" spans="1:47" x14ac:dyDescent="0.25">
      <c r="A388" s="107">
        <v>11</v>
      </c>
      <c r="B388" s="107" t="s">
        <v>123</v>
      </c>
      <c r="C388" s="107">
        <v>5</v>
      </c>
      <c r="D388" s="46" t="s">
        <v>10</v>
      </c>
      <c r="E388" s="46" t="str">
        <f t="shared" si="71"/>
        <v>nametag_list5_critical20</v>
      </c>
      <c r="F388" s="109" t="s">
        <v>338</v>
      </c>
      <c r="G388" s="46" t="s">
        <v>196</v>
      </c>
      <c r="H388" s="46">
        <f>VLOOKUP($C388&amp;$G388,'Character Sets'!$A$3:$H$21,3,FALSE)</f>
        <v>14</v>
      </c>
      <c r="I388" s="46" t="str">
        <f>VLOOKUP($C388&amp;$G388,'Character Sets'!$A$3:$H$21,4,FALSE)</f>
        <v>ST2</v>
      </c>
      <c r="J388" s="46" t="str">
        <f>LOWER(VLOOKUP($C388&amp;$G388,'Character Sets'!$A$3:$H$21,6,FALSE))</f>
        <v>jaime</v>
      </c>
      <c r="K388" s="114" t="str">
        <f t="shared" si="72"/>
        <v>ST2_she_jaime_nametag.png</v>
      </c>
      <c r="L388" s="46" t="s">
        <v>197</v>
      </c>
      <c r="M388" s="46">
        <f>VLOOKUP($C388&amp;$L388,'Character Sets'!$A$3:$H$21,3,FALSE)</f>
        <v>15</v>
      </c>
      <c r="N388" s="46" t="str">
        <f>VLOOKUP($C388&amp;$L388,'Character Sets'!$A$3:$H$21,4,FALSE)</f>
        <v>ST1</v>
      </c>
      <c r="O388" s="46" t="str">
        <f>LOWER(VLOOKUP($C388&amp;$L388,'Character Sets'!$A$3:$H$21,6,FALSE))</f>
        <v>alex</v>
      </c>
      <c r="P388" s="114" t="str">
        <f t="shared" si="73"/>
        <v>ST1_they_alex_nametag.png</v>
      </c>
      <c r="Q388" s="114" t="s">
        <v>28</v>
      </c>
      <c r="R388" s="107" cm="1">
        <f t="array" ref="R388">_xlfn.IFS($AF388="left", 275, $AF388="right", 525)</f>
        <v>525</v>
      </c>
      <c r="S388" s="107" cm="1">
        <f t="array" ref="S388">_xlfn.IFS($AG388="left", 275, $AG388="right", 525)</f>
        <v>275</v>
      </c>
      <c r="T388" s="107" cm="1">
        <f t="array" ref="T388">_xlfn.IFS($AF388="left", 175, $AF388="right", 725)</f>
        <v>725</v>
      </c>
      <c r="U388" s="107" cm="1">
        <f t="array" ref="U388">_xlfn.IFS($AI388="top", 150, $AI388="bottom", 250)</f>
        <v>250</v>
      </c>
      <c r="V388" s="107" cm="1">
        <f t="array" ref="V388">_xlfn.IFS($AI388="top", 100, $AI388="bottom", 300)</f>
        <v>300</v>
      </c>
      <c r="W388" s="107" cm="1">
        <f t="array" ref="W388">_xlfn.IFS($AI388="top", 50, $AI388="bottom", 350)</f>
        <v>350</v>
      </c>
      <c r="X388" s="111" t="str">
        <f t="shared" si="74"/>
        <v>ST2_brother_jaime.png</v>
      </c>
      <c r="Y388" s="106" t="str" cm="1">
        <f t="array" ref="Y388">_xlfn.IFS($AR388="target_sister",$AO388,$AR388="target_brother", $AN388,$AR388="distractor_sister",$AQ388,$AR388="distractor_brother",$AP388)</f>
        <v>ST1_brother_alex.png</v>
      </c>
      <c r="Z388" s="106" t="str" cm="1">
        <f t="array" ref="Z388">_xlfn.IFS($AS388="target_sister",$AO388,$AS388="target_brother", $AN388,$AS388="distractor_sister",$AQ388,$AS388="distractor_brother",$AP388)</f>
        <v>ST2_sister_jaime.png</v>
      </c>
      <c r="AA388" s="106" t="str" cm="1">
        <f t="array" ref="AA388">_xlfn.IFS($AT388="target_sister",$AO388,$AT388="target_brother", $AN388,$AT388="distractor_sister",$AQ388,$AT388="distractor_brother",$AP388)</f>
        <v>ST1_sister_alex.png</v>
      </c>
      <c r="AB388" s="106" t="str" cm="1">
        <f t="array" ref="AB388">_xlfn.IFS($AU388="target_sister",$AO388,$AU388="target_brother", $AN388,$AU388="distractor_sister",$AQ388,$AU388="distractor_brother",$AP388)</f>
        <v>ST2_brother_jaime.png</v>
      </c>
      <c r="AC388" s="111" t="str">
        <f>_xlfn.CONCAT(VLOOKUP($C388&amp;$G388,'Character Sets'!$A$3:$H$21,6,FALSE)," gave the ",LEFT($Q388,FIND(".",$Q388)-1)," to ",$AK388," ",$AL388,".")</f>
        <v>Jaime gave the lemon to her brother.</v>
      </c>
      <c r="AD388" s="107">
        <v>20</v>
      </c>
      <c r="AE388" s="106" t="str" cm="1">
        <f t="array" ref="AE388">_xlfn.IFS($B388="both", "_nametag", $B388="nametag", "_nametag", $B388="intro", "", $B388="neither", "")</f>
        <v>_nametag</v>
      </c>
      <c r="AF388" s="46" t="s">
        <v>6</v>
      </c>
      <c r="AG388" s="46" t="s">
        <v>5</v>
      </c>
      <c r="AH388" s="108" t="str">
        <f t="shared" si="66"/>
        <v>lemon</v>
      </c>
      <c r="AI388" s="46" t="s">
        <v>8</v>
      </c>
      <c r="AJ388" s="110" t="str">
        <f t="shared" si="75"/>
        <v>bottom right</v>
      </c>
      <c r="AK388" s="110" t="str" cm="1">
        <f t="array" ref="AK388">_xlfn.IFS($G388="he", "his", $G388="she", "her", $G388="they", "their")</f>
        <v>her</v>
      </c>
      <c r="AL388" s="110" t="s">
        <v>135</v>
      </c>
      <c r="AM388" s="111" t="str">
        <f t="shared" si="76"/>
        <v>she_brother</v>
      </c>
      <c r="AN388" s="106" t="str">
        <f t="shared" si="67"/>
        <v>ST2_brother_jaime.png</v>
      </c>
      <c r="AO388" s="106" t="str">
        <f t="shared" si="68"/>
        <v>ST2_sister_jaime.png</v>
      </c>
      <c r="AP388" s="106" t="str">
        <f t="shared" si="69"/>
        <v>ST1_brother_alex.png</v>
      </c>
      <c r="AQ388" s="106" t="str">
        <f t="shared" si="70"/>
        <v>ST1_sister_alex.png</v>
      </c>
      <c r="AR388" s="106" t="s">
        <v>357</v>
      </c>
      <c r="AS388" s="106" t="s">
        <v>356</v>
      </c>
      <c r="AT388" s="106" t="s">
        <v>358</v>
      </c>
      <c r="AU388" s="106" t="s">
        <v>355</v>
      </c>
    </row>
    <row r="389" spans="1:47" x14ac:dyDescent="0.25">
      <c r="A389" s="107">
        <v>11</v>
      </c>
      <c r="B389" s="107" t="s">
        <v>123</v>
      </c>
      <c r="C389" s="107">
        <v>5</v>
      </c>
      <c r="D389" s="46" t="s">
        <v>10</v>
      </c>
      <c r="E389" s="46" t="str">
        <f t="shared" si="71"/>
        <v>nametag_list5_critical21</v>
      </c>
      <c r="F389" s="109" t="s">
        <v>339</v>
      </c>
      <c r="G389" s="46" t="s">
        <v>197</v>
      </c>
      <c r="H389" s="46">
        <f>VLOOKUP($C389&amp;$G389,'Character Sets'!$A$3:$H$21,3,FALSE)</f>
        <v>15</v>
      </c>
      <c r="I389" s="46" t="str">
        <f>VLOOKUP($C389&amp;$G389,'Character Sets'!$A$3:$H$21,4,FALSE)</f>
        <v>ST1</v>
      </c>
      <c r="J389" s="46" t="str">
        <f>LOWER(VLOOKUP($C389&amp;$G389,'Character Sets'!$A$3:$H$21,6,FALSE))</f>
        <v>alex</v>
      </c>
      <c r="K389" s="114" t="str">
        <f t="shared" si="72"/>
        <v>ST1_they_alex_nametag.png</v>
      </c>
      <c r="L389" s="46" t="s">
        <v>196</v>
      </c>
      <c r="M389" s="46">
        <f>VLOOKUP($C389&amp;$L389,'Character Sets'!$A$3:$H$21,3,FALSE)</f>
        <v>14</v>
      </c>
      <c r="N389" s="46" t="str">
        <f>VLOOKUP($C389&amp;$L389,'Character Sets'!$A$3:$H$21,4,FALSE)</f>
        <v>ST2</v>
      </c>
      <c r="O389" s="46" t="str">
        <f>LOWER(VLOOKUP($C389&amp;$L389,'Character Sets'!$A$3:$H$21,6,FALSE))</f>
        <v>jaime</v>
      </c>
      <c r="P389" s="114" t="str">
        <f t="shared" si="73"/>
        <v>ST2_she_jaime_nametag.png</v>
      </c>
      <c r="Q389" s="114" t="s">
        <v>170</v>
      </c>
      <c r="R389" s="107" cm="1">
        <f t="array" ref="R389">_xlfn.IFS($AF389="left", 275, $AF389="right", 525)</f>
        <v>275</v>
      </c>
      <c r="S389" s="107" cm="1">
        <f t="array" ref="S389">_xlfn.IFS($AG389="left", 275, $AG389="right", 525)</f>
        <v>525</v>
      </c>
      <c r="T389" s="107" cm="1">
        <f t="array" ref="T389">_xlfn.IFS($AF389="left", 175, $AF389="right", 725)</f>
        <v>175</v>
      </c>
      <c r="U389" s="107" cm="1">
        <f t="array" ref="U389">_xlfn.IFS($AI389="top", 150, $AI389="bottom", 250)</f>
        <v>150</v>
      </c>
      <c r="V389" s="107" cm="1">
        <f t="array" ref="V389">_xlfn.IFS($AI389="top", 100, $AI389="bottom", 300)</f>
        <v>100</v>
      </c>
      <c r="W389" s="107" cm="1">
        <f t="array" ref="W389">_xlfn.IFS($AI389="top", 50, $AI389="bottom", 350)</f>
        <v>50</v>
      </c>
      <c r="X389" s="111" t="str">
        <f t="shared" si="74"/>
        <v>ST1_brother_alex.png</v>
      </c>
      <c r="Y389" s="106" t="str" cm="1">
        <f t="array" ref="Y389">_xlfn.IFS($AR389="target_sister",$AO389,$AR389="target_brother", $AN389,$AR389="distractor_sister",$AQ389,$AR389="distractor_brother",$AP389)</f>
        <v>ST1_brother_alex.png</v>
      </c>
      <c r="Z389" s="106" t="str" cm="1">
        <f t="array" ref="Z389">_xlfn.IFS($AS389="target_sister",$AO389,$AS389="target_brother", $AN389,$AS389="distractor_sister",$AQ389,$AS389="distractor_brother",$AP389)</f>
        <v>ST2_sister_jaime.png</v>
      </c>
      <c r="AA389" s="106" t="str" cm="1">
        <f t="array" ref="AA389">_xlfn.IFS($AT389="target_sister",$AO389,$AT389="target_brother", $AN389,$AT389="distractor_sister",$AQ389,$AT389="distractor_brother",$AP389)</f>
        <v>ST1_sister_alex.png</v>
      </c>
      <c r="AB389" s="106" t="str" cm="1">
        <f t="array" ref="AB389">_xlfn.IFS($AU389="target_sister",$AO389,$AU389="target_brother", $AN389,$AU389="distractor_sister",$AQ389,$AU389="distractor_brother",$AP389)</f>
        <v>ST2_brother_jaime.png</v>
      </c>
      <c r="AC389" s="111" t="str">
        <f>_xlfn.CONCAT(VLOOKUP($C389&amp;$G389,'Character Sets'!$A$3:$H$21,6,FALSE)," gave the ",LEFT($Q389,FIND(".",$Q389)-1)," to ",$AK389," ",$AL389,".")</f>
        <v>Alex gave the pizza to their brother.</v>
      </c>
      <c r="AD389" s="107">
        <v>21</v>
      </c>
      <c r="AE389" s="106" t="str" cm="1">
        <f t="array" ref="AE389">_xlfn.IFS($B389="both", "_nametag", $B389="nametag", "_nametag", $B389="intro", "", $B389="neither", "")</f>
        <v>_nametag</v>
      </c>
      <c r="AF389" s="46" t="s">
        <v>5</v>
      </c>
      <c r="AG389" s="46" t="s">
        <v>6</v>
      </c>
      <c r="AH389" s="108" t="str">
        <f t="shared" si="66"/>
        <v>pizza</v>
      </c>
      <c r="AI389" s="46" t="s">
        <v>7</v>
      </c>
      <c r="AJ389" s="110" t="str">
        <f t="shared" si="75"/>
        <v>top left</v>
      </c>
      <c r="AK389" s="110" t="str" cm="1">
        <f t="array" ref="AK389">_xlfn.IFS($G389="he", "his", $G389="she", "her", $G389="they", "their")</f>
        <v>their</v>
      </c>
      <c r="AL389" s="110" t="s">
        <v>135</v>
      </c>
      <c r="AM389" s="111" t="str">
        <f t="shared" si="76"/>
        <v>they_brother</v>
      </c>
      <c r="AN389" s="106" t="str">
        <f t="shared" si="67"/>
        <v>ST1_brother_alex.png</v>
      </c>
      <c r="AO389" s="106" t="str">
        <f t="shared" si="68"/>
        <v>ST1_sister_alex.png</v>
      </c>
      <c r="AP389" s="106" t="str">
        <f t="shared" si="69"/>
        <v>ST2_brother_jaime.png</v>
      </c>
      <c r="AQ389" s="106" t="str">
        <f t="shared" si="70"/>
        <v>ST2_sister_jaime.png</v>
      </c>
      <c r="AR389" s="106" t="s">
        <v>355</v>
      </c>
      <c r="AS389" s="106" t="s">
        <v>358</v>
      </c>
      <c r="AT389" s="106" t="s">
        <v>356</v>
      </c>
      <c r="AU389" s="106" t="s">
        <v>357</v>
      </c>
    </row>
    <row r="390" spans="1:47" x14ac:dyDescent="0.25">
      <c r="A390" s="107">
        <v>11</v>
      </c>
      <c r="B390" s="107" t="s">
        <v>123</v>
      </c>
      <c r="C390" s="107">
        <v>5</v>
      </c>
      <c r="D390" s="46" t="s">
        <v>10</v>
      </c>
      <c r="E390" s="46" t="str">
        <f t="shared" si="71"/>
        <v>nametag_list5_critical22</v>
      </c>
      <c r="F390" s="109" t="s">
        <v>339</v>
      </c>
      <c r="G390" s="46" t="s">
        <v>197</v>
      </c>
      <c r="H390" s="46">
        <f>VLOOKUP($C390&amp;$G390,'Character Sets'!$A$3:$H$21,3,FALSE)</f>
        <v>15</v>
      </c>
      <c r="I390" s="46" t="str">
        <f>VLOOKUP($C390&amp;$G390,'Character Sets'!$A$3:$H$21,4,FALSE)</f>
        <v>ST1</v>
      </c>
      <c r="J390" s="46" t="str">
        <f>LOWER(VLOOKUP($C390&amp;$G390,'Character Sets'!$A$3:$H$21,6,FALSE))</f>
        <v>alex</v>
      </c>
      <c r="K390" s="114" t="str">
        <f t="shared" si="72"/>
        <v>ST1_they_alex_nametag.png</v>
      </c>
      <c r="L390" s="46" t="s">
        <v>196</v>
      </c>
      <c r="M390" s="46">
        <f>VLOOKUP($C390&amp;$L390,'Character Sets'!$A$3:$H$21,3,FALSE)</f>
        <v>14</v>
      </c>
      <c r="N390" s="46" t="str">
        <f>VLOOKUP($C390&amp;$L390,'Character Sets'!$A$3:$H$21,4,FALSE)</f>
        <v>ST2</v>
      </c>
      <c r="O390" s="46" t="str">
        <f>LOWER(VLOOKUP($C390&amp;$L390,'Character Sets'!$A$3:$H$21,6,FALSE))</f>
        <v>jaime</v>
      </c>
      <c r="P390" s="114" t="str">
        <f t="shared" si="73"/>
        <v>ST2_she_jaime_nametag.png</v>
      </c>
      <c r="Q390" s="114" t="s">
        <v>176</v>
      </c>
      <c r="R390" s="107" cm="1">
        <f t="array" ref="R390">_xlfn.IFS($AF390="left", 275, $AF390="right", 525)</f>
        <v>525</v>
      </c>
      <c r="S390" s="107" cm="1">
        <f t="array" ref="S390">_xlfn.IFS($AG390="left", 275, $AG390="right", 525)</f>
        <v>275</v>
      </c>
      <c r="T390" s="107" cm="1">
        <f t="array" ref="T390">_xlfn.IFS($AF390="left", 175, $AF390="right", 725)</f>
        <v>725</v>
      </c>
      <c r="U390" s="107" cm="1">
        <f t="array" ref="U390">_xlfn.IFS($AI390="top", 150, $AI390="bottom", 250)</f>
        <v>150</v>
      </c>
      <c r="V390" s="107" cm="1">
        <f t="array" ref="V390">_xlfn.IFS($AI390="top", 100, $AI390="bottom", 300)</f>
        <v>100</v>
      </c>
      <c r="W390" s="107" cm="1">
        <f t="array" ref="W390">_xlfn.IFS($AI390="top", 50, $AI390="bottom", 350)</f>
        <v>50</v>
      </c>
      <c r="X390" s="111" t="str">
        <f t="shared" si="74"/>
        <v>ST1_sister_alex.png</v>
      </c>
      <c r="Y390" s="106" t="str" cm="1">
        <f t="array" ref="Y390">_xlfn.IFS($AR390="target_sister",$AO390,$AR390="target_brother", $AN390,$AR390="distractor_sister",$AQ390,$AR390="distractor_brother",$AP390)</f>
        <v>ST2_brother_jaime.png</v>
      </c>
      <c r="Z390" s="106" t="str" cm="1">
        <f t="array" ref="Z390">_xlfn.IFS($AS390="target_sister",$AO390,$AS390="target_brother", $AN390,$AS390="distractor_sister",$AQ390,$AS390="distractor_brother",$AP390)</f>
        <v>ST1_sister_alex.png</v>
      </c>
      <c r="AA390" s="106" t="str" cm="1">
        <f t="array" ref="AA390">_xlfn.IFS($AT390="target_sister",$AO390,$AT390="target_brother", $AN390,$AT390="distractor_sister",$AQ390,$AT390="distractor_brother",$AP390)</f>
        <v>ST2_sister_jaime.png</v>
      </c>
      <c r="AB390" s="106" t="str" cm="1">
        <f t="array" ref="AB390">_xlfn.IFS($AU390="target_sister",$AO390,$AU390="target_brother", $AN390,$AU390="distractor_sister",$AQ390,$AU390="distractor_brother",$AP390)</f>
        <v>ST1_brother_alex.png</v>
      </c>
      <c r="AC390" s="111" t="str">
        <f>_xlfn.CONCAT(VLOOKUP($C390&amp;$G390,'Character Sets'!$A$3:$H$21,6,FALSE)," gave the ",LEFT($Q390,FIND(".",$Q390)-1)," to ",$AK390," ",$AL390,".")</f>
        <v>Alex gave the plate to their sister.</v>
      </c>
      <c r="AD390" s="107">
        <v>22</v>
      </c>
      <c r="AE390" s="106" t="str" cm="1">
        <f t="array" ref="AE390">_xlfn.IFS($B390="both", "_nametag", $B390="nametag", "_nametag", $B390="intro", "", $B390="neither", "")</f>
        <v>_nametag</v>
      </c>
      <c r="AF390" s="46" t="s">
        <v>6</v>
      </c>
      <c r="AG390" s="46" t="s">
        <v>5</v>
      </c>
      <c r="AH390" s="108" t="str">
        <f t="shared" si="66"/>
        <v>plate</v>
      </c>
      <c r="AI390" s="46" t="s">
        <v>7</v>
      </c>
      <c r="AJ390" s="110" t="str">
        <f t="shared" si="75"/>
        <v>top right</v>
      </c>
      <c r="AK390" s="110" t="str" cm="1">
        <f t="array" ref="AK390">_xlfn.IFS($G390="he", "his", $G390="she", "her", $G390="they", "their")</f>
        <v>their</v>
      </c>
      <c r="AL390" s="110" t="s">
        <v>136</v>
      </c>
      <c r="AM390" s="111" t="str">
        <f t="shared" si="76"/>
        <v>they_sister</v>
      </c>
      <c r="AN390" s="106" t="str">
        <f t="shared" si="67"/>
        <v>ST1_brother_alex.png</v>
      </c>
      <c r="AO390" s="106" t="str">
        <f t="shared" si="68"/>
        <v>ST1_sister_alex.png</v>
      </c>
      <c r="AP390" s="106" t="str">
        <f t="shared" si="69"/>
        <v>ST2_brother_jaime.png</v>
      </c>
      <c r="AQ390" s="106" t="str">
        <f t="shared" si="70"/>
        <v>ST2_sister_jaime.png</v>
      </c>
      <c r="AR390" s="106" t="s">
        <v>357</v>
      </c>
      <c r="AS390" s="106" t="s">
        <v>356</v>
      </c>
      <c r="AT390" s="106" t="s">
        <v>358</v>
      </c>
      <c r="AU390" s="106" t="s">
        <v>355</v>
      </c>
    </row>
    <row r="391" spans="1:47" x14ac:dyDescent="0.25">
      <c r="A391" s="107">
        <v>11</v>
      </c>
      <c r="B391" s="107" t="s">
        <v>123</v>
      </c>
      <c r="C391" s="107">
        <v>5</v>
      </c>
      <c r="D391" s="46" t="s">
        <v>10</v>
      </c>
      <c r="E391" s="46" t="str">
        <f t="shared" si="71"/>
        <v>nametag_list5_critical23</v>
      </c>
      <c r="F391" s="109" t="s">
        <v>339</v>
      </c>
      <c r="G391" s="46" t="s">
        <v>197</v>
      </c>
      <c r="H391" s="46">
        <f>VLOOKUP($C391&amp;$G391,'Character Sets'!$A$3:$H$21,3,FALSE)</f>
        <v>15</v>
      </c>
      <c r="I391" s="46" t="str">
        <f>VLOOKUP($C391&amp;$G391,'Character Sets'!$A$3:$H$21,4,FALSE)</f>
        <v>ST1</v>
      </c>
      <c r="J391" s="46" t="str">
        <f>LOWER(VLOOKUP($C391&amp;$G391,'Character Sets'!$A$3:$H$21,6,FALSE))</f>
        <v>alex</v>
      </c>
      <c r="K391" s="114" t="str">
        <f t="shared" si="72"/>
        <v>ST1_they_alex_nametag.png</v>
      </c>
      <c r="L391" s="46" t="s">
        <v>196</v>
      </c>
      <c r="M391" s="46">
        <f>VLOOKUP($C391&amp;$L391,'Character Sets'!$A$3:$H$21,3,FALSE)</f>
        <v>14</v>
      </c>
      <c r="N391" s="46" t="str">
        <f>VLOOKUP($C391&amp;$L391,'Character Sets'!$A$3:$H$21,4,FALSE)</f>
        <v>ST2</v>
      </c>
      <c r="O391" s="46" t="str">
        <f>LOWER(VLOOKUP($C391&amp;$L391,'Character Sets'!$A$3:$H$21,6,FALSE))</f>
        <v>jaime</v>
      </c>
      <c r="P391" s="114" t="str">
        <f t="shared" si="73"/>
        <v>ST2_she_jaime_nametag.png</v>
      </c>
      <c r="Q391" s="117" t="s">
        <v>37</v>
      </c>
      <c r="R391" s="107" cm="1">
        <f t="array" ref="R391">_xlfn.IFS($AF391="left", 275, $AF391="right", 525)</f>
        <v>275</v>
      </c>
      <c r="S391" s="107" cm="1">
        <f t="array" ref="S391">_xlfn.IFS($AG391="left", 275, $AG391="right", 525)</f>
        <v>525</v>
      </c>
      <c r="T391" s="107" cm="1">
        <f t="array" ref="T391">_xlfn.IFS($AF391="left", 175, $AF391="right", 725)</f>
        <v>175</v>
      </c>
      <c r="U391" s="107" cm="1">
        <f t="array" ref="U391">_xlfn.IFS($AI391="top", 150, $AI391="bottom", 250)</f>
        <v>250</v>
      </c>
      <c r="V391" s="107" cm="1">
        <f t="array" ref="V391">_xlfn.IFS($AI391="top", 100, $AI391="bottom", 300)</f>
        <v>300</v>
      </c>
      <c r="W391" s="107" cm="1">
        <f t="array" ref="W391">_xlfn.IFS($AI391="top", 50, $AI391="bottom", 350)</f>
        <v>350</v>
      </c>
      <c r="X391" s="111" t="str">
        <f t="shared" si="74"/>
        <v>ST1_sister_alex.png</v>
      </c>
      <c r="Y391" s="106" t="str" cm="1">
        <f t="array" ref="Y391">_xlfn.IFS($AR391="target_sister",$AO391,$AR391="target_brother", $AN391,$AR391="distractor_sister",$AQ391,$AR391="distractor_brother",$AP391)</f>
        <v>ST1_brother_alex.png</v>
      </c>
      <c r="Z391" s="106" t="str" cm="1">
        <f t="array" ref="Z391">_xlfn.IFS($AS391="target_sister",$AO391,$AS391="target_brother", $AN391,$AS391="distractor_sister",$AQ391,$AS391="distractor_brother",$AP391)</f>
        <v>ST2_sister_jaime.png</v>
      </c>
      <c r="AA391" s="106" t="str" cm="1">
        <f t="array" ref="AA391">_xlfn.IFS($AT391="target_sister",$AO391,$AT391="target_brother", $AN391,$AT391="distractor_sister",$AQ391,$AT391="distractor_brother",$AP391)</f>
        <v>ST1_sister_alex.png</v>
      </c>
      <c r="AB391" s="106" t="str" cm="1">
        <f t="array" ref="AB391">_xlfn.IFS($AU391="target_sister",$AO391,$AU391="target_brother", $AN391,$AU391="distractor_sister",$AQ391,$AU391="distractor_brother",$AP391)</f>
        <v>ST2_brother_jaime.png</v>
      </c>
      <c r="AC391" s="111" t="str">
        <f>_xlfn.CONCAT(VLOOKUP($C391&amp;$G391,'Character Sets'!$A$3:$H$21,6,FALSE)," gave the ",LEFT($Q391,FIND(".",$Q391)-1)," to ",$AK391," ",$AL391,".")</f>
        <v>Alex gave the orange to their sister.</v>
      </c>
      <c r="AD391" s="107">
        <v>23</v>
      </c>
      <c r="AE391" s="106" t="str" cm="1">
        <f t="array" ref="AE391">_xlfn.IFS($B391="both", "_nametag", $B391="nametag", "_nametag", $B391="intro", "", $B391="neither", "")</f>
        <v>_nametag</v>
      </c>
      <c r="AF391" s="46" t="s">
        <v>5</v>
      </c>
      <c r="AG391" s="46" t="s">
        <v>6</v>
      </c>
      <c r="AH391" s="108" t="str">
        <f t="shared" si="66"/>
        <v>orange</v>
      </c>
      <c r="AI391" s="46" t="s">
        <v>8</v>
      </c>
      <c r="AJ391" s="110" t="str">
        <f t="shared" si="75"/>
        <v>bottom left</v>
      </c>
      <c r="AK391" s="110" t="str" cm="1">
        <f t="array" ref="AK391">_xlfn.IFS($G391="he", "his", $G391="she", "her", $G391="they", "their")</f>
        <v>their</v>
      </c>
      <c r="AL391" s="110" t="s">
        <v>136</v>
      </c>
      <c r="AM391" s="111" t="str">
        <f t="shared" si="76"/>
        <v>they_sister</v>
      </c>
      <c r="AN391" s="106" t="str">
        <f t="shared" si="67"/>
        <v>ST1_brother_alex.png</v>
      </c>
      <c r="AO391" s="106" t="str">
        <f t="shared" si="68"/>
        <v>ST1_sister_alex.png</v>
      </c>
      <c r="AP391" s="106" t="str">
        <f t="shared" si="69"/>
        <v>ST2_brother_jaime.png</v>
      </c>
      <c r="AQ391" s="106" t="str">
        <f t="shared" si="70"/>
        <v>ST2_sister_jaime.png</v>
      </c>
      <c r="AR391" s="106" t="s">
        <v>355</v>
      </c>
      <c r="AS391" s="106" t="s">
        <v>358</v>
      </c>
      <c r="AT391" s="106" t="s">
        <v>356</v>
      </c>
      <c r="AU391" s="106" t="s">
        <v>357</v>
      </c>
    </row>
    <row r="392" spans="1:47" x14ac:dyDescent="0.25">
      <c r="A392" s="107">
        <v>11</v>
      </c>
      <c r="B392" s="107" t="s">
        <v>123</v>
      </c>
      <c r="C392" s="107">
        <v>5</v>
      </c>
      <c r="D392" s="46" t="s">
        <v>10</v>
      </c>
      <c r="E392" s="46" t="str">
        <f t="shared" si="71"/>
        <v>nametag_list5_critical24</v>
      </c>
      <c r="F392" s="109" t="s">
        <v>339</v>
      </c>
      <c r="G392" s="46" t="s">
        <v>197</v>
      </c>
      <c r="H392" s="46">
        <f>VLOOKUP($C392&amp;$G392,'Character Sets'!$A$3:$H$21,3,FALSE)</f>
        <v>15</v>
      </c>
      <c r="I392" s="46" t="str">
        <f>VLOOKUP($C392&amp;$G392,'Character Sets'!$A$3:$H$21,4,FALSE)</f>
        <v>ST1</v>
      </c>
      <c r="J392" s="46" t="str">
        <f>LOWER(VLOOKUP($C392&amp;$G392,'Character Sets'!$A$3:$H$21,6,FALSE))</f>
        <v>alex</v>
      </c>
      <c r="K392" s="114" t="str">
        <f t="shared" si="72"/>
        <v>ST1_they_alex_nametag.png</v>
      </c>
      <c r="L392" s="46" t="s">
        <v>196</v>
      </c>
      <c r="M392" s="46">
        <f>VLOOKUP($C392&amp;$L392,'Character Sets'!$A$3:$H$21,3,FALSE)</f>
        <v>14</v>
      </c>
      <c r="N392" s="46" t="str">
        <f>VLOOKUP($C392&amp;$L392,'Character Sets'!$A$3:$H$21,4,FALSE)</f>
        <v>ST2</v>
      </c>
      <c r="O392" s="46" t="str">
        <f>LOWER(VLOOKUP($C392&amp;$L392,'Character Sets'!$A$3:$H$21,6,FALSE))</f>
        <v>jaime</v>
      </c>
      <c r="P392" s="114" t="str">
        <f t="shared" si="73"/>
        <v>ST2_she_jaime_nametag.png</v>
      </c>
      <c r="Q392" s="114" t="s">
        <v>29</v>
      </c>
      <c r="R392" s="107" cm="1">
        <f t="array" ref="R392">_xlfn.IFS($AF392="left", 275, $AF392="right", 525)</f>
        <v>525</v>
      </c>
      <c r="S392" s="107" cm="1">
        <f t="array" ref="S392">_xlfn.IFS($AG392="left", 275, $AG392="right", 525)</f>
        <v>275</v>
      </c>
      <c r="T392" s="107" cm="1">
        <f t="array" ref="T392">_xlfn.IFS($AF392="left", 175, $AF392="right", 725)</f>
        <v>725</v>
      </c>
      <c r="U392" s="107" cm="1">
        <f t="array" ref="U392">_xlfn.IFS($AI392="top", 150, $AI392="bottom", 250)</f>
        <v>250</v>
      </c>
      <c r="V392" s="107" cm="1">
        <f t="array" ref="V392">_xlfn.IFS($AI392="top", 100, $AI392="bottom", 300)</f>
        <v>300</v>
      </c>
      <c r="W392" s="107" cm="1">
        <f t="array" ref="W392">_xlfn.IFS($AI392="top", 50, $AI392="bottom", 350)</f>
        <v>350</v>
      </c>
      <c r="X392" s="111" t="str">
        <f t="shared" si="74"/>
        <v>ST1_brother_alex.png</v>
      </c>
      <c r="Y392" s="106" t="str" cm="1">
        <f t="array" ref="Y392">_xlfn.IFS($AR392="target_sister",$AO392,$AR392="target_brother", $AN392,$AR392="distractor_sister",$AQ392,$AR392="distractor_brother",$AP392)</f>
        <v>ST2_brother_jaime.png</v>
      </c>
      <c r="Z392" s="106" t="str" cm="1">
        <f t="array" ref="Z392">_xlfn.IFS($AS392="target_sister",$AO392,$AS392="target_brother", $AN392,$AS392="distractor_sister",$AQ392,$AS392="distractor_brother",$AP392)</f>
        <v>ST1_sister_alex.png</v>
      </c>
      <c r="AA392" s="106" t="str" cm="1">
        <f t="array" ref="AA392">_xlfn.IFS($AT392="target_sister",$AO392,$AT392="target_brother", $AN392,$AT392="distractor_sister",$AQ392,$AT392="distractor_brother",$AP392)</f>
        <v>ST2_sister_jaime.png</v>
      </c>
      <c r="AB392" s="106" t="str" cm="1">
        <f t="array" ref="AB392">_xlfn.IFS($AU392="target_sister",$AO392,$AU392="target_brother", $AN392,$AU392="distractor_sister",$AQ392,$AU392="distractor_brother",$AP392)</f>
        <v>ST1_brother_alex.png</v>
      </c>
      <c r="AC392" s="111" t="str">
        <f>_xlfn.CONCAT(VLOOKUP($C392&amp;$G392,'Character Sets'!$A$3:$H$21,6,FALSE)," gave the ",LEFT($Q392,FIND(".",$Q392)-1)," to ",$AK392," ",$AL392,".")</f>
        <v>Alex gave the potato to their brother.</v>
      </c>
      <c r="AD392" s="107">
        <v>24</v>
      </c>
      <c r="AE392" s="106" t="str" cm="1">
        <f t="array" ref="AE392">_xlfn.IFS($B392="both", "_nametag", $B392="nametag", "_nametag", $B392="intro", "", $B392="neither", "")</f>
        <v>_nametag</v>
      </c>
      <c r="AF392" s="46" t="s">
        <v>6</v>
      </c>
      <c r="AG392" s="46" t="s">
        <v>5</v>
      </c>
      <c r="AH392" s="108" t="str">
        <f t="shared" si="66"/>
        <v>potato</v>
      </c>
      <c r="AI392" s="46" t="s">
        <v>8</v>
      </c>
      <c r="AJ392" s="110" t="str">
        <f t="shared" si="75"/>
        <v>bottom right</v>
      </c>
      <c r="AK392" s="110" t="str" cm="1">
        <f t="array" ref="AK392">_xlfn.IFS($G392="he", "his", $G392="she", "her", $G392="they", "their")</f>
        <v>their</v>
      </c>
      <c r="AL392" s="110" t="s">
        <v>135</v>
      </c>
      <c r="AM392" s="111" t="str">
        <f t="shared" si="76"/>
        <v>they_brother</v>
      </c>
      <c r="AN392" s="106" t="str">
        <f t="shared" si="67"/>
        <v>ST1_brother_alex.png</v>
      </c>
      <c r="AO392" s="106" t="str">
        <f t="shared" si="68"/>
        <v>ST1_sister_alex.png</v>
      </c>
      <c r="AP392" s="106" t="str">
        <f t="shared" si="69"/>
        <v>ST2_brother_jaime.png</v>
      </c>
      <c r="AQ392" s="106" t="str">
        <f t="shared" si="70"/>
        <v>ST2_sister_jaime.png</v>
      </c>
      <c r="AR392" s="106" t="s">
        <v>357</v>
      </c>
      <c r="AS392" s="106" t="s">
        <v>356</v>
      </c>
      <c r="AT392" s="106" t="s">
        <v>358</v>
      </c>
      <c r="AU392" s="106" t="s">
        <v>355</v>
      </c>
    </row>
    <row r="393" spans="1:47" x14ac:dyDescent="0.25">
      <c r="A393" s="107">
        <v>11</v>
      </c>
      <c r="B393" s="107" t="s">
        <v>123</v>
      </c>
      <c r="C393" s="107">
        <v>5</v>
      </c>
      <c r="D393" s="46" t="s">
        <v>10</v>
      </c>
      <c r="E393" s="46" t="str">
        <f t="shared" si="71"/>
        <v>nametag_list5_critical25</v>
      </c>
      <c r="F393" s="109" t="s">
        <v>339</v>
      </c>
      <c r="G393" s="46" t="s">
        <v>197</v>
      </c>
      <c r="H393" s="46">
        <f>VLOOKUP($C393&amp;$G393,'Character Sets'!$A$3:$H$21,3,FALSE)</f>
        <v>15</v>
      </c>
      <c r="I393" s="46" t="str">
        <f>VLOOKUP($C393&amp;$G393,'Character Sets'!$A$3:$H$21,4,FALSE)</f>
        <v>ST1</v>
      </c>
      <c r="J393" s="46" t="str">
        <f>LOWER(VLOOKUP($C393&amp;$G393,'Character Sets'!$A$3:$H$21,6,FALSE))</f>
        <v>alex</v>
      </c>
      <c r="K393" s="114" t="str">
        <f t="shared" si="72"/>
        <v>ST1_they_alex_nametag.png</v>
      </c>
      <c r="L393" s="46" t="s">
        <v>196</v>
      </c>
      <c r="M393" s="46">
        <f>VLOOKUP($C393&amp;$L393,'Character Sets'!$A$3:$H$21,3,FALSE)</f>
        <v>14</v>
      </c>
      <c r="N393" s="46" t="str">
        <f>VLOOKUP($C393&amp;$L393,'Character Sets'!$A$3:$H$21,4,FALSE)</f>
        <v>ST2</v>
      </c>
      <c r="O393" s="46" t="str">
        <f>LOWER(VLOOKUP($C393&amp;$L393,'Character Sets'!$A$3:$H$21,6,FALSE))</f>
        <v>jaime</v>
      </c>
      <c r="P393" s="114" t="str">
        <f t="shared" si="73"/>
        <v>ST2_she_jaime_nametag.png</v>
      </c>
      <c r="Q393" s="114" t="s">
        <v>30</v>
      </c>
      <c r="R393" s="107" cm="1">
        <f t="array" ref="R393">_xlfn.IFS($AF393="left", 275, $AF393="right", 525)</f>
        <v>275</v>
      </c>
      <c r="S393" s="107" cm="1">
        <f t="array" ref="S393">_xlfn.IFS($AG393="left", 275, $AG393="right", 525)</f>
        <v>525</v>
      </c>
      <c r="T393" s="107" cm="1">
        <f t="array" ref="T393">_xlfn.IFS($AF393="left", 175, $AF393="right", 725)</f>
        <v>175</v>
      </c>
      <c r="U393" s="107" cm="1">
        <f t="array" ref="U393">_xlfn.IFS($AI393="top", 150, $AI393="bottom", 250)</f>
        <v>150</v>
      </c>
      <c r="V393" s="107" cm="1">
        <f t="array" ref="V393">_xlfn.IFS($AI393="top", 100, $AI393="bottom", 300)</f>
        <v>100</v>
      </c>
      <c r="W393" s="107" cm="1">
        <f t="array" ref="W393">_xlfn.IFS($AI393="top", 50, $AI393="bottom", 350)</f>
        <v>50</v>
      </c>
      <c r="X393" s="111" t="str">
        <f t="shared" si="74"/>
        <v>ST1_sister_alex.png</v>
      </c>
      <c r="Y393" s="106" t="str" cm="1">
        <f t="array" ref="Y393">_xlfn.IFS($AR393="target_sister",$AO393,$AR393="target_brother", $AN393,$AR393="distractor_sister",$AQ393,$AR393="distractor_brother",$AP393)</f>
        <v>ST1_sister_alex.png</v>
      </c>
      <c r="Z393" s="106" t="str" cm="1">
        <f t="array" ref="Z393">_xlfn.IFS($AS393="target_sister",$AO393,$AS393="target_brother", $AN393,$AS393="distractor_sister",$AQ393,$AS393="distractor_brother",$AP393)</f>
        <v>ST2_sister_jaime.png</v>
      </c>
      <c r="AA393" s="106" t="str" cm="1">
        <f t="array" ref="AA393">_xlfn.IFS($AT393="target_sister",$AO393,$AT393="target_brother", $AN393,$AT393="distractor_sister",$AQ393,$AT393="distractor_brother",$AP393)</f>
        <v>ST1_brother_alex.png</v>
      </c>
      <c r="AB393" s="106" t="str" cm="1">
        <f t="array" ref="AB393">_xlfn.IFS($AU393="target_sister",$AO393,$AU393="target_brother", $AN393,$AU393="distractor_sister",$AQ393,$AU393="distractor_brother",$AP393)</f>
        <v>ST2_brother_jaime.png</v>
      </c>
      <c r="AC393" s="111" t="str">
        <f>_xlfn.CONCAT(VLOOKUP($C393&amp;$G393,'Character Sets'!$A$3:$H$21,6,FALSE)," gave the ",LEFT($Q393,FIND(".",$Q393)-1)," to ",$AK393," ",$AL393,".")</f>
        <v>Alex gave the apple to their sister.</v>
      </c>
      <c r="AD393" s="107">
        <v>25</v>
      </c>
      <c r="AE393" s="106" t="str" cm="1">
        <f t="array" ref="AE393">_xlfn.IFS($B393="both", "_nametag", $B393="nametag", "_nametag", $B393="intro", "", $B393="neither", "")</f>
        <v>_nametag</v>
      </c>
      <c r="AF393" s="46" t="s">
        <v>5</v>
      </c>
      <c r="AG393" s="46" t="s">
        <v>6</v>
      </c>
      <c r="AH393" s="108" t="str">
        <f t="shared" si="66"/>
        <v>apple</v>
      </c>
      <c r="AI393" s="46" t="s">
        <v>7</v>
      </c>
      <c r="AJ393" s="110" t="str">
        <f t="shared" si="75"/>
        <v>top left</v>
      </c>
      <c r="AK393" s="110" t="str" cm="1">
        <f t="array" ref="AK393">_xlfn.IFS($G393="he", "his", $G393="she", "her", $G393="they", "their")</f>
        <v>their</v>
      </c>
      <c r="AL393" s="110" t="s">
        <v>136</v>
      </c>
      <c r="AM393" s="111" t="str">
        <f t="shared" si="76"/>
        <v>they_sister</v>
      </c>
      <c r="AN393" s="106" t="str">
        <f t="shared" si="67"/>
        <v>ST1_brother_alex.png</v>
      </c>
      <c r="AO393" s="106" t="str">
        <f t="shared" si="68"/>
        <v>ST1_sister_alex.png</v>
      </c>
      <c r="AP393" s="106" t="str">
        <f t="shared" si="69"/>
        <v>ST2_brother_jaime.png</v>
      </c>
      <c r="AQ393" s="106" t="str">
        <f t="shared" si="70"/>
        <v>ST2_sister_jaime.png</v>
      </c>
      <c r="AR393" s="106" t="s">
        <v>356</v>
      </c>
      <c r="AS393" s="106" t="s">
        <v>358</v>
      </c>
      <c r="AT393" s="106" t="s">
        <v>355</v>
      </c>
      <c r="AU393" s="106" t="s">
        <v>357</v>
      </c>
    </row>
    <row r="394" spans="1:47" x14ac:dyDescent="0.25">
      <c r="A394" s="107">
        <v>11</v>
      </c>
      <c r="B394" s="107" t="s">
        <v>123</v>
      </c>
      <c r="C394" s="107">
        <v>5</v>
      </c>
      <c r="D394" s="46" t="s">
        <v>10</v>
      </c>
      <c r="E394" s="46" t="str">
        <f t="shared" si="71"/>
        <v>nametag_list5_critical26</v>
      </c>
      <c r="F394" s="109" t="s">
        <v>339</v>
      </c>
      <c r="G394" s="46" t="s">
        <v>197</v>
      </c>
      <c r="H394" s="46">
        <f>VLOOKUP($C394&amp;$G394,'Character Sets'!$A$3:$H$21,3,FALSE)</f>
        <v>15</v>
      </c>
      <c r="I394" s="46" t="str">
        <f>VLOOKUP($C394&amp;$G394,'Character Sets'!$A$3:$H$21,4,FALSE)</f>
        <v>ST1</v>
      </c>
      <c r="J394" s="46" t="str">
        <f>LOWER(VLOOKUP($C394&amp;$G394,'Character Sets'!$A$3:$H$21,6,FALSE))</f>
        <v>alex</v>
      </c>
      <c r="K394" s="114" t="str">
        <f t="shared" si="72"/>
        <v>ST1_they_alex_nametag.png</v>
      </c>
      <c r="L394" s="46" t="s">
        <v>195</v>
      </c>
      <c r="M394" s="46">
        <f>VLOOKUP($C394&amp;$L394,'Character Sets'!$A$3:$H$21,3,FALSE)</f>
        <v>13</v>
      </c>
      <c r="N394" s="46" t="str">
        <f>VLOOKUP($C394&amp;$L394,'Character Sets'!$A$3:$H$21,4,FALSE)</f>
        <v>HT2</v>
      </c>
      <c r="O394" s="46" t="str">
        <f>LOWER(VLOOKUP($C394&amp;$L394,'Character Sets'!$A$3:$H$21,6,FALSE))</f>
        <v>casey</v>
      </c>
      <c r="P394" s="114" t="str">
        <f t="shared" si="73"/>
        <v>HT2_he_casey_nametag.png</v>
      </c>
      <c r="Q394" s="114" t="s">
        <v>31</v>
      </c>
      <c r="R394" s="107" cm="1">
        <f t="array" ref="R394">_xlfn.IFS($AF394="left", 275, $AF394="right", 525)</f>
        <v>525</v>
      </c>
      <c r="S394" s="107" cm="1">
        <f t="array" ref="S394">_xlfn.IFS($AG394="left", 275, $AG394="right", 525)</f>
        <v>275</v>
      </c>
      <c r="T394" s="107" cm="1">
        <f t="array" ref="T394">_xlfn.IFS($AF394="left", 175, $AF394="right", 725)</f>
        <v>725</v>
      </c>
      <c r="U394" s="107" cm="1">
        <f t="array" ref="U394">_xlfn.IFS($AI394="top", 150, $AI394="bottom", 250)</f>
        <v>150</v>
      </c>
      <c r="V394" s="107" cm="1">
        <f t="array" ref="V394">_xlfn.IFS($AI394="top", 100, $AI394="bottom", 300)</f>
        <v>100</v>
      </c>
      <c r="W394" s="107" cm="1">
        <f t="array" ref="W394">_xlfn.IFS($AI394="top", 50, $AI394="bottom", 350)</f>
        <v>50</v>
      </c>
      <c r="X394" s="111" t="str">
        <f t="shared" si="74"/>
        <v>ST1_brother_alex.png</v>
      </c>
      <c r="Y394" s="106" t="str" cm="1">
        <f t="array" ref="Y394">_xlfn.IFS($AR394="target_sister",$AO394,$AR394="target_brother", $AN394,$AR394="distractor_sister",$AQ394,$AR394="distractor_brother",$AP394)</f>
        <v>HT2_sister_casey.png</v>
      </c>
      <c r="Z394" s="106" t="str" cm="1">
        <f t="array" ref="Z394">_xlfn.IFS($AS394="target_sister",$AO394,$AS394="target_brother", $AN394,$AS394="distractor_sister",$AQ394,$AS394="distractor_brother",$AP394)</f>
        <v>ST1_brother_alex.png</v>
      </c>
      <c r="AA394" s="106" t="str" cm="1">
        <f t="array" ref="AA394">_xlfn.IFS($AT394="target_sister",$AO394,$AT394="target_brother", $AN394,$AT394="distractor_sister",$AQ394,$AT394="distractor_brother",$AP394)</f>
        <v>HT2_brother_casey.png</v>
      </c>
      <c r="AB394" s="106" t="str" cm="1">
        <f t="array" ref="AB394">_xlfn.IFS($AU394="target_sister",$AO394,$AU394="target_brother", $AN394,$AU394="distractor_sister",$AQ394,$AU394="distractor_brother",$AP394)</f>
        <v>ST1_sister_alex.png</v>
      </c>
      <c r="AC394" s="111" t="str">
        <f>_xlfn.CONCAT(VLOOKUP($C394&amp;$G394,'Character Sets'!$A$3:$H$21,6,FALSE)," gave the ",LEFT($Q394,FIND(".",$Q394)-1)," to ",$AK394," ",$AL394,".")</f>
        <v>Alex gave the onion to their brother.</v>
      </c>
      <c r="AD394" s="107">
        <v>26</v>
      </c>
      <c r="AE394" s="106" t="str" cm="1">
        <f t="array" ref="AE394">_xlfn.IFS($B394="both", "_nametag", $B394="nametag", "_nametag", $B394="intro", "", $B394="neither", "")</f>
        <v>_nametag</v>
      </c>
      <c r="AF394" s="46" t="s">
        <v>6</v>
      </c>
      <c r="AG394" s="46" t="s">
        <v>5</v>
      </c>
      <c r="AH394" s="108" t="str">
        <f t="shared" si="66"/>
        <v>onion</v>
      </c>
      <c r="AI394" s="46" t="s">
        <v>7</v>
      </c>
      <c r="AJ394" s="110" t="str">
        <f t="shared" si="75"/>
        <v>top right</v>
      </c>
      <c r="AK394" s="110" t="str" cm="1">
        <f t="array" ref="AK394">_xlfn.IFS($G394="he", "his", $G394="she", "her", $G394="they", "their")</f>
        <v>their</v>
      </c>
      <c r="AL394" s="110" t="s">
        <v>135</v>
      </c>
      <c r="AM394" s="111" t="str">
        <f t="shared" si="76"/>
        <v>they_brother</v>
      </c>
      <c r="AN394" s="106" t="str">
        <f t="shared" si="67"/>
        <v>ST1_brother_alex.png</v>
      </c>
      <c r="AO394" s="106" t="str">
        <f t="shared" si="68"/>
        <v>ST1_sister_alex.png</v>
      </c>
      <c r="AP394" s="106" t="str">
        <f t="shared" si="69"/>
        <v>HT2_brother_casey.png</v>
      </c>
      <c r="AQ394" s="106" t="str">
        <f t="shared" si="70"/>
        <v>HT2_sister_casey.png</v>
      </c>
      <c r="AR394" s="106" t="s">
        <v>358</v>
      </c>
      <c r="AS394" s="106" t="s">
        <v>355</v>
      </c>
      <c r="AT394" s="106" t="s">
        <v>357</v>
      </c>
      <c r="AU394" s="106" t="s">
        <v>356</v>
      </c>
    </row>
    <row r="395" spans="1:47" x14ac:dyDescent="0.25">
      <c r="A395" s="107">
        <v>11</v>
      </c>
      <c r="B395" s="107" t="s">
        <v>123</v>
      </c>
      <c r="C395" s="107">
        <v>5</v>
      </c>
      <c r="D395" s="46" t="s">
        <v>10</v>
      </c>
      <c r="E395" s="46" t="str">
        <f t="shared" si="71"/>
        <v>nametag_list5_critical27</v>
      </c>
      <c r="F395" s="109" t="s">
        <v>339</v>
      </c>
      <c r="G395" s="46" t="s">
        <v>197</v>
      </c>
      <c r="H395" s="46">
        <f>VLOOKUP($C395&amp;$G395,'Character Sets'!$A$3:$H$21,3,FALSE)</f>
        <v>15</v>
      </c>
      <c r="I395" s="46" t="str">
        <f>VLOOKUP($C395&amp;$G395,'Character Sets'!$A$3:$H$21,4,FALSE)</f>
        <v>ST1</v>
      </c>
      <c r="J395" s="46" t="str">
        <f>LOWER(VLOOKUP($C395&amp;$G395,'Character Sets'!$A$3:$H$21,6,FALSE))</f>
        <v>alex</v>
      </c>
      <c r="K395" s="114" t="str">
        <f t="shared" si="72"/>
        <v>ST1_they_alex_nametag.png</v>
      </c>
      <c r="L395" s="46" t="s">
        <v>195</v>
      </c>
      <c r="M395" s="46">
        <f>VLOOKUP($C395&amp;$L395,'Character Sets'!$A$3:$H$21,3,FALSE)</f>
        <v>13</v>
      </c>
      <c r="N395" s="46" t="str">
        <f>VLOOKUP($C395&amp;$L395,'Character Sets'!$A$3:$H$21,4,FALSE)</f>
        <v>HT2</v>
      </c>
      <c r="O395" s="46" t="str">
        <f>LOWER(VLOOKUP($C395&amp;$L395,'Character Sets'!$A$3:$H$21,6,FALSE))</f>
        <v>casey</v>
      </c>
      <c r="P395" s="114" t="str">
        <f t="shared" si="73"/>
        <v>HT2_he_casey_nametag.png</v>
      </c>
      <c r="Q395" s="114" t="s">
        <v>34</v>
      </c>
      <c r="R395" s="107" cm="1">
        <f t="array" ref="R395">_xlfn.IFS($AF395="left", 275, $AF395="right", 525)</f>
        <v>275</v>
      </c>
      <c r="S395" s="107" cm="1">
        <f t="array" ref="S395">_xlfn.IFS($AG395="left", 275, $AG395="right", 525)</f>
        <v>525</v>
      </c>
      <c r="T395" s="107" cm="1">
        <f t="array" ref="T395">_xlfn.IFS($AF395="left", 175, $AF395="right", 725)</f>
        <v>175</v>
      </c>
      <c r="U395" s="107" cm="1">
        <f t="array" ref="U395">_xlfn.IFS($AI395="top", 150, $AI395="bottom", 250)</f>
        <v>250</v>
      </c>
      <c r="V395" s="107" cm="1">
        <f t="array" ref="V395">_xlfn.IFS($AI395="top", 100, $AI395="bottom", 300)</f>
        <v>300</v>
      </c>
      <c r="W395" s="107" cm="1">
        <f t="array" ref="W395">_xlfn.IFS($AI395="top", 50, $AI395="bottom", 350)</f>
        <v>350</v>
      </c>
      <c r="X395" s="111" t="str">
        <f t="shared" si="74"/>
        <v>ST1_brother_alex.png</v>
      </c>
      <c r="Y395" s="106" t="str" cm="1">
        <f t="array" ref="Y395">_xlfn.IFS($AR395="target_sister",$AO395,$AR395="target_brother", $AN395,$AR395="distractor_sister",$AQ395,$AR395="distractor_brother",$AP395)</f>
        <v>ST1_sister_alex.png</v>
      </c>
      <c r="Z395" s="106" t="str" cm="1">
        <f t="array" ref="Z395">_xlfn.IFS($AS395="target_sister",$AO395,$AS395="target_brother", $AN395,$AS395="distractor_sister",$AQ395,$AS395="distractor_brother",$AP395)</f>
        <v>HT2_brother_casey.png</v>
      </c>
      <c r="AA395" s="106" t="str" cm="1">
        <f t="array" ref="AA395">_xlfn.IFS($AT395="target_sister",$AO395,$AT395="target_brother", $AN395,$AT395="distractor_sister",$AQ395,$AT395="distractor_brother",$AP395)</f>
        <v>ST1_brother_alex.png</v>
      </c>
      <c r="AB395" s="106" t="str" cm="1">
        <f t="array" ref="AB395">_xlfn.IFS($AU395="target_sister",$AO395,$AU395="target_brother", $AN395,$AU395="distractor_sister",$AQ395,$AU395="distractor_brother",$AP395)</f>
        <v>HT2_sister_casey.png</v>
      </c>
      <c r="AC395" s="111" t="str">
        <f>_xlfn.CONCAT(VLOOKUP($C395&amp;$G395,'Character Sets'!$A$3:$H$21,6,FALSE)," gave the ",LEFT($Q395,FIND(".",$Q395)-1)," to ",$AK395," ",$AL395,".")</f>
        <v>Alex gave the watermelon to their brother.</v>
      </c>
      <c r="AD395" s="107">
        <v>27</v>
      </c>
      <c r="AE395" s="106" t="str" cm="1">
        <f t="array" ref="AE395">_xlfn.IFS($B395="both", "_nametag", $B395="nametag", "_nametag", $B395="intro", "", $B395="neither", "")</f>
        <v>_nametag</v>
      </c>
      <c r="AF395" s="46" t="s">
        <v>5</v>
      </c>
      <c r="AG395" s="46" t="s">
        <v>6</v>
      </c>
      <c r="AH395" s="108" t="str">
        <f t="shared" si="66"/>
        <v>watermelon</v>
      </c>
      <c r="AI395" s="46" t="s">
        <v>8</v>
      </c>
      <c r="AJ395" s="110" t="str">
        <f t="shared" si="75"/>
        <v>bottom left</v>
      </c>
      <c r="AK395" s="110" t="str" cm="1">
        <f t="array" ref="AK395">_xlfn.IFS($G395="he", "his", $G395="she", "her", $G395="they", "their")</f>
        <v>their</v>
      </c>
      <c r="AL395" s="110" t="s">
        <v>135</v>
      </c>
      <c r="AM395" s="111" t="str">
        <f t="shared" si="76"/>
        <v>they_brother</v>
      </c>
      <c r="AN395" s="106" t="str">
        <f t="shared" si="67"/>
        <v>ST1_brother_alex.png</v>
      </c>
      <c r="AO395" s="106" t="str">
        <f t="shared" si="68"/>
        <v>ST1_sister_alex.png</v>
      </c>
      <c r="AP395" s="106" t="str">
        <f t="shared" si="69"/>
        <v>HT2_brother_casey.png</v>
      </c>
      <c r="AQ395" s="106" t="str">
        <f t="shared" si="70"/>
        <v>HT2_sister_casey.png</v>
      </c>
      <c r="AR395" s="106" t="s">
        <v>356</v>
      </c>
      <c r="AS395" s="106" t="s">
        <v>357</v>
      </c>
      <c r="AT395" s="106" t="s">
        <v>355</v>
      </c>
      <c r="AU395" s="106" t="s">
        <v>358</v>
      </c>
    </row>
    <row r="396" spans="1:47" x14ac:dyDescent="0.25">
      <c r="A396" s="107">
        <v>11</v>
      </c>
      <c r="B396" s="107" t="s">
        <v>123</v>
      </c>
      <c r="C396" s="107">
        <v>5</v>
      </c>
      <c r="D396" s="46" t="s">
        <v>10</v>
      </c>
      <c r="E396" s="46" t="str">
        <f t="shared" si="71"/>
        <v>nametag_list5_critical28</v>
      </c>
      <c r="F396" s="109" t="s">
        <v>339</v>
      </c>
      <c r="G396" s="46" t="s">
        <v>197</v>
      </c>
      <c r="H396" s="46">
        <f>VLOOKUP($C396&amp;$G396,'Character Sets'!$A$3:$H$21,3,FALSE)</f>
        <v>15</v>
      </c>
      <c r="I396" s="46" t="str">
        <f>VLOOKUP($C396&amp;$G396,'Character Sets'!$A$3:$H$21,4,FALSE)</f>
        <v>ST1</v>
      </c>
      <c r="J396" s="46" t="str">
        <f>LOWER(VLOOKUP($C396&amp;$G396,'Character Sets'!$A$3:$H$21,6,FALSE))</f>
        <v>alex</v>
      </c>
      <c r="K396" s="114" t="str">
        <f t="shared" si="72"/>
        <v>ST1_they_alex_nametag.png</v>
      </c>
      <c r="L396" s="46" t="s">
        <v>195</v>
      </c>
      <c r="M396" s="46">
        <f>VLOOKUP($C396&amp;$L396,'Character Sets'!$A$3:$H$21,3,FALSE)</f>
        <v>13</v>
      </c>
      <c r="N396" s="46" t="str">
        <f>VLOOKUP($C396&amp;$L396,'Character Sets'!$A$3:$H$21,4,FALSE)</f>
        <v>HT2</v>
      </c>
      <c r="O396" s="46" t="str">
        <f>LOWER(VLOOKUP($C396&amp;$L396,'Character Sets'!$A$3:$H$21,6,FALSE))</f>
        <v>casey</v>
      </c>
      <c r="P396" s="114" t="str">
        <f t="shared" si="73"/>
        <v>HT2_he_casey_nametag.png</v>
      </c>
      <c r="Q396" s="114" t="s">
        <v>32</v>
      </c>
      <c r="R396" s="107" cm="1">
        <f t="array" ref="R396">_xlfn.IFS($AF396="left", 275, $AF396="right", 525)</f>
        <v>525</v>
      </c>
      <c r="S396" s="107" cm="1">
        <f t="array" ref="S396">_xlfn.IFS($AG396="left", 275, $AG396="right", 525)</f>
        <v>275</v>
      </c>
      <c r="T396" s="107" cm="1">
        <f t="array" ref="T396">_xlfn.IFS($AF396="left", 175, $AF396="right", 725)</f>
        <v>725</v>
      </c>
      <c r="U396" s="107" cm="1">
        <f t="array" ref="U396">_xlfn.IFS($AI396="top", 150, $AI396="bottom", 250)</f>
        <v>250</v>
      </c>
      <c r="V396" s="107" cm="1">
        <f t="array" ref="V396">_xlfn.IFS($AI396="top", 100, $AI396="bottom", 300)</f>
        <v>300</v>
      </c>
      <c r="W396" s="107" cm="1">
        <f t="array" ref="W396">_xlfn.IFS($AI396="top", 50, $AI396="bottom", 350)</f>
        <v>350</v>
      </c>
      <c r="X396" s="111" t="str">
        <f t="shared" si="74"/>
        <v>ST1_sister_alex.png</v>
      </c>
      <c r="Y396" s="106" t="str" cm="1">
        <f t="array" ref="Y396">_xlfn.IFS($AR396="target_sister",$AO396,$AR396="target_brother", $AN396,$AR396="distractor_sister",$AQ396,$AR396="distractor_brother",$AP396)</f>
        <v>HT2_sister_casey.png</v>
      </c>
      <c r="Z396" s="106" t="str" cm="1">
        <f t="array" ref="Z396">_xlfn.IFS($AS396="target_sister",$AO396,$AS396="target_brother", $AN396,$AS396="distractor_sister",$AQ396,$AS396="distractor_brother",$AP396)</f>
        <v>ST1_brother_alex.png</v>
      </c>
      <c r="AA396" s="106" t="str" cm="1">
        <f t="array" ref="AA396">_xlfn.IFS($AT396="target_sister",$AO396,$AT396="target_brother", $AN396,$AT396="distractor_sister",$AQ396,$AT396="distractor_brother",$AP396)</f>
        <v>HT2_brother_casey.png</v>
      </c>
      <c r="AB396" s="106" t="str" cm="1">
        <f t="array" ref="AB396">_xlfn.IFS($AU396="target_sister",$AO396,$AU396="target_brother", $AN396,$AU396="distractor_sister",$AQ396,$AU396="distractor_brother",$AP396)</f>
        <v>ST1_sister_alex.png</v>
      </c>
      <c r="AC396" s="111" t="str">
        <f>_xlfn.CONCAT(VLOOKUP($C396&amp;$G396,'Character Sets'!$A$3:$H$21,6,FALSE)," gave the ",LEFT($Q396,FIND(".",$Q396)-1)," to ",$AK396," ",$AL396,".")</f>
        <v>Alex gave the knife to their sister.</v>
      </c>
      <c r="AD396" s="107">
        <v>28</v>
      </c>
      <c r="AE396" s="106" t="str" cm="1">
        <f t="array" ref="AE396">_xlfn.IFS($B396="both", "_nametag", $B396="nametag", "_nametag", $B396="intro", "", $B396="neither", "")</f>
        <v>_nametag</v>
      </c>
      <c r="AF396" s="46" t="s">
        <v>6</v>
      </c>
      <c r="AG396" s="46" t="s">
        <v>5</v>
      </c>
      <c r="AH396" s="108" t="str">
        <f t="shared" si="66"/>
        <v>knife</v>
      </c>
      <c r="AI396" s="46" t="s">
        <v>8</v>
      </c>
      <c r="AJ396" s="110" t="str">
        <f t="shared" si="75"/>
        <v>bottom right</v>
      </c>
      <c r="AK396" s="110" t="str" cm="1">
        <f t="array" ref="AK396">_xlfn.IFS($G396="he", "his", $G396="she", "her", $G396="they", "their")</f>
        <v>their</v>
      </c>
      <c r="AL396" s="110" t="s">
        <v>136</v>
      </c>
      <c r="AM396" s="111" t="str">
        <f t="shared" si="76"/>
        <v>they_sister</v>
      </c>
      <c r="AN396" s="106" t="str">
        <f t="shared" si="67"/>
        <v>ST1_brother_alex.png</v>
      </c>
      <c r="AO396" s="106" t="str">
        <f t="shared" si="68"/>
        <v>ST1_sister_alex.png</v>
      </c>
      <c r="AP396" s="106" t="str">
        <f t="shared" si="69"/>
        <v>HT2_brother_casey.png</v>
      </c>
      <c r="AQ396" s="106" t="str">
        <f t="shared" si="70"/>
        <v>HT2_sister_casey.png</v>
      </c>
      <c r="AR396" s="106" t="s">
        <v>358</v>
      </c>
      <c r="AS396" s="106" t="s">
        <v>355</v>
      </c>
      <c r="AT396" s="106" t="s">
        <v>357</v>
      </c>
      <c r="AU396" s="106" t="s">
        <v>356</v>
      </c>
    </row>
    <row r="397" spans="1:47" x14ac:dyDescent="0.25">
      <c r="A397" s="107">
        <v>11</v>
      </c>
      <c r="B397" s="107" t="s">
        <v>123</v>
      </c>
      <c r="C397" s="107">
        <v>5</v>
      </c>
      <c r="D397" s="46" t="s">
        <v>10</v>
      </c>
      <c r="E397" s="46" t="str">
        <f t="shared" si="71"/>
        <v>nametag_list5_critical29</v>
      </c>
      <c r="F397" s="109" t="s">
        <v>339</v>
      </c>
      <c r="G397" s="46" t="s">
        <v>197</v>
      </c>
      <c r="H397" s="46">
        <f>VLOOKUP($C397&amp;$G397,'Character Sets'!$A$3:$H$21,3,FALSE)</f>
        <v>15</v>
      </c>
      <c r="I397" s="46" t="str">
        <f>VLOOKUP($C397&amp;$G397,'Character Sets'!$A$3:$H$21,4,FALSE)</f>
        <v>ST1</v>
      </c>
      <c r="J397" s="46" t="str">
        <f>LOWER(VLOOKUP($C397&amp;$G397,'Character Sets'!$A$3:$H$21,6,FALSE))</f>
        <v>alex</v>
      </c>
      <c r="K397" s="114" t="str">
        <f t="shared" si="72"/>
        <v>ST1_they_alex_nametag.png</v>
      </c>
      <c r="L397" s="46" t="s">
        <v>195</v>
      </c>
      <c r="M397" s="46">
        <f>VLOOKUP($C397&amp;$L397,'Character Sets'!$A$3:$H$21,3,FALSE)</f>
        <v>13</v>
      </c>
      <c r="N397" s="46" t="str">
        <f>VLOOKUP($C397&amp;$L397,'Character Sets'!$A$3:$H$21,4,FALSE)</f>
        <v>HT2</v>
      </c>
      <c r="O397" s="46" t="str">
        <f>LOWER(VLOOKUP($C397&amp;$L397,'Character Sets'!$A$3:$H$21,6,FALSE))</f>
        <v>casey</v>
      </c>
      <c r="P397" s="114" t="str">
        <f t="shared" si="73"/>
        <v>HT2_he_casey_nametag.png</v>
      </c>
      <c r="Q397" s="114" t="s">
        <v>85</v>
      </c>
      <c r="R397" s="107" cm="1">
        <f t="array" ref="R397">_xlfn.IFS($AF397="left", 275, $AF397="right", 525)</f>
        <v>275</v>
      </c>
      <c r="S397" s="107" cm="1">
        <f t="array" ref="S397">_xlfn.IFS($AG397="left", 275, $AG397="right", 525)</f>
        <v>525</v>
      </c>
      <c r="T397" s="107" cm="1">
        <f t="array" ref="T397">_xlfn.IFS($AF397="left", 175, $AF397="right", 725)</f>
        <v>175</v>
      </c>
      <c r="U397" s="107" cm="1">
        <f t="array" ref="U397">_xlfn.IFS($AI397="top", 150, $AI397="bottom", 250)</f>
        <v>150</v>
      </c>
      <c r="V397" s="107" cm="1">
        <f t="array" ref="V397">_xlfn.IFS($AI397="top", 100, $AI397="bottom", 300)</f>
        <v>100</v>
      </c>
      <c r="W397" s="107" cm="1">
        <f t="array" ref="W397">_xlfn.IFS($AI397="top", 50, $AI397="bottom", 350)</f>
        <v>50</v>
      </c>
      <c r="X397" s="111" t="str">
        <f t="shared" si="74"/>
        <v>ST1_brother_alex.png</v>
      </c>
      <c r="Y397" s="106" t="str" cm="1">
        <f t="array" ref="Y397">_xlfn.IFS($AR397="target_sister",$AO397,$AR397="target_brother", $AN397,$AR397="distractor_sister",$AQ397,$AR397="distractor_brother",$AP397)</f>
        <v>ST1_brother_alex.png</v>
      </c>
      <c r="Z397" s="106" t="str" cm="1">
        <f t="array" ref="Z397">_xlfn.IFS($AS397="target_sister",$AO397,$AS397="target_brother", $AN397,$AS397="distractor_sister",$AQ397,$AS397="distractor_brother",$AP397)</f>
        <v>HT2_brother_casey.png</v>
      </c>
      <c r="AA397" s="106" t="str" cm="1">
        <f t="array" ref="AA397">_xlfn.IFS($AT397="target_sister",$AO397,$AT397="target_brother", $AN397,$AT397="distractor_sister",$AQ397,$AT397="distractor_brother",$AP397)</f>
        <v>ST1_sister_alex.png</v>
      </c>
      <c r="AB397" s="106" t="str" cm="1">
        <f t="array" ref="AB397">_xlfn.IFS($AU397="target_sister",$AO397,$AU397="target_brother", $AN397,$AU397="distractor_sister",$AQ397,$AU397="distractor_brother",$AP397)</f>
        <v>HT2_sister_casey.png</v>
      </c>
      <c r="AC397" s="111" t="str">
        <f>_xlfn.CONCAT(VLOOKUP($C397&amp;$G397,'Character Sets'!$A$3:$H$21,6,FALSE)," gave the ",LEFT($Q397,FIND(".",$Q397)-1)," to ",$AK397," ",$AL397,".")</f>
        <v>Alex gave the cookie to their brother.</v>
      </c>
      <c r="AD397" s="107">
        <v>29</v>
      </c>
      <c r="AE397" s="106" t="str" cm="1">
        <f t="array" ref="AE397">_xlfn.IFS($B397="both", "_nametag", $B397="nametag", "_nametag", $B397="intro", "", $B397="neither", "")</f>
        <v>_nametag</v>
      </c>
      <c r="AF397" s="46" t="s">
        <v>5</v>
      </c>
      <c r="AG397" s="46" t="s">
        <v>6</v>
      </c>
      <c r="AH397" s="108" t="str">
        <f t="shared" si="66"/>
        <v>cookie</v>
      </c>
      <c r="AI397" s="46" t="s">
        <v>7</v>
      </c>
      <c r="AJ397" s="110" t="str">
        <f t="shared" si="75"/>
        <v>top left</v>
      </c>
      <c r="AK397" s="110" t="str" cm="1">
        <f t="array" ref="AK397">_xlfn.IFS($G397="he", "his", $G397="she", "her", $G397="they", "their")</f>
        <v>their</v>
      </c>
      <c r="AL397" s="110" t="s">
        <v>135</v>
      </c>
      <c r="AM397" s="111" t="str">
        <f t="shared" si="76"/>
        <v>they_brother</v>
      </c>
      <c r="AN397" s="106" t="str">
        <f t="shared" si="67"/>
        <v>ST1_brother_alex.png</v>
      </c>
      <c r="AO397" s="106" t="str">
        <f t="shared" si="68"/>
        <v>ST1_sister_alex.png</v>
      </c>
      <c r="AP397" s="106" t="str">
        <f t="shared" si="69"/>
        <v>HT2_brother_casey.png</v>
      </c>
      <c r="AQ397" s="106" t="str">
        <f t="shared" si="70"/>
        <v>HT2_sister_casey.png</v>
      </c>
      <c r="AR397" s="106" t="s">
        <v>355</v>
      </c>
      <c r="AS397" s="106" t="s">
        <v>357</v>
      </c>
      <c r="AT397" s="106" t="s">
        <v>356</v>
      </c>
      <c r="AU397" s="106" t="s">
        <v>358</v>
      </c>
    </row>
    <row r="398" spans="1:47" x14ac:dyDescent="0.25">
      <c r="A398" s="107">
        <v>11</v>
      </c>
      <c r="B398" s="107" t="s">
        <v>123</v>
      </c>
      <c r="C398" s="107">
        <v>5</v>
      </c>
      <c r="D398" s="46" t="s">
        <v>10</v>
      </c>
      <c r="E398" s="46" t="str">
        <f t="shared" si="71"/>
        <v>nametag_list5_critical30</v>
      </c>
      <c r="F398" s="109" t="s">
        <v>339</v>
      </c>
      <c r="G398" s="46" t="s">
        <v>197</v>
      </c>
      <c r="H398" s="46">
        <f>VLOOKUP($C398&amp;$G398,'Character Sets'!$A$3:$H$21,3,FALSE)</f>
        <v>15</v>
      </c>
      <c r="I398" s="46" t="str">
        <f>VLOOKUP($C398&amp;$G398,'Character Sets'!$A$3:$H$21,4,FALSE)</f>
        <v>ST1</v>
      </c>
      <c r="J398" s="46" t="str">
        <f>LOWER(VLOOKUP($C398&amp;$G398,'Character Sets'!$A$3:$H$21,6,FALSE))</f>
        <v>alex</v>
      </c>
      <c r="K398" s="114" t="str">
        <f t="shared" si="72"/>
        <v>ST1_they_alex_nametag.png</v>
      </c>
      <c r="L398" s="46" t="s">
        <v>195</v>
      </c>
      <c r="M398" s="46">
        <f>VLOOKUP($C398&amp;$L398,'Character Sets'!$A$3:$H$21,3,FALSE)</f>
        <v>13</v>
      </c>
      <c r="N398" s="46" t="str">
        <f>VLOOKUP($C398&amp;$L398,'Character Sets'!$A$3:$H$21,4,FALSE)</f>
        <v>HT2</v>
      </c>
      <c r="O398" s="46" t="str">
        <f>LOWER(VLOOKUP($C398&amp;$L398,'Character Sets'!$A$3:$H$21,6,FALSE))</f>
        <v>casey</v>
      </c>
      <c r="P398" s="114" t="str">
        <f t="shared" si="73"/>
        <v>HT2_he_casey_nametag.png</v>
      </c>
      <c r="Q398" s="114" t="s">
        <v>33</v>
      </c>
      <c r="R398" s="107" cm="1">
        <f t="array" ref="R398">_xlfn.IFS($AF398="left", 275, $AF398="right", 525)</f>
        <v>525</v>
      </c>
      <c r="S398" s="107" cm="1">
        <f t="array" ref="S398">_xlfn.IFS($AG398="left", 275, $AG398="right", 525)</f>
        <v>275</v>
      </c>
      <c r="T398" s="107" cm="1">
        <f t="array" ref="T398">_xlfn.IFS($AF398="left", 175, $AF398="right", 725)</f>
        <v>725</v>
      </c>
      <c r="U398" s="107" cm="1">
        <f t="array" ref="U398">_xlfn.IFS($AI398="top", 150, $AI398="bottom", 250)</f>
        <v>250</v>
      </c>
      <c r="V398" s="107" cm="1">
        <f t="array" ref="V398">_xlfn.IFS($AI398="top", 100, $AI398="bottom", 300)</f>
        <v>300</v>
      </c>
      <c r="W398" s="107" cm="1">
        <f t="array" ref="W398">_xlfn.IFS($AI398="top", 50, $AI398="bottom", 350)</f>
        <v>350</v>
      </c>
      <c r="X398" s="111" t="str">
        <f t="shared" si="74"/>
        <v>ST1_sister_alex.png</v>
      </c>
      <c r="Y398" s="106" t="str" cm="1">
        <f t="array" ref="Y398">_xlfn.IFS($AR398="target_sister",$AO398,$AR398="target_brother", $AN398,$AR398="distractor_sister",$AQ398,$AR398="distractor_brother",$AP398)</f>
        <v>HT2_sister_casey.png</v>
      </c>
      <c r="Z398" s="106" t="str" cm="1">
        <f t="array" ref="Z398">_xlfn.IFS($AS398="target_sister",$AO398,$AS398="target_brother", $AN398,$AS398="distractor_sister",$AQ398,$AS398="distractor_brother",$AP398)</f>
        <v>ST1_brother_alex.png</v>
      </c>
      <c r="AA398" s="106" t="str" cm="1">
        <f t="array" ref="AA398">_xlfn.IFS($AT398="target_sister",$AO398,$AT398="target_brother", $AN398,$AT398="distractor_sister",$AQ398,$AT398="distractor_brother",$AP398)</f>
        <v>HT2_brother_casey.png</v>
      </c>
      <c r="AB398" s="106" t="str" cm="1">
        <f t="array" ref="AB398">_xlfn.IFS($AU398="target_sister",$AO398,$AU398="target_brother", $AN398,$AU398="distractor_sister",$AQ398,$AU398="distractor_brother",$AP398)</f>
        <v>ST1_sister_alex.png</v>
      </c>
      <c r="AC398" s="111" t="str">
        <f>_xlfn.CONCAT(VLOOKUP($C398&amp;$G398,'Character Sets'!$A$3:$H$21,6,FALSE)," gave the ",LEFT($Q398,FIND(".",$Q398)-1)," to ",$AK398," ",$AL398,".")</f>
        <v>Alex gave the tomato to their sister.</v>
      </c>
      <c r="AD398" s="107">
        <v>30</v>
      </c>
      <c r="AE398" s="106" t="str" cm="1">
        <f t="array" ref="AE398">_xlfn.IFS($B398="both", "_nametag", $B398="nametag", "_nametag", $B398="intro", "", $B398="neither", "")</f>
        <v>_nametag</v>
      </c>
      <c r="AF398" s="46" t="s">
        <v>6</v>
      </c>
      <c r="AG398" s="46" t="s">
        <v>5</v>
      </c>
      <c r="AH398" s="108" t="str">
        <f t="shared" si="66"/>
        <v>tomato</v>
      </c>
      <c r="AI398" s="108" t="s">
        <v>8</v>
      </c>
      <c r="AJ398" s="110" t="str">
        <f t="shared" si="75"/>
        <v>bottom right</v>
      </c>
      <c r="AK398" s="110" t="str" cm="1">
        <f t="array" ref="AK398">_xlfn.IFS($G398="he", "his", $G398="she", "her", $G398="they", "their")</f>
        <v>their</v>
      </c>
      <c r="AL398" s="110" t="s">
        <v>136</v>
      </c>
      <c r="AM398" s="111" t="str">
        <f t="shared" si="76"/>
        <v>they_sister</v>
      </c>
      <c r="AN398" s="106" t="str">
        <f t="shared" si="67"/>
        <v>ST1_brother_alex.png</v>
      </c>
      <c r="AO398" s="106" t="str">
        <f t="shared" si="68"/>
        <v>ST1_sister_alex.png</v>
      </c>
      <c r="AP398" s="106" t="str">
        <f t="shared" si="69"/>
        <v>HT2_brother_casey.png</v>
      </c>
      <c r="AQ398" s="106" t="str">
        <f t="shared" si="70"/>
        <v>HT2_sister_casey.png</v>
      </c>
      <c r="AR398" s="106" t="s">
        <v>358</v>
      </c>
      <c r="AS398" s="106" t="s">
        <v>355</v>
      </c>
      <c r="AT398" s="106" t="s">
        <v>357</v>
      </c>
      <c r="AU398" s="106" t="s">
        <v>356</v>
      </c>
    </row>
    <row r="399" spans="1:47" x14ac:dyDescent="0.25">
      <c r="A399" s="107">
        <v>12</v>
      </c>
      <c r="B399" s="107" t="s">
        <v>123</v>
      </c>
      <c r="C399" s="107">
        <v>6</v>
      </c>
      <c r="D399" s="46" t="s">
        <v>65</v>
      </c>
      <c r="E399" s="46" t="str">
        <f t="shared" si="71"/>
        <v>nametag_list6_example1</v>
      </c>
      <c r="F399" s="109" t="s">
        <v>337</v>
      </c>
      <c r="G399" s="46" t="s">
        <v>195</v>
      </c>
      <c r="H399" s="46">
        <f>VLOOKUP($C399&amp;$G399,'Character Sets'!$A$3:$H$21,3,FALSE)</f>
        <v>16</v>
      </c>
      <c r="I399" s="46" t="str">
        <f>VLOOKUP($C399&amp;$G399,'Character Sets'!$A$3:$H$21,4,FALSE)</f>
        <v>HT3</v>
      </c>
      <c r="J399" s="46" t="str">
        <f>LOWER(VLOOKUP($C399&amp;$G399,'Character Sets'!$A$3:$H$21,6,FALSE))</f>
        <v>sam</v>
      </c>
      <c r="K399" s="114" t="str">
        <f t="shared" si="72"/>
        <v>HT3_he_sam_nametag.png</v>
      </c>
      <c r="L399" s="46" t="s">
        <v>196</v>
      </c>
      <c r="M399" s="46">
        <f>VLOOKUP($C399&amp;$L399,'Character Sets'!$A$3:$H$21,3,FALSE)</f>
        <v>17</v>
      </c>
      <c r="N399" s="46" t="str">
        <f>VLOOKUP($C399&amp;$L399,'Character Sets'!$A$3:$H$21,4,FALSE)</f>
        <v>ST3</v>
      </c>
      <c r="O399" s="46" t="str">
        <f>LOWER(VLOOKUP($C399&amp;$L399,'Character Sets'!$A$3:$H$21,6,FALSE))</f>
        <v>taylor</v>
      </c>
      <c r="P399" s="114" t="str">
        <f t="shared" si="73"/>
        <v>ST3_she_taylor_nametag.png</v>
      </c>
      <c r="Q399" s="114" t="s">
        <v>38</v>
      </c>
      <c r="R399" s="107" cm="1">
        <f t="array" ref="R399">_xlfn.IFS($AF399="left", 275, $AF399="right", 525)</f>
        <v>275</v>
      </c>
      <c r="S399" s="107" cm="1">
        <f t="array" ref="S399">_xlfn.IFS($AG399="left", 275, $AG399="right", 525)</f>
        <v>525</v>
      </c>
      <c r="T399" s="107" cm="1">
        <f t="array" ref="T399">_xlfn.IFS($AF399="left", 175, $AF399="right", 725)</f>
        <v>175</v>
      </c>
      <c r="U399" s="107" cm="1">
        <f t="array" ref="U399">_xlfn.IFS($AI399="top", 150, $AI399="bottom", 250)</f>
        <v>250</v>
      </c>
      <c r="V399" s="107" cm="1">
        <f t="array" ref="V399">_xlfn.IFS($AI399="top", 100, $AI399="bottom", 300)</f>
        <v>300</v>
      </c>
      <c r="W399" s="107" cm="1">
        <f t="array" ref="W399">_xlfn.IFS($AI399="top", 50, $AI399="bottom", 350)</f>
        <v>350</v>
      </c>
      <c r="X399" s="111" t="str">
        <f t="shared" si="74"/>
        <v>HT3_brother_sam.png</v>
      </c>
      <c r="Y399" s="106" t="str" cm="1">
        <f t="array" ref="Y399">_xlfn.IFS($AR399="target_sister",$AO399,$AR399="target_brother", $AN399,$AR399="distractor_sister",$AQ399,$AR399="distractor_brother",$AP399)</f>
        <v>HT3_sister_sam.png</v>
      </c>
      <c r="Z399" s="106" t="str" cm="1">
        <f t="array" ref="Z399">_xlfn.IFS($AS399="target_sister",$AO399,$AS399="target_brother", $AN399,$AS399="distractor_sister",$AQ399,$AS399="distractor_brother",$AP399)</f>
        <v>ST3_brother_taylor.png</v>
      </c>
      <c r="AA399" s="106" t="str" cm="1">
        <f t="array" ref="AA399">_xlfn.IFS($AT399="target_sister",$AO399,$AT399="target_brother", $AN399,$AT399="distractor_sister",$AQ399,$AT399="distractor_brother",$AP399)</f>
        <v>HT3_brother_sam.png</v>
      </c>
      <c r="AB399" s="106" t="str" cm="1">
        <f t="array" ref="AB399">_xlfn.IFS($AU399="target_sister",$AO399,$AU399="target_brother", $AN399,$AU399="distractor_sister",$AQ399,$AU399="distractor_brother",$AP399)</f>
        <v>ST3_sister_taylor.png</v>
      </c>
      <c r="AC399" s="111" t="str">
        <f>_xlfn.CONCAT(VLOOKUP($C399&amp;$G399,'Character Sets'!$A$3:$H$21,6,FALSE)," gave the ",LEFT($Q399,FIND(".",$Q399)-1)," to ",$AK399," ",$AL399,".")</f>
        <v>Sam gave the fork to his brother.</v>
      </c>
      <c r="AD399" s="107">
        <v>1</v>
      </c>
      <c r="AE399" s="106" t="str" cm="1">
        <f t="array" ref="AE399">_xlfn.IFS($B399="both", "_nametag", $B399="nametag", "_nametag", $B399="intro", "", $B399="neither", "")</f>
        <v>_nametag</v>
      </c>
      <c r="AF399" s="108" t="s">
        <v>5</v>
      </c>
      <c r="AG399" s="108" t="s">
        <v>6</v>
      </c>
      <c r="AH399" s="108" t="str">
        <f t="shared" si="66"/>
        <v>fork</v>
      </c>
      <c r="AI399" s="108" t="s">
        <v>8</v>
      </c>
      <c r="AJ399" s="110" t="str">
        <f t="shared" si="75"/>
        <v>bottom left</v>
      </c>
      <c r="AK399" s="110" t="str" cm="1">
        <f t="array" ref="AK399">_xlfn.IFS($G399="he", "his", $G399="she", "her", $G399="they", "their")</f>
        <v>his</v>
      </c>
      <c r="AL399" s="110" t="s">
        <v>135</v>
      </c>
      <c r="AM399" s="111" t="str">
        <f t="shared" si="76"/>
        <v>he_brother</v>
      </c>
      <c r="AN399" s="106" t="str">
        <f t="shared" si="67"/>
        <v>HT3_brother_sam.png</v>
      </c>
      <c r="AO399" s="106" t="str">
        <f t="shared" si="68"/>
        <v>HT3_sister_sam.png</v>
      </c>
      <c r="AP399" s="106" t="str">
        <f t="shared" si="69"/>
        <v>ST3_brother_taylor.png</v>
      </c>
      <c r="AQ399" s="106" t="str">
        <f t="shared" si="70"/>
        <v>ST3_sister_taylor.png</v>
      </c>
      <c r="AR399" s="106" t="s">
        <v>356</v>
      </c>
      <c r="AS399" s="106" t="s">
        <v>357</v>
      </c>
      <c r="AT399" s="106" t="s">
        <v>355</v>
      </c>
      <c r="AU399" s="106" t="s">
        <v>358</v>
      </c>
    </row>
    <row r="400" spans="1:47" x14ac:dyDescent="0.25">
      <c r="A400" s="107">
        <v>12</v>
      </c>
      <c r="B400" s="107" t="s">
        <v>123</v>
      </c>
      <c r="C400" s="107">
        <v>6</v>
      </c>
      <c r="D400" s="46" t="s">
        <v>65</v>
      </c>
      <c r="E400" s="46" t="str">
        <f t="shared" si="71"/>
        <v>nametag_list6_example2</v>
      </c>
      <c r="F400" s="109" t="s">
        <v>338</v>
      </c>
      <c r="G400" s="46" t="s">
        <v>196</v>
      </c>
      <c r="H400" s="46">
        <f>VLOOKUP($C400&amp;$G400,'Character Sets'!$A$3:$H$21,3,FALSE)</f>
        <v>17</v>
      </c>
      <c r="I400" s="46" t="str">
        <f>VLOOKUP($C400&amp;$G400,'Character Sets'!$A$3:$H$21,4,FALSE)</f>
        <v>ST3</v>
      </c>
      <c r="J400" s="46" t="str">
        <f>LOWER(VLOOKUP($C400&amp;$G400,'Character Sets'!$A$3:$H$21,6,FALSE))</f>
        <v>taylor</v>
      </c>
      <c r="K400" s="114" t="str">
        <f t="shared" si="72"/>
        <v>ST3_she_taylor_nametag.png</v>
      </c>
      <c r="L400" s="46" t="s">
        <v>197</v>
      </c>
      <c r="M400" s="46">
        <f>VLOOKUP($C400&amp;$L400,'Character Sets'!$A$3:$H$21,3,FALSE)</f>
        <v>18</v>
      </c>
      <c r="N400" s="46" t="str">
        <f>VLOOKUP($C400&amp;$L400,'Character Sets'!$A$3:$H$21,4,FALSE)</f>
        <v>HT2</v>
      </c>
      <c r="O400" s="46" t="str">
        <f>LOWER(VLOOKUP($C400&amp;$L400,'Character Sets'!$A$3:$H$21,6,FALSE))</f>
        <v>jordan</v>
      </c>
      <c r="P400" s="114" t="str">
        <f t="shared" si="73"/>
        <v>HT2_they_jordan_nametag.png</v>
      </c>
      <c r="Q400" s="114" t="s">
        <v>99</v>
      </c>
      <c r="R400" s="107" cm="1">
        <f t="array" ref="R400">_xlfn.IFS($AF400="left", 275, $AF400="right", 525)</f>
        <v>525</v>
      </c>
      <c r="S400" s="107" cm="1">
        <f t="array" ref="S400">_xlfn.IFS($AG400="left", 275, $AG400="right", 525)</f>
        <v>275</v>
      </c>
      <c r="T400" s="107" cm="1">
        <f t="array" ref="T400">_xlfn.IFS($AF400="left", 175, $AF400="right", 725)</f>
        <v>725</v>
      </c>
      <c r="U400" s="107" cm="1">
        <f t="array" ref="U400">_xlfn.IFS($AI400="top", 150, $AI400="bottom", 250)</f>
        <v>250</v>
      </c>
      <c r="V400" s="107" cm="1">
        <f t="array" ref="V400">_xlfn.IFS($AI400="top", 100, $AI400="bottom", 300)</f>
        <v>300</v>
      </c>
      <c r="W400" s="107" cm="1">
        <f t="array" ref="W400">_xlfn.IFS($AI400="top", 50, $AI400="bottom", 350)</f>
        <v>350</v>
      </c>
      <c r="X400" s="111" t="str">
        <f t="shared" si="74"/>
        <v>ST3_sister_taylor.png</v>
      </c>
      <c r="Y400" s="106" t="str" cm="1">
        <f t="array" ref="Y400">_xlfn.IFS($AR400="target_sister",$AO400,$AR400="target_brother", $AN400,$AR400="distractor_sister",$AQ400,$AR400="distractor_brother",$AP400)</f>
        <v>HT2_brother_jordan.png</v>
      </c>
      <c r="Z400" s="106" t="str" cm="1">
        <f t="array" ref="Z400">_xlfn.IFS($AS400="target_sister",$AO400,$AS400="target_brother", $AN400,$AS400="distractor_sister",$AQ400,$AS400="distractor_brother",$AP400)</f>
        <v>ST3_brother_taylor.png</v>
      </c>
      <c r="AA400" s="106" t="str" cm="1">
        <f t="array" ref="AA400">_xlfn.IFS($AT400="target_sister",$AO400,$AT400="target_brother", $AN400,$AT400="distractor_sister",$AQ400,$AT400="distractor_brother",$AP400)</f>
        <v>HT2_sister_jordan.png</v>
      </c>
      <c r="AB400" s="106" t="str" cm="1">
        <f t="array" ref="AB400">_xlfn.IFS($AU400="target_sister",$AO400,$AU400="target_brother", $AN400,$AU400="distractor_sister",$AQ400,$AU400="distractor_brother",$AP400)</f>
        <v>ST3_sister_taylor.png</v>
      </c>
      <c r="AC400" s="111" t="str">
        <f>_xlfn.CONCAT(VLOOKUP($C400&amp;$G400,'Character Sets'!$A$3:$H$21,6,FALSE)," gave the ",LEFT($Q400,FIND(".",$Q400)-1)," to ",$AK400," ",$AL400,".")</f>
        <v>Taylor gave the pepper to her sister.</v>
      </c>
      <c r="AD400" s="107">
        <v>2</v>
      </c>
      <c r="AE400" s="106" t="str" cm="1">
        <f t="array" ref="AE400">_xlfn.IFS($B400="both", "_nametag", $B400="nametag", "_nametag", $B400="intro", "", $B400="neither", "")</f>
        <v>_nametag</v>
      </c>
      <c r="AF400" s="108" t="s">
        <v>6</v>
      </c>
      <c r="AG400" s="108" t="s">
        <v>5</v>
      </c>
      <c r="AH400" s="108" t="str">
        <f t="shared" si="66"/>
        <v>pepper</v>
      </c>
      <c r="AI400" s="108" t="s">
        <v>8</v>
      </c>
      <c r="AJ400" s="110" t="str">
        <f t="shared" si="75"/>
        <v>bottom right</v>
      </c>
      <c r="AK400" s="110" t="str" cm="1">
        <f t="array" ref="AK400">_xlfn.IFS($G400="he", "his", $G400="she", "her", $G400="they", "their")</f>
        <v>her</v>
      </c>
      <c r="AL400" s="110" t="s">
        <v>136</v>
      </c>
      <c r="AM400" s="111" t="str">
        <f t="shared" si="76"/>
        <v>she_sister</v>
      </c>
      <c r="AN400" s="106" t="str">
        <f t="shared" si="67"/>
        <v>ST3_brother_taylor.png</v>
      </c>
      <c r="AO400" s="106" t="str">
        <f t="shared" si="68"/>
        <v>ST3_sister_taylor.png</v>
      </c>
      <c r="AP400" s="106" t="str">
        <f t="shared" si="69"/>
        <v>HT2_brother_jordan.png</v>
      </c>
      <c r="AQ400" s="106" t="str">
        <f t="shared" si="70"/>
        <v>HT2_sister_jordan.png</v>
      </c>
      <c r="AR400" s="106" t="s">
        <v>357</v>
      </c>
      <c r="AS400" s="106" t="s">
        <v>355</v>
      </c>
      <c r="AT400" s="106" t="s">
        <v>358</v>
      </c>
      <c r="AU400" s="106" t="s">
        <v>356</v>
      </c>
    </row>
    <row r="401" spans="1:47" x14ac:dyDescent="0.25">
      <c r="A401" s="107">
        <v>12</v>
      </c>
      <c r="B401" s="107" t="s">
        <v>123</v>
      </c>
      <c r="C401" s="107">
        <v>6</v>
      </c>
      <c r="D401" s="46" t="s">
        <v>65</v>
      </c>
      <c r="E401" s="46" t="str">
        <f t="shared" si="71"/>
        <v>nametag_list6_example3</v>
      </c>
      <c r="F401" s="109" t="s">
        <v>339</v>
      </c>
      <c r="G401" s="46" t="s">
        <v>197</v>
      </c>
      <c r="H401" s="46">
        <f>VLOOKUP($C401&amp;$G401,'Character Sets'!$A$3:$H$21,3,FALSE)</f>
        <v>18</v>
      </c>
      <c r="I401" s="46" t="str">
        <f>VLOOKUP($C401&amp;$G401,'Character Sets'!$A$3:$H$21,4,FALSE)</f>
        <v>HT2</v>
      </c>
      <c r="J401" s="46" t="str">
        <f>LOWER(VLOOKUP($C401&amp;$G401,'Character Sets'!$A$3:$H$21,6,FALSE))</f>
        <v>jordan</v>
      </c>
      <c r="K401" s="114" t="str">
        <f t="shared" si="72"/>
        <v>HT2_they_jordan_nametag.png</v>
      </c>
      <c r="L401" s="46" t="s">
        <v>195</v>
      </c>
      <c r="M401" s="46">
        <f>VLOOKUP($C401&amp;$L401,'Character Sets'!$A$3:$H$21,3,FALSE)</f>
        <v>16</v>
      </c>
      <c r="N401" s="46" t="str">
        <f>VLOOKUP($C401&amp;$L401,'Character Sets'!$A$3:$H$21,4,FALSE)</f>
        <v>HT3</v>
      </c>
      <c r="O401" s="46" t="str">
        <f>LOWER(VLOOKUP($C401&amp;$L401,'Character Sets'!$A$3:$H$21,6,FALSE))</f>
        <v>sam</v>
      </c>
      <c r="P401" s="114" t="str">
        <f t="shared" si="73"/>
        <v>HT3_he_sam_nametag.png</v>
      </c>
      <c r="Q401" s="114" t="s">
        <v>36</v>
      </c>
      <c r="R401" s="107" cm="1">
        <f t="array" ref="R401">_xlfn.IFS($AF401="left", 275, $AF401="right", 525)</f>
        <v>525</v>
      </c>
      <c r="S401" s="107" cm="1">
        <f t="array" ref="S401">_xlfn.IFS($AG401="left", 275, $AG401="right", 525)</f>
        <v>275</v>
      </c>
      <c r="T401" s="107" cm="1">
        <f t="array" ref="T401">_xlfn.IFS($AF401="left", 175, $AF401="right", 725)</f>
        <v>725</v>
      </c>
      <c r="U401" s="107" cm="1">
        <f t="array" ref="U401">_xlfn.IFS($AI401="top", 150, $AI401="bottom", 250)</f>
        <v>150</v>
      </c>
      <c r="V401" s="107" cm="1">
        <f t="array" ref="V401">_xlfn.IFS($AI401="top", 100, $AI401="bottom", 300)</f>
        <v>100</v>
      </c>
      <c r="W401" s="107" cm="1">
        <f t="array" ref="W401">_xlfn.IFS($AI401="top", 50, $AI401="bottom", 350)</f>
        <v>50</v>
      </c>
      <c r="X401" s="111" t="str">
        <f t="shared" si="74"/>
        <v>HT2_brother_jordan.png</v>
      </c>
      <c r="Y401" s="106" t="str" cm="1">
        <f t="array" ref="Y401">_xlfn.IFS($AR401="target_sister",$AO401,$AR401="target_brother", $AN401,$AR401="distractor_sister",$AQ401,$AR401="distractor_brother",$AP401)</f>
        <v>HT3_brother_sam.png</v>
      </c>
      <c r="Z401" s="106" t="str" cm="1">
        <f t="array" ref="Z401">_xlfn.IFS($AS401="target_sister",$AO401,$AS401="target_brother", $AN401,$AS401="distractor_sister",$AQ401,$AS401="distractor_brother",$AP401)</f>
        <v>HT2_brother_jordan.png</v>
      </c>
      <c r="AA401" s="106" t="str" cm="1">
        <f t="array" ref="AA401">_xlfn.IFS($AT401="target_sister",$AO401,$AT401="target_brother", $AN401,$AT401="distractor_sister",$AQ401,$AT401="distractor_brother",$AP401)</f>
        <v>HT3_sister_sam.png</v>
      </c>
      <c r="AB401" s="106" t="str" cm="1">
        <f t="array" ref="AB401">_xlfn.IFS($AU401="target_sister",$AO401,$AU401="target_brother", $AN401,$AU401="distractor_sister",$AQ401,$AU401="distractor_brother",$AP401)</f>
        <v>HT2_sister_jordan.png</v>
      </c>
      <c r="AC401" s="111" t="str">
        <f>_xlfn.CONCAT(VLOOKUP($C401&amp;$G401,'Character Sets'!$A$3:$H$21,6,FALSE)," gave the ",LEFT($Q401,FIND(".",$Q401)-1)," to ",$AK401," ",$AL401,".")</f>
        <v>Jordan gave the peach to their brother.</v>
      </c>
      <c r="AD401" s="107">
        <v>3</v>
      </c>
      <c r="AE401" s="106" t="str" cm="1">
        <f t="array" ref="AE401">_xlfn.IFS($B401="both", "_nametag", $B401="nametag", "_nametag", $B401="intro", "", $B401="neither", "")</f>
        <v>_nametag</v>
      </c>
      <c r="AF401" s="108" t="s">
        <v>6</v>
      </c>
      <c r="AG401" s="108" t="s">
        <v>5</v>
      </c>
      <c r="AH401" s="108" t="str">
        <f t="shared" si="66"/>
        <v>peach</v>
      </c>
      <c r="AI401" s="108" t="s">
        <v>7</v>
      </c>
      <c r="AJ401" s="110" t="str">
        <f t="shared" si="75"/>
        <v>top right</v>
      </c>
      <c r="AK401" s="110" t="str" cm="1">
        <f t="array" ref="AK401">_xlfn.IFS($G401="he", "his", $G401="she", "her", $G401="they", "their")</f>
        <v>their</v>
      </c>
      <c r="AL401" s="110" t="s">
        <v>135</v>
      </c>
      <c r="AM401" s="111" t="str">
        <f t="shared" si="76"/>
        <v>they_brother</v>
      </c>
      <c r="AN401" s="106" t="str">
        <f t="shared" si="67"/>
        <v>HT2_brother_jordan.png</v>
      </c>
      <c r="AO401" s="106" t="str">
        <f t="shared" si="68"/>
        <v>HT2_sister_jordan.png</v>
      </c>
      <c r="AP401" s="106" t="str">
        <f t="shared" si="69"/>
        <v>HT3_brother_sam.png</v>
      </c>
      <c r="AQ401" s="106" t="str">
        <f t="shared" si="70"/>
        <v>HT3_sister_sam.png</v>
      </c>
      <c r="AR401" s="106" t="s">
        <v>357</v>
      </c>
      <c r="AS401" s="106" t="s">
        <v>355</v>
      </c>
      <c r="AT401" s="106" t="s">
        <v>358</v>
      </c>
      <c r="AU401" s="106" t="s">
        <v>356</v>
      </c>
    </row>
    <row r="402" spans="1:47" x14ac:dyDescent="0.25">
      <c r="A402" s="107">
        <v>12</v>
      </c>
      <c r="B402" s="107" t="s">
        <v>123</v>
      </c>
      <c r="C402" s="107">
        <v>6</v>
      </c>
      <c r="D402" s="46" t="s">
        <v>66</v>
      </c>
      <c r="E402" s="46" t="str">
        <f t="shared" si="71"/>
        <v>nametag_list6_practice1</v>
      </c>
      <c r="F402" s="109" t="s">
        <v>338</v>
      </c>
      <c r="G402" s="46" t="s">
        <v>195</v>
      </c>
      <c r="H402" s="46">
        <f>VLOOKUP($C402&amp;$G402,'Character Sets'!$A$3:$H$21,3,FALSE)</f>
        <v>16</v>
      </c>
      <c r="I402" s="46" t="str">
        <f>VLOOKUP($C402&amp;$G402,'Character Sets'!$A$3:$H$21,4,FALSE)</f>
        <v>HT3</v>
      </c>
      <c r="J402" s="46" t="str">
        <f>LOWER(VLOOKUP($C402&amp;$G402,'Character Sets'!$A$3:$H$21,6,FALSE))</f>
        <v>sam</v>
      </c>
      <c r="K402" s="114" t="str">
        <f t="shared" si="72"/>
        <v>HT3_he_sam_nametag.png</v>
      </c>
      <c r="L402" s="46" t="s">
        <v>197</v>
      </c>
      <c r="M402" s="46">
        <f>VLOOKUP($C402&amp;$L402,'Character Sets'!$A$3:$H$21,3,FALSE)</f>
        <v>18</v>
      </c>
      <c r="N402" s="46" t="str">
        <f>VLOOKUP($C402&amp;$L402,'Character Sets'!$A$3:$H$21,4,FALSE)</f>
        <v>HT2</v>
      </c>
      <c r="O402" s="46" t="str">
        <f>LOWER(VLOOKUP($C402&amp;$L402,'Character Sets'!$A$3:$H$21,6,FALSE))</f>
        <v>jordan</v>
      </c>
      <c r="P402" s="114" t="str">
        <f t="shared" si="73"/>
        <v>HT2_they_jordan_nametag.png</v>
      </c>
      <c r="Q402" s="114" t="s">
        <v>39</v>
      </c>
      <c r="R402" s="107" cm="1">
        <f t="array" ref="R402">_xlfn.IFS($AF402="left", 275, $AF402="right", 525)</f>
        <v>525</v>
      </c>
      <c r="S402" s="107" cm="1">
        <f t="array" ref="S402">_xlfn.IFS($AG402="left", 275, $AG402="right", 525)</f>
        <v>275</v>
      </c>
      <c r="T402" s="107" cm="1">
        <f t="array" ref="T402">_xlfn.IFS($AF402="left", 175, $AF402="right", 725)</f>
        <v>725</v>
      </c>
      <c r="U402" s="107" cm="1">
        <f t="array" ref="U402">_xlfn.IFS($AI402="top", 150, $AI402="bottom", 250)</f>
        <v>150</v>
      </c>
      <c r="V402" s="107" cm="1">
        <f t="array" ref="V402">_xlfn.IFS($AI402="top", 100, $AI402="bottom", 300)</f>
        <v>100</v>
      </c>
      <c r="W402" s="107" cm="1">
        <f t="array" ref="W402">_xlfn.IFS($AI402="top", 50, $AI402="bottom", 350)</f>
        <v>50</v>
      </c>
      <c r="X402" s="111" t="str">
        <f t="shared" si="74"/>
        <v>HT3_sister_sam.png</v>
      </c>
      <c r="Y402" s="106" t="str" cm="1">
        <f t="array" ref="Y402">_xlfn.IFS($AR402="target_sister",$AO402,$AR402="target_brother", $AN402,$AR402="distractor_sister",$AQ402,$AR402="distractor_brother",$AP402)</f>
        <v>HT2_sister_jordan.png</v>
      </c>
      <c r="Z402" s="106" t="str" cm="1">
        <f t="array" ref="Z402">_xlfn.IFS($AS402="target_sister",$AO402,$AS402="target_brother", $AN402,$AS402="distractor_sister",$AQ402,$AS402="distractor_brother",$AP402)</f>
        <v>HT3_sister_sam.png</v>
      </c>
      <c r="AA402" s="106" t="str" cm="1">
        <f t="array" ref="AA402">_xlfn.IFS($AT402="target_sister",$AO402,$AT402="target_brother", $AN402,$AT402="distractor_sister",$AQ402,$AT402="distractor_brother",$AP402)</f>
        <v>HT2_brother_jordan.png</v>
      </c>
      <c r="AB402" s="106" t="str" cm="1">
        <f t="array" ref="AB402">_xlfn.IFS($AU402="target_sister",$AO402,$AU402="target_brother", $AN402,$AU402="distractor_sister",$AQ402,$AU402="distractor_brother",$AP402)</f>
        <v>HT3_brother_sam.png</v>
      </c>
      <c r="AC402" s="111" t="str">
        <f>_xlfn.CONCAT(VLOOKUP($C402&amp;$G402,'Character Sets'!$A$3:$H$21,6,FALSE)," gave the ",LEFT($Q402,FIND(".",$Q402)-1)," to ",$AK402," ",$AL402,".")</f>
        <v>Sam gave the sandwich to his sister.</v>
      </c>
      <c r="AD402" s="107">
        <v>1</v>
      </c>
      <c r="AE402" s="106" t="str" cm="1">
        <f t="array" ref="AE402">_xlfn.IFS($B402="both", "_nametag", $B402="nametag", "_nametag", $B402="intro", "", $B402="neither", "")</f>
        <v>_nametag</v>
      </c>
      <c r="AF402" s="108" t="s">
        <v>6</v>
      </c>
      <c r="AG402" s="108" t="s">
        <v>5</v>
      </c>
      <c r="AH402" s="108" t="str">
        <f t="shared" si="66"/>
        <v>sandwich</v>
      </c>
      <c r="AI402" s="108" t="s">
        <v>7</v>
      </c>
      <c r="AJ402" s="110" t="str">
        <f t="shared" si="75"/>
        <v>top right</v>
      </c>
      <c r="AK402" s="110" t="str" cm="1">
        <f t="array" ref="AK402">_xlfn.IFS($G402="he", "his", $G402="she", "her", $G402="they", "their")</f>
        <v>his</v>
      </c>
      <c r="AL402" s="110" t="s">
        <v>136</v>
      </c>
      <c r="AM402" s="111" t="str">
        <f t="shared" si="76"/>
        <v>he_sister</v>
      </c>
      <c r="AN402" s="106" t="str">
        <f t="shared" si="67"/>
        <v>HT3_brother_sam.png</v>
      </c>
      <c r="AO402" s="106" t="str">
        <f t="shared" si="68"/>
        <v>HT3_sister_sam.png</v>
      </c>
      <c r="AP402" s="106" t="str">
        <f t="shared" si="69"/>
        <v>HT2_brother_jordan.png</v>
      </c>
      <c r="AQ402" s="106" t="str">
        <f t="shared" si="70"/>
        <v>HT2_sister_jordan.png</v>
      </c>
      <c r="AR402" s="106" t="s">
        <v>358</v>
      </c>
      <c r="AS402" s="106" t="s">
        <v>356</v>
      </c>
      <c r="AT402" s="106" t="s">
        <v>357</v>
      </c>
      <c r="AU402" s="106" t="s">
        <v>355</v>
      </c>
    </row>
    <row r="403" spans="1:47" x14ac:dyDescent="0.25">
      <c r="A403" s="107">
        <v>12</v>
      </c>
      <c r="B403" s="107" t="s">
        <v>123</v>
      </c>
      <c r="C403" s="107">
        <v>6</v>
      </c>
      <c r="D403" s="46" t="s">
        <v>66</v>
      </c>
      <c r="E403" s="46" t="str">
        <f t="shared" si="71"/>
        <v>nametag_list6_practice2</v>
      </c>
      <c r="F403" s="109" t="s">
        <v>337</v>
      </c>
      <c r="G403" s="46" t="s">
        <v>196</v>
      </c>
      <c r="H403" s="46">
        <f>VLOOKUP($C403&amp;$G403,'Character Sets'!$A$3:$H$21,3,FALSE)</f>
        <v>17</v>
      </c>
      <c r="I403" s="46" t="str">
        <f>VLOOKUP($C403&amp;$G403,'Character Sets'!$A$3:$H$21,4,FALSE)</f>
        <v>ST3</v>
      </c>
      <c r="J403" s="46" t="str">
        <f>LOWER(VLOOKUP($C403&amp;$G403,'Character Sets'!$A$3:$H$21,6,FALSE))</f>
        <v>taylor</v>
      </c>
      <c r="K403" s="114" t="str">
        <f t="shared" si="72"/>
        <v>ST3_she_taylor_nametag.png</v>
      </c>
      <c r="L403" s="46" t="s">
        <v>195</v>
      </c>
      <c r="M403" s="46">
        <f>VLOOKUP($C403&amp;$L403,'Character Sets'!$A$3:$H$21,3,FALSE)</f>
        <v>16</v>
      </c>
      <c r="N403" s="46" t="str">
        <f>VLOOKUP($C403&amp;$L403,'Character Sets'!$A$3:$H$21,4,FALSE)</f>
        <v>HT3</v>
      </c>
      <c r="O403" s="46" t="str">
        <f>LOWER(VLOOKUP($C403&amp;$L403,'Character Sets'!$A$3:$H$21,6,FALSE))</f>
        <v>sam</v>
      </c>
      <c r="P403" s="114" t="str">
        <f t="shared" si="73"/>
        <v>HT3_he_sam_nametag.png</v>
      </c>
      <c r="Q403" s="114" t="s">
        <v>107</v>
      </c>
      <c r="R403" s="107" cm="1">
        <f t="array" ref="R403">_xlfn.IFS($AF403="left", 275, $AF403="right", 525)</f>
        <v>275</v>
      </c>
      <c r="S403" s="107" cm="1">
        <f t="array" ref="S403">_xlfn.IFS($AG403="left", 275, $AG403="right", 525)</f>
        <v>525</v>
      </c>
      <c r="T403" s="107" cm="1">
        <f t="array" ref="T403">_xlfn.IFS($AF403="left", 175, $AF403="right", 725)</f>
        <v>175</v>
      </c>
      <c r="U403" s="107" cm="1">
        <f t="array" ref="U403">_xlfn.IFS($AI403="top", 150, $AI403="bottom", 250)</f>
        <v>150</v>
      </c>
      <c r="V403" s="107" cm="1">
        <f t="array" ref="V403">_xlfn.IFS($AI403="top", 100, $AI403="bottom", 300)</f>
        <v>100</v>
      </c>
      <c r="W403" s="107" cm="1">
        <f t="array" ref="W403">_xlfn.IFS($AI403="top", 50, $AI403="bottom", 350)</f>
        <v>50</v>
      </c>
      <c r="X403" s="111" t="str">
        <f t="shared" si="74"/>
        <v>ST3_brother_taylor.png</v>
      </c>
      <c r="Y403" s="106" t="str" cm="1">
        <f t="array" ref="Y403">_xlfn.IFS($AR403="target_sister",$AO403,$AR403="target_brother", $AN403,$AR403="distractor_sister",$AQ403,$AR403="distractor_brother",$AP403)</f>
        <v>ST3_brother_taylor.png</v>
      </c>
      <c r="Z403" s="106" t="str" cm="1">
        <f t="array" ref="Z403">_xlfn.IFS($AS403="target_sister",$AO403,$AS403="target_brother", $AN403,$AS403="distractor_sister",$AQ403,$AS403="distractor_brother",$AP403)</f>
        <v>HT3_brother_sam.png</v>
      </c>
      <c r="AA403" s="106" t="str" cm="1">
        <f t="array" ref="AA403">_xlfn.IFS($AT403="target_sister",$AO403,$AT403="target_brother", $AN403,$AT403="distractor_sister",$AQ403,$AT403="distractor_brother",$AP403)</f>
        <v>ST3_sister_taylor.png</v>
      </c>
      <c r="AB403" s="106" t="str" cm="1">
        <f t="array" ref="AB403">_xlfn.IFS($AU403="target_sister",$AO403,$AU403="target_brother", $AN403,$AU403="distractor_sister",$AQ403,$AU403="distractor_brother",$AP403)</f>
        <v>HT3_sister_sam.png</v>
      </c>
      <c r="AC403" s="111" t="str">
        <f>_xlfn.CONCAT(VLOOKUP($C403&amp;$G403,'Character Sets'!$A$3:$H$21,6,FALSE)," gave the ",LEFT($Q403,FIND(".",$Q403)-1)," to ",$AK403," ",$AL403,".")</f>
        <v>Taylor gave the popcorn to her brother.</v>
      </c>
      <c r="AD403" s="107">
        <v>2</v>
      </c>
      <c r="AE403" s="106" t="str" cm="1">
        <f t="array" ref="AE403">_xlfn.IFS($B403="both", "_nametag", $B403="nametag", "_nametag", $B403="intro", "", $B403="neither", "")</f>
        <v>_nametag</v>
      </c>
      <c r="AF403" s="108" t="s">
        <v>5</v>
      </c>
      <c r="AG403" s="108" t="s">
        <v>6</v>
      </c>
      <c r="AH403" s="108" t="str">
        <f t="shared" si="66"/>
        <v>popcorn</v>
      </c>
      <c r="AI403" s="108" t="s">
        <v>7</v>
      </c>
      <c r="AJ403" s="110" t="str">
        <f t="shared" si="75"/>
        <v>top left</v>
      </c>
      <c r="AK403" s="110" t="str" cm="1">
        <f t="array" ref="AK403">_xlfn.IFS($G403="he", "his", $G403="she", "her", $G403="they", "their")</f>
        <v>her</v>
      </c>
      <c r="AL403" s="110" t="s">
        <v>135</v>
      </c>
      <c r="AM403" s="111" t="str">
        <f t="shared" si="76"/>
        <v>she_brother</v>
      </c>
      <c r="AN403" s="106" t="str">
        <f t="shared" si="67"/>
        <v>ST3_brother_taylor.png</v>
      </c>
      <c r="AO403" s="106" t="str">
        <f t="shared" si="68"/>
        <v>ST3_sister_taylor.png</v>
      </c>
      <c r="AP403" s="106" t="str">
        <f t="shared" si="69"/>
        <v>HT3_brother_sam.png</v>
      </c>
      <c r="AQ403" s="106" t="str">
        <f t="shared" si="70"/>
        <v>HT3_sister_sam.png</v>
      </c>
      <c r="AR403" s="106" t="s">
        <v>355</v>
      </c>
      <c r="AS403" s="106" t="s">
        <v>357</v>
      </c>
      <c r="AT403" s="106" t="s">
        <v>356</v>
      </c>
      <c r="AU403" s="106" t="s">
        <v>358</v>
      </c>
    </row>
    <row r="404" spans="1:47" x14ac:dyDescent="0.25">
      <c r="A404" s="107">
        <v>12</v>
      </c>
      <c r="B404" s="107" t="s">
        <v>123</v>
      </c>
      <c r="C404" s="107">
        <v>6</v>
      </c>
      <c r="D404" s="46" t="s">
        <v>66</v>
      </c>
      <c r="E404" s="46" t="str">
        <f t="shared" si="71"/>
        <v>nametag_list6_practice3</v>
      </c>
      <c r="F404" s="109" t="s">
        <v>339</v>
      </c>
      <c r="G404" s="46" t="s">
        <v>197</v>
      </c>
      <c r="H404" s="46">
        <f>VLOOKUP($C404&amp;$G404,'Character Sets'!$A$3:$H$21,3,FALSE)</f>
        <v>18</v>
      </c>
      <c r="I404" s="46" t="str">
        <f>VLOOKUP($C404&amp;$G404,'Character Sets'!$A$3:$H$21,4,FALSE)</f>
        <v>HT2</v>
      </c>
      <c r="J404" s="46" t="str">
        <f>LOWER(VLOOKUP($C404&amp;$G404,'Character Sets'!$A$3:$H$21,6,FALSE))</f>
        <v>jordan</v>
      </c>
      <c r="K404" s="114" t="str">
        <f t="shared" si="72"/>
        <v>HT2_they_jordan_nametag.png</v>
      </c>
      <c r="L404" s="46" t="s">
        <v>196</v>
      </c>
      <c r="M404" s="46">
        <f>VLOOKUP($C404&amp;$L404,'Character Sets'!$A$3:$H$21,3,FALSE)</f>
        <v>17</v>
      </c>
      <c r="N404" s="46" t="str">
        <f>VLOOKUP($C404&amp;$L404,'Character Sets'!$A$3:$H$21,4,FALSE)</f>
        <v>ST3</v>
      </c>
      <c r="O404" s="46" t="str">
        <f>LOWER(VLOOKUP($C404&amp;$L404,'Character Sets'!$A$3:$H$21,6,FALSE))</f>
        <v>taylor</v>
      </c>
      <c r="P404" s="114" t="str">
        <f t="shared" si="73"/>
        <v>ST3_she_taylor_nametag.png</v>
      </c>
      <c r="Q404" s="114" t="s">
        <v>41</v>
      </c>
      <c r="R404" s="107" cm="1">
        <f t="array" ref="R404">_xlfn.IFS($AF404="left", 275, $AF404="right", 525)</f>
        <v>275</v>
      </c>
      <c r="S404" s="107" cm="1">
        <f t="array" ref="S404">_xlfn.IFS($AG404="left", 275, $AG404="right", 525)</f>
        <v>525</v>
      </c>
      <c r="T404" s="107" cm="1">
        <f t="array" ref="T404">_xlfn.IFS($AF404="left", 175, $AF404="right", 725)</f>
        <v>175</v>
      </c>
      <c r="U404" s="107" cm="1">
        <f t="array" ref="U404">_xlfn.IFS($AI404="top", 150, $AI404="bottom", 250)</f>
        <v>250</v>
      </c>
      <c r="V404" s="107" cm="1">
        <f t="array" ref="V404">_xlfn.IFS($AI404="top", 100, $AI404="bottom", 300)</f>
        <v>300</v>
      </c>
      <c r="W404" s="107" cm="1">
        <f t="array" ref="W404">_xlfn.IFS($AI404="top", 50, $AI404="bottom", 350)</f>
        <v>350</v>
      </c>
      <c r="X404" s="111" t="str">
        <f t="shared" si="74"/>
        <v>HT2_sister_jordan.png</v>
      </c>
      <c r="Y404" s="106" t="str" cm="1">
        <f t="array" ref="Y404">_xlfn.IFS($AR404="target_sister",$AO404,$AR404="target_brother", $AN404,$AR404="distractor_sister",$AQ404,$AR404="distractor_brother",$AP404)</f>
        <v>HT2_brother_jordan.png</v>
      </c>
      <c r="Z404" s="106" t="str" cm="1">
        <f t="array" ref="Z404">_xlfn.IFS($AS404="target_sister",$AO404,$AS404="target_brother", $AN404,$AS404="distractor_sister",$AQ404,$AS404="distractor_brother",$AP404)</f>
        <v>ST3_sister_taylor.png</v>
      </c>
      <c r="AA404" s="106" t="str" cm="1">
        <f t="array" ref="AA404">_xlfn.IFS($AT404="target_sister",$AO404,$AT404="target_brother", $AN404,$AT404="distractor_sister",$AQ404,$AT404="distractor_brother",$AP404)</f>
        <v>HT2_sister_jordan.png</v>
      </c>
      <c r="AB404" s="106" t="str" cm="1">
        <f t="array" ref="AB404">_xlfn.IFS($AU404="target_sister",$AO404,$AU404="target_brother", $AN404,$AU404="distractor_sister",$AQ404,$AU404="distractor_brother",$AP404)</f>
        <v>ST3_brother_taylor.png</v>
      </c>
      <c r="AC404" s="111" t="str">
        <f>_xlfn.CONCAT(VLOOKUP($C404&amp;$G404,'Character Sets'!$A$3:$H$21,6,FALSE)," gave the ",LEFT($Q404,FIND(".",$Q404)-1)," to ",$AK404," ",$AL404,".")</f>
        <v>Jordan gave the hotdog to their sister.</v>
      </c>
      <c r="AD404" s="107">
        <v>3</v>
      </c>
      <c r="AE404" s="106" t="str" cm="1">
        <f t="array" ref="AE404">_xlfn.IFS($B404="both", "_nametag", $B404="nametag", "_nametag", $B404="intro", "", $B404="neither", "")</f>
        <v>_nametag</v>
      </c>
      <c r="AF404" s="108" t="s">
        <v>5</v>
      </c>
      <c r="AG404" s="108" t="s">
        <v>6</v>
      </c>
      <c r="AH404" s="108" t="str">
        <f t="shared" si="66"/>
        <v>hotdog</v>
      </c>
      <c r="AI404" s="108" t="s">
        <v>8</v>
      </c>
      <c r="AJ404" s="110" t="str">
        <f t="shared" si="75"/>
        <v>bottom left</v>
      </c>
      <c r="AK404" s="110" t="str" cm="1">
        <f t="array" ref="AK404">_xlfn.IFS($G404="he", "his", $G404="she", "her", $G404="they", "their")</f>
        <v>their</v>
      </c>
      <c r="AL404" s="110" t="s">
        <v>136</v>
      </c>
      <c r="AM404" s="111" t="str">
        <f t="shared" si="76"/>
        <v>they_sister</v>
      </c>
      <c r="AN404" s="106" t="str">
        <f t="shared" si="67"/>
        <v>HT2_brother_jordan.png</v>
      </c>
      <c r="AO404" s="106" t="str">
        <f t="shared" si="68"/>
        <v>HT2_sister_jordan.png</v>
      </c>
      <c r="AP404" s="106" t="str">
        <f t="shared" si="69"/>
        <v>ST3_brother_taylor.png</v>
      </c>
      <c r="AQ404" s="106" t="str">
        <f t="shared" si="70"/>
        <v>ST3_sister_taylor.png</v>
      </c>
      <c r="AR404" s="106" t="s">
        <v>355</v>
      </c>
      <c r="AS404" s="106" t="s">
        <v>358</v>
      </c>
      <c r="AT404" s="106" t="s">
        <v>356</v>
      </c>
      <c r="AU404" s="106" t="s">
        <v>357</v>
      </c>
    </row>
    <row r="405" spans="1:47" x14ac:dyDescent="0.25">
      <c r="A405" s="107">
        <v>12</v>
      </c>
      <c r="B405" s="107" t="s">
        <v>123</v>
      </c>
      <c r="C405" s="107">
        <v>6</v>
      </c>
      <c r="D405" s="46" t="s">
        <v>10</v>
      </c>
      <c r="E405" s="46" t="str">
        <f t="shared" si="71"/>
        <v>nametag_list6_critical1</v>
      </c>
      <c r="F405" s="109" t="s">
        <v>337</v>
      </c>
      <c r="G405" s="46" t="s">
        <v>195</v>
      </c>
      <c r="H405" s="46">
        <f>VLOOKUP($C405&amp;$G405,'Character Sets'!$A$3:$H$21,3,FALSE)</f>
        <v>16</v>
      </c>
      <c r="I405" s="46" t="str">
        <f>VLOOKUP($C405&amp;$G405,'Character Sets'!$A$3:$H$21,4,FALSE)</f>
        <v>HT3</v>
      </c>
      <c r="J405" s="46" t="str">
        <f>LOWER(VLOOKUP($C405&amp;$G405,'Character Sets'!$A$3:$H$21,6,FALSE))</f>
        <v>sam</v>
      </c>
      <c r="K405" s="114" t="str">
        <f t="shared" si="72"/>
        <v>HT3_he_sam_nametag.png</v>
      </c>
      <c r="L405" s="46" t="s">
        <v>196</v>
      </c>
      <c r="M405" s="46">
        <f>VLOOKUP($C405&amp;$L405,'Character Sets'!$A$3:$H$21,3,FALSE)</f>
        <v>17</v>
      </c>
      <c r="N405" s="46" t="str">
        <f>VLOOKUP($C405&amp;$L405,'Character Sets'!$A$3:$H$21,4,FALSE)</f>
        <v>ST3</v>
      </c>
      <c r="O405" s="46" t="str">
        <f>LOWER(VLOOKUP($C405&amp;$L405,'Character Sets'!$A$3:$H$21,6,FALSE))</f>
        <v>taylor</v>
      </c>
      <c r="P405" s="114" t="str">
        <f t="shared" si="73"/>
        <v>ST3_she_taylor_nametag.png</v>
      </c>
      <c r="Q405" s="114" t="s">
        <v>16</v>
      </c>
      <c r="R405" s="107" cm="1">
        <f t="array" ref="R405">_xlfn.IFS($AF405="left", 275, $AF405="right", 525)</f>
        <v>275</v>
      </c>
      <c r="S405" s="107" cm="1">
        <f t="array" ref="S405">_xlfn.IFS($AG405="left", 275, $AG405="right", 525)</f>
        <v>525</v>
      </c>
      <c r="T405" s="107" cm="1">
        <f t="array" ref="T405">_xlfn.IFS($AF405="left", 175, $AF405="right", 725)</f>
        <v>175</v>
      </c>
      <c r="U405" s="107" cm="1">
        <f t="array" ref="U405">_xlfn.IFS($AI405="top", 150, $AI405="bottom", 250)</f>
        <v>150</v>
      </c>
      <c r="V405" s="107" cm="1">
        <f t="array" ref="V405">_xlfn.IFS($AI405="top", 100, $AI405="bottom", 300)</f>
        <v>100</v>
      </c>
      <c r="W405" s="107" cm="1">
        <f t="array" ref="W405">_xlfn.IFS($AI405="top", 50, $AI405="bottom", 350)</f>
        <v>50</v>
      </c>
      <c r="X405" s="111" t="str">
        <f t="shared" si="74"/>
        <v>HT3_brother_sam.png</v>
      </c>
      <c r="Y405" s="106" t="str" cm="1">
        <f t="array" ref="Y405">_xlfn.IFS($AR405="target_sister",$AO405,$AR405="target_brother", $AN405,$AR405="distractor_sister",$AQ405,$AR405="distractor_brother",$AP405)</f>
        <v>HT3_brother_sam.png</v>
      </c>
      <c r="Z405" s="106" t="str" cm="1">
        <f t="array" ref="Z405">_xlfn.IFS($AS405="target_sister",$AO405,$AS405="target_brother", $AN405,$AS405="distractor_sister",$AQ405,$AS405="distractor_brother",$AP405)</f>
        <v>ST3_brother_taylor.png</v>
      </c>
      <c r="AA405" s="106" t="str" cm="1">
        <f t="array" ref="AA405">_xlfn.IFS($AT405="target_sister",$AO405,$AT405="target_brother", $AN405,$AT405="distractor_sister",$AQ405,$AT405="distractor_brother",$AP405)</f>
        <v>HT3_sister_sam.png</v>
      </c>
      <c r="AB405" s="106" t="str" cm="1">
        <f t="array" ref="AB405">_xlfn.IFS($AU405="target_sister",$AO405,$AU405="target_brother", $AN405,$AU405="distractor_sister",$AQ405,$AU405="distractor_brother",$AP405)</f>
        <v>ST3_sister_taylor.png</v>
      </c>
      <c r="AC405" s="111" t="str">
        <f>_xlfn.CONCAT(VLOOKUP($C405&amp;$G405,'Character Sets'!$A$3:$H$21,6,FALSE)," gave the ",LEFT($Q405,FIND(".",$Q405)-1)," to ",$AK405," ",$AL405,".")</f>
        <v>Sam gave the chocolate to his brother.</v>
      </c>
      <c r="AD405" s="107">
        <v>1</v>
      </c>
      <c r="AE405" s="106" t="str" cm="1">
        <f t="array" ref="AE405">_xlfn.IFS($B405="both", "_nametag", $B405="nametag", "_nametag", $B405="intro", "", $B405="neither", "")</f>
        <v>_nametag</v>
      </c>
      <c r="AF405" s="46" t="s">
        <v>5</v>
      </c>
      <c r="AG405" s="46" t="s">
        <v>6</v>
      </c>
      <c r="AH405" s="108" t="str">
        <f t="shared" si="66"/>
        <v>chocolate</v>
      </c>
      <c r="AI405" s="46" t="s">
        <v>7</v>
      </c>
      <c r="AJ405" s="110" t="str">
        <f t="shared" si="75"/>
        <v>top left</v>
      </c>
      <c r="AK405" s="110" t="str" cm="1">
        <f t="array" ref="AK405">_xlfn.IFS($G405="he", "his", $G405="she", "her", $G405="they", "their")</f>
        <v>his</v>
      </c>
      <c r="AL405" s="110" t="s">
        <v>135</v>
      </c>
      <c r="AM405" s="111" t="str">
        <f t="shared" si="76"/>
        <v>he_brother</v>
      </c>
      <c r="AN405" s="106" t="str">
        <f t="shared" si="67"/>
        <v>HT3_brother_sam.png</v>
      </c>
      <c r="AO405" s="106" t="str">
        <f t="shared" si="68"/>
        <v>HT3_sister_sam.png</v>
      </c>
      <c r="AP405" s="106" t="str">
        <f t="shared" si="69"/>
        <v>ST3_brother_taylor.png</v>
      </c>
      <c r="AQ405" s="106" t="str">
        <f t="shared" si="70"/>
        <v>ST3_sister_taylor.png</v>
      </c>
      <c r="AR405" s="106" t="s">
        <v>355</v>
      </c>
      <c r="AS405" s="106" t="s">
        <v>357</v>
      </c>
      <c r="AT405" s="106" t="s">
        <v>356</v>
      </c>
      <c r="AU405" s="106" t="s">
        <v>358</v>
      </c>
    </row>
    <row r="406" spans="1:47" x14ac:dyDescent="0.25">
      <c r="A406" s="107">
        <v>12</v>
      </c>
      <c r="B406" s="107" t="s">
        <v>123</v>
      </c>
      <c r="C406" s="107">
        <v>6</v>
      </c>
      <c r="D406" s="46" t="s">
        <v>10</v>
      </c>
      <c r="E406" s="46" t="str">
        <f t="shared" si="71"/>
        <v>nametag_list6_critical2</v>
      </c>
      <c r="F406" s="46" t="s">
        <v>337</v>
      </c>
      <c r="G406" s="46" t="s">
        <v>195</v>
      </c>
      <c r="H406" s="46">
        <f>VLOOKUP($C406&amp;$G406,'Character Sets'!$A$3:$H$21,3,FALSE)</f>
        <v>16</v>
      </c>
      <c r="I406" s="46" t="str">
        <f>VLOOKUP($C406&amp;$G406,'Character Sets'!$A$3:$H$21,4,FALSE)</f>
        <v>HT3</v>
      </c>
      <c r="J406" s="46" t="str">
        <f>LOWER(VLOOKUP($C406&amp;$G406,'Character Sets'!$A$3:$H$21,6,FALSE))</f>
        <v>sam</v>
      </c>
      <c r="K406" s="114" t="str">
        <f t="shared" si="72"/>
        <v>HT3_he_sam_nametag.png</v>
      </c>
      <c r="L406" s="46" t="s">
        <v>196</v>
      </c>
      <c r="M406" s="46">
        <f>VLOOKUP($C406&amp;$L406,'Character Sets'!$A$3:$H$21,3,FALSE)</f>
        <v>17</v>
      </c>
      <c r="N406" s="46" t="str">
        <f>VLOOKUP($C406&amp;$L406,'Character Sets'!$A$3:$H$21,4,FALSE)</f>
        <v>ST3</v>
      </c>
      <c r="O406" s="46" t="str">
        <f>LOWER(VLOOKUP($C406&amp;$L406,'Character Sets'!$A$3:$H$21,6,FALSE))</f>
        <v>taylor</v>
      </c>
      <c r="P406" s="114" t="str">
        <f t="shared" si="73"/>
        <v>ST3_she_taylor_nametag.png</v>
      </c>
      <c r="Q406" s="114" t="s">
        <v>17</v>
      </c>
      <c r="R406" s="107" cm="1">
        <f t="array" ref="R406">_xlfn.IFS($AF406="left", 275, $AF406="right", 525)</f>
        <v>525</v>
      </c>
      <c r="S406" s="107" cm="1">
        <f t="array" ref="S406">_xlfn.IFS($AG406="left", 275, $AG406="right", 525)</f>
        <v>275</v>
      </c>
      <c r="T406" s="107" cm="1">
        <f t="array" ref="T406">_xlfn.IFS($AF406="left", 175, $AF406="right", 725)</f>
        <v>725</v>
      </c>
      <c r="U406" s="107" cm="1">
        <f t="array" ref="U406">_xlfn.IFS($AI406="top", 150, $AI406="bottom", 250)</f>
        <v>150</v>
      </c>
      <c r="V406" s="107" cm="1">
        <f t="array" ref="V406">_xlfn.IFS($AI406="top", 100, $AI406="bottom", 300)</f>
        <v>100</v>
      </c>
      <c r="W406" s="107" cm="1">
        <f t="array" ref="W406">_xlfn.IFS($AI406="top", 50, $AI406="bottom", 350)</f>
        <v>50</v>
      </c>
      <c r="X406" s="111" t="str">
        <f t="shared" si="74"/>
        <v>HT3_sister_sam.png</v>
      </c>
      <c r="Y406" s="106" t="str" cm="1">
        <f t="array" ref="Y406">_xlfn.IFS($AR406="target_sister",$AO406,$AR406="target_brother", $AN406,$AR406="distractor_sister",$AQ406,$AR406="distractor_brother",$AP406)</f>
        <v>ST3_sister_taylor.png</v>
      </c>
      <c r="Z406" s="106" t="str" cm="1">
        <f t="array" ref="Z406">_xlfn.IFS($AS406="target_sister",$AO406,$AS406="target_brother", $AN406,$AS406="distractor_sister",$AQ406,$AS406="distractor_brother",$AP406)</f>
        <v>HT3_sister_sam.png</v>
      </c>
      <c r="AA406" s="106" t="str" cm="1">
        <f t="array" ref="AA406">_xlfn.IFS($AT406="target_sister",$AO406,$AT406="target_brother", $AN406,$AT406="distractor_sister",$AQ406,$AT406="distractor_brother",$AP406)</f>
        <v>ST3_brother_taylor.png</v>
      </c>
      <c r="AB406" s="106" t="str" cm="1">
        <f t="array" ref="AB406">_xlfn.IFS($AU406="target_sister",$AO406,$AU406="target_brother", $AN406,$AU406="distractor_sister",$AQ406,$AU406="distractor_brother",$AP406)</f>
        <v>HT3_brother_sam.png</v>
      </c>
      <c r="AC406" s="111" t="str">
        <f>_xlfn.CONCAT(VLOOKUP($C406&amp;$G406,'Character Sets'!$A$3:$H$21,6,FALSE)," gave the ",LEFT($Q406,FIND(".",$Q406)-1)," to ",$AK406," ",$AL406,".")</f>
        <v>Sam gave the cherries to his sister.</v>
      </c>
      <c r="AD406" s="107">
        <v>2</v>
      </c>
      <c r="AE406" s="106" t="str" cm="1">
        <f t="array" ref="AE406">_xlfn.IFS($B406="both", "_nametag", $B406="nametag", "_nametag", $B406="intro", "", $B406="neither", "")</f>
        <v>_nametag</v>
      </c>
      <c r="AF406" s="46" t="s">
        <v>6</v>
      </c>
      <c r="AG406" s="46" t="s">
        <v>5</v>
      </c>
      <c r="AH406" s="108" t="str">
        <f t="shared" si="66"/>
        <v>cherries</v>
      </c>
      <c r="AI406" s="46" t="s">
        <v>7</v>
      </c>
      <c r="AJ406" s="110" t="str">
        <f t="shared" si="75"/>
        <v>top right</v>
      </c>
      <c r="AK406" s="110" t="str" cm="1">
        <f t="array" ref="AK406">_xlfn.IFS($G406="he", "his", $G406="she", "her", $G406="they", "their")</f>
        <v>his</v>
      </c>
      <c r="AL406" s="110" t="s">
        <v>136</v>
      </c>
      <c r="AM406" s="111" t="str">
        <f t="shared" si="76"/>
        <v>he_sister</v>
      </c>
      <c r="AN406" s="106" t="str">
        <f t="shared" si="67"/>
        <v>HT3_brother_sam.png</v>
      </c>
      <c r="AO406" s="106" t="str">
        <f t="shared" si="68"/>
        <v>HT3_sister_sam.png</v>
      </c>
      <c r="AP406" s="106" t="str">
        <f t="shared" si="69"/>
        <v>ST3_brother_taylor.png</v>
      </c>
      <c r="AQ406" s="106" t="str">
        <f t="shared" si="70"/>
        <v>ST3_sister_taylor.png</v>
      </c>
      <c r="AR406" s="106" t="s">
        <v>358</v>
      </c>
      <c r="AS406" s="106" t="s">
        <v>356</v>
      </c>
      <c r="AT406" s="106" t="s">
        <v>357</v>
      </c>
      <c r="AU406" s="106" t="s">
        <v>355</v>
      </c>
    </row>
    <row r="407" spans="1:47" x14ac:dyDescent="0.25">
      <c r="A407" s="107">
        <v>12</v>
      </c>
      <c r="B407" s="107" t="s">
        <v>123</v>
      </c>
      <c r="C407" s="107">
        <v>6</v>
      </c>
      <c r="D407" s="46" t="s">
        <v>10</v>
      </c>
      <c r="E407" s="46" t="str">
        <f t="shared" si="71"/>
        <v>nametag_list6_critical3</v>
      </c>
      <c r="F407" s="46" t="s">
        <v>337</v>
      </c>
      <c r="G407" s="46" t="s">
        <v>195</v>
      </c>
      <c r="H407" s="46">
        <f>VLOOKUP($C407&amp;$G407,'Character Sets'!$A$3:$H$21,3,FALSE)</f>
        <v>16</v>
      </c>
      <c r="I407" s="46" t="str">
        <f>VLOOKUP($C407&amp;$G407,'Character Sets'!$A$3:$H$21,4,FALSE)</f>
        <v>HT3</v>
      </c>
      <c r="J407" s="46" t="str">
        <f>LOWER(VLOOKUP($C407&amp;$G407,'Character Sets'!$A$3:$H$21,6,FALSE))</f>
        <v>sam</v>
      </c>
      <c r="K407" s="114" t="str">
        <f t="shared" si="72"/>
        <v>HT3_he_sam_nametag.png</v>
      </c>
      <c r="L407" s="46" t="s">
        <v>196</v>
      </c>
      <c r="M407" s="46">
        <f>VLOOKUP($C407&amp;$L407,'Character Sets'!$A$3:$H$21,3,FALSE)</f>
        <v>17</v>
      </c>
      <c r="N407" s="46" t="str">
        <f>VLOOKUP($C407&amp;$L407,'Character Sets'!$A$3:$H$21,4,FALSE)</f>
        <v>ST3</v>
      </c>
      <c r="O407" s="46" t="str">
        <f>LOWER(VLOOKUP($C407&amp;$L407,'Character Sets'!$A$3:$H$21,6,FALSE))</f>
        <v>taylor</v>
      </c>
      <c r="P407" s="114" t="str">
        <f t="shared" si="73"/>
        <v>ST3_she_taylor_nametag.png</v>
      </c>
      <c r="Q407" s="114" t="s">
        <v>18</v>
      </c>
      <c r="R407" s="107" cm="1">
        <f t="array" ref="R407">_xlfn.IFS($AF407="left", 275, $AF407="right", 525)</f>
        <v>275</v>
      </c>
      <c r="S407" s="107" cm="1">
        <f t="array" ref="S407">_xlfn.IFS($AG407="left", 275, $AG407="right", 525)</f>
        <v>525</v>
      </c>
      <c r="T407" s="107" cm="1">
        <f t="array" ref="T407">_xlfn.IFS($AF407="left", 175, $AF407="right", 725)</f>
        <v>175</v>
      </c>
      <c r="U407" s="107" cm="1">
        <f t="array" ref="U407">_xlfn.IFS($AI407="top", 150, $AI407="bottom", 250)</f>
        <v>250</v>
      </c>
      <c r="V407" s="107" cm="1">
        <f t="array" ref="V407">_xlfn.IFS($AI407="top", 100, $AI407="bottom", 300)</f>
        <v>300</v>
      </c>
      <c r="W407" s="107" cm="1">
        <f t="array" ref="W407">_xlfn.IFS($AI407="top", 50, $AI407="bottom", 350)</f>
        <v>350</v>
      </c>
      <c r="X407" s="111" t="str">
        <f t="shared" si="74"/>
        <v>HT3_sister_sam.png</v>
      </c>
      <c r="Y407" s="106" t="str" cm="1">
        <f t="array" ref="Y407">_xlfn.IFS($AR407="target_sister",$AO407,$AR407="target_brother", $AN407,$AR407="distractor_sister",$AQ407,$AR407="distractor_brother",$AP407)</f>
        <v>HT3_brother_sam.png</v>
      </c>
      <c r="Z407" s="106" t="str" cm="1">
        <f t="array" ref="Z407">_xlfn.IFS($AS407="target_sister",$AO407,$AS407="target_brother", $AN407,$AS407="distractor_sister",$AQ407,$AS407="distractor_brother",$AP407)</f>
        <v>ST3_brother_taylor.png</v>
      </c>
      <c r="AA407" s="106" t="str" cm="1">
        <f t="array" ref="AA407">_xlfn.IFS($AT407="target_sister",$AO407,$AT407="target_brother", $AN407,$AT407="distractor_sister",$AQ407,$AT407="distractor_brother",$AP407)</f>
        <v>HT3_sister_sam.png</v>
      </c>
      <c r="AB407" s="106" t="str" cm="1">
        <f t="array" ref="AB407">_xlfn.IFS($AU407="target_sister",$AO407,$AU407="target_brother", $AN407,$AU407="distractor_sister",$AQ407,$AU407="distractor_brother",$AP407)</f>
        <v>ST3_sister_taylor.png</v>
      </c>
      <c r="AC407" s="111" t="str">
        <f>_xlfn.CONCAT(VLOOKUP($C407&amp;$G407,'Character Sets'!$A$3:$H$21,6,FALSE)," gave the ",LEFT($Q407,FIND(".",$Q407)-1)," to ",$AK407," ",$AL407,".")</f>
        <v>Sam gave the avocado to his sister.</v>
      </c>
      <c r="AD407" s="107">
        <v>3</v>
      </c>
      <c r="AE407" s="106" t="str" cm="1">
        <f t="array" ref="AE407">_xlfn.IFS($B407="both", "_nametag", $B407="nametag", "_nametag", $B407="intro", "", $B407="neither", "")</f>
        <v>_nametag</v>
      </c>
      <c r="AF407" s="46" t="s">
        <v>5</v>
      </c>
      <c r="AG407" s="46" t="s">
        <v>6</v>
      </c>
      <c r="AH407" s="108" t="str">
        <f t="shared" si="66"/>
        <v>avocado</v>
      </c>
      <c r="AI407" s="46" t="s">
        <v>8</v>
      </c>
      <c r="AJ407" s="110" t="str">
        <f t="shared" si="75"/>
        <v>bottom left</v>
      </c>
      <c r="AK407" s="110" t="str" cm="1">
        <f t="array" ref="AK407">_xlfn.IFS($G407="he", "his", $G407="she", "her", $G407="they", "their")</f>
        <v>his</v>
      </c>
      <c r="AL407" s="110" t="s">
        <v>136</v>
      </c>
      <c r="AM407" s="111" t="str">
        <f t="shared" si="76"/>
        <v>he_sister</v>
      </c>
      <c r="AN407" s="106" t="str">
        <f t="shared" si="67"/>
        <v>HT3_brother_sam.png</v>
      </c>
      <c r="AO407" s="106" t="str">
        <f t="shared" si="68"/>
        <v>HT3_sister_sam.png</v>
      </c>
      <c r="AP407" s="106" t="str">
        <f t="shared" si="69"/>
        <v>ST3_brother_taylor.png</v>
      </c>
      <c r="AQ407" s="106" t="str">
        <f t="shared" si="70"/>
        <v>ST3_sister_taylor.png</v>
      </c>
      <c r="AR407" s="106" t="s">
        <v>355</v>
      </c>
      <c r="AS407" s="106" t="s">
        <v>357</v>
      </c>
      <c r="AT407" s="106" t="s">
        <v>356</v>
      </c>
      <c r="AU407" s="106" t="s">
        <v>358</v>
      </c>
    </row>
    <row r="408" spans="1:47" x14ac:dyDescent="0.25">
      <c r="A408" s="107">
        <v>12</v>
      </c>
      <c r="B408" s="107" t="s">
        <v>123</v>
      </c>
      <c r="C408" s="107">
        <v>6</v>
      </c>
      <c r="D408" s="46" t="s">
        <v>10</v>
      </c>
      <c r="E408" s="46" t="str">
        <f t="shared" si="71"/>
        <v>nametag_list6_critical4</v>
      </c>
      <c r="F408" s="46" t="s">
        <v>337</v>
      </c>
      <c r="G408" s="46" t="s">
        <v>195</v>
      </c>
      <c r="H408" s="46">
        <f>VLOOKUP($C408&amp;$G408,'Character Sets'!$A$3:$H$21,3,FALSE)</f>
        <v>16</v>
      </c>
      <c r="I408" s="46" t="str">
        <f>VLOOKUP($C408&amp;$G408,'Character Sets'!$A$3:$H$21,4,FALSE)</f>
        <v>HT3</v>
      </c>
      <c r="J408" s="46" t="str">
        <f>LOWER(VLOOKUP($C408&amp;$G408,'Character Sets'!$A$3:$H$21,6,FALSE))</f>
        <v>sam</v>
      </c>
      <c r="K408" s="114" t="str">
        <f t="shared" si="72"/>
        <v>HT3_he_sam_nametag.png</v>
      </c>
      <c r="L408" s="46" t="s">
        <v>196</v>
      </c>
      <c r="M408" s="46">
        <f>VLOOKUP($C408&amp;$L408,'Character Sets'!$A$3:$H$21,3,FALSE)</f>
        <v>17</v>
      </c>
      <c r="N408" s="46" t="str">
        <f>VLOOKUP($C408&amp;$L408,'Character Sets'!$A$3:$H$21,4,FALSE)</f>
        <v>ST3</v>
      </c>
      <c r="O408" s="46" t="str">
        <f>LOWER(VLOOKUP($C408&amp;$L408,'Character Sets'!$A$3:$H$21,6,FALSE))</f>
        <v>taylor</v>
      </c>
      <c r="P408" s="114" t="str">
        <f t="shared" si="73"/>
        <v>ST3_she_taylor_nametag.png</v>
      </c>
      <c r="Q408" s="114" t="s">
        <v>105</v>
      </c>
      <c r="R408" s="107" cm="1">
        <f t="array" ref="R408">_xlfn.IFS($AF408="left", 275, $AF408="right", 525)</f>
        <v>525</v>
      </c>
      <c r="S408" s="107" cm="1">
        <f t="array" ref="S408">_xlfn.IFS($AG408="left", 275, $AG408="right", 525)</f>
        <v>275</v>
      </c>
      <c r="T408" s="107" cm="1">
        <f t="array" ref="T408">_xlfn.IFS($AF408="left", 175, $AF408="right", 725)</f>
        <v>725</v>
      </c>
      <c r="U408" s="107" cm="1">
        <f t="array" ref="U408">_xlfn.IFS($AI408="top", 150, $AI408="bottom", 250)</f>
        <v>250</v>
      </c>
      <c r="V408" s="107" cm="1">
        <f t="array" ref="V408">_xlfn.IFS($AI408="top", 100, $AI408="bottom", 300)</f>
        <v>300</v>
      </c>
      <c r="W408" s="107" cm="1">
        <f t="array" ref="W408">_xlfn.IFS($AI408="top", 50, $AI408="bottom", 350)</f>
        <v>350</v>
      </c>
      <c r="X408" s="111" t="str">
        <f t="shared" si="74"/>
        <v>HT3_brother_sam.png</v>
      </c>
      <c r="Y408" s="106" t="str" cm="1">
        <f t="array" ref="Y408">_xlfn.IFS($AR408="target_sister",$AO408,$AR408="target_brother", $AN408,$AR408="distractor_sister",$AQ408,$AR408="distractor_brother",$AP408)</f>
        <v>ST3_brother_taylor.png</v>
      </c>
      <c r="Z408" s="106" t="str" cm="1">
        <f t="array" ref="Z408">_xlfn.IFS($AS408="target_sister",$AO408,$AS408="target_brother", $AN408,$AS408="distractor_sister",$AQ408,$AS408="distractor_brother",$AP408)</f>
        <v>HT3_sister_sam.png</v>
      </c>
      <c r="AA408" s="106" t="str" cm="1">
        <f t="array" ref="AA408">_xlfn.IFS($AT408="target_sister",$AO408,$AT408="target_brother", $AN408,$AT408="distractor_sister",$AQ408,$AT408="distractor_brother",$AP408)</f>
        <v>ST3_sister_taylor.png</v>
      </c>
      <c r="AB408" s="106" t="str" cm="1">
        <f t="array" ref="AB408">_xlfn.IFS($AU408="target_sister",$AO408,$AU408="target_brother", $AN408,$AU408="distractor_sister",$AQ408,$AU408="distractor_brother",$AP408)</f>
        <v>HT3_brother_sam.png</v>
      </c>
      <c r="AC408" s="111" t="str">
        <f>_xlfn.CONCAT(VLOOKUP($C408&amp;$G408,'Character Sets'!$A$3:$H$21,6,FALSE)," gave the ",LEFT($Q408,FIND(".",$Q408)-1)," to ",$AK408," ",$AL408,".")</f>
        <v>Sam gave the pumpkin to his brother.</v>
      </c>
      <c r="AD408" s="107">
        <v>4</v>
      </c>
      <c r="AE408" s="106" t="str" cm="1">
        <f t="array" ref="AE408">_xlfn.IFS($B408="both", "_nametag", $B408="nametag", "_nametag", $B408="intro", "", $B408="neither", "")</f>
        <v>_nametag</v>
      </c>
      <c r="AF408" s="46" t="s">
        <v>6</v>
      </c>
      <c r="AG408" s="46" t="s">
        <v>5</v>
      </c>
      <c r="AH408" s="108" t="str">
        <f t="shared" si="66"/>
        <v>pumpkin</v>
      </c>
      <c r="AI408" s="46" t="s">
        <v>8</v>
      </c>
      <c r="AJ408" s="110" t="str">
        <f t="shared" si="75"/>
        <v>bottom right</v>
      </c>
      <c r="AK408" s="110" t="str" cm="1">
        <f t="array" ref="AK408">_xlfn.IFS($G408="he", "his", $G408="she", "her", $G408="they", "their")</f>
        <v>his</v>
      </c>
      <c r="AL408" s="110" t="s">
        <v>135</v>
      </c>
      <c r="AM408" s="111" t="str">
        <f t="shared" si="76"/>
        <v>he_brother</v>
      </c>
      <c r="AN408" s="106" t="str">
        <f t="shared" si="67"/>
        <v>HT3_brother_sam.png</v>
      </c>
      <c r="AO408" s="106" t="str">
        <f t="shared" si="68"/>
        <v>HT3_sister_sam.png</v>
      </c>
      <c r="AP408" s="106" t="str">
        <f t="shared" si="69"/>
        <v>ST3_brother_taylor.png</v>
      </c>
      <c r="AQ408" s="106" t="str">
        <f t="shared" si="70"/>
        <v>ST3_sister_taylor.png</v>
      </c>
      <c r="AR408" s="106" t="s">
        <v>357</v>
      </c>
      <c r="AS408" s="106" t="s">
        <v>356</v>
      </c>
      <c r="AT408" s="106" t="s">
        <v>358</v>
      </c>
      <c r="AU408" s="106" t="s">
        <v>355</v>
      </c>
    </row>
    <row r="409" spans="1:47" x14ac:dyDescent="0.25">
      <c r="A409" s="107">
        <v>12</v>
      </c>
      <c r="B409" s="107" t="s">
        <v>123</v>
      </c>
      <c r="C409" s="107">
        <v>6</v>
      </c>
      <c r="D409" s="46" t="s">
        <v>10</v>
      </c>
      <c r="E409" s="46" t="str">
        <f t="shared" si="71"/>
        <v>nametag_list6_critical5</v>
      </c>
      <c r="F409" s="46" t="s">
        <v>337</v>
      </c>
      <c r="G409" s="46" t="s">
        <v>195</v>
      </c>
      <c r="H409" s="46">
        <f>VLOOKUP($C409&amp;$G409,'Character Sets'!$A$3:$H$21,3,FALSE)</f>
        <v>16</v>
      </c>
      <c r="I409" s="46" t="str">
        <f>VLOOKUP($C409&amp;$G409,'Character Sets'!$A$3:$H$21,4,FALSE)</f>
        <v>HT3</v>
      </c>
      <c r="J409" s="46" t="str">
        <f>LOWER(VLOOKUP($C409&amp;$G409,'Character Sets'!$A$3:$H$21,6,FALSE))</f>
        <v>sam</v>
      </c>
      <c r="K409" s="114" t="str">
        <f t="shared" si="72"/>
        <v>HT3_he_sam_nametag.png</v>
      </c>
      <c r="L409" s="46" t="s">
        <v>196</v>
      </c>
      <c r="M409" s="46">
        <f>VLOOKUP($C409&amp;$L409,'Character Sets'!$A$3:$H$21,3,FALSE)</f>
        <v>17</v>
      </c>
      <c r="N409" s="46" t="str">
        <f>VLOOKUP($C409&amp;$L409,'Character Sets'!$A$3:$H$21,4,FALSE)</f>
        <v>ST3</v>
      </c>
      <c r="O409" s="46" t="str">
        <f>LOWER(VLOOKUP($C409&amp;$L409,'Character Sets'!$A$3:$H$21,6,FALSE))</f>
        <v>taylor</v>
      </c>
      <c r="P409" s="114" t="str">
        <f t="shared" si="73"/>
        <v>ST3_she_taylor_nametag.png</v>
      </c>
      <c r="Q409" s="114" t="s">
        <v>19</v>
      </c>
      <c r="R409" s="107" cm="1">
        <f t="array" ref="R409">_xlfn.IFS($AF409="left", 275, $AF409="right", 525)</f>
        <v>275</v>
      </c>
      <c r="S409" s="107" cm="1">
        <f t="array" ref="S409">_xlfn.IFS($AG409="left", 275, $AG409="right", 525)</f>
        <v>525</v>
      </c>
      <c r="T409" s="107" cm="1">
        <f t="array" ref="T409">_xlfn.IFS($AF409="left", 175, $AF409="right", 725)</f>
        <v>175</v>
      </c>
      <c r="U409" s="107" cm="1">
        <f t="array" ref="U409">_xlfn.IFS($AI409="top", 150, $AI409="bottom", 250)</f>
        <v>150</v>
      </c>
      <c r="V409" s="107" cm="1">
        <f t="array" ref="V409">_xlfn.IFS($AI409="top", 100, $AI409="bottom", 300)</f>
        <v>100</v>
      </c>
      <c r="W409" s="107" cm="1">
        <f t="array" ref="W409">_xlfn.IFS($AI409="top", 50, $AI409="bottom", 350)</f>
        <v>50</v>
      </c>
      <c r="X409" s="111" t="str">
        <f t="shared" si="74"/>
        <v>HT3_sister_sam.png</v>
      </c>
      <c r="Y409" s="106" t="str" cm="1">
        <f t="array" ref="Y409">_xlfn.IFS($AR409="target_sister",$AO409,$AR409="target_brother", $AN409,$AR409="distractor_sister",$AQ409,$AR409="distractor_brother",$AP409)</f>
        <v>HT3_sister_sam.png</v>
      </c>
      <c r="Z409" s="106" t="str" cm="1">
        <f t="array" ref="Z409">_xlfn.IFS($AS409="target_sister",$AO409,$AS409="target_brother", $AN409,$AS409="distractor_sister",$AQ409,$AS409="distractor_brother",$AP409)</f>
        <v>ST3_sister_taylor.png</v>
      </c>
      <c r="AA409" s="106" t="str" cm="1">
        <f t="array" ref="AA409">_xlfn.IFS($AT409="target_sister",$AO409,$AT409="target_brother", $AN409,$AT409="distractor_sister",$AQ409,$AT409="distractor_brother",$AP409)</f>
        <v>HT3_brother_sam.png</v>
      </c>
      <c r="AB409" s="106" t="str" cm="1">
        <f t="array" ref="AB409">_xlfn.IFS($AU409="target_sister",$AO409,$AU409="target_brother", $AN409,$AU409="distractor_sister",$AQ409,$AU409="distractor_brother",$AP409)</f>
        <v>ST3_brother_taylor.png</v>
      </c>
      <c r="AC409" s="111" t="str">
        <f>_xlfn.CONCAT(VLOOKUP($C409&amp;$G409,'Character Sets'!$A$3:$H$21,6,FALSE)," gave the ",LEFT($Q409,FIND(".",$Q409)-1)," to ",$AK409," ",$AL409,".")</f>
        <v>Sam gave the bread to his sister.</v>
      </c>
      <c r="AD409" s="107">
        <v>5</v>
      </c>
      <c r="AE409" s="106" t="str" cm="1">
        <f t="array" ref="AE409">_xlfn.IFS($B409="both", "_nametag", $B409="nametag", "_nametag", $B409="intro", "", $B409="neither", "")</f>
        <v>_nametag</v>
      </c>
      <c r="AF409" s="46" t="s">
        <v>5</v>
      </c>
      <c r="AG409" s="46" t="s">
        <v>6</v>
      </c>
      <c r="AH409" s="108" t="str">
        <f t="shared" si="66"/>
        <v>bread</v>
      </c>
      <c r="AI409" s="46" t="s">
        <v>7</v>
      </c>
      <c r="AJ409" s="110" t="str">
        <f t="shared" si="75"/>
        <v>top left</v>
      </c>
      <c r="AK409" s="110" t="str" cm="1">
        <f t="array" ref="AK409">_xlfn.IFS($G409="he", "his", $G409="she", "her", $G409="they", "their")</f>
        <v>his</v>
      </c>
      <c r="AL409" s="110" t="s">
        <v>136</v>
      </c>
      <c r="AM409" s="111" t="str">
        <f t="shared" si="76"/>
        <v>he_sister</v>
      </c>
      <c r="AN409" s="106" t="str">
        <f t="shared" si="67"/>
        <v>HT3_brother_sam.png</v>
      </c>
      <c r="AO409" s="106" t="str">
        <f t="shared" si="68"/>
        <v>HT3_sister_sam.png</v>
      </c>
      <c r="AP409" s="106" t="str">
        <f t="shared" si="69"/>
        <v>ST3_brother_taylor.png</v>
      </c>
      <c r="AQ409" s="106" t="str">
        <f t="shared" si="70"/>
        <v>ST3_sister_taylor.png</v>
      </c>
      <c r="AR409" s="106" t="s">
        <v>356</v>
      </c>
      <c r="AS409" s="106" t="s">
        <v>358</v>
      </c>
      <c r="AT409" s="106" t="s">
        <v>355</v>
      </c>
      <c r="AU409" s="106" t="s">
        <v>357</v>
      </c>
    </row>
    <row r="410" spans="1:47" x14ac:dyDescent="0.25">
      <c r="A410" s="107">
        <v>12</v>
      </c>
      <c r="B410" s="107" t="s">
        <v>123</v>
      </c>
      <c r="C410" s="107">
        <v>6</v>
      </c>
      <c r="D410" s="46" t="s">
        <v>10</v>
      </c>
      <c r="E410" s="46" t="str">
        <f t="shared" si="71"/>
        <v>nametag_list6_critical6</v>
      </c>
      <c r="F410" s="109" t="s">
        <v>338</v>
      </c>
      <c r="G410" s="46" t="s">
        <v>195</v>
      </c>
      <c r="H410" s="46">
        <f>VLOOKUP($C410&amp;$G410,'Character Sets'!$A$3:$H$21,3,FALSE)</f>
        <v>16</v>
      </c>
      <c r="I410" s="46" t="str">
        <f>VLOOKUP($C410&amp;$G410,'Character Sets'!$A$3:$H$21,4,FALSE)</f>
        <v>HT3</v>
      </c>
      <c r="J410" s="46" t="str">
        <f>LOWER(VLOOKUP($C410&amp;$G410,'Character Sets'!$A$3:$H$21,6,FALSE))</f>
        <v>sam</v>
      </c>
      <c r="K410" s="114" t="str">
        <f t="shared" si="72"/>
        <v>HT3_he_sam_nametag.png</v>
      </c>
      <c r="L410" s="46" t="s">
        <v>197</v>
      </c>
      <c r="M410" s="46">
        <f>VLOOKUP($C410&amp;$L410,'Character Sets'!$A$3:$H$21,3,FALSE)</f>
        <v>18</v>
      </c>
      <c r="N410" s="46" t="str">
        <f>VLOOKUP($C410&amp;$L410,'Character Sets'!$A$3:$H$21,4,FALSE)</f>
        <v>HT2</v>
      </c>
      <c r="O410" s="46" t="str">
        <f>LOWER(VLOOKUP($C410&amp;$L410,'Character Sets'!$A$3:$H$21,6,FALSE))</f>
        <v>jordan</v>
      </c>
      <c r="P410" s="114" t="str">
        <f t="shared" si="73"/>
        <v>HT2_they_jordan_nametag.png</v>
      </c>
      <c r="Q410" s="114" t="s">
        <v>20</v>
      </c>
      <c r="R410" s="107" cm="1">
        <f t="array" ref="R410">_xlfn.IFS($AF410="left", 275, $AF410="right", 525)</f>
        <v>525</v>
      </c>
      <c r="S410" s="107" cm="1">
        <f t="array" ref="S410">_xlfn.IFS($AG410="left", 275, $AG410="right", 525)</f>
        <v>275</v>
      </c>
      <c r="T410" s="107" cm="1">
        <f t="array" ref="T410">_xlfn.IFS($AF410="left", 175, $AF410="right", 725)</f>
        <v>725</v>
      </c>
      <c r="U410" s="107" cm="1">
        <f t="array" ref="U410">_xlfn.IFS($AI410="top", 150, $AI410="bottom", 250)</f>
        <v>150</v>
      </c>
      <c r="V410" s="107" cm="1">
        <f t="array" ref="V410">_xlfn.IFS($AI410="top", 100, $AI410="bottom", 300)</f>
        <v>100</v>
      </c>
      <c r="W410" s="107" cm="1">
        <f t="array" ref="W410">_xlfn.IFS($AI410="top", 50, $AI410="bottom", 350)</f>
        <v>50</v>
      </c>
      <c r="X410" s="111" t="str">
        <f t="shared" si="74"/>
        <v>HT3_brother_sam.png</v>
      </c>
      <c r="Y410" s="106" t="str" cm="1">
        <f t="array" ref="Y410">_xlfn.IFS($AR410="target_sister",$AO410,$AR410="target_brother", $AN410,$AR410="distractor_sister",$AQ410,$AR410="distractor_brother",$AP410)</f>
        <v>HT2_brother_jordan.png</v>
      </c>
      <c r="Z410" s="106" t="str" cm="1">
        <f t="array" ref="Z410">_xlfn.IFS($AS410="target_sister",$AO410,$AS410="target_brother", $AN410,$AS410="distractor_sister",$AQ410,$AS410="distractor_brother",$AP410)</f>
        <v>HT3_brother_sam.png</v>
      </c>
      <c r="AA410" s="106" t="str" cm="1">
        <f t="array" ref="AA410">_xlfn.IFS($AT410="target_sister",$AO410,$AT410="target_brother", $AN410,$AT410="distractor_sister",$AQ410,$AT410="distractor_brother",$AP410)</f>
        <v>HT2_sister_jordan.png</v>
      </c>
      <c r="AB410" s="106" t="str" cm="1">
        <f t="array" ref="AB410">_xlfn.IFS($AU410="target_sister",$AO410,$AU410="target_brother", $AN410,$AU410="distractor_sister",$AQ410,$AU410="distractor_brother",$AP410)</f>
        <v>HT3_sister_sam.png</v>
      </c>
      <c r="AC410" s="111" t="str">
        <f>_xlfn.CONCAT(VLOOKUP($C410&amp;$G410,'Character Sets'!$A$3:$H$21,6,FALSE)," gave the ",LEFT($Q410,FIND(".",$Q410)-1)," to ",$AK410," ",$AL410,".")</f>
        <v>Sam gave the corn to his brother.</v>
      </c>
      <c r="AD410" s="107">
        <v>6</v>
      </c>
      <c r="AE410" s="106" t="str" cm="1">
        <f t="array" ref="AE410">_xlfn.IFS($B410="both", "_nametag", $B410="nametag", "_nametag", $B410="intro", "", $B410="neither", "")</f>
        <v>_nametag</v>
      </c>
      <c r="AF410" s="46" t="s">
        <v>6</v>
      </c>
      <c r="AG410" s="46" t="s">
        <v>5</v>
      </c>
      <c r="AH410" s="108" t="str">
        <f t="shared" si="66"/>
        <v>corn</v>
      </c>
      <c r="AI410" s="46" t="s">
        <v>7</v>
      </c>
      <c r="AJ410" s="110" t="str">
        <f t="shared" si="75"/>
        <v>top right</v>
      </c>
      <c r="AK410" s="110" t="str" cm="1">
        <f t="array" ref="AK410">_xlfn.IFS($G410="he", "his", $G410="she", "her", $G410="they", "their")</f>
        <v>his</v>
      </c>
      <c r="AL410" s="110" t="s">
        <v>135</v>
      </c>
      <c r="AM410" s="111" t="str">
        <f t="shared" si="76"/>
        <v>he_brother</v>
      </c>
      <c r="AN410" s="106" t="str">
        <f t="shared" si="67"/>
        <v>HT3_brother_sam.png</v>
      </c>
      <c r="AO410" s="106" t="str">
        <f t="shared" si="68"/>
        <v>HT3_sister_sam.png</v>
      </c>
      <c r="AP410" s="106" t="str">
        <f t="shared" si="69"/>
        <v>HT2_brother_jordan.png</v>
      </c>
      <c r="AQ410" s="106" t="str">
        <f t="shared" si="70"/>
        <v>HT2_sister_jordan.png</v>
      </c>
      <c r="AR410" s="106" t="s">
        <v>357</v>
      </c>
      <c r="AS410" s="106" t="s">
        <v>355</v>
      </c>
      <c r="AT410" s="106" t="s">
        <v>358</v>
      </c>
      <c r="AU410" s="106" t="s">
        <v>356</v>
      </c>
    </row>
    <row r="411" spans="1:47" x14ac:dyDescent="0.25">
      <c r="A411" s="107">
        <v>12</v>
      </c>
      <c r="B411" s="107" t="s">
        <v>123</v>
      </c>
      <c r="C411" s="107">
        <v>6</v>
      </c>
      <c r="D411" s="46" t="s">
        <v>10</v>
      </c>
      <c r="E411" s="46" t="str">
        <f t="shared" si="71"/>
        <v>nametag_list6_critical7</v>
      </c>
      <c r="F411" s="109" t="s">
        <v>338</v>
      </c>
      <c r="G411" s="46" t="s">
        <v>195</v>
      </c>
      <c r="H411" s="46">
        <f>VLOOKUP($C411&amp;$G411,'Character Sets'!$A$3:$H$21,3,FALSE)</f>
        <v>16</v>
      </c>
      <c r="I411" s="46" t="str">
        <f>VLOOKUP($C411&amp;$G411,'Character Sets'!$A$3:$H$21,4,FALSE)</f>
        <v>HT3</v>
      </c>
      <c r="J411" s="46" t="str">
        <f>LOWER(VLOOKUP($C411&amp;$G411,'Character Sets'!$A$3:$H$21,6,FALSE))</f>
        <v>sam</v>
      </c>
      <c r="K411" s="114" t="str">
        <f t="shared" si="72"/>
        <v>HT3_he_sam_nametag.png</v>
      </c>
      <c r="L411" s="46" t="s">
        <v>197</v>
      </c>
      <c r="M411" s="46">
        <f>VLOOKUP($C411&amp;$L411,'Character Sets'!$A$3:$H$21,3,FALSE)</f>
        <v>18</v>
      </c>
      <c r="N411" s="46" t="str">
        <f>VLOOKUP($C411&amp;$L411,'Character Sets'!$A$3:$H$21,4,FALSE)</f>
        <v>HT2</v>
      </c>
      <c r="O411" s="46" t="str">
        <f>LOWER(VLOOKUP($C411&amp;$L411,'Character Sets'!$A$3:$H$21,6,FALSE))</f>
        <v>jordan</v>
      </c>
      <c r="P411" s="114" t="str">
        <f t="shared" si="73"/>
        <v>HT2_they_jordan_nametag.png</v>
      </c>
      <c r="Q411" s="114" t="s">
        <v>103</v>
      </c>
      <c r="R411" s="107" cm="1">
        <f t="array" ref="R411">_xlfn.IFS($AF411="left", 275, $AF411="right", 525)</f>
        <v>275</v>
      </c>
      <c r="S411" s="107" cm="1">
        <f t="array" ref="S411">_xlfn.IFS($AG411="left", 275, $AG411="right", 525)</f>
        <v>525</v>
      </c>
      <c r="T411" s="107" cm="1">
        <f t="array" ref="T411">_xlfn.IFS($AF411="left", 175, $AF411="right", 725)</f>
        <v>175</v>
      </c>
      <c r="U411" s="107" cm="1">
        <f t="array" ref="U411">_xlfn.IFS($AI411="top", 150, $AI411="bottom", 250)</f>
        <v>250</v>
      </c>
      <c r="V411" s="107" cm="1">
        <f t="array" ref="V411">_xlfn.IFS($AI411="top", 100, $AI411="bottom", 300)</f>
        <v>300</v>
      </c>
      <c r="W411" s="107" cm="1">
        <f t="array" ref="W411">_xlfn.IFS($AI411="top", 50, $AI411="bottom", 350)</f>
        <v>350</v>
      </c>
      <c r="X411" s="111" t="str">
        <f t="shared" si="74"/>
        <v>HT3_brother_sam.png</v>
      </c>
      <c r="Y411" s="106" t="str" cm="1">
        <f t="array" ref="Y411">_xlfn.IFS($AR411="target_sister",$AO411,$AR411="target_brother", $AN411,$AR411="distractor_sister",$AQ411,$AR411="distractor_brother",$AP411)</f>
        <v>HT3_sister_sam.png</v>
      </c>
      <c r="Z411" s="106" t="str" cm="1">
        <f t="array" ref="Z411">_xlfn.IFS($AS411="target_sister",$AO411,$AS411="target_brother", $AN411,$AS411="distractor_sister",$AQ411,$AS411="distractor_brother",$AP411)</f>
        <v>HT2_sister_jordan.png</v>
      </c>
      <c r="AA411" s="106" t="str" cm="1">
        <f t="array" ref="AA411">_xlfn.IFS($AT411="target_sister",$AO411,$AT411="target_brother", $AN411,$AT411="distractor_sister",$AQ411,$AT411="distractor_brother",$AP411)</f>
        <v>HT3_brother_sam.png</v>
      </c>
      <c r="AB411" s="106" t="str" cm="1">
        <f t="array" ref="AB411">_xlfn.IFS($AU411="target_sister",$AO411,$AU411="target_brother", $AN411,$AU411="distractor_sister",$AQ411,$AU411="distractor_brother",$AP411)</f>
        <v>HT2_brother_jordan.png</v>
      </c>
      <c r="AC411" s="111" t="str">
        <f>_xlfn.CONCAT(VLOOKUP($C411&amp;$G411,'Character Sets'!$A$3:$H$21,6,FALSE)," gave the ",LEFT($Q411,FIND(".",$Q411)-1)," to ",$AK411," ",$AL411,".")</f>
        <v>Sam gave the kiwi to his brother.</v>
      </c>
      <c r="AD411" s="107">
        <v>7</v>
      </c>
      <c r="AE411" s="106" t="str" cm="1">
        <f t="array" ref="AE411">_xlfn.IFS($B411="both", "_nametag", $B411="nametag", "_nametag", $B411="intro", "", $B411="neither", "")</f>
        <v>_nametag</v>
      </c>
      <c r="AF411" s="46" t="s">
        <v>5</v>
      </c>
      <c r="AG411" s="46" t="s">
        <v>6</v>
      </c>
      <c r="AH411" s="108" t="str">
        <f t="shared" si="66"/>
        <v>kiwi</v>
      </c>
      <c r="AI411" s="46" t="s">
        <v>8</v>
      </c>
      <c r="AJ411" s="110" t="str">
        <f t="shared" si="75"/>
        <v>bottom left</v>
      </c>
      <c r="AK411" s="110" t="str" cm="1">
        <f t="array" ref="AK411">_xlfn.IFS($G411="he", "his", $G411="she", "her", $G411="they", "their")</f>
        <v>his</v>
      </c>
      <c r="AL411" s="110" t="s">
        <v>135</v>
      </c>
      <c r="AM411" s="111" t="str">
        <f t="shared" si="76"/>
        <v>he_brother</v>
      </c>
      <c r="AN411" s="106" t="str">
        <f t="shared" si="67"/>
        <v>HT3_brother_sam.png</v>
      </c>
      <c r="AO411" s="106" t="str">
        <f t="shared" si="68"/>
        <v>HT3_sister_sam.png</v>
      </c>
      <c r="AP411" s="106" t="str">
        <f t="shared" si="69"/>
        <v>HT2_brother_jordan.png</v>
      </c>
      <c r="AQ411" s="106" t="str">
        <f t="shared" si="70"/>
        <v>HT2_sister_jordan.png</v>
      </c>
      <c r="AR411" s="106" t="s">
        <v>356</v>
      </c>
      <c r="AS411" s="106" t="s">
        <v>358</v>
      </c>
      <c r="AT411" s="106" t="s">
        <v>355</v>
      </c>
      <c r="AU411" s="106" t="s">
        <v>357</v>
      </c>
    </row>
    <row r="412" spans="1:47" x14ac:dyDescent="0.25">
      <c r="A412" s="107">
        <v>12</v>
      </c>
      <c r="B412" s="107" t="s">
        <v>123</v>
      </c>
      <c r="C412" s="107">
        <v>6</v>
      </c>
      <c r="D412" s="46" t="s">
        <v>10</v>
      </c>
      <c r="E412" s="46" t="str">
        <f t="shared" si="71"/>
        <v>nametag_list6_critical8</v>
      </c>
      <c r="F412" s="109" t="s">
        <v>338</v>
      </c>
      <c r="G412" s="46" t="s">
        <v>195</v>
      </c>
      <c r="H412" s="46">
        <f>VLOOKUP($C412&amp;$G412,'Character Sets'!$A$3:$H$21,3,FALSE)</f>
        <v>16</v>
      </c>
      <c r="I412" s="46" t="str">
        <f>VLOOKUP($C412&amp;$G412,'Character Sets'!$A$3:$H$21,4,FALSE)</f>
        <v>HT3</v>
      </c>
      <c r="J412" s="46" t="str">
        <f>LOWER(VLOOKUP($C412&amp;$G412,'Character Sets'!$A$3:$H$21,6,FALSE))</f>
        <v>sam</v>
      </c>
      <c r="K412" s="114" t="str">
        <f t="shared" si="72"/>
        <v>HT3_he_sam_nametag.png</v>
      </c>
      <c r="L412" s="46" t="s">
        <v>197</v>
      </c>
      <c r="M412" s="46">
        <f>VLOOKUP($C412&amp;$L412,'Character Sets'!$A$3:$H$21,3,FALSE)</f>
        <v>18</v>
      </c>
      <c r="N412" s="46" t="str">
        <f>VLOOKUP($C412&amp;$L412,'Character Sets'!$A$3:$H$21,4,FALSE)</f>
        <v>HT2</v>
      </c>
      <c r="O412" s="46" t="str">
        <f>LOWER(VLOOKUP($C412&amp;$L412,'Character Sets'!$A$3:$H$21,6,FALSE))</f>
        <v>jordan</v>
      </c>
      <c r="P412" s="114" t="str">
        <f t="shared" si="73"/>
        <v>HT2_they_jordan_nametag.png</v>
      </c>
      <c r="Q412" s="114" t="s">
        <v>40</v>
      </c>
      <c r="R412" s="107" cm="1">
        <f t="array" ref="R412">_xlfn.IFS($AF412="left", 275, $AF412="right", 525)</f>
        <v>525</v>
      </c>
      <c r="S412" s="107" cm="1">
        <f t="array" ref="S412">_xlfn.IFS($AG412="left", 275, $AG412="right", 525)</f>
        <v>275</v>
      </c>
      <c r="T412" s="107" cm="1">
        <f t="array" ref="T412">_xlfn.IFS($AF412="left", 175, $AF412="right", 725)</f>
        <v>725</v>
      </c>
      <c r="U412" s="107" cm="1">
        <f t="array" ref="U412">_xlfn.IFS($AI412="top", 150, $AI412="bottom", 250)</f>
        <v>250</v>
      </c>
      <c r="V412" s="107" cm="1">
        <f t="array" ref="V412">_xlfn.IFS($AI412="top", 100, $AI412="bottom", 300)</f>
        <v>300</v>
      </c>
      <c r="W412" s="107" cm="1">
        <f t="array" ref="W412">_xlfn.IFS($AI412="top", 50, $AI412="bottom", 350)</f>
        <v>350</v>
      </c>
      <c r="X412" s="111" t="str">
        <f t="shared" si="74"/>
        <v>HT3_sister_sam.png</v>
      </c>
      <c r="Y412" s="106" t="str" cm="1">
        <f t="array" ref="Y412">_xlfn.IFS($AR412="target_sister",$AO412,$AR412="target_brother", $AN412,$AR412="distractor_sister",$AQ412,$AR412="distractor_brother",$AP412)</f>
        <v>HT2_brother_jordan.png</v>
      </c>
      <c r="Z412" s="106" t="str" cm="1">
        <f t="array" ref="Z412">_xlfn.IFS($AS412="target_sister",$AO412,$AS412="target_brother", $AN412,$AS412="distractor_sister",$AQ412,$AS412="distractor_brother",$AP412)</f>
        <v>HT3_brother_sam.png</v>
      </c>
      <c r="AA412" s="106" t="str" cm="1">
        <f t="array" ref="AA412">_xlfn.IFS($AT412="target_sister",$AO412,$AT412="target_brother", $AN412,$AT412="distractor_sister",$AQ412,$AT412="distractor_brother",$AP412)</f>
        <v>HT2_sister_jordan.png</v>
      </c>
      <c r="AB412" s="106" t="str" cm="1">
        <f t="array" ref="AB412">_xlfn.IFS($AU412="target_sister",$AO412,$AU412="target_brother", $AN412,$AU412="distractor_sister",$AQ412,$AU412="distractor_brother",$AP412)</f>
        <v>HT3_sister_sam.png</v>
      </c>
      <c r="AC412" s="111" t="str">
        <f>_xlfn.CONCAT(VLOOKUP($C412&amp;$G412,'Character Sets'!$A$3:$H$21,6,FALSE)," gave the ",LEFT($Q412,FIND(".",$Q412)-1)," to ",$AK412," ",$AL412,".")</f>
        <v>Sam gave the grapes to his sister.</v>
      </c>
      <c r="AD412" s="107">
        <v>8</v>
      </c>
      <c r="AE412" s="106" t="str" cm="1">
        <f t="array" ref="AE412">_xlfn.IFS($B412="both", "_nametag", $B412="nametag", "_nametag", $B412="intro", "", $B412="neither", "")</f>
        <v>_nametag</v>
      </c>
      <c r="AF412" s="46" t="s">
        <v>6</v>
      </c>
      <c r="AG412" s="46" t="s">
        <v>5</v>
      </c>
      <c r="AH412" s="108" t="str">
        <f t="shared" ref="AH412:AH434" si="77">LEFT($Q412,FIND(".",$Q412)-1)</f>
        <v>grapes</v>
      </c>
      <c r="AI412" s="46" t="s">
        <v>8</v>
      </c>
      <c r="AJ412" s="110" t="str">
        <f t="shared" si="75"/>
        <v>bottom right</v>
      </c>
      <c r="AK412" s="110" t="str" cm="1">
        <f t="array" ref="AK412">_xlfn.IFS($G412="he", "his", $G412="she", "her", $G412="they", "their")</f>
        <v>his</v>
      </c>
      <c r="AL412" s="110" t="s">
        <v>136</v>
      </c>
      <c r="AM412" s="111" t="str">
        <f t="shared" si="76"/>
        <v>he_sister</v>
      </c>
      <c r="AN412" s="106" t="str">
        <f t="shared" ref="AN412:AN434" si="78">_xlfn.CONCAT($I412, "_brother_", $J412, ".png")</f>
        <v>HT3_brother_sam.png</v>
      </c>
      <c r="AO412" s="106" t="str">
        <f t="shared" ref="AO412:AO434" si="79">_xlfn.CONCAT($I412, "_sister_", $J412, ".png")</f>
        <v>HT3_sister_sam.png</v>
      </c>
      <c r="AP412" s="106" t="str">
        <f t="shared" ref="AP412:AP434" si="80">_xlfn.CONCAT($N412, "_brother_", $O412, ".png")</f>
        <v>HT2_brother_jordan.png</v>
      </c>
      <c r="AQ412" s="106" t="str">
        <f t="shared" ref="AQ412:AQ434" si="81">_xlfn.CONCAT($N412, "_sister_", $O412, ".png")</f>
        <v>HT2_sister_jordan.png</v>
      </c>
      <c r="AR412" s="106" t="s">
        <v>357</v>
      </c>
      <c r="AS412" s="106" t="s">
        <v>355</v>
      </c>
      <c r="AT412" s="106" t="s">
        <v>358</v>
      </c>
      <c r="AU412" s="106" t="s">
        <v>356</v>
      </c>
    </row>
    <row r="413" spans="1:47" x14ac:dyDescent="0.25">
      <c r="A413" s="107">
        <v>12</v>
      </c>
      <c r="B413" s="107" t="s">
        <v>123</v>
      </c>
      <c r="C413" s="107">
        <v>6</v>
      </c>
      <c r="D413" s="46" t="s">
        <v>10</v>
      </c>
      <c r="E413" s="46" t="str">
        <f t="shared" si="71"/>
        <v>nametag_list6_critical9</v>
      </c>
      <c r="F413" s="109" t="s">
        <v>338</v>
      </c>
      <c r="G413" s="46" t="s">
        <v>195</v>
      </c>
      <c r="H413" s="46">
        <f>VLOOKUP($C413&amp;$G413,'Character Sets'!$A$3:$H$21,3,FALSE)</f>
        <v>16</v>
      </c>
      <c r="I413" s="46" t="str">
        <f>VLOOKUP($C413&amp;$G413,'Character Sets'!$A$3:$H$21,4,FALSE)</f>
        <v>HT3</v>
      </c>
      <c r="J413" s="46" t="str">
        <f>LOWER(VLOOKUP($C413&amp;$G413,'Character Sets'!$A$3:$H$21,6,FALSE))</f>
        <v>sam</v>
      </c>
      <c r="K413" s="114" t="str">
        <f t="shared" si="72"/>
        <v>HT3_he_sam_nametag.png</v>
      </c>
      <c r="L413" s="46" t="s">
        <v>197</v>
      </c>
      <c r="M413" s="46">
        <f>VLOOKUP($C413&amp;$L413,'Character Sets'!$A$3:$H$21,3,FALSE)</f>
        <v>18</v>
      </c>
      <c r="N413" s="46" t="str">
        <f>VLOOKUP($C413&amp;$L413,'Character Sets'!$A$3:$H$21,4,FALSE)</f>
        <v>HT2</v>
      </c>
      <c r="O413" s="46" t="str">
        <f>LOWER(VLOOKUP($C413&amp;$L413,'Character Sets'!$A$3:$H$21,6,FALSE))</f>
        <v>jordan</v>
      </c>
      <c r="P413" s="114" t="str">
        <f t="shared" si="73"/>
        <v>HT2_they_jordan_nametag.png</v>
      </c>
      <c r="Q413" s="114" t="s">
        <v>101</v>
      </c>
      <c r="R413" s="107" cm="1">
        <f t="array" ref="R413">_xlfn.IFS($AF413="left", 275, $AF413="right", 525)</f>
        <v>275</v>
      </c>
      <c r="S413" s="107" cm="1">
        <f t="array" ref="S413">_xlfn.IFS($AG413="left", 275, $AG413="right", 525)</f>
        <v>525</v>
      </c>
      <c r="T413" s="107" cm="1">
        <f t="array" ref="T413">_xlfn.IFS($AF413="left", 175, $AF413="right", 725)</f>
        <v>175</v>
      </c>
      <c r="U413" s="107" cm="1">
        <f t="array" ref="U413">_xlfn.IFS($AI413="top", 150, $AI413="bottom", 250)</f>
        <v>150</v>
      </c>
      <c r="V413" s="107" cm="1">
        <f t="array" ref="V413">_xlfn.IFS($AI413="top", 100, $AI413="bottom", 300)</f>
        <v>100</v>
      </c>
      <c r="W413" s="107" cm="1">
        <f t="array" ref="W413">_xlfn.IFS($AI413="top", 50, $AI413="bottom", 350)</f>
        <v>50</v>
      </c>
      <c r="X413" s="111" t="str">
        <f t="shared" si="74"/>
        <v>HT3_sister_sam.png</v>
      </c>
      <c r="Y413" s="106" t="str" cm="1">
        <f t="array" ref="Y413">_xlfn.IFS($AR413="target_sister",$AO413,$AR413="target_brother", $AN413,$AR413="distractor_sister",$AQ413,$AR413="distractor_brother",$AP413)</f>
        <v>HT3_sister_sam.png</v>
      </c>
      <c r="Z413" s="106" t="str" cm="1">
        <f t="array" ref="Z413">_xlfn.IFS($AS413="target_sister",$AO413,$AS413="target_brother", $AN413,$AS413="distractor_sister",$AQ413,$AS413="distractor_brother",$AP413)</f>
        <v>HT2_sister_jordan.png</v>
      </c>
      <c r="AA413" s="106" t="str" cm="1">
        <f t="array" ref="AA413">_xlfn.IFS($AT413="target_sister",$AO413,$AT413="target_brother", $AN413,$AT413="distractor_sister",$AQ413,$AT413="distractor_brother",$AP413)</f>
        <v>HT3_brother_sam.png</v>
      </c>
      <c r="AB413" s="106" t="str" cm="1">
        <f t="array" ref="AB413">_xlfn.IFS($AU413="target_sister",$AO413,$AU413="target_brother", $AN413,$AU413="distractor_sister",$AQ413,$AU413="distractor_brother",$AP413)</f>
        <v>HT2_brother_jordan.png</v>
      </c>
      <c r="AC413" s="111" t="str">
        <f>_xlfn.CONCAT(VLOOKUP($C413&amp;$G413,'Character Sets'!$A$3:$H$21,6,FALSE)," gave the ",LEFT($Q413,FIND(".",$Q413)-1)," to ",$AK413," ",$AL413,".")</f>
        <v>Sam gave the pear to his sister.</v>
      </c>
      <c r="AD413" s="107">
        <v>9</v>
      </c>
      <c r="AE413" s="106" t="str" cm="1">
        <f t="array" ref="AE413">_xlfn.IFS($B413="both", "_nametag", $B413="nametag", "_nametag", $B413="intro", "", $B413="neither", "")</f>
        <v>_nametag</v>
      </c>
      <c r="AF413" s="46" t="s">
        <v>5</v>
      </c>
      <c r="AG413" s="46" t="s">
        <v>6</v>
      </c>
      <c r="AH413" s="108" t="str">
        <f t="shared" si="77"/>
        <v>pear</v>
      </c>
      <c r="AI413" s="46" t="s">
        <v>7</v>
      </c>
      <c r="AJ413" s="110" t="str">
        <f t="shared" si="75"/>
        <v>top left</v>
      </c>
      <c r="AK413" s="110" t="str" cm="1">
        <f t="array" ref="AK413">_xlfn.IFS($G413="he", "his", $G413="she", "her", $G413="they", "their")</f>
        <v>his</v>
      </c>
      <c r="AL413" s="110" t="s">
        <v>136</v>
      </c>
      <c r="AM413" s="111" t="str">
        <f t="shared" si="76"/>
        <v>he_sister</v>
      </c>
      <c r="AN413" s="106" t="str">
        <f t="shared" si="78"/>
        <v>HT3_brother_sam.png</v>
      </c>
      <c r="AO413" s="106" t="str">
        <f t="shared" si="79"/>
        <v>HT3_sister_sam.png</v>
      </c>
      <c r="AP413" s="106" t="str">
        <f t="shared" si="80"/>
        <v>HT2_brother_jordan.png</v>
      </c>
      <c r="AQ413" s="106" t="str">
        <f t="shared" si="81"/>
        <v>HT2_sister_jordan.png</v>
      </c>
      <c r="AR413" s="106" t="s">
        <v>356</v>
      </c>
      <c r="AS413" s="106" t="s">
        <v>358</v>
      </c>
      <c r="AT413" s="106" t="s">
        <v>355</v>
      </c>
      <c r="AU413" s="106" t="s">
        <v>357</v>
      </c>
    </row>
    <row r="414" spans="1:47" x14ac:dyDescent="0.25">
      <c r="A414" s="107">
        <v>12</v>
      </c>
      <c r="B414" s="107" t="s">
        <v>123</v>
      </c>
      <c r="C414" s="107">
        <v>6</v>
      </c>
      <c r="D414" s="46" t="s">
        <v>10</v>
      </c>
      <c r="E414" s="46" t="str">
        <f t="shared" si="71"/>
        <v>nametag_list6_critical10</v>
      </c>
      <c r="F414" s="109" t="s">
        <v>338</v>
      </c>
      <c r="G414" s="46" t="s">
        <v>195</v>
      </c>
      <c r="H414" s="46">
        <f>VLOOKUP($C414&amp;$G414,'Character Sets'!$A$3:$H$21,3,FALSE)</f>
        <v>16</v>
      </c>
      <c r="I414" s="46" t="str">
        <f>VLOOKUP($C414&amp;$G414,'Character Sets'!$A$3:$H$21,4,FALSE)</f>
        <v>HT3</v>
      </c>
      <c r="J414" s="46" t="str">
        <f>LOWER(VLOOKUP($C414&amp;$G414,'Character Sets'!$A$3:$H$21,6,FALSE))</f>
        <v>sam</v>
      </c>
      <c r="K414" s="114" t="str">
        <f t="shared" si="72"/>
        <v>HT3_he_sam_nametag.png</v>
      </c>
      <c r="L414" s="46" t="s">
        <v>197</v>
      </c>
      <c r="M414" s="46">
        <f>VLOOKUP($C414&amp;$L414,'Character Sets'!$A$3:$H$21,3,FALSE)</f>
        <v>18</v>
      </c>
      <c r="N414" s="46" t="str">
        <f>VLOOKUP($C414&amp;$L414,'Character Sets'!$A$3:$H$21,4,FALSE)</f>
        <v>HT2</v>
      </c>
      <c r="O414" s="46" t="str">
        <f>LOWER(VLOOKUP($C414&amp;$L414,'Character Sets'!$A$3:$H$21,6,FALSE))</f>
        <v>jordan</v>
      </c>
      <c r="P414" s="114" t="str">
        <f t="shared" si="73"/>
        <v>HT2_they_jordan_nametag.png</v>
      </c>
      <c r="Q414" s="114" t="s">
        <v>21</v>
      </c>
      <c r="R414" s="107" cm="1">
        <f t="array" ref="R414">_xlfn.IFS($AF414="left", 275, $AF414="right", 525)</f>
        <v>525</v>
      </c>
      <c r="S414" s="107" cm="1">
        <f t="array" ref="S414">_xlfn.IFS($AG414="left", 275, $AG414="right", 525)</f>
        <v>275</v>
      </c>
      <c r="T414" s="107" cm="1">
        <f t="array" ref="T414">_xlfn.IFS($AF414="left", 175, $AF414="right", 725)</f>
        <v>725</v>
      </c>
      <c r="U414" s="107" cm="1">
        <f t="array" ref="U414">_xlfn.IFS($AI414="top", 150, $AI414="bottom", 250)</f>
        <v>150</v>
      </c>
      <c r="V414" s="107" cm="1">
        <f t="array" ref="V414">_xlfn.IFS($AI414="top", 100, $AI414="bottom", 300)</f>
        <v>100</v>
      </c>
      <c r="W414" s="107" cm="1">
        <f t="array" ref="W414">_xlfn.IFS($AI414="top", 50, $AI414="bottom", 350)</f>
        <v>50</v>
      </c>
      <c r="X414" s="111" t="str">
        <f t="shared" si="74"/>
        <v>HT3_brother_sam.png</v>
      </c>
      <c r="Y414" s="106" t="str" cm="1">
        <f t="array" ref="Y414">_xlfn.IFS($AR414="target_sister",$AO414,$AR414="target_brother", $AN414,$AR414="distractor_sister",$AQ414,$AR414="distractor_brother",$AP414)</f>
        <v>HT2_brother_jordan.png</v>
      </c>
      <c r="Z414" s="106" t="str" cm="1">
        <f t="array" ref="Z414">_xlfn.IFS($AS414="target_sister",$AO414,$AS414="target_brother", $AN414,$AS414="distractor_sister",$AQ414,$AS414="distractor_brother",$AP414)</f>
        <v>HT3_brother_sam.png</v>
      </c>
      <c r="AA414" s="106" t="str" cm="1">
        <f t="array" ref="AA414">_xlfn.IFS($AT414="target_sister",$AO414,$AT414="target_brother", $AN414,$AT414="distractor_sister",$AQ414,$AT414="distractor_brother",$AP414)</f>
        <v>HT2_sister_jordan.png</v>
      </c>
      <c r="AB414" s="106" t="str" cm="1">
        <f t="array" ref="AB414">_xlfn.IFS($AU414="target_sister",$AO414,$AU414="target_brother", $AN414,$AU414="distractor_sister",$AQ414,$AU414="distractor_brother",$AP414)</f>
        <v>HT3_sister_sam.png</v>
      </c>
      <c r="AC414" s="111" t="str">
        <f>_xlfn.CONCAT(VLOOKUP($C414&amp;$G414,'Character Sets'!$A$3:$H$21,6,FALSE)," gave the ",LEFT($Q414,FIND(".",$Q414)-1)," to ",$AK414," ",$AL414,".")</f>
        <v>Sam gave the juice to his brother.</v>
      </c>
      <c r="AD414" s="107">
        <v>10</v>
      </c>
      <c r="AE414" s="106" t="str" cm="1">
        <f t="array" ref="AE414">_xlfn.IFS($B414="both", "_nametag", $B414="nametag", "_nametag", $B414="intro", "", $B414="neither", "")</f>
        <v>_nametag</v>
      </c>
      <c r="AF414" s="46" t="s">
        <v>6</v>
      </c>
      <c r="AG414" s="46" t="s">
        <v>5</v>
      </c>
      <c r="AH414" s="108" t="str">
        <f t="shared" si="77"/>
        <v>juice</v>
      </c>
      <c r="AI414" s="46" t="s">
        <v>7</v>
      </c>
      <c r="AJ414" s="110" t="str">
        <f t="shared" si="75"/>
        <v>top right</v>
      </c>
      <c r="AK414" s="110" t="str" cm="1">
        <f t="array" ref="AK414">_xlfn.IFS($G414="he", "his", $G414="she", "her", $G414="they", "their")</f>
        <v>his</v>
      </c>
      <c r="AL414" s="110" t="s">
        <v>135</v>
      </c>
      <c r="AM414" s="111" t="str">
        <f t="shared" si="76"/>
        <v>he_brother</v>
      </c>
      <c r="AN414" s="106" t="str">
        <f t="shared" si="78"/>
        <v>HT3_brother_sam.png</v>
      </c>
      <c r="AO414" s="106" t="str">
        <f t="shared" si="79"/>
        <v>HT3_sister_sam.png</v>
      </c>
      <c r="AP414" s="106" t="str">
        <f t="shared" si="80"/>
        <v>HT2_brother_jordan.png</v>
      </c>
      <c r="AQ414" s="106" t="str">
        <f t="shared" si="81"/>
        <v>HT2_sister_jordan.png</v>
      </c>
      <c r="AR414" s="106" t="s">
        <v>357</v>
      </c>
      <c r="AS414" s="106" t="s">
        <v>355</v>
      </c>
      <c r="AT414" s="106" t="s">
        <v>358</v>
      </c>
      <c r="AU414" s="106" t="s">
        <v>356</v>
      </c>
    </row>
    <row r="415" spans="1:47" x14ac:dyDescent="0.25">
      <c r="A415" s="107">
        <v>12</v>
      </c>
      <c r="B415" s="107" t="s">
        <v>123</v>
      </c>
      <c r="C415" s="107">
        <v>6</v>
      </c>
      <c r="D415" s="46" t="s">
        <v>10</v>
      </c>
      <c r="E415" s="46" t="str">
        <f t="shared" si="71"/>
        <v>nametag_list6_critical11</v>
      </c>
      <c r="F415" s="46" t="s">
        <v>337</v>
      </c>
      <c r="G415" s="46" t="s">
        <v>196</v>
      </c>
      <c r="H415" s="46">
        <f>VLOOKUP($C415&amp;$G415,'Character Sets'!$A$3:$H$21,3,FALSE)</f>
        <v>17</v>
      </c>
      <c r="I415" s="46" t="str">
        <f>VLOOKUP($C415&amp;$G415,'Character Sets'!$A$3:$H$21,4,FALSE)</f>
        <v>ST3</v>
      </c>
      <c r="J415" s="46" t="str">
        <f>LOWER(VLOOKUP($C415&amp;$G415,'Character Sets'!$A$3:$H$21,6,FALSE))</f>
        <v>taylor</v>
      </c>
      <c r="K415" s="114" t="str">
        <f t="shared" si="72"/>
        <v>ST3_she_taylor_nametag.png</v>
      </c>
      <c r="L415" s="46" t="s">
        <v>195</v>
      </c>
      <c r="M415" s="46">
        <f>VLOOKUP($C415&amp;$L415,'Character Sets'!$A$3:$H$21,3,FALSE)</f>
        <v>16</v>
      </c>
      <c r="N415" s="46" t="str">
        <f>VLOOKUP($C415&amp;$L415,'Character Sets'!$A$3:$H$21,4,FALSE)</f>
        <v>HT3</v>
      </c>
      <c r="O415" s="46" t="str">
        <f>LOWER(VLOOKUP($C415&amp;$L415,'Character Sets'!$A$3:$H$21,6,FALSE))</f>
        <v>sam</v>
      </c>
      <c r="P415" s="114" t="str">
        <f t="shared" si="73"/>
        <v>HT3_he_sam_nametag.png</v>
      </c>
      <c r="Q415" s="114" t="s">
        <v>22</v>
      </c>
      <c r="R415" s="107" cm="1">
        <f t="array" ref="R415">_xlfn.IFS($AF415="left", 275, $AF415="right", 525)</f>
        <v>275</v>
      </c>
      <c r="S415" s="107" cm="1">
        <f t="array" ref="S415">_xlfn.IFS($AG415="left", 275, $AG415="right", 525)</f>
        <v>525</v>
      </c>
      <c r="T415" s="107" cm="1">
        <f t="array" ref="T415">_xlfn.IFS($AF415="left", 175, $AF415="right", 725)</f>
        <v>175</v>
      </c>
      <c r="U415" s="107" cm="1">
        <f t="array" ref="U415">_xlfn.IFS($AI415="top", 150, $AI415="bottom", 250)</f>
        <v>250</v>
      </c>
      <c r="V415" s="107" cm="1">
        <f t="array" ref="V415">_xlfn.IFS($AI415="top", 100, $AI415="bottom", 300)</f>
        <v>300</v>
      </c>
      <c r="W415" s="107" cm="1">
        <f t="array" ref="W415">_xlfn.IFS($AI415="top", 50, $AI415="bottom", 350)</f>
        <v>350</v>
      </c>
      <c r="X415" s="111" t="str">
        <f t="shared" si="74"/>
        <v>ST3_sister_taylor.png</v>
      </c>
      <c r="Y415" s="106" t="str" cm="1">
        <f t="array" ref="Y415">_xlfn.IFS($AR415="target_sister",$AO415,$AR415="target_brother", $AN415,$AR415="distractor_sister",$AQ415,$AR415="distractor_brother",$AP415)</f>
        <v>ST3_brother_taylor.png</v>
      </c>
      <c r="Z415" s="106" t="str" cm="1">
        <f t="array" ref="Z415">_xlfn.IFS($AS415="target_sister",$AO415,$AS415="target_brother", $AN415,$AS415="distractor_sister",$AQ415,$AS415="distractor_brother",$AP415)</f>
        <v>HT3_brother_sam.png</v>
      </c>
      <c r="AA415" s="106" t="str" cm="1">
        <f t="array" ref="AA415">_xlfn.IFS($AT415="target_sister",$AO415,$AT415="target_brother", $AN415,$AT415="distractor_sister",$AQ415,$AT415="distractor_brother",$AP415)</f>
        <v>ST3_sister_taylor.png</v>
      </c>
      <c r="AB415" s="106" t="str" cm="1">
        <f t="array" ref="AB415">_xlfn.IFS($AU415="target_sister",$AO415,$AU415="target_brother", $AN415,$AU415="distractor_sister",$AQ415,$AU415="distractor_brother",$AP415)</f>
        <v>HT3_sister_sam.png</v>
      </c>
      <c r="AC415" s="111" t="str">
        <f>_xlfn.CONCAT(VLOOKUP($C415&amp;$G415,'Character Sets'!$A$3:$H$21,6,FALSE)," gave the ",LEFT($Q415,FIND(".",$Q415)-1)," to ",$AK415," ",$AL415,".")</f>
        <v>Taylor gave the spoon to her sister.</v>
      </c>
      <c r="AD415" s="107">
        <v>11</v>
      </c>
      <c r="AE415" s="106" t="str" cm="1">
        <f t="array" ref="AE415">_xlfn.IFS($B415="both", "_nametag", $B415="nametag", "_nametag", $B415="intro", "", $B415="neither", "")</f>
        <v>_nametag</v>
      </c>
      <c r="AF415" s="46" t="s">
        <v>5</v>
      </c>
      <c r="AG415" s="46" t="s">
        <v>6</v>
      </c>
      <c r="AH415" s="108" t="str">
        <f t="shared" si="77"/>
        <v>spoon</v>
      </c>
      <c r="AI415" s="46" t="s">
        <v>8</v>
      </c>
      <c r="AJ415" s="110" t="str">
        <f t="shared" si="75"/>
        <v>bottom left</v>
      </c>
      <c r="AK415" s="110" t="str" cm="1">
        <f t="array" ref="AK415">_xlfn.IFS($G415="he", "his", $G415="she", "her", $G415="they", "their")</f>
        <v>her</v>
      </c>
      <c r="AL415" s="110" t="s">
        <v>136</v>
      </c>
      <c r="AM415" s="111" t="str">
        <f t="shared" si="76"/>
        <v>she_sister</v>
      </c>
      <c r="AN415" s="106" t="str">
        <f t="shared" si="78"/>
        <v>ST3_brother_taylor.png</v>
      </c>
      <c r="AO415" s="106" t="str">
        <f t="shared" si="79"/>
        <v>ST3_sister_taylor.png</v>
      </c>
      <c r="AP415" s="106" t="str">
        <f t="shared" si="80"/>
        <v>HT3_brother_sam.png</v>
      </c>
      <c r="AQ415" s="106" t="str">
        <f t="shared" si="81"/>
        <v>HT3_sister_sam.png</v>
      </c>
      <c r="AR415" s="106" t="s">
        <v>355</v>
      </c>
      <c r="AS415" s="106" t="s">
        <v>357</v>
      </c>
      <c r="AT415" s="106" t="s">
        <v>356</v>
      </c>
      <c r="AU415" s="106" t="s">
        <v>358</v>
      </c>
    </row>
    <row r="416" spans="1:47" x14ac:dyDescent="0.25">
      <c r="A416" s="107">
        <v>12</v>
      </c>
      <c r="B416" s="107" t="s">
        <v>123</v>
      </c>
      <c r="C416" s="107">
        <v>6</v>
      </c>
      <c r="D416" s="46" t="s">
        <v>10</v>
      </c>
      <c r="E416" s="46" t="str">
        <f t="shared" si="71"/>
        <v>nametag_list6_critical12</v>
      </c>
      <c r="F416" s="46" t="s">
        <v>337</v>
      </c>
      <c r="G416" s="46" t="s">
        <v>196</v>
      </c>
      <c r="H416" s="46">
        <f>VLOOKUP($C416&amp;$G416,'Character Sets'!$A$3:$H$21,3,FALSE)</f>
        <v>17</v>
      </c>
      <c r="I416" s="46" t="str">
        <f>VLOOKUP($C416&amp;$G416,'Character Sets'!$A$3:$H$21,4,FALSE)</f>
        <v>ST3</v>
      </c>
      <c r="J416" s="46" t="str">
        <f>LOWER(VLOOKUP($C416&amp;$G416,'Character Sets'!$A$3:$H$21,6,FALSE))</f>
        <v>taylor</v>
      </c>
      <c r="K416" s="114" t="str">
        <f t="shared" si="72"/>
        <v>ST3_she_taylor_nametag.png</v>
      </c>
      <c r="L416" s="46" t="s">
        <v>195</v>
      </c>
      <c r="M416" s="46">
        <f>VLOOKUP($C416&amp;$L416,'Character Sets'!$A$3:$H$21,3,FALSE)</f>
        <v>16</v>
      </c>
      <c r="N416" s="46" t="str">
        <f>VLOOKUP($C416&amp;$L416,'Character Sets'!$A$3:$H$21,4,FALSE)</f>
        <v>HT3</v>
      </c>
      <c r="O416" s="46" t="str">
        <f>LOWER(VLOOKUP($C416&amp;$L416,'Character Sets'!$A$3:$H$21,6,FALSE))</f>
        <v>sam</v>
      </c>
      <c r="P416" s="114" t="str">
        <f t="shared" si="73"/>
        <v>HT3_he_sam_nametag.png</v>
      </c>
      <c r="Q416" s="114" t="s">
        <v>23</v>
      </c>
      <c r="R416" s="107" cm="1">
        <f t="array" ref="R416">_xlfn.IFS($AF416="left", 275, $AF416="right", 525)</f>
        <v>525</v>
      </c>
      <c r="S416" s="107" cm="1">
        <f t="array" ref="S416">_xlfn.IFS($AG416="left", 275, $AG416="right", 525)</f>
        <v>275</v>
      </c>
      <c r="T416" s="107" cm="1">
        <f t="array" ref="T416">_xlfn.IFS($AF416="left", 175, $AF416="right", 725)</f>
        <v>725</v>
      </c>
      <c r="U416" s="107" cm="1">
        <f t="array" ref="U416">_xlfn.IFS($AI416="top", 150, $AI416="bottom", 250)</f>
        <v>250</v>
      </c>
      <c r="V416" s="107" cm="1">
        <f t="array" ref="V416">_xlfn.IFS($AI416="top", 100, $AI416="bottom", 300)</f>
        <v>300</v>
      </c>
      <c r="W416" s="107" cm="1">
        <f t="array" ref="W416">_xlfn.IFS($AI416="top", 50, $AI416="bottom", 350)</f>
        <v>350</v>
      </c>
      <c r="X416" s="111" t="str">
        <f t="shared" si="74"/>
        <v>ST3_brother_taylor.png</v>
      </c>
      <c r="Y416" s="106" t="str" cm="1">
        <f t="array" ref="Y416">_xlfn.IFS($AR416="target_sister",$AO416,$AR416="target_brother", $AN416,$AR416="distractor_sister",$AQ416,$AR416="distractor_brother",$AP416)</f>
        <v>HT3_sister_sam.png</v>
      </c>
      <c r="Z416" s="106" t="str" cm="1">
        <f t="array" ref="Z416">_xlfn.IFS($AS416="target_sister",$AO416,$AS416="target_brother", $AN416,$AS416="distractor_sister",$AQ416,$AS416="distractor_brother",$AP416)</f>
        <v>ST3_sister_taylor.png</v>
      </c>
      <c r="AA416" s="106" t="str" cm="1">
        <f t="array" ref="AA416">_xlfn.IFS($AT416="target_sister",$AO416,$AT416="target_brother", $AN416,$AT416="distractor_sister",$AQ416,$AT416="distractor_brother",$AP416)</f>
        <v>HT3_brother_sam.png</v>
      </c>
      <c r="AB416" s="106" t="str" cm="1">
        <f t="array" ref="AB416">_xlfn.IFS($AU416="target_sister",$AO416,$AU416="target_brother", $AN416,$AU416="distractor_sister",$AQ416,$AU416="distractor_brother",$AP416)</f>
        <v>ST3_brother_taylor.png</v>
      </c>
      <c r="AC416" s="111" t="str">
        <f>_xlfn.CONCAT(VLOOKUP($C416&amp;$G416,'Character Sets'!$A$3:$H$21,6,FALSE)," gave the ",LEFT($Q416,FIND(".",$Q416)-1)," to ",$AK416," ",$AL416,".")</f>
        <v>Taylor gave the broccoli to her brother.</v>
      </c>
      <c r="AD416" s="107">
        <v>12</v>
      </c>
      <c r="AE416" s="106" t="str" cm="1">
        <f t="array" ref="AE416">_xlfn.IFS($B416="both", "_nametag", $B416="nametag", "_nametag", $B416="intro", "", $B416="neither", "")</f>
        <v>_nametag</v>
      </c>
      <c r="AF416" s="46" t="s">
        <v>6</v>
      </c>
      <c r="AG416" s="46" t="s">
        <v>5</v>
      </c>
      <c r="AH416" s="108" t="str">
        <f t="shared" si="77"/>
        <v>broccoli</v>
      </c>
      <c r="AI416" s="46" t="s">
        <v>8</v>
      </c>
      <c r="AJ416" s="110" t="str">
        <f t="shared" si="75"/>
        <v>bottom right</v>
      </c>
      <c r="AK416" s="110" t="str" cm="1">
        <f t="array" ref="AK416">_xlfn.IFS($G416="he", "his", $G416="she", "her", $G416="they", "their")</f>
        <v>her</v>
      </c>
      <c r="AL416" s="110" t="s">
        <v>135</v>
      </c>
      <c r="AM416" s="111" t="str">
        <f t="shared" si="76"/>
        <v>she_brother</v>
      </c>
      <c r="AN416" s="106" t="str">
        <f t="shared" si="78"/>
        <v>ST3_brother_taylor.png</v>
      </c>
      <c r="AO416" s="106" t="str">
        <f t="shared" si="79"/>
        <v>ST3_sister_taylor.png</v>
      </c>
      <c r="AP416" s="106" t="str">
        <f t="shared" si="80"/>
        <v>HT3_brother_sam.png</v>
      </c>
      <c r="AQ416" s="106" t="str">
        <f t="shared" si="81"/>
        <v>HT3_sister_sam.png</v>
      </c>
      <c r="AR416" s="106" t="s">
        <v>358</v>
      </c>
      <c r="AS416" s="106" t="s">
        <v>356</v>
      </c>
      <c r="AT416" s="106" t="s">
        <v>357</v>
      </c>
      <c r="AU416" s="106" t="s">
        <v>355</v>
      </c>
    </row>
    <row r="417" spans="1:47" x14ac:dyDescent="0.25">
      <c r="A417" s="107">
        <v>12</v>
      </c>
      <c r="B417" s="107" t="s">
        <v>123</v>
      </c>
      <c r="C417" s="107">
        <v>6</v>
      </c>
      <c r="D417" s="46" t="s">
        <v>10</v>
      </c>
      <c r="E417" s="46" t="str">
        <f t="shared" si="71"/>
        <v>nametag_list6_critical13</v>
      </c>
      <c r="F417" s="46" t="s">
        <v>337</v>
      </c>
      <c r="G417" s="46" t="s">
        <v>196</v>
      </c>
      <c r="H417" s="46">
        <f>VLOOKUP($C417&amp;$G417,'Character Sets'!$A$3:$H$21,3,FALSE)</f>
        <v>17</v>
      </c>
      <c r="I417" s="46" t="str">
        <f>VLOOKUP($C417&amp;$G417,'Character Sets'!$A$3:$H$21,4,FALSE)</f>
        <v>ST3</v>
      </c>
      <c r="J417" s="46" t="str">
        <f>LOWER(VLOOKUP($C417&amp;$G417,'Character Sets'!$A$3:$H$21,6,FALSE))</f>
        <v>taylor</v>
      </c>
      <c r="K417" s="114" t="str">
        <f t="shared" si="72"/>
        <v>ST3_she_taylor_nametag.png</v>
      </c>
      <c r="L417" s="46" t="s">
        <v>195</v>
      </c>
      <c r="M417" s="46">
        <f>VLOOKUP($C417&amp;$L417,'Character Sets'!$A$3:$H$21,3,FALSE)</f>
        <v>16</v>
      </c>
      <c r="N417" s="46" t="str">
        <f>VLOOKUP($C417&amp;$L417,'Character Sets'!$A$3:$H$21,4,FALSE)</f>
        <v>HT3</v>
      </c>
      <c r="O417" s="46" t="str">
        <f>LOWER(VLOOKUP($C417&amp;$L417,'Character Sets'!$A$3:$H$21,6,FALSE))</f>
        <v>sam</v>
      </c>
      <c r="P417" s="114" t="str">
        <f t="shared" si="73"/>
        <v>HT3_he_sam_nametag.png</v>
      </c>
      <c r="Q417" s="114" t="s">
        <v>24</v>
      </c>
      <c r="R417" s="107" cm="1">
        <f t="array" ref="R417">_xlfn.IFS($AF417="left", 275, $AF417="right", 525)</f>
        <v>275</v>
      </c>
      <c r="S417" s="107" cm="1">
        <f t="array" ref="S417">_xlfn.IFS($AG417="left", 275, $AG417="right", 525)</f>
        <v>525</v>
      </c>
      <c r="T417" s="107" cm="1">
        <f t="array" ref="T417">_xlfn.IFS($AF417="left", 175, $AF417="right", 725)</f>
        <v>175</v>
      </c>
      <c r="U417" s="107" cm="1">
        <f t="array" ref="U417">_xlfn.IFS($AI417="top", 150, $AI417="bottom", 250)</f>
        <v>150</v>
      </c>
      <c r="V417" s="107" cm="1">
        <f t="array" ref="V417">_xlfn.IFS($AI417="top", 100, $AI417="bottom", 300)</f>
        <v>100</v>
      </c>
      <c r="W417" s="107" cm="1">
        <f t="array" ref="W417">_xlfn.IFS($AI417="top", 50, $AI417="bottom", 350)</f>
        <v>50</v>
      </c>
      <c r="X417" s="111" t="str">
        <f t="shared" si="74"/>
        <v>ST3_brother_taylor.png</v>
      </c>
      <c r="Y417" s="106" t="str" cm="1">
        <f t="array" ref="Y417">_xlfn.IFS($AR417="target_sister",$AO417,$AR417="target_brother", $AN417,$AR417="distractor_sister",$AQ417,$AR417="distractor_brother",$AP417)</f>
        <v>ST3_brother_taylor.png</v>
      </c>
      <c r="Z417" s="106" t="str" cm="1">
        <f t="array" ref="Z417">_xlfn.IFS($AS417="target_sister",$AO417,$AS417="target_brother", $AN417,$AS417="distractor_sister",$AQ417,$AS417="distractor_brother",$AP417)</f>
        <v>HT3_brother_sam.png</v>
      </c>
      <c r="AA417" s="106" t="str" cm="1">
        <f t="array" ref="AA417">_xlfn.IFS($AT417="target_sister",$AO417,$AT417="target_brother", $AN417,$AT417="distractor_sister",$AQ417,$AT417="distractor_brother",$AP417)</f>
        <v>ST3_sister_taylor.png</v>
      </c>
      <c r="AB417" s="106" t="str" cm="1">
        <f t="array" ref="AB417">_xlfn.IFS($AU417="target_sister",$AO417,$AU417="target_brother", $AN417,$AU417="distractor_sister",$AQ417,$AU417="distractor_brother",$AP417)</f>
        <v>HT3_sister_sam.png</v>
      </c>
      <c r="AC417" s="111" t="str">
        <f>_xlfn.CONCAT(VLOOKUP($C417&amp;$G417,'Character Sets'!$A$3:$H$21,6,FALSE)," gave the ",LEFT($Q417,FIND(".",$Q417)-1)," to ",$AK417," ",$AL417,".")</f>
        <v>Taylor gave the egg to her brother.</v>
      </c>
      <c r="AD417" s="107">
        <v>13</v>
      </c>
      <c r="AE417" s="106" t="str" cm="1">
        <f t="array" ref="AE417">_xlfn.IFS($B417="both", "_nametag", $B417="nametag", "_nametag", $B417="intro", "", $B417="neither", "")</f>
        <v>_nametag</v>
      </c>
      <c r="AF417" s="46" t="s">
        <v>5</v>
      </c>
      <c r="AG417" s="46" t="s">
        <v>6</v>
      </c>
      <c r="AH417" s="108" t="str">
        <f t="shared" si="77"/>
        <v>egg</v>
      </c>
      <c r="AI417" s="46" t="s">
        <v>7</v>
      </c>
      <c r="AJ417" s="110" t="str">
        <f t="shared" si="75"/>
        <v>top left</v>
      </c>
      <c r="AK417" s="110" t="str" cm="1">
        <f t="array" ref="AK417">_xlfn.IFS($G417="he", "his", $G417="she", "her", $G417="they", "their")</f>
        <v>her</v>
      </c>
      <c r="AL417" s="110" t="s">
        <v>135</v>
      </c>
      <c r="AM417" s="111" t="str">
        <f t="shared" si="76"/>
        <v>she_brother</v>
      </c>
      <c r="AN417" s="106" t="str">
        <f t="shared" si="78"/>
        <v>ST3_brother_taylor.png</v>
      </c>
      <c r="AO417" s="106" t="str">
        <f t="shared" si="79"/>
        <v>ST3_sister_taylor.png</v>
      </c>
      <c r="AP417" s="106" t="str">
        <f t="shared" si="80"/>
        <v>HT3_brother_sam.png</v>
      </c>
      <c r="AQ417" s="106" t="str">
        <f t="shared" si="81"/>
        <v>HT3_sister_sam.png</v>
      </c>
      <c r="AR417" s="106" t="s">
        <v>355</v>
      </c>
      <c r="AS417" s="106" t="s">
        <v>357</v>
      </c>
      <c r="AT417" s="106" t="s">
        <v>356</v>
      </c>
      <c r="AU417" s="106" t="s">
        <v>358</v>
      </c>
    </row>
    <row r="418" spans="1:47" x14ac:dyDescent="0.25">
      <c r="A418" s="107">
        <v>12</v>
      </c>
      <c r="B418" s="107" t="s">
        <v>123</v>
      </c>
      <c r="C418" s="107">
        <v>6</v>
      </c>
      <c r="D418" s="46" t="s">
        <v>10</v>
      </c>
      <c r="E418" s="46" t="str">
        <f t="shared" si="71"/>
        <v>nametag_list6_critical14</v>
      </c>
      <c r="F418" s="46" t="s">
        <v>337</v>
      </c>
      <c r="G418" s="46" t="s">
        <v>196</v>
      </c>
      <c r="H418" s="46">
        <f>VLOOKUP($C418&amp;$G418,'Character Sets'!$A$3:$H$21,3,FALSE)</f>
        <v>17</v>
      </c>
      <c r="I418" s="46" t="str">
        <f>VLOOKUP($C418&amp;$G418,'Character Sets'!$A$3:$H$21,4,FALSE)</f>
        <v>ST3</v>
      </c>
      <c r="J418" s="46" t="str">
        <f>LOWER(VLOOKUP($C418&amp;$G418,'Character Sets'!$A$3:$H$21,6,FALSE))</f>
        <v>taylor</v>
      </c>
      <c r="K418" s="114" t="str">
        <f t="shared" si="72"/>
        <v>ST3_she_taylor_nametag.png</v>
      </c>
      <c r="L418" s="46" t="s">
        <v>195</v>
      </c>
      <c r="M418" s="46">
        <f>VLOOKUP($C418&amp;$L418,'Character Sets'!$A$3:$H$21,3,FALSE)</f>
        <v>16</v>
      </c>
      <c r="N418" s="46" t="str">
        <f>VLOOKUP($C418&amp;$L418,'Character Sets'!$A$3:$H$21,4,FALSE)</f>
        <v>HT3</v>
      </c>
      <c r="O418" s="46" t="str">
        <f>LOWER(VLOOKUP($C418&amp;$L418,'Character Sets'!$A$3:$H$21,6,FALSE))</f>
        <v>sam</v>
      </c>
      <c r="P418" s="114" t="str">
        <f t="shared" si="73"/>
        <v>HT3_he_sam_nametag.png</v>
      </c>
      <c r="Q418" s="114" t="s">
        <v>35</v>
      </c>
      <c r="R418" s="107" cm="1">
        <f t="array" ref="R418">_xlfn.IFS($AF418="left", 275, $AF418="right", 525)</f>
        <v>525</v>
      </c>
      <c r="S418" s="107" cm="1">
        <f t="array" ref="S418">_xlfn.IFS($AG418="left", 275, $AG418="right", 525)</f>
        <v>275</v>
      </c>
      <c r="T418" s="107" cm="1">
        <f t="array" ref="T418">_xlfn.IFS($AF418="left", 175, $AF418="right", 725)</f>
        <v>725</v>
      </c>
      <c r="U418" s="107" cm="1">
        <f t="array" ref="U418">_xlfn.IFS($AI418="top", 150, $AI418="bottom", 250)</f>
        <v>150</v>
      </c>
      <c r="V418" s="107" cm="1">
        <f t="array" ref="V418">_xlfn.IFS($AI418="top", 100, $AI418="bottom", 300)</f>
        <v>100</v>
      </c>
      <c r="W418" s="107" cm="1">
        <f t="array" ref="W418">_xlfn.IFS($AI418="top", 50, $AI418="bottom", 350)</f>
        <v>50</v>
      </c>
      <c r="X418" s="111" t="str">
        <f t="shared" si="74"/>
        <v>ST3_sister_taylor.png</v>
      </c>
      <c r="Y418" s="106" t="str" cm="1">
        <f t="array" ref="Y418">_xlfn.IFS($AR418="target_sister",$AO418,$AR418="target_brother", $AN418,$AR418="distractor_sister",$AQ418,$AR418="distractor_brother",$AP418)</f>
        <v>HT3_sister_sam.png</v>
      </c>
      <c r="Z418" s="106" t="str" cm="1">
        <f t="array" ref="Z418">_xlfn.IFS($AS418="target_sister",$AO418,$AS418="target_brother", $AN418,$AS418="distractor_sister",$AQ418,$AS418="distractor_brother",$AP418)</f>
        <v>ST3_sister_taylor.png</v>
      </c>
      <c r="AA418" s="106" t="str" cm="1">
        <f t="array" ref="AA418">_xlfn.IFS($AT418="target_sister",$AO418,$AT418="target_brother", $AN418,$AT418="distractor_sister",$AQ418,$AT418="distractor_brother",$AP418)</f>
        <v>HT3_brother_sam.png</v>
      </c>
      <c r="AB418" s="106" t="str" cm="1">
        <f t="array" ref="AB418">_xlfn.IFS($AU418="target_sister",$AO418,$AU418="target_brother", $AN418,$AU418="distractor_sister",$AQ418,$AU418="distractor_brother",$AP418)</f>
        <v>ST3_brother_taylor.png</v>
      </c>
      <c r="AC418" s="111" t="str">
        <f>_xlfn.CONCAT(VLOOKUP($C418&amp;$G418,'Character Sets'!$A$3:$H$21,6,FALSE)," gave the ",LEFT($Q418,FIND(".",$Q418)-1)," to ",$AK418," ",$AL418,".")</f>
        <v>Taylor gave the strawberry to her sister.</v>
      </c>
      <c r="AD418" s="107">
        <v>14</v>
      </c>
      <c r="AE418" s="106" t="str" cm="1">
        <f t="array" ref="AE418">_xlfn.IFS($B418="both", "_nametag", $B418="nametag", "_nametag", $B418="intro", "", $B418="neither", "")</f>
        <v>_nametag</v>
      </c>
      <c r="AF418" s="46" t="s">
        <v>6</v>
      </c>
      <c r="AG418" s="46" t="s">
        <v>5</v>
      </c>
      <c r="AH418" s="108" t="str">
        <f t="shared" si="77"/>
        <v>strawberry</v>
      </c>
      <c r="AI418" s="46" t="s">
        <v>7</v>
      </c>
      <c r="AJ418" s="110" t="str">
        <f t="shared" si="75"/>
        <v>top right</v>
      </c>
      <c r="AK418" s="110" t="str" cm="1">
        <f t="array" ref="AK418">_xlfn.IFS($G418="he", "his", $G418="she", "her", $G418="they", "their")</f>
        <v>her</v>
      </c>
      <c r="AL418" s="110" t="s">
        <v>136</v>
      </c>
      <c r="AM418" s="111" t="str">
        <f t="shared" si="76"/>
        <v>she_sister</v>
      </c>
      <c r="AN418" s="106" t="str">
        <f t="shared" si="78"/>
        <v>ST3_brother_taylor.png</v>
      </c>
      <c r="AO418" s="106" t="str">
        <f t="shared" si="79"/>
        <v>ST3_sister_taylor.png</v>
      </c>
      <c r="AP418" s="106" t="str">
        <f t="shared" si="80"/>
        <v>HT3_brother_sam.png</v>
      </c>
      <c r="AQ418" s="106" t="str">
        <f t="shared" si="81"/>
        <v>HT3_sister_sam.png</v>
      </c>
      <c r="AR418" s="106" t="s">
        <v>358</v>
      </c>
      <c r="AS418" s="106" t="s">
        <v>356</v>
      </c>
      <c r="AT418" s="106" t="s">
        <v>357</v>
      </c>
      <c r="AU418" s="106" t="s">
        <v>355</v>
      </c>
    </row>
    <row r="419" spans="1:47" x14ac:dyDescent="0.25">
      <c r="A419" s="107">
        <v>12</v>
      </c>
      <c r="B419" s="107" t="s">
        <v>123</v>
      </c>
      <c r="C419" s="107">
        <v>6</v>
      </c>
      <c r="D419" s="46" t="s">
        <v>10</v>
      </c>
      <c r="E419" s="46" t="str">
        <f t="shared" si="71"/>
        <v>nametag_list6_critical15</v>
      </c>
      <c r="F419" s="46" t="s">
        <v>337</v>
      </c>
      <c r="G419" s="46" t="s">
        <v>196</v>
      </c>
      <c r="H419" s="46">
        <f>VLOOKUP($C419&amp;$G419,'Character Sets'!$A$3:$H$21,3,FALSE)</f>
        <v>17</v>
      </c>
      <c r="I419" s="46" t="str">
        <f>VLOOKUP($C419&amp;$G419,'Character Sets'!$A$3:$H$21,4,FALSE)</f>
        <v>ST3</v>
      </c>
      <c r="J419" s="46" t="str">
        <f>LOWER(VLOOKUP($C419&amp;$G419,'Character Sets'!$A$3:$H$21,6,FALSE))</f>
        <v>taylor</v>
      </c>
      <c r="K419" s="114" t="str">
        <f t="shared" si="72"/>
        <v>ST3_she_taylor_nametag.png</v>
      </c>
      <c r="L419" s="46" t="s">
        <v>195</v>
      </c>
      <c r="M419" s="46">
        <f>VLOOKUP($C419&amp;$L419,'Character Sets'!$A$3:$H$21,3,FALSE)</f>
        <v>16</v>
      </c>
      <c r="N419" s="46" t="str">
        <f>VLOOKUP($C419&amp;$L419,'Character Sets'!$A$3:$H$21,4,FALSE)</f>
        <v>HT3</v>
      </c>
      <c r="O419" s="46" t="str">
        <f>LOWER(VLOOKUP($C419&amp;$L419,'Character Sets'!$A$3:$H$21,6,FALSE))</f>
        <v>sam</v>
      </c>
      <c r="P419" s="114" t="str">
        <f t="shared" si="73"/>
        <v>HT3_he_sam_nametag.png</v>
      </c>
      <c r="Q419" s="114" t="s">
        <v>25</v>
      </c>
      <c r="R419" s="107" cm="1">
        <f t="array" ref="R419">_xlfn.IFS($AF419="left", 275, $AF419="right", 525)</f>
        <v>275</v>
      </c>
      <c r="S419" s="107" cm="1">
        <f t="array" ref="S419">_xlfn.IFS($AG419="left", 275, $AG419="right", 525)</f>
        <v>525</v>
      </c>
      <c r="T419" s="107" cm="1">
        <f t="array" ref="T419">_xlfn.IFS($AF419="left", 175, $AF419="right", 725)</f>
        <v>175</v>
      </c>
      <c r="U419" s="107" cm="1">
        <f t="array" ref="U419">_xlfn.IFS($AI419="top", 150, $AI419="bottom", 250)</f>
        <v>250</v>
      </c>
      <c r="V419" s="107" cm="1">
        <f t="array" ref="V419">_xlfn.IFS($AI419="top", 100, $AI419="bottom", 300)</f>
        <v>300</v>
      </c>
      <c r="W419" s="107" cm="1">
        <f t="array" ref="W419">_xlfn.IFS($AI419="top", 50, $AI419="bottom", 350)</f>
        <v>350</v>
      </c>
      <c r="X419" s="111" t="str">
        <f t="shared" si="74"/>
        <v>ST3_brother_taylor.png</v>
      </c>
      <c r="Y419" s="106" t="str" cm="1">
        <f t="array" ref="Y419">_xlfn.IFS($AR419="target_sister",$AO419,$AR419="target_brother", $AN419,$AR419="distractor_sister",$AQ419,$AR419="distractor_brother",$AP419)</f>
        <v>ST3_sister_taylor.png</v>
      </c>
      <c r="Z419" s="106" t="str" cm="1">
        <f t="array" ref="Z419">_xlfn.IFS($AS419="target_sister",$AO419,$AS419="target_brother", $AN419,$AS419="distractor_sister",$AQ419,$AS419="distractor_brother",$AP419)</f>
        <v>HT3_brother_sam.png</v>
      </c>
      <c r="AA419" s="106" t="str" cm="1">
        <f t="array" ref="AA419">_xlfn.IFS($AT419="target_sister",$AO419,$AT419="target_brother", $AN419,$AT419="distractor_sister",$AQ419,$AT419="distractor_brother",$AP419)</f>
        <v>ST3_brother_taylor.png</v>
      </c>
      <c r="AB419" s="106" t="str" cm="1">
        <f t="array" ref="AB419">_xlfn.IFS($AU419="target_sister",$AO419,$AU419="target_brother", $AN419,$AU419="distractor_sister",$AQ419,$AU419="distractor_brother",$AP419)</f>
        <v>HT3_sister_sam.png</v>
      </c>
      <c r="AC419" s="111" t="str">
        <f>_xlfn.CONCAT(VLOOKUP($C419&amp;$G419,'Character Sets'!$A$3:$H$21,6,FALSE)," gave the ",LEFT($Q419,FIND(".",$Q419)-1)," to ",$AK419," ",$AL419,".")</f>
        <v>Taylor gave the pineapple to her brother.</v>
      </c>
      <c r="AD419" s="107">
        <v>15</v>
      </c>
      <c r="AE419" s="106" t="str" cm="1">
        <f t="array" ref="AE419">_xlfn.IFS($B419="both", "_nametag", $B419="nametag", "_nametag", $B419="intro", "", $B419="neither", "")</f>
        <v>_nametag</v>
      </c>
      <c r="AF419" s="46" t="s">
        <v>5</v>
      </c>
      <c r="AG419" s="46" t="s">
        <v>6</v>
      </c>
      <c r="AH419" s="108" t="str">
        <f t="shared" si="77"/>
        <v>pineapple</v>
      </c>
      <c r="AI419" s="46" t="s">
        <v>8</v>
      </c>
      <c r="AJ419" s="110" t="str">
        <f t="shared" si="75"/>
        <v>bottom left</v>
      </c>
      <c r="AK419" s="110" t="str" cm="1">
        <f t="array" ref="AK419">_xlfn.IFS($G419="he", "his", $G419="she", "her", $G419="they", "their")</f>
        <v>her</v>
      </c>
      <c r="AL419" s="110" t="s">
        <v>135</v>
      </c>
      <c r="AM419" s="111" t="str">
        <f t="shared" si="76"/>
        <v>she_brother</v>
      </c>
      <c r="AN419" s="106" t="str">
        <f t="shared" si="78"/>
        <v>ST3_brother_taylor.png</v>
      </c>
      <c r="AO419" s="106" t="str">
        <f t="shared" si="79"/>
        <v>ST3_sister_taylor.png</v>
      </c>
      <c r="AP419" s="106" t="str">
        <f t="shared" si="80"/>
        <v>HT3_brother_sam.png</v>
      </c>
      <c r="AQ419" s="106" t="str">
        <f t="shared" si="81"/>
        <v>HT3_sister_sam.png</v>
      </c>
      <c r="AR419" s="106" t="s">
        <v>356</v>
      </c>
      <c r="AS419" s="106" t="s">
        <v>357</v>
      </c>
      <c r="AT419" s="106" t="s">
        <v>355</v>
      </c>
      <c r="AU419" s="106" t="s">
        <v>358</v>
      </c>
    </row>
    <row r="420" spans="1:47" x14ac:dyDescent="0.25">
      <c r="A420" s="107">
        <v>12</v>
      </c>
      <c r="B420" s="107" t="s">
        <v>123</v>
      </c>
      <c r="C420" s="107">
        <v>6</v>
      </c>
      <c r="D420" s="46" t="s">
        <v>10</v>
      </c>
      <c r="E420" s="46" t="str">
        <f t="shared" si="71"/>
        <v>nametag_list6_critical16</v>
      </c>
      <c r="F420" s="109" t="s">
        <v>338</v>
      </c>
      <c r="G420" s="46" t="s">
        <v>196</v>
      </c>
      <c r="H420" s="46">
        <f>VLOOKUP($C420&amp;$G420,'Character Sets'!$A$3:$H$21,3,FALSE)</f>
        <v>17</v>
      </c>
      <c r="I420" s="46" t="str">
        <f>VLOOKUP($C420&amp;$G420,'Character Sets'!$A$3:$H$21,4,FALSE)</f>
        <v>ST3</v>
      </c>
      <c r="J420" s="46" t="str">
        <f>LOWER(VLOOKUP($C420&amp;$G420,'Character Sets'!$A$3:$H$21,6,FALSE))</f>
        <v>taylor</v>
      </c>
      <c r="K420" s="114" t="str">
        <f t="shared" si="72"/>
        <v>ST3_she_taylor_nametag.png</v>
      </c>
      <c r="L420" s="46" t="s">
        <v>197</v>
      </c>
      <c r="M420" s="46">
        <f>VLOOKUP($C420&amp;$L420,'Character Sets'!$A$3:$H$21,3,FALSE)</f>
        <v>18</v>
      </c>
      <c r="N420" s="46" t="str">
        <f>VLOOKUP($C420&amp;$L420,'Character Sets'!$A$3:$H$21,4,FALSE)</f>
        <v>HT2</v>
      </c>
      <c r="O420" s="46" t="str">
        <f>LOWER(VLOOKUP($C420&amp;$L420,'Character Sets'!$A$3:$H$21,6,FALSE))</f>
        <v>jordan</v>
      </c>
      <c r="P420" s="114" t="str">
        <f t="shared" si="73"/>
        <v>HT2_they_jordan_nametag.png</v>
      </c>
      <c r="Q420" s="114" t="s">
        <v>26</v>
      </c>
      <c r="R420" s="107" cm="1">
        <f t="array" ref="R420">_xlfn.IFS($AF420="left", 275, $AF420="right", 525)</f>
        <v>525</v>
      </c>
      <c r="S420" s="107" cm="1">
        <f t="array" ref="S420">_xlfn.IFS($AG420="left", 275, $AG420="right", 525)</f>
        <v>275</v>
      </c>
      <c r="T420" s="107" cm="1">
        <f t="array" ref="T420">_xlfn.IFS($AF420="left", 175, $AF420="right", 725)</f>
        <v>725</v>
      </c>
      <c r="U420" s="107" cm="1">
        <f t="array" ref="U420">_xlfn.IFS($AI420="top", 150, $AI420="bottom", 250)</f>
        <v>250</v>
      </c>
      <c r="V420" s="107" cm="1">
        <f t="array" ref="V420">_xlfn.IFS($AI420="top", 100, $AI420="bottom", 300)</f>
        <v>300</v>
      </c>
      <c r="W420" s="107" cm="1">
        <f t="array" ref="W420">_xlfn.IFS($AI420="top", 50, $AI420="bottom", 350)</f>
        <v>350</v>
      </c>
      <c r="X420" s="111" t="str">
        <f t="shared" si="74"/>
        <v>ST3_sister_taylor.png</v>
      </c>
      <c r="Y420" s="106" t="str" cm="1">
        <f t="array" ref="Y420">_xlfn.IFS($AR420="target_sister",$AO420,$AR420="target_brother", $AN420,$AR420="distractor_sister",$AQ420,$AR420="distractor_brother",$AP420)</f>
        <v>HT2_brother_jordan.png</v>
      </c>
      <c r="Z420" s="106" t="str" cm="1">
        <f t="array" ref="Z420">_xlfn.IFS($AS420="target_sister",$AO420,$AS420="target_brother", $AN420,$AS420="distractor_sister",$AQ420,$AS420="distractor_brother",$AP420)</f>
        <v>ST3_brother_taylor.png</v>
      </c>
      <c r="AA420" s="106" t="str" cm="1">
        <f t="array" ref="AA420">_xlfn.IFS($AT420="target_sister",$AO420,$AT420="target_brother", $AN420,$AT420="distractor_sister",$AQ420,$AT420="distractor_brother",$AP420)</f>
        <v>HT2_sister_jordan.png</v>
      </c>
      <c r="AB420" s="106" t="str" cm="1">
        <f t="array" ref="AB420">_xlfn.IFS($AU420="target_sister",$AO420,$AU420="target_brother", $AN420,$AU420="distractor_sister",$AQ420,$AU420="distractor_brother",$AP420)</f>
        <v>ST3_sister_taylor.png</v>
      </c>
      <c r="AC420" s="111" t="str">
        <f>_xlfn.CONCAT(VLOOKUP($C420&amp;$G420,'Character Sets'!$A$3:$H$21,6,FALSE)," gave the ",LEFT($Q420,FIND(".",$Q420)-1)," to ",$AK420," ",$AL420,".")</f>
        <v>Taylor gave the banana to her sister.</v>
      </c>
      <c r="AD420" s="107">
        <v>16</v>
      </c>
      <c r="AE420" s="106" t="str" cm="1">
        <f t="array" ref="AE420">_xlfn.IFS($B420="both", "_nametag", $B420="nametag", "_nametag", $B420="intro", "", $B420="neither", "")</f>
        <v>_nametag</v>
      </c>
      <c r="AF420" s="46" t="s">
        <v>6</v>
      </c>
      <c r="AG420" s="46" t="s">
        <v>5</v>
      </c>
      <c r="AH420" s="108" t="str">
        <f t="shared" si="77"/>
        <v>banana</v>
      </c>
      <c r="AI420" s="46" t="s">
        <v>8</v>
      </c>
      <c r="AJ420" s="110" t="str">
        <f t="shared" si="75"/>
        <v>bottom right</v>
      </c>
      <c r="AK420" s="110" t="str" cm="1">
        <f t="array" ref="AK420">_xlfn.IFS($G420="he", "his", $G420="she", "her", $G420="they", "their")</f>
        <v>her</v>
      </c>
      <c r="AL420" s="110" t="s">
        <v>136</v>
      </c>
      <c r="AM420" s="111" t="str">
        <f t="shared" si="76"/>
        <v>she_sister</v>
      </c>
      <c r="AN420" s="106" t="str">
        <f t="shared" si="78"/>
        <v>ST3_brother_taylor.png</v>
      </c>
      <c r="AO420" s="106" t="str">
        <f t="shared" si="79"/>
        <v>ST3_sister_taylor.png</v>
      </c>
      <c r="AP420" s="106" t="str">
        <f t="shared" si="80"/>
        <v>HT2_brother_jordan.png</v>
      </c>
      <c r="AQ420" s="106" t="str">
        <f t="shared" si="81"/>
        <v>HT2_sister_jordan.png</v>
      </c>
      <c r="AR420" s="106" t="s">
        <v>357</v>
      </c>
      <c r="AS420" s="106" t="s">
        <v>355</v>
      </c>
      <c r="AT420" s="106" t="s">
        <v>358</v>
      </c>
      <c r="AU420" s="106" t="s">
        <v>356</v>
      </c>
    </row>
    <row r="421" spans="1:47" x14ac:dyDescent="0.25">
      <c r="A421" s="107">
        <v>12</v>
      </c>
      <c r="B421" s="107" t="s">
        <v>123</v>
      </c>
      <c r="C421" s="107">
        <v>6</v>
      </c>
      <c r="D421" s="46" t="s">
        <v>10</v>
      </c>
      <c r="E421" s="46" t="str">
        <f t="shared" si="71"/>
        <v>nametag_list6_critical17</v>
      </c>
      <c r="F421" s="109" t="s">
        <v>338</v>
      </c>
      <c r="G421" s="46" t="s">
        <v>196</v>
      </c>
      <c r="H421" s="46">
        <f>VLOOKUP($C421&amp;$G421,'Character Sets'!$A$3:$H$21,3,FALSE)</f>
        <v>17</v>
      </c>
      <c r="I421" s="46" t="str">
        <f>VLOOKUP($C421&amp;$G421,'Character Sets'!$A$3:$H$21,4,FALSE)</f>
        <v>ST3</v>
      </c>
      <c r="J421" s="46" t="str">
        <f>LOWER(VLOOKUP($C421&amp;$G421,'Character Sets'!$A$3:$H$21,6,FALSE))</f>
        <v>taylor</v>
      </c>
      <c r="K421" s="114" t="str">
        <f t="shared" si="72"/>
        <v>ST3_she_taylor_nametag.png</v>
      </c>
      <c r="L421" s="46" t="s">
        <v>197</v>
      </c>
      <c r="M421" s="46">
        <f>VLOOKUP($C421&amp;$L421,'Character Sets'!$A$3:$H$21,3,FALSE)</f>
        <v>18</v>
      </c>
      <c r="N421" s="46" t="str">
        <f>VLOOKUP($C421&amp;$L421,'Character Sets'!$A$3:$H$21,4,FALSE)</f>
        <v>HT2</v>
      </c>
      <c r="O421" s="46" t="str">
        <f>LOWER(VLOOKUP($C421&amp;$L421,'Character Sets'!$A$3:$H$21,6,FALSE))</f>
        <v>jordan</v>
      </c>
      <c r="P421" s="114" t="str">
        <f t="shared" si="73"/>
        <v>HT2_they_jordan_nametag.png</v>
      </c>
      <c r="Q421" s="114" t="s">
        <v>175</v>
      </c>
      <c r="R421" s="107" cm="1">
        <f t="array" ref="R421">_xlfn.IFS($AF421="left", 275, $AF421="right", 525)</f>
        <v>275</v>
      </c>
      <c r="S421" s="107" cm="1">
        <f t="array" ref="S421">_xlfn.IFS($AG421="left", 275, $AG421="right", 525)</f>
        <v>525</v>
      </c>
      <c r="T421" s="107" cm="1">
        <f t="array" ref="T421">_xlfn.IFS($AF421="left", 175, $AF421="right", 725)</f>
        <v>175</v>
      </c>
      <c r="U421" s="107" cm="1">
        <f t="array" ref="U421">_xlfn.IFS($AI421="top", 150, $AI421="bottom", 250)</f>
        <v>150</v>
      </c>
      <c r="V421" s="107" cm="1">
        <f t="array" ref="V421">_xlfn.IFS($AI421="top", 100, $AI421="bottom", 300)</f>
        <v>100</v>
      </c>
      <c r="W421" s="107" cm="1">
        <f t="array" ref="W421">_xlfn.IFS($AI421="top", 50, $AI421="bottom", 350)</f>
        <v>50</v>
      </c>
      <c r="X421" s="111" t="str">
        <f t="shared" si="74"/>
        <v>ST3_sister_taylor.png</v>
      </c>
      <c r="Y421" s="106" t="str" cm="1">
        <f t="array" ref="Y421">_xlfn.IFS($AR421="target_sister",$AO421,$AR421="target_brother", $AN421,$AR421="distractor_sister",$AQ421,$AR421="distractor_brother",$AP421)</f>
        <v>ST3_sister_taylor.png</v>
      </c>
      <c r="Z421" s="106" t="str" cm="1">
        <f t="array" ref="Z421">_xlfn.IFS($AS421="target_sister",$AO421,$AS421="target_brother", $AN421,$AS421="distractor_sister",$AQ421,$AS421="distractor_brother",$AP421)</f>
        <v>HT2_sister_jordan.png</v>
      </c>
      <c r="AA421" s="106" t="str" cm="1">
        <f t="array" ref="AA421">_xlfn.IFS($AT421="target_sister",$AO421,$AT421="target_brother", $AN421,$AT421="distractor_sister",$AQ421,$AT421="distractor_brother",$AP421)</f>
        <v>ST3_brother_taylor.png</v>
      </c>
      <c r="AB421" s="106" t="str" cm="1">
        <f t="array" ref="AB421">_xlfn.IFS($AU421="target_sister",$AO421,$AU421="target_brother", $AN421,$AU421="distractor_sister",$AQ421,$AU421="distractor_brother",$AP421)</f>
        <v>HT2_brother_jordan.png</v>
      </c>
      <c r="AC421" s="111" t="str">
        <f>_xlfn.CONCAT(VLOOKUP($C421&amp;$G421,'Character Sets'!$A$3:$H$21,6,FALSE)," gave the ",LEFT($Q421,FIND(".",$Q421)-1)," to ",$AK421," ",$AL421,".")</f>
        <v>Taylor gave the bacon to her sister.</v>
      </c>
      <c r="AD421" s="107">
        <v>17</v>
      </c>
      <c r="AE421" s="106" t="str" cm="1">
        <f t="array" ref="AE421">_xlfn.IFS($B421="both", "_nametag", $B421="nametag", "_nametag", $B421="intro", "", $B421="neither", "")</f>
        <v>_nametag</v>
      </c>
      <c r="AF421" s="46" t="s">
        <v>5</v>
      </c>
      <c r="AG421" s="46" t="s">
        <v>6</v>
      </c>
      <c r="AH421" s="108" t="str">
        <f t="shared" si="77"/>
        <v>bacon</v>
      </c>
      <c r="AI421" s="46" t="s">
        <v>7</v>
      </c>
      <c r="AJ421" s="110" t="str">
        <f t="shared" si="75"/>
        <v>top left</v>
      </c>
      <c r="AK421" s="110" t="str" cm="1">
        <f t="array" ref="AK421">_xlfn.IFS($G421="he", "his", $G421="she", "her", $G421="they", "their")</f>
        <v>her</v>
      </c>
      <c r="AL421" s="110" t="s">
        <v>136</v>
      </c>
      <c r="AM421" s="111" t="str">
        <f t="shared" si="76"/>
        <v>she_sister</v>
      </c>
      <c r="AN421" s="106" t="str">
        <f t="shared" si="78"/>
        <v>ST3_brother_taylor.png</v>
      </c>
      <c r="AO421" s="106" t="str">
        <f t="shared" si="79"/>
        <v>ST3_sister_taylor.png</v>
      </c>
      <c r="AP421" s="106" t="str">
        <f t="shared" si="80"/>
        <v>HT2_brother_jordan.png</v>
      </c>
      <c r="AQ421" s="106" t="str">
        <f t="shared" si="81"/>
        <v>HT2_sister_jordan.png</v>
      </c>
      <c r="AR421" s="106" t="s">
        <v>356</v>
      </c>
      <c r="AS421" s="106" t="s">
        <v>358</v>
      </c>
      <c r="AT421" s="106" t="s">
        <v>355</v>
      </c>
      <c r="AU421" s="106" t="s">
        <v>357</v>
      </c>
    </row>
    <row r="422" spans="1:47" x14ac:dyDescent="0.25">
      <c r="A422" s="107">
        <v>12</v>
      </c>
      <c r="B422" s="107" t="s">
        <v>123</v>
      </c>
      <c r="C422" s="107">
        <v>6</v>
      </c>
      <c r="D422" s="46" t="s">
        <v>10</v>
      </c>
      <c r="E422" s="46" t="str">
        <f t="shared" si="71"/>
        <v>nametag_list6_critical18</v>
      </c>
      <c r="F422" s="109" t="s">
        <v>338</v>
      </c>
      <c r="G422" s="46" t="s">
        <v>196</v>
      </c>
      <c r="H422" s="46">
        <f>VLOOKUP($C422&amp;$G422,'Character Sets'!$A$3:$H$21,3,FALSE)</f>
        <v>17</v>
      </c>
      <c r="I422" s="46" t="str">
        <f>VLOOKUP($C422&amp;$G422,'Character Sets'!$A$3:$H$21,4,FALSE)</f>
        <v>ST3</v>
      </c>
      <c r="J422" s="46" t="str">
        <f>LOWER(VLOOKUP($C422&amp;$G422,'Character Sets'!$A$3:$H$21,6,FALSE))</f>
        <v>taylor</v>
      </c>
      <c r="K422" s="114" t="str">
        <f t="shared" si="72"/>
        <v>ST3_she_taylor_nametag.png</v>
      </c>
      <c r="L422" s="46" t="s">
        <v>197</v>
      </c>
      <c r="M422" s="46">
        <f>VLOOKUP($C422&amp;$L422,'Character Sets'!$A$3:$H$21,3,FALSE)</f>
        <v>18</v>
      </c>
      <c r="N422" s="46" t="str">
        <f>VLOOKUP($C422&amp;$L422,'Character Sets'!$A$3:$H$21,4,FALSE)</f>
        <v>HT2</v>
      </c>
      <c r="O422" s="46" t="str">
        <f>LOWER(VLOOKUP($C422&amp;$L422,'Character Sets'!$A$3:$H$21,6,FALSE))</f>
        <v>jordan</v>
      </c>
      <c r="P422" s="114" t="str">
        <f t="shared" si="73"/>
        <v>HT2_they_jordan_nametag.png</v>
      </c>
      <c r="Q422" s="127" t="s">
        <v>171</v>
      </c>
      <c r="R422" s="107" cm="1">
        <f t="array" ref="R422">_xlfn.IFS($AF422="left", 275, $AF422="right", 525)</f>
        <v>525</v>
      </c>
      <c r="S422" s="107" cm="1">
        <f t="array" ref="S422">_xlfn.IFS($AG422="left", 275, $AG422="right", 525)</f>
        <v>275</v>
      </c>
      <c r="T422" s="107" cm="1">
        <f t="array" ref="T422">_xlfn.IFS($AF422="left", 175, $AF422="right", 725)</f>
        <v>725</v>
      </c>
      <c r="U422" s="107" cm="1">
        <f t="array" ref="U422">_xlfn.IFS($AI422="top", 150, $AI422="bottom", 250)</f>
        <v>150</v>
      </c>
      <c r="V422" s="107" cm="1">
        <f t="array" ref="V422">_xlfn.IFS($AI422="top", 100, $AI422="bottom", 300)</f>
        <v>100</v>
      </c>
      <c r="W422" s="107" cm="1">
        <f t="array" ref="W422">_xlfn.IFS($AI422="top", 50, $AI422="bottom", 350)</f>
        <v>50</v>
      </c>
      <c r="X422" s="111" t="str">
        <f t="shared" si="74"/>
        <v>ST3_brother_taylor.png</v>
      </c>
      <c r="Y422" s="106" t="str" cm="1">
        <f t="array" ref="Y422">_xlfn.IFS($AR422="target_sister",$AO422,$AR422="target_brother", $AN422,$AR422="distractor_sister",$AQ422,$AR422="distractor_brother",$AP422)</f>
        <v>HT2_brother_jordan.png</v>
      </c>
      <c r="Z422" s="106" t="str" cm="1">
        <f t="array" ref="Z422">_xlfn.IFS($AS422="target_sister",$AO422,$AS422="target_brother", $AN422,$AS422="distractor_sister",$AQ422,$AS422="distractor_brother",$AP422)</f>
        <v>ST3_brother_taylor.png</v>
      </c>
      <c r="AA422" s="106" t="str" cm="1">
        <f t="array" ref="AA422">_xlfn.IFS($AT422="target_sister",$AO422,$AT422="target_brother", $AN422,$AT422="distractor_sister",$AQ422,$AT422="distractor_brother",$AP422)</f>
        <v>HT2_sister_jordan.png</v>
      </c>
      <c r="AB422" s="106" t="str" cm="1">
        <f t="array" ref="AB422">_xlfn.IFS($AU422="target_sister",$AO422,$AU422="target_brother", $AN422,$AU422="distractor_sister",$AQ422,$AU422="distractor_brother",$AP422)</f>
        <v>ST3_sister_taylor.png</v>
      </c>
      <c r="AC422" s="111" t="str">
        <f>_xlfn.CONCAT(VLOOKUP($C422&amp;$G422,'Character Sets'!$A$3:$H$21,6,FALSE)," gave the ",LEFT($Q422,FIND(".",$Q422)-1)," to ",$AK422," ",$AL422,".")</f>
        <v>Taylor gave the icecream to her brother.</v>
      </c>
      <c r="AD422" s="107">
        <v>18</v>
      </c>
      <c r="AE422" s="106" t="str" cm="1">
        <f t="array" ref="AE422">_xlfn.IFS($B422="both", "_nametag", $B422="nametag", "_nametag", $B422="intro", "", $B422="neither", "")</f>
        <v>_nametag</v>
      </c>
      <c r="AF422" s="46" t="s">
        <v>6</v>
      </c>
      <c r="AG422" s="46" t="s">
        <v>5</v>
      </c>
      <c r="AH422" s="108" t="str">
        <f t="shared" si="77"/>
        <v>icecream</v>
      </c>
      <c r="AI422" s="46" t="s">
        <v>7</v>
      </c>
      <c r="AJ422" s="110" t="str">
        <f t="shared" si="75"/>
        <v>top right</v>
      </c>
      <c r="AK422" s="110" t="str" cm="1">
        <f t="array" ref="AK422">_xlfn.IFS($G422="he", "his", $G422="she", "her", $G422="they", "their")</f>
        <v>her</v>
      </c>
      <c r="AL422" s="110" t="s">
        <v>135</v>
      </c>
      <c r="AM422" s="111" t="str">
        <f t="shared" si="76"/>
        <v>she_brother</v>
      </c>
      <c r="AN422" s="106" t="str">
        <f t="shared" si="78"/>
        <v>ST3_brother_taylor.png</v>
      </c>
      <c r="AO422" s="106" t="str">
        <f t="shared" si="79"/>
        <v>ST3_sister_taylor.png</v>
      </c>
      <c r="AP422" s="106" t="str">
        <f t="shared" si="80"/>
        <v>HT2_brother_jordan.png</v>
      </c>
      <c r="AQ422" s="106" t="str">
        <f t="shared" si="81"/>
        <v>HT2_sister_jordan.png</v>
      </c>
      <c r="AR422" s="106" t="s">
        <v>357</v>
      </c>
      <c r="AS422" s="106" t="s">
        <v>355</v>
      </c>
      <c r="AT422" s="106" t="s">
        <v>358</v>
      </c>
      <c r="AU422" s="106" t="s">
        <v>356</v>
      </c>
    </row>
    <row r="423" spans="1:47" x14ac:dyDescent="0.25">
      <c r="A423" s="107">
        <v>12</v>
      </c>
      <c r="B423" s="107" t="s">
        <v>123</v>
      </c>
      <c r="C423" s="107">
        <v>6</v>
      </c>
      <c r="D423" s="46" t="s">
        <v>10</v>
      </c>
      <c r="E423" s="46" t="str">
        <f t="shared" si="71"/>
        <v>nametag_list6_critical19</v>
      </c>
      <c r="F423" s="109" t="s">
        <v>338</v>
      </c>
      <c r="G423" s="46" t="s">
        <v>196</v>
      </c>
      <c r="H423" s="46">
        <f>VLOOKUP($C423&amp;$G423,'Character Sets'!$A$3:$H$21,3,FALSE)</f>
        <v>17</v>
      </c>
      <c r="I423" s="46" t="str">
        <f>VLOOKUP($C423&amp;$G423,'Character Sets'!$A$3:$H$21,4,FALSE)</f>
        <v>ST3</v>
      </c>
      <c r="J423" s="46" t="str">
        <f>LOWER(VLOOKUP($C423&amp;$G423,'Character Sets'!$A$3:$H$21,6,FALSE))</f>
        <v>taylor</v>
      </c>
      <c r="K423" s="114" t="str">
        <f t="shared" si="72"/>
        <v>ST3_she_taylor_nametag.png</v>
      </c>
      <c r="L423" s="46" t="s">
        <v>197</v>
      </c>
      <c r="M423" s="46">
        <f>VLOOKUP($C423&amp;$L423,'Character Sets'!$A$3:$H$21,3,FALSE)</f>
        <v>18</v>
      </c>
      <c r="N423" s="46" t="str">
        <f>VLOOKUP($C423&amp;$L423,'Character Sets'!$A$3:$H$21,4,FALSE)</f>
        <v>HT2</v>
      </c>
      <c r="O423" s="46" t="str">
        <f>LOWER(VLOOKUP($C423&amp;$L423,'Character Sets'!$A$3:$H$21,6,FALSE))</f>
        <v>jordan</v>
      </c>
      <c r="P423" s="114" t="str">
        <f t="shared" si="73"/>
        <v>HT2_they_jordan_nametag.png</v>
      </c>
      <c r="Q423" s="114" t="s">
        <v>27</v>
      </c>
      <c r="R423" s="107" cm="1">
        <f t="array" ref="R423">_xlfn.IFS($AF423="left", 275, $AF423="right", 525)</f>
        <v>275</v>
      </c>
      <c r="S423" s="107" cm="1">
        <f t="array" ref="S423">_xlfn.IFS($AG423="left", 275, $AG423="right", 525)</f>
        <v>525</v>
      </c>
      <c r="T423" s="107" cm="1">
        <f t="array" ref="T423">_xlfn.IFS($AF423="left", 175, $AF423="right", 725)</f>
        <v>175</v>
      </c>
      <c r="U423" s="107" cm="1">
        <f t="array" ref="U423">_xlfn.IFS($AI423="top", 150, $AI423="bottom", 250)</f>
        <v>250</v>
      </c>
      <c r="V423" s="107" cm="1">
        <f t="array" ref="V423">_xlfn.IFS($AI423="top", 100, $AI423="bottom", 300)</f>
        <v>300</v>
      </c>
      <c r="W423" s="107" cm="1">
        <f t="array" ref="W423">_xlfn.IFS($AI423="top", 50, $AI423="bottom", 350)</f>
        <v>350</v>
      </c>
      <c r="X423" s="111" t="str">
        <f t="shared" si="74"/>
        <v>ST3_sister_taylor.png</v>
      </c>
      <c r="Y423" s="106" t="str" cm="1">
        <f t="array" ref="Y423">_xlfn.IFS($AR423="target_sister",$AO423,$AR423="target_brother", $AN423,$AR423="distractor_sister",$AQ423,$AR423="distractor_brother",$AP423)</f>
        <v>ST3_brother_taylor.png</v>
      </c>
      <c r="Z423" s="106" t="str" cm="1">
        <f t="array" ref="Z423">_xlfn.IFS($AS423="target_sister",$AO423,$AS423="target_brother", $AN423,$AS423="distractor_sister",$AQ423,$AS423="distractor_brother",$AP423)</f>
        <v>HT2_sister_jordan.png</v>
      </c>
      <c r="AA423" s="106" t="str" cm="1">
        <f t="array" ref="AA423">_xlfn.IFS($AT423="target_sister",$AO423,$AT423="target_brother", $AN423,$AT423="distractor_sister",$AQ423,$AT423="distractor_brother",$AP423)</f>
        <v>ST3_sister_taylor.png</v>
      </c>
      <c r="AB423" s="106" t="str" cm="1">
        <f t="array" ref="AB423">_xlfn.IFS($AU423="target_sister",$AO423,$AU423="target_brother", $AN423,$AU423="distractor_sister",$AQ423,$AU423="distractor_brother",$AP423)</f>
        <v>HT2_brother_jordan.png</v>
      </c>
      <c r="AC423" s="111" t="str">
        <f>_xlfn.CONCAT(VLOOKUP($C423&amp;$G423,'Character Sets'!$A$3:$H$21,6,FALSE)," gave the ",LEFT($Q423,FIND(".",$Q423)-1)," to ",$AK423," ",$AL423,".")</f>
        <v>Taylor gave the carrot to her sister.</v>
      </c>
      <c r="AD423" s="107">
        <v>19</v>
      </c>
      <c r="AE423" s="106" t="str" cm="1">
        <f t="array" ref="AE423">_xlfn.IFS($B423="both", "_nametag", $B423="nametag", "_nametag", $B423="intro", "", $B423="neither", "")</f>
        <v>_nametag</v>
      </c>
      <c r="AF423" s="46" t="s">
        <v>5</v>
      </c>
      <c r="AG423" s="46" t="s">
        <v>6</v>
      </c>
      <c r="AH423" s="108" t="str">
        <f t="shared" si="77"/>
        <v>carrot</v>
      </c>
      <c r="AI423" s="46" t="s">
        <v>8</v>
      </c>
      <c r="AJ423" s="110" t="str">
        <f t="shared" si="75"/>
        <v>bottom left</v>
      </c>
      <c r="AK423" s="110" t="str" cm="1">
        <f t="array" ref="AK423">_xlfn.IFS($G423="he", "his", $G423="she", "her", $G423="they", "their")</f>
        <v>her</v>
      </c>
      <c r="AL423" s="110" t="s">
        <v>136</v>
      </c>
      <c r="AM423" s="111" t="str">
        <f t="shared" si="76"/>
        <v>she_sister</v>
      </c>
      <c r="AN423" s="106" t="str">
        <f t="shared" si="78"/>
        <v>ST3_brother_taylor.png</v>
      </c>
      <c r="AO423" s="106" t="str">
        <f t="shared" si="79"/>
        <v>ST3_sister_taylor.png</v>
      </c>
      <c r="AP423" s="106" t="str">
        <f t="shared" si="80"/>
        <v>HT2_brother_jordan.png</v>
      </c>
      <c r="AQ423" s="106" t="str">
        <f t="shared" si="81"/>
        <v>HT2_sister_jordan.png</v>
      </c>
      <c r="AR423" s="106" t="s">
        <v>355</v>
      </c>
      <c r="AS423" s="106" t="s">
        <v>358</v>
      </c>
      <c r="AT423" s="106" t="s">
        <v>356</v>
      </c>
      <c r="AU423" s="106" t="s">
        <v>357</v>
      </c>
    </row>
    <row r="424" spans="1:47" x14ac:dyDescent="0.25">
      <c r="A424" s="107">
        <v>12</v>
      </c>
      <c r="B424" s="107" t="s">
        <v>123</v>
      </c>
      <c r="C424" s="107">
        <v>6</v>
      </c>
      <c r="D424" s="46" t="s">
        <v>10</v>
      </c>
      <c r="E424" s="46" t="str">
        <f t="shared" si="71"/>
        <v>nametag_list6_critical20</v>
      </c>
      <c r="F424" s="109" t="s">
        <v>338</v>
      </c>
      <c r="G424" s="46" t="s">
        <v>196</v>
      </c>
      <c r="H424" s="46">
        <f>VLOOKUP($C424&amp;$G424,'Character Sets'!$A$3:$H$21,3,FALSE)</f>
        <v>17</v>
      </c>
      <c r="I424" s="46" t="str">
        <f>VLOOKUP($C424&amp;$G424,'Character Sets'!$A$3:$H$21,4,FALSE)</f>
        <v>ST3</v>
      </c>
      <c r="J424" s="46" t="str">
        <f>LOWER(VLOOKUP($C424&amp;$G424,'Character Sets'!$A$3:$H$21,6,FALSE))</f>
        <v>taylor</v>
      </c>
      <c r="K424" s="114" t="str">
        <f t="shared" si="72"/>
        <v>ST3_she_taylor_nametag.png</v>
      </c>
      <c r="L424" s="46" t="s">
        <v>197</v>
      </c>
      <c r="M424" s="46">
        <f>VLOOKUP($C424&amp;$L424,'Character Sets'!$A$3:$H$21,3,FALSE)</f>
        <v>18</v>
      </c>
      <c r="N424" s="46" t="str">
        <f>VLOOKUP($C424&amp;$L424,'Character Sets'!$A$3:$H$21,4,FALSE)</f>
        <v>HT2</v>
      </c>
      <c r="O424" s="46" t="str">
        <f>LOWER(VLOOKUP($C424&amp;$L424,'Character Sets'!$A$3:$H$21,6,FALSE))</f>
        <v>jordan</v>
      </c>
      <c r="P424" s="114" t="str">
        <f t="shared" si="73"/>
        <v>HT2_they_jordan_nametag.png</v>
      </c>
      <c r="Q424" s="114" t="s">
        <v>28</v>
      </c>
      <c r="R424" s="107" cm="1">
        <f t="array" ref="R424">_xlfn.IFS($AF424="left", 275, $AF424="right", 525)</f>
        <v>525</v>
      </c>
      <c r="S424" s="107" cm="1">
        <f t="array" ref="S424">_xlfn.IFS($AG424="left", 275, $AG424="right", 525)</f>
        <v>275</v>
      </c>
      <c r="T424" s="107" cm="1">
        <f t="array" ref="T424">_xlfn.IFS($AF424="left", 175, $AF424="right", 725)</f>
        <v>725</v>
      </c>
      <c r="U424" s="107" cm="1">
        <f t="array" ref="U424">_xlfn.IFS($AI424="top", 150, $AI424="bottom", 250)</f>
        <v>250</v>
      </c>
      <c r="V424" s="107" cm="1">
        <f t="array" ref="V424">_xlfn.IFS($AI424="top", 100, $AI424="bottom", 300)</f>
        <v>300</v>
      </c>
      <c r="W424" s="107" cm="1">
        <f t="array" ref="W424">_xlfn.IFS($AI424="top", 50, $AI424="bottom", 350)</f>
        <v>350</v>
      </c>
      <c r="X424" s="111" t="str">
        <f t="shared" si="74"/>
        <v>ST3_brother_taylor.png</v>
      </c>
      <c r="Y424" s="106" t="str" cm="1">
        <f t="array" ref="Y424">_xlfn.IFS($AR424="target_sister",$AO424,$AR424="target_brother", $AN424,$AR424="distractor_sister",$AQ424,$AR424="distractor_brother",$AP424)</f>
        <v>HT2_brother_jordan.png</v>
      </c>
      <c r="Z424" s="106" t="str" cm="1">
        <f t="array" ref="Z424">_xlfn.IFS($AS424="target_sister",$AO424,$AS424="target_brother", $AN424,$AS424="distractor_sister",$AQ424,$AS424="distractor_brother",$AP424)</f>
        <v>ST3_sister_taylor.png</v>
      </c>
      <c r="AA424" s="106" t="str" cm="1">
        <f t="array" ref="AA424">_xlfn.IFS($AT424="target_sister",$AO424,$AT424="target_brother", $AN424,$AT424="distractor_sister",$AQ424,$AT424="distractor_brother",$AP424)</f>
        <v>HT2_sister_jordan.png</v>
      </c>
      <c r="AB424" s="106" t="str" cm="1">
        <f t="array" ref="AB424">_xlfn.IFS($AU424="target_sister",$AO424,$AU424="target_brother", $AN424,$AU424="distractor_sister",$AQ424,$AU424="distractor_brother",$AP424)</f>
        <v>ST3_brother_taylor.png</v>
      </c>
      <c r="AC424" s="111" t="str">
        <f>_xlfn.CONCAT(VLOOKUP($C424&amp;$G424,'Character Sets'!$A$3:$H$21,6,FALSE)," gave the ",LEFT($Q424,FIND(".",$Q424)-1)," to ",$AK424," ",$AL424,".")</f>
        <v>Taylor gave the lemon to her brother.</v>
      </c>
      <c r="AD424" s="107">
        <v>20</v>
      </c>
      <c r="AE424" s="106" t="str" cm="1">
        <f t="array" ref="AE424">_xlfn.IFS($B424="both", "_nametag", $B424="nametag", "_nametag", $B424="intro", "", $B424="neither", "")</f>
        <v>_nametag</v>
      </c>
      <c r="AF424" s="46" t="s">
        <v>6</v>
      </c>
      <c r="AG424" s="46" t="s">
        <v>5</v>
      </c>
      <c r="AH424" s="108" t="str">
        <f t="shared" si="77"/>
        <v>lemon</v>
      </c>
      <c r="AI424" s="46" t="s">
        <v>8</v>
      </c>
      <c r="AJ424" s="110" t="str">
        <f t="shared" si="75"/>
        <v>bottom right</v>
      </c>
      <c r="AK424" s="110" t="str" cm="1">
        <f t="array" ref="AK424">_xlfn.IFS($G424="he", "his", $G424="she", "her", $G424="they", "their")</f>
        <v>her</v>
      </c>
      <c r="AL424" s="110" t="s">
        <v>135</v>
      </c>
      <c r="AM424" s="111" t="str">
        <f t="shared" si="76"/>
        <v>she_brother</v>
      </c>
      <c r="AN424" s="106" t="str">
        <f t="shared" si="78"/>
        <v>ST3_brother_taylor.png</v>
      </c>
      <c r="AO424" s="106" t="str">
        <f t="shared" si="79"/>
        <v>ST3_sister_taylor.png</v>
      </c>
      <c r="AP424" s="106" t="str">
        <f t="shared" si="80"/>
        <v>HT2_brother_jordan.png</v>
      </c>
      <c r="AQ424" s="106" t="str">
        <f t="shared" si="81"/>
        <v>HT2_sister_jordan.png</v>
      </c>
      <c r="AR424" s="106" t="s">
        <v>357</v>
      </c>
      <c r="AS424" s="106" t="s">
        <v>356</v>
      </c>
      <c r="AT424" s="106" t="s">
        <v>358</v>
      </c>
      <c r="AU424" s="106" t="s">
        <v>355</v>
      </c>
    </row>
    <row r="425" spans="1:47" x14ac:dyDescent="0.25">
      <c r="A425" s="107">
        <v>12</v>
      </c>
      <c r="B425" s="107" t="s">
        <v>123</v>
      </c>
      <c r="C425" s="107">
        <v>6</v>
      </c>
      <c r="D425" s="46" t="s">
        <v>10</v>
      </c>
      <c r="E425" s="46" t="str">
        <f t="shared" si="71"/>
        <v>nametag_list6_critical21</v>
      </c>
      <c r="F425" s="109" t="s">
        <v>339</v>
      </c>
      <c r="G425" s="46" t="s">
        <v>197</v>
      </c>
      <c r="H425" s="46">
        <f>VLOOKUP($C425&amp;$G425,'Character Sets'!$A$3:$H$21,3,FALSE)</f>
        <v>18</v>
      </c>
      <c r="I425" s="46" t="str">
        <f>VLOOKUP($C425&amp;$G425,'Character Sets'!$A$3:$H$21,4,FALSE)</f>
        <v>HT2</v>
      </c>
      <c r="J425" s="46" t="str">
        <f>LOWER(VLOOKUP($C425&amp;$G425,'Character Sets'!$A$3:$H$21,6,FALSE))</f>
        <v>jordan</v>
      </c>
      <c r="K425" s="114" t="str">
        <f t="shared" si="72"/>
        <v>HT2_they_jordan_nametag.png</v>
      </c>
      <c r="L425" s="46" t="s">
        <v>196</v>
      </c>
      <c r="M425" s="46">
        <f>VLOOKUP($C425&amp;$L425,'Character Sets'!$A$3:$H$21,3,FALSE)</f>
        <v>17</v>
      </c>
      <c r="N425" s="46" t="str">
        <f>VLOOKUP($C425&amp;$L425,'Character Sets'!$A$3:$H$21,4,FALSE)</f>
        <v>ST3</v>
      </c>
      <c r="O425" s="46" t="str">
        <f>LOWER(VLOOKUP($C425&amp;$L425,'Character Sets'!$A$3:$H$21,6,FALSE))</f>
        <v>taylor</v>
      </c>
      <c r="P425" s="114" t="str">
        <f t="shared" si="73"/>
        <v>ST3_she_taylor_nametag.png</v>
      </c>
      <c r="Q425" s="114" t="s">
        <v>170</v>
      </c>
      <c r="R425" s="107" cm="1">
        <f t="array" ref="R425">_xlfn.IFS($AF425="left", 275, $AF425="right", 525)</f>
        <v>275</v>
      </c>
      <c r="S425" s="107" cm="1">
        <f t="array" ref="S425">_xlfn.IFS($AG425="left", 275, $AG425="right", 525)</f>
        <v>525</v>
      </c>
      <c r="T425" s="107" cm="1">
        <f t="array" ref="T425">_xlfn.IFS($AF425="left", 175, $AF425="right", 725)</f>
        <v>175</v>
      </c>
      <c r="U425" s="107" cm="1">
        <f t="array" ref="U425">_xlfn.IFS($AI425="top", 150, $AI425="bottom", 250)</f>
        <v>150</v>
      </c>
      <c r="V425" s="107" cm="1">
        <f t="array" ref="V425">_xlfn.IFS($AI425="top", 100, $AI425="bottom", 300)</f>
        <v>100</v>
      </c>
      <c r="W425" s="107" cm="1">
        <f t="array" ref="W425">_xlfn.IFS($AI425="top", 50, $AI425="bottom", 350)</f>
        <v>50</v>
      </c>
      <c r="X425" s="111" t="str">
        <f t="shared" si="74"/>
        <v>HT2_brother_jordan.png</v>
      </c>
      <c r="Y425" s="106" t="str" cm="1">
        <f t="array" ref="Y425">_xlfn.IFS($AR425="target_sister",$AO425,$AR425="target_brother", $AN425,$AR425="distractor_sister",$AQ425,$AR425="distractor_brother",$AP425)</f>
        <v>HT2_brother_jordan.png</v>
      </c>
      <c r="Z425" s="106" t="str" cm="1">
        <f t="array" ref="Z425">_xlfn.IFS($AS425="target_sister",$AO425,$AS425="target_brother", $AN425,$AS425="distractor_sister",$AQ425,$AS425="distractor_brother",$AP425)</f>
        <v>ST3_sister_taylor.png</v>
      </c>
      <c r="AA425" s="106" t="str" cm="1">
        <f t="array" ref="AA425">_xlfn.IFS($AT425="target_sister",$AO425,$AT425="target_brother", $AN425,$AT425="distractor_sister",$AQ425,$AT425="distractor_brother",$AP425)</f>
        <v>HT2_sister_jordan.png</v>
      </c>
      <c r="AB425" s="106" t="str" cm="1">
        <f t="array" ref="AB425">_xlfn.IFS($AU425="target_sister",$AO425,$AU425="target_brother", $AN425,$AU425="distractor_sister",$AQ425,$AU425="distractor_brother",$AP425)</f>
        <v>ST3_brother_taylor.png</v>
      </c>
      <c r="AC425" s="111" t="str">
        <f>_xlfn.CONCAT(VLOOKUP($C425&amp;$G425,'Character Sets'!$A$3:$H$21,6,FALSE)," gave the ",LEFT($Q425,FIND(".",$Q425)-1)," to ",$AK425," ",$AL425,".")</f>
        <v>Jordan gave the pizza to their brother.</v>
      </c>
      <c r="AD425" s="107">
        <v>21</v>
      </c>
      <c r="AE425" s="106" t="str" cm="1">
        <f t="array" ref="AE425">_xlfn.IFS($B425="both", "_nametag", $B425="nametag", "_nametag", $B425="intro", "", $B425="neither", "")</f>
        <v>_nametag</v>
      </c>
      <c r="AF425" s="46" t="s">
        <v>5</v>
      </c>
      <c r="AG425" s="46" t="s">
        <v>6</v>
      </c>
      <c r="AH425" s="108" t="str">
        <f t="shared" si="77"/>
        <v>pizza</v>
      </c>
      <c r="AI425" s="46" t="s">
        <v>7</v>
      </c>
      <c r="AJ425" s="110" t="str">
        <f t="shared" si="75"/>
        <v>top left</v>
      </c>
      <c r="AK425" s="110" t="str" cm="1">
        <f t="array" ref="AK425">_xlfn.IFS($G425="he", "his", $G425="she", "her", $G425="they", "their")</f>
        <v>their</v>
      </c>
      <c r="AL425" s="110" t="s">
        <v>135</v>
      </c>
      <c r="AM425" s="111" t="str">
        <f t="shared" si="76"/>
        <v>they_brother</v>
      </c>
      <c r="AN425" s="106" t="str">
        <f t="shared" si="78"/>
        <v>HT2_brother_jordan.png</v>
      </c>
      <c r="AO425" s="106" t="str">
        <f t="shared" si="79"/>
        <v>HT2_sister_jordan.png</v>
      </c>
      <c r="AP425" s="106" t="str">
        <f t="shared" si="80"/>
        <v>ST3_brother_taylor.png</v>
      </c>
      <c r="AQ425" s="106" t="str">
        <f t="shared" si="81"/>
        <v>ST3_sister_taylor.png</v>
      </c>
      <c r="AR425" s="106" t="s">
        <v>355</v>
      </c>
      <c r="AS425" s="106" t="s">
        <v>358</v>
      </c>
      <c r="AT425" s="106" t="s">
        <v>356</v>
      </c>
      <c r="AU425" s="106" t="s">
        <v>357</v>
      </c>
    </row>
    <row r="426" spans="1:47" x14ac:dyDescent="0.25">
      <c r="A426" s="107">
        <v>12</v>
      </c>
      <c r="B426" s="107" t="s">
        <v>123</v>
      </c>
      <c r="C426" s="107">
        <v>6</v>
      </c>
      <c r="D426" s="46" t="s">
        <v>10</v>
      </c>
      <c r="E426" s="46" t="str">
        <f t="shared" si="71"/>
        <v>nametag_list6_critical22</v>
      </c>
      <c r="F426" s="109" t="s">
        <v>339</v>
      </c>
      <c r="G426" s="46" t="s">
        <v>197</v>
      </c>
      <c r="H426" s="46">
        <f>VLOOKUP($C426&amp;$G426,'Character Sets'!$A$3:$H$21,3,FALSE)</f>
        <v>18</v>
      </c>
      <c r="I426" s="46" t="str">
        <f>VLOOKUP($C426&amp;$G426,'Character Sets'!$A$3:$H$21,4,FALSE)</f>
        <v>HT2</v>
      </c>
      <c r="J426" s="46" t="str">
        <f>LOWER(VLOOKUP($C426&amp;$G426,'Character Sets'!$A$3:$H$21,6,FALSE))</f>
        <v>jordan</v>
      </c>
      <c r="K426" s="114" t="str">
        <f t="shared" si="72"/>
        <v>HT2_they_jordan_nametag.png</v>
      </c>
      <c r="L426" s="46" t="s">
        <v>196</v>
      </c>
      <c r="M426" s="46">
        <f>VLOOKUP($C426&amp;$L426,'Character Sets'!$A$3:$H$21,3,FALSE)</f>
        <v>17</v>
      </c>
      <c r="N426" s="46" t="str">
        <f>VLOOKUP($C426&amp;$L426,'Character Sets'!$A$3:$H$21,4,FALSE)</f>
        <v>ST3</v>
      </c>
      <c r="O426" s="46" t="str">
        <f>LOWER(VLOOKUP($C426&amp;$L426,'Character Sets'!$A$3:$H$21,6,FALSE))</f>
        <v>taylor</v>
      </c>
      <c r="P426" s="114" t="str">
        <f t="shared" si="73"/>
        <v>ST3_she_taylor_nametag.png</v>
      </c>
      <c r="Q426" s="114" t="s">
        <v>176</v>
      </c>
      <c r="R426" s="107" cm="1">
        <f t="array" ref="R426">_xlfn.IFS($AF426="left", 275, $AF426="right", 525)</f>
        <v>525</v>
      </c>
      <c r="S426" s="107" cm="1">
        <f t="array" ref="S426">_xlfn.IFS($AG426="left", 275, $AG426="right", 525)</f>
        <v>275</v>
      </c>
      <c r="T426" s="107" cm="1">
        <f t="array" ref="T426">_xlfn.IFS($AF426="left", 175, $AF426="right", 725)</f>
        <v>725</v>
      </c>
      <c r="U426" s="107" cm="1">
        <f t="array" ref="U426">_xlfn.IFS($AI426="top", 150, $AI426="bottom", 250)</f>
        <v>150</v>
      </c>
      <c r="V426" s="107" cm="1">
        <f t="array" ref="V426">_xlfn.IFS($AI426="top", 100, $AI426="bottom", 300)</f>
        <v>100</v>
      </c>
      <c r="W426" s="107" cm="1">
        <f t="array" ref="W426">_xlfn.IFS($AI426="top", 50, $AI426="bottom", 350)</f>
        <v>50</v>
      </c>
      <c r="X426" s="111" t="str">
        <f t="shared" si="74"/>
        <v>HT2_sister_jordan.png</v>
      </c>
      <c r="Y426" s="106" t="str" cm="1">
        <f t="array" ref="Y426">_xlfn.IFS($AR426="target_sister",$AO426,$AR426="target_brother", $AN426,$AR426="distractor_sister",$AQ426,$AR426="distractor_brother",$AP426)</f>
        <v>ST3_brother_taylor.png</v>
      </c>
      <c r="Z426" s="106" t="str" cm="1">
        <f t="array" ref="Z426">_xlfn.IFS($AS426="target_sister",$AO426,$AS426="target_brother", $AN426,$AS426="distractor_sister",$AQ426,$AS426="distractor_brother",$AP426)</f>
        <v>HT2_sister_jordan.png</v>
      </c>
      <c r="AA426" s="106" t="str" cm="1">
        <f t="array" ref="AA426">_xlfn.IFS($AT426="target_sister",$AO426,$AT426="target_brother", $AN426,$AT426="distractor_sister",$AQ426,$AT426="distractor_brother",$AP426)</f>
        <v>ST3_sister_taylor.png</v>
      </c>
      <c r="AB426" s="106" t="str" cm="1">
        <f t="array" ref="AB426">_xlfn.IFS($AU426="target_sister",$AO426,$AU426="target_brother", $AN426,$AU426="distractor_sister",$AQ426,$AU426="distractor_brother",$AP426)</f>
        <v>HT2_brother_jordan.png</v>
      </c>
      <c r="AC426" s="111" t="str">
        <f>_xlfn.CONCAT(VLOOKUP($C426&amp;$G426,'Character Sets'!$A$3:$H$21,6,FALSE)," gave the ",LEFT($Q426,FIND(".",$Q426)-1)," to ",$AK426," ",$AL426,".")</f>
        <v>Jordan gave the plate to their sister.</v>
      </c>
      <c r="AD426" s="107">
        <v>22</v>
      </c>
      <c r="AE426" s="106" t="str" cm="1">
        <f t="array" ref="AE426">_xlfn.IFS($B426="both", "_nametag", $B426="nametag", "_nametag", $B426="intro", "", $B426="neither", "")</f>
        <v>_nametag</v>
      </c>
      <c r="AF426" s="46" t="s">
        <v>6</v>
      </c>
      <c r="AG426" s="46" t="s">
        <v>5</v>
      </c>
      <c r="AH426" s="108" t="str">
        <f t="shared" si="77"/>
        <v>plate</v>
      </c>
      <c r="AI426" s="46" t="s">
        <v>7</v>
      </c>
      <c r="AJ426" s="110" t="str">
        <f t="shared" si="75"/>
        <v>top right</v>
      </c>
      <c r="AK426" s="110" t="str" cm="1">
        <f t="array" ref="AK426">_xlfn.IFS($G426="he", "his", $G426="she", "her", $G426="they", "their")</f>
        <v>their</v>
      </c>
      <c r="AL426" s="110" t="s">
        <v>136</v>
      </c>
      <c r="AM426" s="111" t="str">
        <f t="shared" si="76"/>
        <v>they_sister</v>
      </c>
      <c r="AN426" s="106" t="str">
        <f t="shared" si="78"/>
        <v>HT2_brother_jordan.png</v>
      </c>
      <c r="AO426" s="106" t="str">
        <f t="shared" si="79"/>
        <v>HT2_sister_jordan.png</v>
      </c>
      <c r="AP426" s="106" t="str">
        <f t="shared" si="80"/>
        <v>ST3_brother_taylor.png</v>
      </c>
      <c r="AQ426" s="106" t="str">
        <f t="shared" si="81"/>
        <v>ST3_sister_taylor.png</v>
      </c>
      <c r="AR426" s="106" t="s">
        <v>357</v>
      </c>
      <c r="AS426" s="106" t="s">
        <v>356</v>
      </c>
      <c r="AT426" s="106" t="s">
        <v>358</v>
      </c>
      <c r="AU426" s="106" t="s">
        <v>355</v>
      </c>
    </row>
    <row r="427" spans="1:47" x14ac:dyDescent="0.25">
      <c r="A427" s="107">
        <v>12</v>
      </c>
      <c r="B427" s="107" t="s">
        <v>123</v>
      </c>
      <c r="C427" s="107">
        <v>6</v>
      </c>
      <c r="D427" s="46" t="s">
        <v>10</v>
      </c>
      <c r="E427" s="46" t="str">
        <f t="shared" si="71"/>
        <v>nametag_list6_critical23</v>
      </c>
      <c r="F427" s="109" t="s">
        <v>339</v>
      </c>
      <c r="G427" s="46" t="s">
        <v>197</v>
      </c>
      <c r="H427" s="46">
        <f>VLOOKUP($C427&amp;$G427,'Character Sets'!$A$3:$H$21,3,FALSE)</f>
        <v>18</v>
      </c>
      <c r="I427" s="46" t="str">
        <f>VLOOKUP($C427&amp;$G427,'Character Sets'!$A$3:$H$21,4,FALSE)</f>
        <v>HT2</v>
      </c>
      <c r="J427" s="46" t="str">
        <f>LOWER(VLOOKUP($C427&amp;$G427,'Character Sets'!$A$3:$H$21,6,FALSE))</f>
        <v>jordan</v>
      </c>
      <c r="K427" s="114" t="str">
        <f t="shared" si="72"/>
        <v>HT2_they_jordan_nametag.png</v>
      </c>
      <c r="L427" s="46" t="s">
        <v>196</v>
      </c>
      <c r="M427" s="46">
        <f>VLOOKUP($C427&amp;$L427,'Character Sets'!$A$3:$H$21,3,FALSE)</f>
        <v>17</v>
      </c>
      <c r="N427" s="46" t="str">
        <f>VLOOKUP($C427&amp;$L427,'Character Sets'!$A$3:$H$21,4,FALSE)</f>
        <v>ST3</v>
      </c>
      <c r="O427" s="46" t="str">
        <f>LOWER(VLOOKUP($C427&amp;$L427,'Character Sets'!$A$3:$H$21,6,FALSE))</f>
        <v>taylor</v>
      </c>
      <c r="P427" s="114" t="str">
        <f t="shared" si="73"/>
        <v>ST3_she_taylor_nametag.png</v>
      </c>
      <c r="Q427" s="117" t="s">
        <v>37</v>
      </c>
      <c r="R427" s="107" cm="1">
        <f t="array" ref="R427">_xlfn.IFS($AF427="left", 275, $AF427="right", 525)</f>
        <v>275</v>
      </c>
      <c r="S427" s="107" cm="1">
        <f t="array" ref="S427">_xlfn.IFS($AG427="left", 275, $AG427="right", 525)</f>
        <v>525</v>
      </c>
      <c r="T427" s="107" cm="1">
        <f t="array" ref="T427">_xlfn.IFS($AF427="left", 175, $AF427="right", 725)</f>
        <v>175</v>
      </c>
      <c r="U427" s="107" cm="1">
        <f t="array" ref="U427">_xlfn.IFS($AI427="top", 150, $AI427="bottom", 250)</f>
        <v>250</v>
      </c>
      <c r="V427" s="107" cm="1">
        <f t="array" ref="V427">_xlfn.IFS($AI427="top", 100, $AI427="bottom", 300)</f>
        <v>300</v>
      </c>
      <c r="W427" s="107" cm="1">
        <f t="array" ref="W427">_xlfn.IFS($AI427="top", 50, $AI427="bottom", 350)</f>
        <v>350</v>
      </c>
      <c r="X427" s="111" t="str">
        <f t="shared" si="74"/>
        <v>HT2_sister_jordan.png</v>
      </c>
      <c r="Y427" s="106" t="str" cm="1">
        <f t="array" ref="Y427">_xlfn.IFS($AR427="target_sister",$AO427,$AR427="target_brother", $AN427,$AR427="distractor_sister",$AQ427,$AR427="distractor_brother",$AP427)</f>
        <v>HT2_brother_jordan.png</v>
      </c>
      <c r="Z427" s="106" t="str" cm="1">
        <f t="array" ref="Z427">_xlfn.IFS($AS427="target_sister",$AO427,$AS427="target_brother", $AN427,$AS427="distractor_sister",$AQ427,$AS427="distractor_brother",$AP427)</f>
        <v>ST3_sister_taylor.png</v>
      </c>
      <c r="AA427" s="106" t="str" cm="1">
        <f t="array" ref="AA427">_xlfn.IFS($AT427="target_sister",$AO427,$AT427="target_brother", $AN427,$AT427="distractor_sister",$AQ427,$AT427="distractor_brother",$AP427)</f>
        <v>HT2_sister_jordan.png</v>
      </c>
      <c r="AB427" s="106" t="str" cm="1">
        <f t="array" ref="AB427">_xlfn.IFS($AU427="target_sister",$AO427,$AU427="target_brother", $AN427,$AU427="distractor_sister",$AQ427,$AU427="distractor_brother",$AP427)</f>
        <v>ST3_brother_taylor.png</v>
      </c>
      <c r="AC427" s="111" t="str">
        <f>_xlfn.CONCAT(VLOOKUP($C427&amp;$G427,'Character Sets'!$A$3:$H$21,6,FALSE)," gave the ",LEFT($Q427,FIND(".",$Q427)-1)," to ",$AK427," ",$AL427,".")</f>
        <v>Jordan gave the orange to their sister.</v>
      </c>
      <c r="AD427" s="107">
        <v>23</v>
      </c>
      <c r="AE427" s="106" t="str" cm="1">
        <f t="array" ref="AE427">_xlfn.IFS($B427="both", "_nametag", $B427="nametag", "_nametag", $B427="intro", "", $B427="neither", "")</f>
        <v>_nametag</v>
      </c>
      <c r="AF427" s="46" t="s">
        <v>5</v>
      </c>
      <c r="AG427" s="46" t="s">
        <v>6</v>
      </c>
      <c r="AH427" s="108" t="str">
        <f t="shared" si="77"/>
        <v>orange</v>
      </c>
      <c r="AI427" s="46" t="s">
        <v>8</v>
      </c>
      <c r="AJ427" s="110" t="str">
        <f t="shared" si="75"/>
        <v>bottom left</v>
      </c>
      <c r="AK427" s="110" t="str" cm="1">
        <f t="array" ref="AK427">_xlfn.IFS($G427="he", "his", $G427="she", "her", $G427="they", "their")</f>
        <v>their</v>
      </c>
      <c r="AL427" s="110" t="s">
        <v>136</v>
      </c>
      <c r="AM427" s="111" t="str">
        <f t="shared" si="76"/>
        <v>they_sister</v>
      </c>
      <c r="AN427" s="106" t="str">
        <f t="shared" si="78"/>
        <v>HT2_brother_jordan.png</v>
      </c>
      <c r="AO427" s="106" t="str">
        <f t="shared" si="79"/>
        <v>HT2_sister_jordan.png</v>
      </c>
      <c r="AP427" s="106" t="str">
        <f t="shared" si="80"/>
        <v>ST3_brother_taylor.png</v>
      </c>
      <c r="AQ427" s="106" t="str">
        <f t="shared" si="81"/>
        <v>ST3_sister_taylor.png</v>
      </c>
      <c r="AR427" s="106" t="s">
        <v>355</v>
      </c>
      <c r="AS427" s="106" t="s">
        <v>358</v>
      </c>
      <c r="AT427" s="106" t="s">
        <v>356</v>
      </c>
      <c r="AU427" s="106" t="s">
        <v>357</v>
      </c>
    </row>
    <row r="428" spans="1:47" x14ac:dyDescent="0.25">
      <c r="A428" s="107">
        <v>12</v>
      </c>
      <c r="B428" s="107" t="s">
        <v>123</v>
      </c>
      <c r="C428" s="107">
        <v>6</v>
      </c>
      <c r="D428" s="46" t="s">
        <v>10</v>
      </c>
      <c r="E428" s="46" t="str">
        <f t="shared" si="71"/>
        <v>nametag_list6_critical24</v>
      </c>
      <c r="F428" s="109" t="s">
        <v>339</v>
      </c>
      <c r="G428" s="46" t="s">
        <v>197</v>
      </c>
      <c r="H428" s="46">
        <f>VLOOKUP($C428&amp;$G428,'Character Sets'!$A$3:$H$21,3,FALSE)</f>
        <v>18</v>
      </c>
      <c r="I428" s="46" t="str">
        <f>VLOOKUP($C428&amp;$G428,'Character Sets'!$A$3:$H$21,4,FALSE)</f>
        <v>HT2</v>
      </c>
      <c r="J428" s="46" t="str">
        <f>LOWER(VLOOKUP($C428&amp;$G428,'Character Sets'!$A$3:$H$21,6,FALSE))</f>
        <v>jordan</v>
      </c>
      <c r="K428" s="114" t="str">
        <f t="shared" si="72"/>
        <v>HT2_they_jordan_nametag.png</v>
      </c>
      <c r="L428" s="46" t="s">
        <v>196</v>
      </c>
      <c r="M428" s="46">
        <f>VLOOKUP($C428&amp;$L428,'Character Sets'!$A$3:$H$21,3,FALSE)</f>
        <v>17</v>
      </c>
      <c r="N428" s="46" t="str">
        <f>VLOOKUP($C428&amp;$L428,'Character Sets'!$A$3:$H$21,4,FALSE)</f>
        <v>ST3</v>
      </c>
      <c r="O428" s="46" t="str">
        <f>LOWER(VLOOKUP($C428&amp;$L428,'Character Sets'!$A$3:$H$21,6,FALSE))</f>
        <v>taylor</v>
      </c>
      <c r="P428" s="114" t="str">
        <f t="shared" si="73"/>
        <v>ST3_she_taylor_nametag.png</v>
      </c>
      <c r="Q428" s="114" t="s">
        <v>29</v>
      </c>
      <c r="R428" s="107" cm="1">
        <f t="array" ref="R428">_xlfn.IFS($AF428="left", 275, $AF428="right", 525)</f>
        <v>525</v>
      </c>
      <c r="S428" s="107" cm="1">
        <f t="array" ref="S428">_xlfn.IFS($AG428="left", 275, $AG428="right", 525)</f>
        <v>275</v>
      </c>
      <c r="T428" s="107" cm="1">
        <f t="array" ref="T428">_xlfn.IFS($AF428="left", 175, $AF428="right", 725)</f>
        <v>725</v>
      </c>
      <c r="U428" s="107" cm="1">
        <f t="array" ref="U428">_xlfn.IFS($AI428="top", 150, $AI428="bottom", 250)</f>
        <v>250</v>
      </c>
      <c r="V428" s="107" cm="1">
        <f t="array" ref="V428">_xlfn.IFS($AI428="top", 100, $AI428="bottom", 300)</f>
        <v>300</v>
      </c>
      <c r="W428" s="107" cm="1">
        <f t="array" ref="W428">_xlfn.IFS($AI428="top", 50, $AI428="bottom", 350)</f>
        <v>350</v>
      </c>
      <c r="X428" s="111" t="str">
        <f t="shared" si="74"/>
        <v>HT2_brother_jordan.png</v>
      </c>
      <c r="Y428" s="106" t="str" cm="1">
        <f t="array" ref="Y428">_xlfn.IFS($AR428="target_sister",$AO428,$AR428="target_brother", $AN428,$AR428="distractor_sister",$AQ428,$AR428="distractor_brother",$AP428)</f>
        <v>ST3_brother_taylor.png</v>
      </c>
      <c r="Z428" s="106" t="str" cm="1">
        <f t="array" ref="Z428">_xlfn.IFS($AS428="target_sister",$AO428,$AS428="target_brother", $AN428,$AS428="distractor_sister",$AQ428,$AS428="distractor_brother",$AP428)</f>
        <v>HT2_sister_jordan.png</v>
      </c>
      <c r="AA428" s="106" t="str" cm="1">
        <f t="array" ref="AA428">_xlfn.IFS($AT428="target_sister",$AO428,$AT428="target_brother", $AN428,$AT428="distractor_sister",$AQ428,$AT428="distractor_brother",$AP428)</f>
        <v>ST3_sister_taylor.png</v>
      </c>
      <c r="AB428" s="106" t="str" cm="1">
        <f t="array" ref="AB428">_xlfn.IFS($AU428="target_sister",$AO428,$AU428="target_brother", $AN428,$AU428="distractor_sister",$AQ428,$AU428="distractor_brother",$AP428)</f>
        <v>HT2_brother_jordan.png</v>
      </c>
      <c r="AC428" s="111" t="str">
        <f>_xlfn.CONCAT(VLOOKUP($C428&amp;$G428,'Character Sets'!$A$3:$H$21,6,FALSE)," gave the ",LEFT($Q428,FIND(".",$Q428)-1)," to ",$AK428," ",$AL428,".")</f>
        <v>Jordan gave the potato to their brother.</v>
      </c>
      <c r="AD428" s="107">
        <v>24</v>
      </c>
      <c r="AE428" s="106" t="str" cm="1">
        <f t="array" ref="AE428">_xlfn.IFS($B428="both", "_nametag", $B428="nametag", "_nametag", $B428="intro", "", $B428="neither", "")</f>
        <v>_nametag</v>
      </c>
      <c r="AF428" s="46" t="s">
        <v>6</v>
      </c>
      <c r="AG428" s="46" t="s">
        <v>5</v>
      </c>
      <c r="AH428" s="108" t="str">
        <f t="shared" si="77"/>
        <v>potato</v>
      </c>
      <c r="AI428" s="46" t="s">
        <v>8</v>
      </c>
      <c r="AJ428" s="110" t="str">
        <f t="shared" si="75"/>
        <v>bottom right</v>
      </c>
      <c r="AK428" s="110" t="str" cm="1">
        <f t="array" ref="AK428">_xlfn.IFS($G428="he", "his", $G428="she", "her", $G428="they", "their")</f>
        <v>their</v>
      </c>
      <c r="AL428" s="110" t="s">
        <v>135</v>
      </c>
      <c r="AM428" s="111" t="str">
        <f t="shared" si="76"/>
        <v>they_brother</v>
      </c>
      <c r="AN428" s="106" t="str">
        <f t="shared" si="78"/>
        <v>HT2_brother_jordan.png</v>
      </c>
      <c r="AO428" s="106" t="str">
        <f t="shared" si="79"/>
        <v>HT2_sister_jordan.png</v>
      </c>
      <c r="AP428" s="106" t="str">
        <f t="shared" si="80"/>
        <v>ST3_brother_taylor.png</v>
      </c>
      <c r="AQ428" s="106" t="str">
        <f t="shared" si="81"/>
        <v>ST3_sister_taylor.png</v>
      </c>
      <c r="AR428" s="106" t="s">
        <v>357</v>
      </c>
      <c r="AS428" s="106" t="s">
        <v>356</v>
      </c>
      <c r="AT428" s="106" t="s">
        <v>358</v>
      </c>
      <c r="AU428" s="106" t="s">
        <v>355</v>
      </c>
    </row>
    <row r="429" spans="1:47" x14ac:dyDescent="0.25">
      <c r="A429" s="107">
        <v>12</v>
      </c>
      <c r="B429" s="107" t="s">
        <v>123</v>
      </c>
      <c r="C429" s="107">
        <v>6</v>
      </c>
      <c r="D429" s="46" t="s">
        <v>10</v>
      </c>
      <c r="E429" s="46" t="str">
        <f t="shared" si="71"/>
        <v>nametag_list6_critical25</v>
      </c>
      <c r="F429" s="109" t="s">
        <v>339</v>
      </c>
      <c r="G429" s="46" t="s">
        <v>197</v>
      </c>
      <c r="H429" s="46">
        <f>VLOOKUP($C429&amp;$G429,'Character Sets'!$A$3:$H$21,3,FALSE)</f>
        <v>18</v>
      </c>
      <c r="I429" s="46" t="str">
        <f>VLOOKUP($C429&amp;$G429,'Character Sets'!$A$3:$H$21,4,FALSE)</f>
        <v>HT2</v>
      </c>
      <c r="J429" s="46" t="str">
        <f>LOWER(VLOOKUP($C429&amp;$G429,'Character Sets'!$A$3:$H$21,6,FALSE))</f>
        <v>jordan</v>
      </c>
      <c r="K429" s="114" t="str">
        <f t="shared" si="72"/>
        <v>HT2_they_jordan_nametag.png</v>
      </c>
      <c r="L429" s="46" t="s">
        <v>196</v>
      </c>
      <c r="M429" s="46">
        <f>VLOOKUP($C429&amp;$L429,'Character Sets'!$A$3:$H$21,3,FALSE)</f>
        <v>17</v>
      </c>
      <c r="N429" s="46" t="str">
        <f>VLOOKUP($C429&amp;$L429,'Character Sets'!$A$3:$H$21,4,FALSE)</f>
        <v>ST3</v>
      </c>
      <c r="O429" s="46" t="str">
        <f>LOWER(VLOOKUP($C429&amp;$L429,'Character Sets'!$A$3:$H$21,6,FALSE))</f>
        <v>taylor</v>
      </c>
      <c r="P429" s="114" t="str">
        <f t="shared" si="73"/>
        <v>ST3_she_taylor_nametag.png</v>
      </c>
      <c r="Q429" s="114" t="s">
        <v>30</v>
      </c>
      <c r="R429" s="107" cm="1">
        <f t="array" ref="R429">_xlfn.IFS($AF429="left", 275, $AF429="right", 525)</f>
        <v>275</v>
      </c>
      <c r="S429" s="107" cm="1">
        <f t="array" ref="S429">_xlfn.IFS($AG429="left", 275, $AG429="right", 525)</f>
        <v>525</v>
      </c>
      <c r="T429" s="107" cm="1">
        <f t="array" ref="T429">_xlfn.IFS($AF429="left", 175, $AF429="right", 725)</f>
        <v>175</v>
      </c>
      <c r="U429" s="107" cm="1">
        <f t="array" ref="U429">_xlfn.IFS($AI429="top", 150, $AI429="bottom", 250)</f>
        <v>150</v>
      </c>
      <c r="V429" s="107" cm="1">
        <f t="array" ref="V429">_xlfn.IFS($AI429="top", 100, $AI429="bottom", 300)</f>
        <v>100</v>
      </c>
      <c r="W429" s="107" cm="1">
        <f t="array" ref="W429">_xlfn.IFS($AI429="top", 50, $AI429="bottom", 350)</f>
        <v>50</v>
      </c>
      <c r="X429" s="111" t="str">
        <f t="shared" si="74"/>
        <v>HT2_sister_jordan.png</v>
      </c>
      <c r="Y429" s="106" t="str" cm="1">
        <f t="array" ref="Y429">_xlfn.IFS($AR429="target_sister",$AO429,$AR429="target_brother", $AN429,$AR429="distractor_sister",$AQ429,$AR429="distractor_brother",$AP429)</f>
        <v>HT2_sister_jordan.png</v>
      </c>
      <c r="Z429" s="106" t="str" cm="1">
        <f t="array" ref="Z429">_xlfn.IFS($AS429="target_sister",$AO429,$AS429="target_brother", $AN429,$AS429="distractor_sister",$AQ429,$AS429="distractor_brother",$AP429)</f>
        <v>ST3_sister_taylor.png</v>
      </c>
      <c r="AA429" s="106" t="str" cm="1">
        <f t="array" ref="AA429">_xlfn.IFS($AT429="target_sister",$AO429,$AT429="target_brother", $AN429,$AT429="distractor_sister",$AQ429,$AT429="distractor_brother",$AP429)</f>
        <v>HT2_brother_jordan.png</v>
      </c>
      <c r="AB429" s="106" t="str" cm="1">
        <f t="array" ref="AB429">_xlfn.IFS($AU429="target_sister",$AO429,$AU429="target_brother", $AN429,$AU429="distractor_sister",$AQ429,$AU429="distractor_brother",$AP429)</f>
        <v>ST3_brother_taylor.png</v>
      </c>
      <c r="AC429" s="111" t="str">
        <f>_xlfn.CONCAT(VLOOKUP($C429&amp;$G429,'Character Sets'!$A$3:$H$21,6,FALSE)," gave the ",LEFT($Q429,FIND(".",$Q429)-1)," to ",$AK429," ",$AL429,".")</f>
        <v>Jordan gave the apple to their sister.</v>
      </c>
      <c r="AD429" s="107">
        <v>25</v>
      </c>
      <c r="AE429" s="106" t="str" cm="1">
        <f t="array" ref="AE429">_xlfn.IFS($B429="both", "_nametag", $B429="nametag", "_nametag", $B429="intro", "", $B429="neither", "")</f>
        <v>_nametag</v>
      </c>
      <c r="AF429" s="46" t="s">
        <v>5</v>
      </c>
      <c r="AG429" s="46" t="s">
        <v>6</v>
      </c>
      <c r="AH429" s="108" t="str">
        <f t="shared" si="77"/>
        <v>apple</v>
      </c>
      <c r="AI429" s="46" t="s">
        <v>7</v>
      </c>
      <c r="AJ429" s="110" t="str">
        <f t="shared" si="75"/>
        <v>top left</v>
      </c>
      <c r="AK429" s="110" t="str" cm="1">
        <f t="array" ref="AK429">_xlfn.IFS($G429="he", "his", $G429="she", "her", $G429="they", "their")</f>
        <v>their</v>
      </c>
      <c r="AL429" s="110" t="s">
        <v>136</v>
      </c>
      <c r="AM429" s="111" t="str">
        <f t="shared" si="76"/>
        <v>they_sister</v>
      </c>
      <c r="AN429" s="106" t="str">
        <f t="shared" si="78"/>
        <v>HT2_brother_jordan.png</v>
      </c>
      <c r="AO429" s="106" t="str">
        <f t="shared" si="79"/>
        <v>HT2_sister_jordan.png</v>
      </c>
      <c r="AP429" s="106" t="str">
        <f t="shared" si="80"/>
        <v>ST3_brother_taylor.png</v>
      </c>
      <c r="AQ429" s="106" t="str">
        <f t="shared" si="81"/>
        <v>ST3_sister_taylor.png</v>
      </c>
      <c r="AR429" s="106" t="s">
        <v>356</v>
      </c>
      <c r="AS429" s="106" t="s">
        <v>358</v>
      </c>
      <c r="AT429" s="106" t="s">
        <v>355</v>
      </c>
      <c r="AU429" s="106" t="s">
        <v>357</v>
      </c>
    </row>
    <row r="430" spans="1:47" x14ac:dyDescent="0.25">
      <c r="A430" s="107">
        <v>12</v>
      </c>
      <c r="B430" s="107" t="s">
        <v>123</v>
      </c>
      <c r="C430" s="107">
        <v>6</v>
      </c>
      <c r="D430" s="46" t="s">
        <v>10</v>
      </c>
      <c r="E430" s="46" t="str">
        <f t="shared" si="71"/>
        <v>nametag_list6_critical26</v>
      </c>
      <c r="F430" s="109" t="s">
        <v>339</v>
      </c>
      <c r="G430" s="46" t="s">
        <v>197</v>
      </c>
      <c r="H430" s="46">
        <f>VLOOKUP($C430&amp;$G430,'Character Sets'!$A$3:$H$21,3,FALSE)</f>
        <v>18</v>
      </c>
      <c r="I430" s="46" t="str">
        <f>VLOOKUP($C430&amp;$G430,'Character Sets'!$A$3:$H$21,4,FALSE)</f>
        <v>HT2</v>
      </c>
      <c r="J430" s="46" t="str">
        <f>LOWER(VLOOKUP($C430&amp;$G430,'Character Sets'!$A$3:$H$21,6,FALSE))</f>
        <v>jordan</v>
      </c>
      <c r="K430" s="114" t="str">
        <f t="shared" si="72"/>
        <v>HT2_they_jordan_nametag.png</v>
      </c>
      <c r="L430" s="46" t="s">
        <v>195</v>
      </c>
      <c r="M430" s="46">
        <f>VLOOKUP($C430&amp;$L430,'Character Sets'!$A$3:$H$21,3,FALSE)</f>
        <v>16</v>
      </c>
      <c r="N430" s="46" t="str">
        <f>VLOOKUP($C430&amp;$L430,'Character Sets'!$A$3:$H$21,4,FALSE)</f>
        <v>HT3</v>
      </c>
      <c r="O430" s="46" t="str">
        <f>LOWER(VLOOKUP($C430&amp;$L430,'Character Sets'!$A$3:$H$21,6,FALSE))</f>
        <v>sam</v>
      </c>
      <c r="P430" s="114" t="str">
        <f t="shared" si="73"/>
        <v>HT3_he_sam_nametag.png</v>
      </c>
      <c r="Q430" s="114" t="s">
        <v>31</v>
      </c>
      <c r="R430" s="107" cm="1">
        <f t="array" ref="R430">_xlfn.IFS($AF430="left", 275, $AF430="right", 525)</f>
        <v>525</v>
      </c>
      <c r="S430" s="107" cm="1">
        <f t="array" ref="S430">_xlfn.IFS($AG430="left", 275, $AG430="right", 525)</f>
        <v>275</v>
      </c>
      <c r="T430" s="107" cm="1">
        <f t="array" ref="T430">_xlfn.IFS($AF430="left", 175, $AF430="right", 725)</f>
        <v>725</v>
      </c>
      <c r="U430" s="107" cm="1">
        <f t="array" ref="U430">_xlfn.IFS($AI430="top", 150, $AI430="bottom", 250)</f>
        <v>150</v>
      </c>
      <c r="V430" s="107" cm="1">
        <f t="array" ref="V430">_xlfn.IFS($AI430="top", 100, $AI430="bottom", 300)</f>
        <v>100</v>
      </c>
      <c r="W430" s="107" cm="1">
        <f t="array" ref="W430">_xlfn.IFS($AI430="top", 50, $AI430="bottom", 350)</f>
        <v>50</v>
      </c>
      <c r="X430" s="111" t="str">
        <f t="shared" si="74"/>
        <v>HT2_brother_jordan.png</v>
      </c>
      <c r="Y430" s="106" t="str" cm="1">
        <f t="array" ref="Y430">_xlfn.IFS($AR430="target_sister",$AO430,$AR430="target_brother", $AN430,$AR430="distractor_sister",$AQ430,$AR430="distractor_brother",$AP430)</f>
        <v>HT3_sister_sam.png</v>
      </c>
      <c r="Z430" s="106" t="str" cm="1">
        <f t="array" ref="Z430">_xlfn.IFS($AS430="target_sister",$AO430,$AS430="target_brother", $AN430,$AS430="distractor_sister",$AQ430,$AS430="distractor_brother",$AP430)</f>
        <v>HT2_brother_jordan.png</v>
      </c>
      <c r="AA430" s="106" t="str" cm="1">
        <f t="array" ref="AA430">_xlfn.IFS($AT430="target_sister",$AO430,$AT430="target_brother", $AN430,$AT430="distractor_sister",$AQ430,$AT430="distractor_brother",$AP430)</f>
        <v>HT3_brother_sam.png</v>
      </c>
      <c r="AB430" s="106" t="str" cm="1">
        <f t="array" ref="AB430">_xlfn.IFS($AU430="target_sister",$AO430,$AU430="target_brother", $AN430,$AU430="distractor_sister",$AQ430,$AU430="distractor_brother",$AP430)</f>
        <v>HT2_sister_jordan.png</v>
      </c>
      <c r="AC430" s="111" t="str">
        <f>_xlfn.CONCAT(VLOOKUP($C430&amp;$G430,'Character Sets'!$A$3:$H$21,6,FALSE)," gave the ",LEFT($Q430,FIND(".",$Q430)-1)," to ",$AK430," ",$AL430,".")</f>
        <v>Jordan gave the onion to their brother.</v>
      </c>
      <c r="AD430" s="107">
        <v>26</v>
      </c>
      <c r="AE430" s="106" t="str" cm="1">
        <f t="array" ref="AE430">_xlfn.IFS($B430="both", "_nametag", $B430="nametag", "_nametag", $B430="intro", "", $B430="neither", "")</f>
        <v>_nametag</v>
      </c>
      <c r="AF430" s="46" t="s">
        <v>6</v>
      </c>
      <c r="AG430" s="46" t="s">
        <v>5</v>
      </c>
      <c r="AH430" s="108" t="str">
        <f t="shared" si="77"/>
        <v>onion</v>
      </c>
      <c r="AI430" s="46" t="s">
        <v>7</v>
      </c>
      <c r="AJ430" s="110" t="str">
        <f t="shared" si="75"/>
        <v>top right</v>
      </c>
      <c r="AK430" s="110" t="str" cm="1">
        <f t="array" ref="AK430">_xlfn.IFS($G430="he", "his", $G430="she", "her", $G430="they", "their")</f>
        <v>their</v>
      </c>
      <c r="AL430" s="110" t="s">
        <v>135</v>
      </c>
      <c r="AM430" s="111" t="str">
        <f t="shared" si="76"/>
        <v>they_brother</v>
      </c>
      <c r="AN430" s="106" t="str">
        <f t="shared" si="78"/>
        <v>HT2_brother_jordan.png</v>
      </c>
      <c r="AO430" s="106" t="str">
        <f t="shared" si="79"/>
        <v>HT2_sister_jordan.png</v>
      </c>
      <c r="AP430" s="106" t="str">
        <f t="shared" si="80"/>
        <v>HT3_brother_sam.png</v>
      </c>
      <c r="AQ430" s="106" t="str">
        <f t="shared" si="81"/>
        <v>HT3_sister_sam.png</v>
      </c>
      <c r="AR430" s="106" t="s">
        <v>358</v>
      </c>
      <c r="AS430" s="106" t="s">
        <v>355</v>
      </c>
      <c r="AT430" s="106" t="s">
        <v>357</v>
      </c>
      <c r="AU430" s="106" t="s">
        <v>356</v>
      </c>
    </row>
    <row r="431" spans="1:47" x14ac:dyDescent="0.25">
      <c r="A431" s="107">
        <v>12</v>
      </c>
      <c r="B431" s="107" t="s">
        <v>123</v>
      </c>
      <c r="C431" s="107">
        <v>6</v>
      </c>
      <c r="D431" s="46" t="s">
        <v>10</v>
      </c>
      <c r="E431" s="46" t="str">
        <f t="shared" si="71"/>
        <v>nametag_list6_critical27</v>
      </c>
      <c r="F431" s="109" t="s">
        <v>339</v>
      </c>
      <c r="G431" s="46" t="s">
        <v>197</v>
      </c>
      <c r="H431" s="46">
        <f>VLOOKUP($C431&amp;$G431,'Character Sets'!$A$3:$H$21,3,FALSE)</f>
        <v>18</v>
      </c>
      <c r="I431" s="46" t="str">
        <f>VLOOKUP($C431&amp;$G431,'Character Sets'!$A$3:$H$21,4,FALSE)</f>
        <v>HT2</v>
      </c>
      <c r="J431" s="46" t="str">
        <f>LOWER(VLOOKUP($C431&amp;$G431,'Character Sets'!$A$3:$H$21,6,FALSE))</f>
        <v>jordan</v>
      </c>
      <c r="K431" s="114" t="str">
        <f t="shared" si="72"/>
        <v>HT2_they_jordan_nametag.png</v>
      </c>
      <c r="L431" s="46" t="s">
        <v>195</v>
      </c>
      <c r="M431" s="46">
        <f>VLOOKUP($C431&amp;$L431,'Character Sets'!$A$3:$H$21,3,FALSE)</f>
        <v>16</v>
      </c>
      <c r="N431" s="46" t="str">
        <f>VLOOKUP($C431&amp;$L431,'Character Sets'!$A$3:$H$21,4,FALSE)</f>
        <v>HT3</v>
      </c>
      <c r="O431" s="46" t="str">
        <f>LOWER(VLOOKUP($C431&amp;$L431,'Character Sets'!$A$3:$H$21,6,FALSE))</f>
        <v>sam</v>
      </c>
      <c r="P431" s="114" t="str">
        <f t="shared" si="73"/>
        <v>HT3_he_sam_nametag.png</v>
      </c>
      <c r="Q431" s="114" t="s">
        <v>34</v>
      </c>
      <c r="R431" s="107" cm="1">
        <f t="array" ref="R431">_xlfn.IFS($AF431="left", 275, $AF431="right", 525)</f>
        <v>275</v>
      </c>
      <c r="S431" s="107" cm="1">
        <f t="array" ref="S431">_xlfn.IFS($AG431="left", 275, $AG431="right", 525)</f>
        <v>525</v>
      </c>
      <c r="T431" s="107" cm="1">
        <f t="array" ref="T431">_xlfn.IFS($AF431="left", 175, $AF431="right", 725)</f>
        <v>175</v>
      </c>
      <c r="U431" s="107" cm="1">
        <f t="array" ref="U431">_xlfn.IFS($AI431="top", 150, $AI431="bottom", 250)</f>
        <v>250</v>
      </c>
      <c r="V431" s="107" cm="1">
        <f t="array" ref="V431">_xlfn.IFS($AI431="top", 100, $AI431="bottom", 300)</f>
        <v>300</v>
      </c>
      <c r="W431" s="107" cm="1">
        <f t="array" ref="W431">_xlfn.IFS($AI431="top", 50, $AI431="bottom", 350)</f>
        <v>350</v>
      </c>
      <c r="X431" s="111" t="str">
        <f t="shared" si="74"/>
        <v>HT2_brother_jordan.png</v>
      </c>
      <c r="Y431" s="106" t="str" cm="1">
        <f t="array" ref="Y431">_xlfn.IFS($AR431="target_sister",$AO431,$AR431="target_brother", $AN431,$AR431="distractor_sister",$AQ431,$AR431="distractor_brother",$AP431)</f>
        <v>HT2_sister_jordan.png</v>
      </c>
      <c r="Z431" s="106" t="str" cm="1">
        <f t="array" ref="Z431">_xlfn.IFS($AS431="target_sister",$AO431,$AS431="target_brother", $AN431,$AS431="distractor_sister",$AQ431,$AS431="distractor_brother",$AP431)</f>
        <v>HT3_brother_sam.png</v>
      </c>
      <c r="AA431" s="106" t="str" cm="1">
        <f t="array" ref="AA431">_xlfn.IFS($AT431="target_sister",$AO431,$AT431="target_brother", $AN431,$AT431="distractor_sister",$AQ431,$AT431="distractor_brother",$AP431)</f>
        <v>HT2_brother_jordan.png</v>
      </c>
      <c r="AB431" s="106" t="str" cm="1">
        <f t="array" ref="AB431">_xlfn.IFS($AU431="target_sister",$AO431,$AU431="target_brother", $AN431,$AU431="distractor_sister",$AQ431,$AU431="distractor_brother",$AP431)</f>
        <v>HT3_sister_sam.png</v>
      </c>
      <c r="AC431" s="111" t="str">
        <f>_xlfn.CONCAT(VLOOKUP($C431&amp;$G431,'Character Sets'!$A$3:$H$21,6,FALSE)," gave the ",LEFT($Q431,FIND(".",$Q431)-1)," to ",$AK431," ",$AL431,".")</f>
        <v>Jordan gave the watermelon to their brother.</v>
      </c>
      <c r="AD431" s="107">
        <v>27</v>
      </c>
      <c r="AE431" s="106" t="str" cm="1">
        <f t="array" ref="AE431">_xlfn.IFS($B431="both", "_nametag", $B431="nametag", "_nametag", $B431="intro", "", $B431="neither", "")</f>
        <v>_nametag</v>
      </c>
      <c r="AF431" s="46" t="s">
        <v>5</v>
      </c>
      <c r="AG431" s="46" t="s">
        <v>6</v>
      </c>
      <c r="AH431" s="108" t="str">
        <f t="shared" si="77"/>
        <v>watermelon</v>
      </c>
      <c r="AI431" s="46" t="s">
        <v>8</v>
      </c>
      <c r="AJ431" s="110" t="str">
        <f t="shared" si="75"/>
        <v>bottom left</v>
      </c>
      <c r="AK431" s="110" t="str" cm="1">
        <f t="array" ref="AK431">_xlfn.IFS($G431="he", "his", $G431="she", "her", $G431="they", "their")</f>
        <v>their</v>
      </c>
      <c r="AL431" s="110" t="s">
        <v>135</v>
      </c>
      <c r="AM431" s="111" t="str">
        <f t="shared" si="76"/>
        <v>they_brother</v>
      </c>
      <c r="AN431" s="106" t="str">
        <f t="shared" si="78"/>
        <v>HT2_brother_jordan.png</v>
      </c>
      <c r="AO431" s="106" t="str">
        <f t="shared" si="79"/>
        <v>HT2_sister_jordan.png</v>
      </c>
      <c r="AP431" s="106" t="str">
        <f t="shared" si="80"/>
        <v>HT3_brother_sam.png</v>
      </c>
      <c r="AQ431" s="106" t="str">
        <f t="shared" si="81"/>
        <v>HT3_sister_sam.png</v>
      </c>
      <c r="AR431" s="106" t="s">
        <v>356</v>
      </c>
      <c r="AS431" s="106" t="s">
        <v>357</v>
      </c>
      <c r="AT431" s="106" t="s">
        <v>355</v>
      </c>
      <c r="AU431" s="106" t="s">
        <v>358</v>
      </c>
    </row>
    <row r="432" spans="1:47" x14ac:dyDescent="0.25">
      <c r="A432" s="107">
        <v>12</v>
      </c>
      <c r="B432" s="107" t="s">
        <v>123</v>
      </c>
      <c r="C432" s="107">
        <v>6</v>
      </c>
      <c r="D432" s="46" t="s">
        <v>10</v>
      </c>
      <c r="E432" s="46" t="str">
        <f t="shared" si="71"/>
        <v>nametag_list6_critical28</v>
      </c>
      <c r="F432" s="109" t="s">
        <v>339</v>
      </c>
      <c r="G432" s="46" t="s">
        <v>197</v>
      </c>
      <c r="H432" s="46">
        <f>VLOOKUP($C432&amp;$G432,'Character Sets'!$A$3:$H$21,3,FALSE)</f>
        <v>18</v>
      </c>
      <c r="I432" s="46" t="str">
        <f>VLOOKUP($C432&amp;$G432,'Character Sets'!$A$3:$H$21,4,FALSE)</f>
        <v>HT2</v>
      </c>
      <c r="J432" s="46" t="str">
        <f>LOWER(VLOOKUP($C432&amp;$G432,'Character Sets'!$A$3:$H$21,6,FALSE))</f>
        <v>jordan</v>
      </c>
      <c r="K432" s="114" t="str">
        <f t="shared" si="72"/>
        <v>HT2_they_jordan_nametag.png</v>
      </c>
      <c r="L432" s="46" t="s">
        <v>195</v>
      </c>
      <c r="M432" s="46">
        <f>VLOOKUP($C432&amp;$L432,'Character Sets'!$A$3:$H$21,3,FALSE)</f>
        <v>16</v>
      </c>
      <c r="N432" s="46" t="str">
        <f>VLOOKUP($C432&amp;$L432,'Character Sets'!$A$3:$H$21,4,FALSE)</f>
        <v>HT3</v>
      </c>
      <c r="O432" s="46" t="str">
        <f>LOWER(VLOOKUP($C432&amp;$L432,'Character Sets'!$A$3:$H$21,6,FALSE))</f>
        <v>sam</v>
      </c>
      <c r="P432" s="114" t="str">
        <f t="shared" si="73"/>
        <v>HT3_he_sam_nametag.png</v>
      </c>
      <c r="Q432" s="114" t="s">
        <v>32</v>
      </c>
      <c r="R432" s="107" cm="1">
        <f t="array" ref="R432">_xlfn.IFS($AF432="left", 275, $AF432="right", 525)</f>
        <v>525</v>
      </c>
      <c r="S432" s="107" cm="1">
        <f t="array" ref="S432">_xlfn.IFS($AG432="left", 275, $AG432="right", 525)</f>
        <v>275</v>
      </c>
      <c r="T432" s="107" cm="1">
        <f t="array" ref="T432">_xlfn.IFS($AF432="left", 175, $AF432="right", 725)</f>
        <v>725</v>
      </c>
      <c r="U432" s="107" cm="1">
        <f t="array" ref="U432">_xlfn.IFS($AI432="top", 150, $AI432="bottom", 250)</f>
        <v>250</v>
      </c>
      <c r="V432" s="107" cm="1">
        <f t="array" ref="V432">_xlfn.IFS($AI432="top", 100, $AI432="bottom", 300)</f>
        <v>300</v>
      </c>
      <c r="W432" s="107" cm="1">
        <f t="array" ref="W432">_xlfn.IFS($AI432="top", 50, $AI432="bottom", 350)</f>
        <v>350</v>
      </c>
      <c r="X432" s="111" t="str">
        <f t="shared" si="74"/>
        <v>HT2_sister_jordan.png</v>
      </c>
      <c r="Y432" s="106" t="str" cm="1">
        <f t="array" ref="Y432">_xlfn.IFS($AR432="target_sister",$AO432,$AR432="target_brother", $AN432,$AR432="distractor_sister",$AQ432,$AR432="distractor_brother",$AP432)</f>
        <v>HT3_sister_sam.png</v>
      </c>
      <c r="Z432" s="106" t="str" cm="1">
        <f t="array" ref="Z432">_xlfn.IFS($AS432="target_sister",$AO432,$AS432="target_brother", $AN432,$AS432="distractor_sister",$AQ432,$AS432="distractor_brother",$AP432)</f>
        <v>HT2_brother_jordan.png</v>
      </c>
      <c r="AA432" s="106" t="str" cm="1">
        <f t="array" ref="AA432">_xlfn.IFS($AT432="target_sister",$AO432,$AT432="target_brother", $AN432,$AT432="distractor_sister",$AQ432,$AT432="distractor_brother",$AP432)</f>
        <v>HT3_brother_sam.png</v>
      </c>
      <c r="AB432" s="106" t="str" cm="1">
        <f t="array" ref="AB432">_xlfn.IFS($AU432="target_sister",$AO432,$AU432="target_brother", $AN432,$AU432="distractor_sister",$AQ432,$AU432="distractor_brother",$AP432)</f>
        <v>HT2_sister_jordan.png</v>
      </c>
      <c r="AC432" s="111" t="str">
        <f>_xlfn.CONCAT(VLOOKUP($C432&amp;$G432,'Character Sets'!$A$3:$H$21,6,FALSE)," gave the ",LEFT($Q432,FIND(".",$Q432)-1)," to ",$AK432," ",$AL432,".")</f>
        <v>Jordan gave the knife to their sister.</v>
      </c>
      <c r="AD432" s="107">
        <v>28</v>
      </c>
      <c r="AE432" s="106" t="str" cm="1">
        <f t="array" ref="AE432">_xlfn.IFS($B432="both", "_nametag", $B432="nametag", "_nametag", $B432="intro", "", $B432="neither", "")</f>
        <v>_nametag</v>
      </c>
      <c r="AF432" s="46" t="s">
        <v>6</v>
      </c>
      <c r="AG432" s="46" t="s">
        <v>5</v>
      </c>
      <c r="AH432" s="108" t="str">
        <f t="shared" si="77"/>
        <v>knife</v>
      </c>
      <c r="AI432" s="46" t="s">
        <v>8</v>
      </c>
      <c r="AJ432" s="110" t="str">
        <f t="shared" si="75"/>
        <v>bottom right</v>
      </c>
      <c r="AK432" s="110" t="str" cm="1">
        <f t="array" ref="AK432">_xlfn.IFS($G432="he", "his", $G432="she", "her", $G432="they", "their")</f>
        <v>their</v>
      </c>
      <c r="AL432" s="110" t="s">
        <v>136</v>
      </c>
      <c r="AM432" s="111" t="str">
        <f t="shared" si="76"/>
        <v>they_sister</v>
      </c>
      <c r="AN432" s="106" t="str">
        <f t="shared" si="78"/>
        <v>HT2_brother_jordan.png</v>
      </c>
      <c r="AO432" s="106" t="str">
        <f t="shared" si="79"/>
        <v>HT2_sister_jordan.png</v>
      </c>
      <c r="AP432" s="106" t="str">
        <f t="shared" si="80"/>
        <v>HT3_brother_sam.png</v>
      </c>
      <c r="AQ432" s="106" t="str">
        <f t="shared" si="81"/>
        <v>HT3_sister_sam.png</v>
      </c>
      <c r="AR432" s="106" t="s">
        <v>358</v>
      </c>
      <c r="AS432" s="106" t="s">
        <v>355</v>
      </c>
      <c r="AT432" s="106" t="s">
        <v>357</v>
      </c>
      <c r="AU432" s="106" t="s">
        <v>356</v>
      </c>
    </row>
    <row r="433" spans="1:47" x14ac:dyDescent="0.25">
      <c r="A433" s="107">
        <v>12</v>
      </c>
      <c r="B433" s="107" t="s">
        <v>123</v>
      </c>
      <c r="C433" s="107">
        <v>6</v>
      </c>
      <c r="D433" s="46" t="s">
        <v>10</v>
      </c>
      <c r="E433" s="46" t="str">
        <f t="shared" si="71"/>
        <v>nametag_list6_critical29</v>
      </c>
      <c r="F433" s="109" t="s">
        <v>339</v>
      </c>
      <c r="G433" s="46" t="s">
        <v>197</v>
      </c>
      <c r="H433" s="46">
        <f>VLOOKUP($C433&amp;$G433,'Character Sets'!$A$3:$H$21,3,FALSE)</f>
        <v>18</v>
      </c>
      <c r="I433" s="46" t="str">
        <f>VLOOKUP($C433&amp;$G433,'Character Sets'!$A$3:$H$21,4,FALSE)</f>
        <v>HT2</v>
      </c>
      <c r="J433" s="46" t="str">
        <f>LOWER(VLOOKUP($C433&amp;$G433,'Character Sets'!$A$3:$H$21,6,FALSE))</f>
        <v>jordan</v>
      </c>
      <c r="K433" s="114" t="str">
        <f t="shared" si="72"/>
        <v>HT2_they_jordan_nametag.png</v>
      </c>
      <c r="L433" s="46" t="s">
        <v>195</v>
      </c>
      <c r="M433" s="46">
        <f>VLOOKUP($C433&amp;$L433,'Character Sets'!$A$3:$H$21,3,FALSE)</f>
        <v>16</v>
      </c>
      <c r="N433" s="46" t="str">
        <f>VLOOKUP($C433&amp;$L433,'Character Sets'!$A$3:$H$21,4,FALSE)</f>
        <v>HT3</v>
      </c>
      <c r="O433" s="46" t="str">
        <f>LOWER(VLOOKUP($C433&amp;$L433,'Character Sets'!$A$3:$H$21,6,FALSE))</f>
        <v>sam</v>
      </c>
      <c r="P433" s="114" t="str">
        <f t="shared" si="73"/>
        <v>HT3_he_sam_nametag.png</v>
      </c>
      <c r="Q433" s="114" t="s">
        <v>85</v>
      </c>
      <c r="R433" s="107" cm="1">
        <f t="array" ref="R433">_xlfn.IFS($AF433="left", 275, $AF433="right", 525)</f>
        <v>275</v>
      </c>
      <c r="S433" s="107" cm="1">
        <f t="array" ref="S433">_xlfn.IFS($AG433="left", 275, $AG433="right", 525)</f>
        <v>525</v>
      </c>
      <c r="T433" s="107" cm="1">
        <f t="array" ref="T433">_xlfn.IFS($AF433="left", 175, $AF433="right", 725)</f>
        <v>175</v>
      </c>
      <c r="U433" s="107" cm="1">
        <f t="array" ref="U433">_xlfn.IFS($AI433="top", 150, $AI433="bottom", 250)</f>
        <v>150</v>
      </c>
      <c r="V433" s="107" cm="1">
        <f t="array" ref="V433">_xlfn.IFS($AI433="top", 100, $AI433="bottom", 300)</f>
        <v>100</v>
      </c>
      <c r="W433" s="107" cm="1">
        <f t="array" ref="W433">_xlfn.IFS($AI433="top", 50, $AI433="bottom", 350)</f>
        <v>50</v>
      </c>
      <c r="X433" s="111" t="str">
        <f t="shared" si="74"/>
        <v>HT2_brother_jordan.png</v>
      </c>
      <c r="Y433" s="106" t="str" cm="1">
        <f t="array" ref="Y433">_xlfn.IFS($AR433="target_sister",$AO433,$AR433="target_brother", $AN433,$AR433="distractor_sister",$AQ433,$AR433="distractor_brother",$AP433)</f>
        <v>HT2_brother_jordan.png</v>
      </c>
      <c r="Z433" s="106" t="str" cm="1">
        <f t="array" ref="Z433">_xlfn.IFS($AS433="target_sister",$AO433,$AS433="target_brother", $AN433,$AS433="distractor_sister",$AQ433,$AS433="distractor_brother",$AP433)</f>
        <v>HT3_brother_sam.png</v>
      </c>
      <c r="AA433" s="106" t="str" cm="1">
        <f t="array" ref="AA433">_xlfn.IFS($AT433="target_sister",$AO433,$AT433="target_brother", $AN433,$AT433="distractor_sister",$AQ433,$AT433="distractor_brother",$AP433)</f>
        <v>HT2_sister_jordan.png</v>
      </c>
      <c r="AB433" s="106" t="str" cm="1">
        <f t="array" ref="AB433">_xlfn.IFS($AU433="target_sister",$AO433,$AU433="target_brother", $AN433,$AU433="distractor_sister",$AQ433,$AU433="distractor_brother",$AP433)</f>
        <v>HT3_sister_sam.png</v>
      </c>
      <c r="AC433" s="111" t="str">
        <f>_xlfn.CONCAT(VLOOKUP($C433&amp;$G433,'Character Sets'!$A$3:$H$21,6,FALSE)," gave the ",LEFT($Q433,FIND(".",$Q433)-1)," to ",$AK433," ",$AL433,".")</f>
        <v>Jordan gave the cookie to their brother.</v>
      </c>
      <c r="AD433" s="107">
        <v>29</v>
      </c>
      <c r="AE433" s="106" t="str" cm="1">
        <f t="array" ref="AE433">_xlfn.IFS($B433="both", "_nametag", $B433="nametag", "_nametag", $B433="intro", "", $B433="neither", "")</f>
        <v>_nametag</v>
      </c>
      <c r="AF433" s="46" t="s">
        <v>5</v>
      </c>
      <c r="AG433" s="46" t="s">
        <v>6</v>
      </c>
      <c r="AH433" s="108" t="str">
        <f t="shared" si="77"/>
        <v>cookie</v>
      </c>
      <c r="AI433" s="46" t="s">
        <v>7</v>
      </c>
      <c r="AJ433" s="110" t="str">
        <f t="shared" si="75"/>
        <v>top left</v>
      </c>
      <c r="AK433" s="110" t="str" cm="1">
        <f t="array" ref="AK433">_xlfn.IFS($G433="he", "his", $G433="she", "her", $G433="they", "their")</f>
        <v>their</v>
      </c>
      <c r="AL433" s="110" t="s">
        <v>135</v>
      </c>
      <c r="AM433" s="111" t="str">
        <f t="shared" si="76"/>
        <v>they_brother</v>
      </c>
      <c r="AN433" s="106" t="str">
        <f t="shared" si="78"/>
        <v>HT2_brother_jordan.png</v>
      </c>
      <c r="AO433" s="106" t="str">
        <f t="shared" si="79"/>
        <v>HT2_sister_jordan.png</v>
      </c>
      <c r="AP433" s="106" t="str">
        <f t="shared" si="80"/>
        <v>HT3_brother_sam.png</v>
      </c>
      <c r="AQ433" s="106" t="str">
        <f t="shared" si="81"/>
        <v>HT3_sister_sam.png</v>
      </c>
      <c r="AR433" s="106" t="s">
        <v>355</v>
      </c>
      <c r="AS433" s="106" t="s">
        <v>357</v>
      </c>
      <c r="AT433" s="106" t="s">
        <v>356</v>
      </c>
      <c r="AU433" s="106" t="s">
        <v>358</v>
      </c>
    </row>
    <row r="434" spans="1:47" x14ac:dyDescent="0.25">
      <c r="A434" s="107">
        <v>12</v>
      </c>
      <c r="B434" s="107" t="s">
        <v>123</v>
      </c>
      <c r="C434" s="107">
        <v>6</v>
      </c>
      <c r="D434" s="46" t="s">
        <v>10</v>
      </c>
      <c r="E434" s="46" t="str">
        <f t="shared" si="71"/>
        <v>nametag_list6_critical30</v>
      </c>
      <c r="F434" s="109" t="s">
        <v>339</v>
      </c>
      <c r="G434" s="46" t="s">
        <v>197</v>
      </c>
      <c r="H434" s="46">
        <f>VLOOKUP($C434&amp;$G434,'Character Sets'!$A$3:$H$21,3,FALSE)</f>
        <v>18</v>
      </c>
      <c r="I434" s="46" t="str">
        <f>VLOOKUP($C434&amp;$G434,'Character Sets'!$A$3:$H$21,4,FALSE)</f>
        <v>HT2</v>
      </c>
      <c r="J434" s="46" t="str">
        <f>LOWER(VLOOKUP($C434&amp;$G434,'Character Sets'!$A$3:$H$21,6,FALSE))</f>
        <v>jordan</v>
      </c>
      <c r="K434" s="114" t="str">
        <f t="shared" si="72"/>
        <v>HT2_they_jordan_nametag.png</v>
      </c>
      <c r="L434" s="46" t="s">
        <v>195</v>
      </c>
      <c r="M434" s="46">
        <f>VLOOKUP($C434&amp;$L434,'Character Sets'!$A$3:$H$21,3,FALSE)</f>
        <v>16</v>
      </c>
      <c r="N434" s="46" t="str">
        <f>VLOOKUP($C434&amp;$L434,'Character Sets'!$A$3:$H$21,4,FALSE)</f>
        <v>HT3</v>
      </c>
      <c r="O434" s="46" t="str">
        <f>LOWER(VLOOKUP($C434&amp;$L434,'Character Sets'!$A$3:$H$21,6,FALSE))</f>
        <v>sam</v>
      </c>
      <c r="P434" s="114" t="str">
        <f t="shared" si="73"/>
        <v>HT3_he_sam_nametag.png</v>
      </c>
      <c r="Q434" s="114" t="s">
        <v>33</v>
      </c>
      <c r="R434" s="107" cm="1">
        <f t="array" ref="R434">_xlfn.IFS($AF434="left", 275, $AF434="right", 525)</f>
        <v>525</v>
      </c>
      <c r="S434" s="107" cm="1">
        <f t="array" ref="S434">_xlfn.IFS($AG434="left", 275, $AG434="right", 525)</f>
        <v>275</v>
      </c>
      <c r="T434" s="107" cm="1">
        <f t="array" ref="T434">_xlfn.IFS($AF434="left", 175, $AF434="right", 725)</f>
        <v>725</v>
      </c>
      <c r="U434" s="107" cm="1">
        <f t="array" ref="U434">_xlfn.IFS($AI434="top", 150, $AI434="bottom", 250)</f>
        <v>250</v>
      </c>
      <c r="V434" s="107" cm="1">
        <f t="array" ref="V434">_xlfn.IFS($AI434="top", 100, $AI434="bottom", 300)</f>
        <v>300</v>
      </c>
      <c r="W434" s="107" cm="1">
        <f t="array" ref="W434">_xlfn.IFS($AI434="top", 50, $AI434="bottom", 350)</f>
        <v>350</v>
      </c>
      <c r="X434" s="111" t="str">
        <f t="shared" si="74"/>
        <v>HT2_sister_jordan.png</v>
      </c>
      <c r="Y434" s="106" t="str" cm="1">
        <f t="array" ref="Y434">_xlfn.IFS($AR434="target_sister",$AO434,$AR434="target_brother", $AN434,$AR434="distractor_sister",$AQ434,$AR434="distractor_brother",$AP434)</f>
        <v>HT3_sister_sam.png</v>
      </c>
      <c r="Z434" s="106" t="str" cm="1">
        <f t="array" ref="Z434">_xlfn.IFS($AS434="target_sister",$AO434,$AS434="target_brother", $AN434,$AS434="distractor_sister",$AQ434,$AS434="distractor_brother",$AP434)</f>
        <v>HT2_brother_jordan.png</v>
      </c>
      <c r="AA434" s="106" t="str" cm="1">
        <f t="array" ref="AA434">_xlfn.IFS($AT434="target_sister",$AO434,$AT434="target_brother", $AN434,$AT434="distractor_sister",$AQ434,$AT434="distractor_brother",$AP434)</f>
        <v>HT3_brother_sam.png</v>
      </c>
      <c r="AB434" s="106" t="str" cm="1">
        <f t="array" ref="AB434">_xlfn.IFS($AU434="target_sister",$AO434,$AU434="target_brother", $AN434,$AU434="distractor_sister",$AQ434,$AU434="distractor_brother",$AP434)</f>
        <v>HT2_sister_jordan.png</v>
      </c>
      <c r="AC434" s="111" t="str">
        <f>_xlfn.CONCAT(VLOOKUP($C434&amp;$G434,'Character Sets'!$A$3:$H$21,6,FALSE)," gave the ",LEFT($Q434,FIND(".",$Q434)-1)," to ",$AK434," ",$AL434,".")</f>
        <v>Jordan gave the tomato to their sister.</v>
      </c>
      <c r="AD434" s="107">
        <v>30</v>
      </c>
      <c r="AE434" s="106" t="str" cm="1">
        <f t="array" ref="AE434">_xlfn.IFS($B434="both", "_nametag", $B434="nametag", "_nametag", $B434="intro", "", $B434="neither", "")</f>
        <v>_nametag</v>
      </c>
      <c r="AF434" s="46" t="s">
        <v>6</v>
      </c>
      <c r="AG434" s="46" t="s">
        <v>5</v>
      </c>
      <c r="AH434" s="108" t="str">
        <f t="shared" si="77"/>
        <v>tomato</v>
      </c>
      <c r="AI434" s="108" t="s">
        <v>8</v>
      </c>
      <c r="AJ434" s="110" t="str">
        <f t="shared" si="75"/>
        <v>bottom right</v>
      </c>
      <c r="AK434" s="110" t="str" cm="1">
        <f t="array" ref="AK434">_xlfn.IFS($G434="he", "his", $G434="she", "her", $G434="they", "their")</f>
        <v>their</v>
      </c>
      <c r="AL434" s="110" t="s">
        <v>136</v>
      </c>
      <c r="AM434" s="111" t="str">
        <f t="shared" si="76"/>
        <v>they_sister</v>
      </c>
      <c r="AN434" s="106" t="str">
        <f t="shared" si="78"/>
        <v>HT2_brother_jordan.png</v>
      </c>
      <c r="AO434" s="106" t="str">
        <f t="shared" si="79"/>
        <v>HT2_sister_jordan.png</v>
      </c>
      <c r="AP434" s="106" t="str">
        <f t="shared" si="80"/>
        <v>HT3_brother_sam.png</v>
      </c>
      <c r="AQ434" s="106" t="str">
        <f t="shared" si="81"/>
        <v>HT3_sister_sam.png</v>
      </c>
      <c r="AR434" s="106" t="s">
        <v>358</v>
      </c>
      <c r="AS434" s="106" t="s">
        <v>355</v>
      </c>
      <c r="AT434" s="106" t="s">
        <v>357</v>
      </c>
      <c r="AU434" s="106" t="s">
        <v>356</v>
      </c>
    </row>
    <row r="435" spans="1:47" x14ac:dyDescent="0.25">
      <c r="A435" s="107">
        <v>13</v>
      </c>
      <c r="B435" s="107" t="s">
        <v>124</v>
      </c>
      <c r="C435" s="107">
        <v>1</v>
      </c>
      <c r="D435" s="46" t="s">
        <v>65</v>
      </c>
      <c r="E435" s="46" t="str">
        <f t="shared" si="71"/>
        <v>intro_list1_example1</v>
      </c>
      <c r="F435" s="109" t="s">
        <v>337</v>
      </c>
      <c r="G435" s="46" t="s">
        <v>195</v>
      </c>
      <c r="H435" s="46">
        <f>VLOOKUP($C435&amp;$G435,'Character Sets'!$A$3:$H$21,3,FALSE)</f>
        <v>1</v>
      </c>
      <c r="I435" s="46" t="str">
        <f>VLOOKUP($C435&amp;$G435,'Character Sets'!$A$3:$H$21,4,FALSE)</f>
        <v>HT1</v>
      </c>
      <c r="J435" s="46" t="str">
        <f>LOWER(VLOOKUP($C435&amp;$G435,'Character Sets'!$A$3:$H$21,6,FALSE))</f>
        <v>alex</v>
      </c>
      <c r="K435" s="114" t="str">
        <f t="shared" si="72"/>
        <v>HT1_he_alex.png</v>
      </c>
      <c r="L435" s="46" t="s">
        <v>196</v>
      </c>
      <c r="M435" s="46">
        <f>VLOOKUP($C435&amp;$L435,'Character Sets'!$A$3:$H$21,3,FALSE)</f>
        <v>2</v>
      </c>
      <c r="N435" s="46" t="str">
        <f>VLOOKUP($C435&amp;$L435,'Character Sets'!$A$3:$H$21,4,FALSE)</f>
        <v>ST1</v>
      </c>
      <c r="O435" s="46" t="str">
        <f>LOWER(VLOOKUP($C435&amp;$L435,'Character Sets'!$A$3:$H$21,6,FALSE))</f>
        <v>sam</v>
      </c>
      <c r="P435" s="114" t="str">
        <f t="shared" si="73"/>
        <v>ST1_she_sam.png</v>
      </c>
      <c r="Q435" s="114" t="s">
        <v>38</v>
      </c>
      <c r="R435" s="107" cm="1">
        <f t="array" ref="R435">_xlfn.IFS($AF435="left", 275, $AF435="right", 525)</f>
        <v>275</v>
      </c>
      <c r="S435" s="107" cm="1">
        <f t="array" ref="S435">_xlfn.IFS($AG435="left", 275, $AG435="right", 525)</f>
        <v>525</v>
      </c>
      <c r="T435" s="107" cm="1">
        <f t="array" ref="T435">_xlfn.IFS($AF435="left", 175, $AF435="right", 725)</f>
        <v>175</v>
      </c>
      <c r="U435" s="107" cm="1">
        <f t="array" ref="U435">_xlfn.IFS($AI435="top", 150, $AI435="bottom", 250)</f>
        <v>250</v>
      </c>
      <c r="V435" s="107" cm="1">
        <f t="array" ref="V435">_xlfn.IFS($AI435="top", 100, $AI435="bottom", 300)</f>
        <v>300</v>
      </c>
      <c r="W435" s="107" cm="1">
        <f t="array" ref="W435">_xlfn.IFS($AI435="top", 50, $AI435="bottom", 350)</f>
        <v>350</v>
      </c>
      <c r="X435" s="111" t="str">
        <f t="shared" si="74"/>
        <v>HT1_brother_alex.png</v>
      </c>
      <c r="Y435" s="106" t="str" cm="1">
        <f t="array" ref="Y435">_xlfn.IFS($AR435="target_sister",$AO435,$AR435="target_brother", $AN435,$AR435="distractor_sister",$AQ435,$AR435="distractor_brother",$AP435)</f>
        <v>HT1_sister_alex.png</v>
      </c>
      <c r="Z435" s="106" t="str" cm="1">
        <f t="array" ref="Z435">_xlfn.IFS($AS435="target_sister",$AO435,$AS435="target_brother", $AN435,$AS435="distractor_sister",$AQ435,$AS435="distractor_brother",$AP435)</f>
        <v>ST1_brother_sam.png</v>
      </c>
      <c r="AA435" s="106" t="str" cm="1">
        <f t="array" ref="AA435">_xlfn.IFS($AT435="target_sister",$AO435,$AT435="target_brother", $AN435,$AT435="distractor_sister",$AQ435,$AT435="distractor_brother",$AP435)</f>
        <v>HT1_brother_alex.png</v>
      </c>
      <c r="AB435" s="106" t="str" cm="1">
        <f t="array" ref="AB435">_xlfn.IFS($AU435="target_sister",$AO435,$AU435="target_brother", $AN435,$AU435="distractor_sister",$AQ435,$AU435="distractor_brother",$AP435)</f>
        <v>ST1_sister_sam.png</v>
      </c>
      <c r="AC435" s="111" t="str">
        <f>_xlfn.CONCAT(VLOOKUP($C435&amp;$G435,'Character Sets'!$A$3:$H$21,6,FALSE)," gave the ",$AH435," to ",$AK435," ",$AL435,".")</f>
        <v>Alex gave the fork to his brother.</v>
      </c>
      <c r="AD435" s="107">
        <v>1</v>
      </c>
      <c r="AE435" s="106" t="str" cm="1">
        <f t="array" ref="AE435">_xlfn.IFS($B435="both", "_nametag", $B435="nametag", "_nametag", $B435="intro", "", $B435="neither", "")</f>
        <v/>
      </c>
      <c r="AF435" s="108" t="s">
        <v>5</v>
      </c>
      <c r="AG435" s="108" t="s">
        <v>6</v>
      </c>
      <c r="AH435" s="108" t="str">
        <f>LEFT($Q435,FIND(".",$Q435)-1)</f>
        <v>fork</v>
      </c>
      <c r="AI435" s="108" t="s">
        <v>8</v>
      </c>
      <c r="AJ435" s="110" t="str">
        <f t="shared" si="75"/>
        <v>bottom left</v>
      </c>
      <c r="AK435" s="110" t="str" cm="1">
        <f t="array" ref="AK435">_xlfn.IFS($G435="he", "his", $G435="she", "her", $G435="they", "their")</f>
        <v>his</v>
      </c>
      <c r="AL435" s="110" t="s">
        <v>135</v>
      </c>
      <c r="AM435" s="111" t="str">
        <f t="shared" si="76"/>
        <v>he_brother</v>
      </c>
      <c r="AN435" s="106" t="str">
        <f>_xlfn.CONCAT($I435, "_brother_", $J435, ".png")</f>
        <v>HT1_brother_alex.png</v>
      </c>
      <c r="AO435" s="106" t="str">
        <f>_xlfn.CONCAT($I435, "_sister_", $J435, ".png")</f>
        <v>HT1_sister_alex.png</v>
      </c>
      <c r="AP435" s="106" t="str">
        <f>_xlfn.CONCAT($N435, "_brother_", $O435, ".png")</f>
        <v>ST1_brother_sam.png</v>
      </c>
      <c r="AQ435" s="106" t="str">
        <f>_xlfn.CONCAT($N435, "_sister_", $O435, ".png")</f>
        <v>ST1_sister_sam.png</v>
      </c>
      <c r="AR435" s="106" t="s">
        <v>356</v>
      </c>
      <c r="AS435" s="106" t="s">
        <v>357</v>
      </c>
      <c r="AT435" s="106" t="s">
        <v>355</v>
      </c>
      <c r="AU435" s="106" t="s">
        <v>358</v>
      </c>
    </row>
    <row r="436" spans="1:47" x14ac:dyDescent="0.25">
      <c r="A436" s="107">
        <v>13</v>
      </c>
      <c r="B436" s="107" t="s">
        <v>124</v>
      </c>
      <c r="C436" s="107">
        <v>1</v>
      </c>
      <c r="D436" s="46" t="s">
        <v>65</v>
      </c>
      <c r="E436" s="46" t="str">
        <f t="shared" si="71"/>
        <v>intro_list1_example2</v>
      </c>
      <c r="F436" s="109" t="s">
        <v>338</v>
      </c>
      <c r="G436" s="46" t="s">
        <v>196</v>
      </c>
      <c r="H436" s="46">
        <f>VLOOKUP($C436&amp;$G436,'Character Sets'!$A$3:$H$21,3,FALSE)</f>
        <v>2</v>
      </c>
      <c r="I436" s="46" t="str">
        <f>VLOOKUP($C436&amp;$G436,'Character Sets'!$A$3:$H$21,4,FALSE)</f>
        <v>ST1</v>
      </c>
      <c r="J436" s="46" t="str">
        <f>LOWER(VLOOKUP($C436&amp;$G436,'Character Sets'!$A$3:$H$21,6,FALSE))</f>
        <v>sam</v>
      </c>
      <c r="K436" s="114" t="str">
        <f t="shared" si="72"/>
        <v>ST1_she_sam.png</v>
      </c>
      <c r="L436" s="46" t="s">
        <v>197</v>
      </c>
      <c r="M436" s="46">
        <f>VLOOKUP($C436&amp;$L436,'Character Sets'!$A$3:$H$21,3,FALSE)</f>
        <v>3</v>
      </c>
      <c r="N436" s="46" t="str">
        <f>VLOOKUP($C436&amp;$L436,'Character Sets'!$A$3:$H$21,4,FALSE)</f>
        <v>HT3</v>
      </c>
      <c r="O436" s="46" t="str">
        <f>LOWER(VLOOKUP($C436&amp;$L436,'Character Sets'!$A$3:$H$21,6,FALSE))</f>
        <v>taylor</v>
      </c>
      <c r="P436" s="114" t="str">
        <f t="shared" si="73"/>
        <v>HT3_they_taylor.png</v>
      </c>
      <c r="Q436" s="114" t="s">
        <v>99</v>
      </c>
      <c r="R436" s="107" cm="1">
        <f t="array" ref="R436">_xlfn.IFS($AF436="left", 275, $AF436="right", 525)</f>
        <v>525</v>
      </c>
      <c r="S436" s="107" cm="1">
        <f t="array" ref="S436">_xlfn.IFS($AG436="left", 275, $AG436="right", 525)</f>
        <v>275</v>
      </c>
      <c r="T436" s="107" cm="1">
        <f t="array" ref="T436">_xlfn.IFS($AF436="left", 175, $AF436="right", 725)</f>
        <v>725</v>
      </c>
      <c r="U436" s="107" cm="1">
        <f t="array" ref="U436">_xlfn.IFS($AI436="top", 150, $AI436="bottom", 250)</f>
        <v>250</v>
      </c>
      <c r="V436" s="107" cm="1">
        <f t="array" ref="V436">_xlfn.IFS($AI436="top", 100, $AI436="bottom", 300)</f>
        <v>300</v>
      </c>
      <c r="W436" s="107" cm="1">
        <f t="array" ref="W436">_xlfn.IFS($AI436="top", 50, $AI436="bottom", 350)</f>
        <v>350</v>
      </c>
      <c r="X436" s="111" t="str">
        <f t="shared" si="74"/>
        <v>ST1_sister_sam.png</v>
      </c>
      <c r="Y436" s="106" t="str" cm="1">
        <f t="array" ref="Y436">_xlfn.IFS($AR436="target_sister",$AO436,$AR436="target_brother", $AN436,$AR436="distractor_sister",$AQ436,$AR436="distractor_brother",$AP436)</f>
        <v>HT3_brother_taylor.png</v>
      </c>
      <c r="Z436" s="106" t="str" cm="1">
        <f t="array" ref="Z436">_xlfn.IFS($AS436="target_sister",$AO436,$AS436="target_brother", $AN436,$AS436="distractor_sister",$AQ436,$AS436="distractor_brother",$AP436)</f>
        <v>ST1_brother_sam.png</v>
      </c>
      <c r="AA436" s="106" t="str" cm="1">
        <f t="array" ref="AA436">_xlfn.IFS($AT436="target_sister",$AO436,$AT436="target_brother", $AN436,$AT436="distractor_sister",$AQ436,$AT436="distractor_brother",$AP436)</f>
        <v>HT3_sister_taylor.png</v>
      </c>
      <c r="AB436" s="106" t="str" cm="1">
        <f t="array" ref="AB436">_xlfn.IFS($AU436="target_sister",$AO436,$AU436="target_brother", $AN436,$AU436="distractor_sister",$AQ436,$AU436="distractor_brother",$AP436)</f>
        <v>ST1_sister_sam.png</v>
      </c>
      <c r="AC436" s="111" t="str">
        <f>_xlfn.CONCAT(VLOOKUP($C436&amp;$G436,'Character Sets'!$A$3:$H$21,6,FALSE)," gave the ",LEFT($Q436,FIND(".",$Q436)-1)," to ",$AK436," ",$AL436,".")</f>
        <v>Sam gave the pepper to her sister.</v>
      </c>
      <c r="AD436" s="107">
        <v>2</v>
      </c>
      <c r="AE436" s="106" t="str" cm="1">
        <f t="array" ref="AE436">_xlfn.IFS($B436="both", "_nametag", $B436="nametag", "_nametag", $B436="intro", "", $B436="neither", "")</f>
        <v/>
      </c>
      <c r="AF436" s="108" t="s">
        <v>6</v>
      </c>
      <c r="AG436" s="108" t="s">
        <v>5</v>
      </c>
      <c r="AH436" s="108" t="str">
        <f t="shared" ref="AH436:AH499" si="82">LEFT($Q436,FIND(".",$Q436)-1)</f>
        <v>pepper</v>
      </c>
      <c r="AI436" s="108" t="s">
        <v>8</v>
      </c>
      <c r="AJ436" s="110" t="str">
        <f t="shared" si="75"/>
        <v>bottom right</v>
      </c>
      <c r="AK436" s="110" t="str" cm="1">
        <f t="array" ref="AK436">_xlfn.IFS($G436="he", "his", $G436="she", "her", $G436="they", "their")</f>
        <v>her</v>
      </c>
      <c r="AL436" s="110" t="s">
        <v>136</v>
      </c>
      <c r="AM436" s="111" t="str">
        <f t="shared" si="76"/>
        <v>she_sister</v>
      </c>
      <c r="AN436" s="106" t="str">
        <f t="shared" ref="AN436:AN499" si="83">_xlfn.CONCAT($I436, "_brother_", $J436, ".png")</f>
        <v>ST1_brother_sam.png</v>
      </c>
      <c r="AO436" s="106" t="str">
        <f t="shared" ref="AO436:AO499" si="84">_xlfn.CONCAT($I436, "_sister_", $J436, ".png")</f>
        <v>ST1_sister_sam.png</v>
      </c>
      <c r="AP436" s="106" t="str">
        <f t="shared" ref="AP436:AP499" si="85">_xlfn.CONCAT($N436, "_brother_", $O436, ".png")</f>
        <v>HT3_brother_taylor.png</v>
      </c>
      <c r="AQ436" s="106" t="str">
        <f t="shared" ref="AQ436:AQ499" si="86">_xlfn.CONCAT($N436, "_sister_", $O436, ".png")</f>
        <v>HT3_sister_taylor.png</v>
      </c>
      <c r="AR436" s="106" t="s">
        <v>357</v>
      </c>
      <c r="AS436" s="106" t="s">
        <v>355</v>
      </c>
      <c r="AT436" s="106" t="s">
        <v>358</v>
      </c>
      <c r="AU436" s="106" t="s">
        <v>356</v>
      </c>
    </row>
    <row r="437" spans="1:47" x14ac:dyDescent="0.25">
      <c r="A437" s="107">
        <v>13</v>
      </c>
      <c r="B437" s="107" t="s">
        <v>124</v>
      </c>
      <c r="C437" s="107">
        <v>1</v>
      </c>
      <c r="D437" s="46" t="s">
        <v>65</v>
      </c>
      <c r="E437" s="46" t="str">
        <f t="shared" si="71"/>
        <v>intro_list1_example3</v>
      </c>
      <c r="F437" s="109" t="s">
        <v>339</v>
      </c>
      <c r="G437" s="46" t="s">
        <v>197</v>
      </c>
      <c r="H437" s="46">
        <f>VLOOKUP($C437&amp;$G437,'Character Sets'!$A$3:$H$21,3,FALSE)</f>
        <v>3</v>
      </c>
      <c r="I437" s="46" t="str">
        <f>VLOOKUP($C437&amp;$G437,'Character Sets'!$A$3:$H$21,4,FALSE)</f>
        <v>HT3</v>
      </c>
      <c r="J437" s="46" t="str">
        <f>LOWER(VLOOKUP($C437&amp;$G437,'Character Sets'!$A$3:$H$21,6,FALSE))</f>
        <v>taylor</v>
      </c>
      <c r="K437" s="114" t="str">
        <f t="shared" si="72"/>
        <v>HT3_they_taylor.png</v>
      </c>
      <c r="L437" s="46" t="s">
        <v>195</v>
      </c>
      <c r="M437" s="46">
        <f>VLOOKUP($C437&amp;$L437,'Character Sets'!$A$3:$H$21,3,FALSE)</f>
        <v>1</v>
      </c>
      <c r="N437" s="46" t="str">
        <f>VLOOKUP($C437&amp;$L437,'Character Sets'!$A$3:$H$21,4,FALSE)</f>
        <v>HT1</v>
      </c>
      <c r="O437" s="46" t="str">
        <f>LOWER(VLOOKUP($C437&amp;$L437,'Character Sets'!$A$3:$H$21,6,FALSE))</f>
        <v>alex</v>
      </c>
      <c r="P437" s="114" t="str">
        <f t="shared" si="73"/>
        <v>HT1_he_alex.png</v>
      </c>
      <c r="Q437" s="114" t="s">
        <v>36</v>
      </c>
      <c r="R437" s="107" cm="1">
        <f t="array" ref="R437">_xlfn.IFS($AF437="left", 275, $AF437="right", 525)</f>
        <v>525</v>
      </c>
      <c r="S437" s="107" cm="1">
        <f t="array" ref="S437">_xlfn.IFS($AG437="left", 275, $AG437="right", 525)</f>
        <v>275</v>
      </c>
      <c r="T437" s="107" cm="1">
        <f t="array" ref="T437">_xlfn.IFS($AF437="left", 175, $AF437="right", 725)</f>
        <v>725</v>
      </c>
      <c r="U437" s="107" cm="1">
        <f t="array" ref="U437">_xlfn.IFS($AI437="top", 150, $AI437="bottom", 250)</f>
        <v>150</v>
      </c>
      <c r="V437" s="107" cm="1">
        <f t="array" ref="V437">_xlfn.IFS($AI437="top", 100, $AI437="bottom", 300)</f>
        <v>100</v>
      </c>
      <c r="W437" s="107" cm="1">
        <f t="array" ref="W437">_xlfn.IFS($AI437="top", 50, $AI437="bottom", 350)</f>
        <v>50</v>
      </c>
      <c r="X437" s="111" t="str">
        <f t="shared" si="74"/>
        <v>HT3_brother_taylor.png</v>
      </c>
      <c r="Y437" s="106" t="str" cm="1">
        <f t="array" ref="Y437">_xlfn.IFS($AR437="target_sister",$AO437,$AR437="target_brother", $AN437,$AR437="distractor_sister",$AQ437,$AR437="distractor_brother",$AP437)</f>
        <v>HT1_brother_alex.png</v>
      </c>
      <c r="Z437" s="106" t="str" cm="1">
        <f t="array" ref="Z437">_xlfn.IFS($AS437="target_sister",$AO437,$AS437="target_brother", $AN437,$AS437="distractor_sister",$AQ437,$AS437="distractor_brother",$AP437)</f>
        <v>HT3_brother_taylor.png</v>
      </c>
      <c r="AA437" s="106" t="str" cm="1">
        <f t="array" ref="AA437">_xlfn.IFS($AT437="target_sister",$AO437,$AT437="target_brother", $AN437,$AT437="distractor_sister",$AQ437,$AT437="distractor_brother",$AP437)</f>
        <v>HT1_sister_alex.png</v>
      </c>
      <c r="AB437" s="106" t="str" cm="1">
        <f t="array" ref="AB437">_xlfn.IFS($AU437="target_sister",$AO437,$AU437="target_brother", $AN437,$AU437="distractor_sister",$AQ437,$AU437="distractor_brother",$AP437)</f>
        <v>HT3_sister_taylor.png</v>
      </c>
      <c r="AC437" s="111" t="str">
        <f>_xlfn.CONCAT(VLOOKUP($C437&amp;$G437,'Character Sets'!$A$3:$H$21,6,FALSE)," gave the ",LEFT($Q437,FIND(".",$Q437)-1)," to ",$AK437," ",$AL437,".")</f>
        <v>Taylor gave the peach to their brother.</v>
      </c>
      <c r="AD437" s="107">
        <v>3</v>
      </c>
      <c r="AE437" s="106" t="str" cm="1">
        <f t="array" ref="AE437">_xlfn.IFS($B437="both", "_nametag", $B437="nametag", "_nametag", $B437="intro", "", $B437="neither", "")</f>
        <v/>
      </c>
      <c r="AF437" s="108" t="s">
        <v>6</v>
      </c>
      <c r="AG437" s="108" t="s">
        <v>5</v>
      </c>
      <c r="AH437" s="108" t="str">
        <f t="shared" si="82"/>
        <v>peach</v>
      </c>
      <c r="AI437" s="108" t="s">
        <v>7</v>
      </c>
      <c r="AJ437" s="110" t="str">
        <f t="shared" si="75"/>
        <v>top right</v>
      </c>
      <c r="AK437" s="110" t="str" cm="1">
        <f t="array" ref="AK437">_xlfn.IFS($G437="he", "his", $G437="she", "her", $G437="they", "their")</f>
        <v>their</v>
      </c>
      <c r="AL437" s="110" t="s">
        <v>135</v>
      </c>
      <c r="AM437" s="111" t="str">
        <f t="shared" si="76"/>
        <v>they_brother</v>
      </c>
      <c r="AN437" s="106" t="str">
        <f t="shared" si="83"/>
        <v>HT3_brother_taylor.png</v>
      </c>
      <c r="AO437" s="106" t="str">
        <f t="shared" si="84"/>
        <v>HT3_sister_taylor.png</v>
      </c>
      <c r="AP437" s="106" t="str">
        <f t="shared" si="85"/>
        <v>HT1_brother_alex.png</v>
      </c>
      <c r="AQ437" s="106" t="str">
        <f t="shared" si="86"/>
        <v>HT1_sister_alex.png</v>
      </c>
      <c r="AR437" s="106" t="s">
        <v>357</v>
      </c>
      <c r="AS437" s="106" t="s">
        <v>355</v>
      </c>
      <c r="AT437" s="106" t="s">
        <v>358</v>
      </c>
      <c r="AU437" s="106" t="s">
        <v>356</v>
      </c>
    </row>
    <row r="438" spans="1:47" x14ac:dyDescent="0.25">
      <c r="A438" s="107">
        <v>13</v>
      </c>
      <c r="B438" s="107" t="s">
        <v>124</v>
      </c>
      <c r="C438" s="107">
        <v>1</v>
      </c>
      <c r="D438" s="46" t="s">
        <v>66</v>
      </c>
      <c r="E438" s="46" t="str">
        <f t="shared" si="71"/>
        <v>intro_list1_practice1</v>
      </c>
      <c r="F438" s="109" t="s">
        <v>338</v>
      </c>
      <c r="G438" s="46" t="s">
        <v>195</v>
      </c>
      <c r="H438" s="46">
        <f>VLOOKUP($C438&amp;$G438,'Character Sets'!$A$3:$H$21,3,FALSE)</f>
        <v>1</v>
      </c>
      <c r="I438" s="46" t="str">
        <f>VLOOKUP($C438&amp;$G438,'Character Sets'!$A$3:$H$21,4,FALSE)</f>
        <v>HT1</v>
      </c>
      <c r="J438" s="46" t="str">
        <f>LOWER(VLOOKUP($C438&amp;$G438,'Character Sets'!$A$3:$H$21,6,FALSE))</f>
        <v>alex</v>
      </c>
      <c r="K438" s="114" t="str">
        <f t="shared" si="72"/>
        <v>HT1_he_alex.png</v>
      </c>
      <c r="L438" s="46" t="s">
        <v>197</v>
      </c>
      <c r="M438" s="46">
        <f>VLOOKUP($C438&amp;$L438,'Character Sets'!$A$3:$H$21,3,FALSE)</f>
        <v>3</v>
      </c>
      <c r="N438" s="46" t="str">
        <f>VLOOKUP($C438&amp;$L438,'Character Sets'!$A$3:$H$21,4,FALSE)</f>
        <v>HT3</v>
      </c>
      <c r="O438" s="46" t="str">
        <f>LOWER(VLOOKUP($C438&amp;$L438,'Character Sets'!$A$3:$H$21,6,FALSE))</f>
        <v>taylor</v>
      </c>
      <c r="P438" s="114" t="str">
        <f t="shared" si="73"/>
        <v>HT3_they_taylor.png</v>
      </c>
      <c r="Q438" s="114" t="s">
        <v>39</v>
      </c>
      <c r="R438" s="107" cm="1">
        <f t="array" ref="R438">_xlfn.IFS($AF438="left", 275, $AF438="right", 525)</f>
        <v>525</v>
      </c>
      <c r="S438" s="107" cm="1">
        <f t="array" ref="S438">_xlfn.IFS($AG438="left", 275, $AG438="right", 525)</f>
        <v>275</v>
      </c>
      <c r="T438" s="107" cm="1">
        <f t="array" ref="T438">_xlfn.IFS($AF438="left", 175, $AF438="right", 725)</f>
        <v>725</v>
      </c>
      <c r="U438" s="107" cm="1">
        <f t="array" ref="U438">_xlfn.IFS($AI438="top", 150, $AI438="bottom", 250)</f>
        <v>150</v>
      </c>
      <c r="V438" s="107" cm="1">
        <f t="array" ref="V438">_xlfn.IFS($AI438="top", 100, $AI438="bottom", 300)</f>
        <v>100</v>
      </c>
      <c r="W438" s="107" cm="1">
        <f t="array" ref="W438">_xlfn.IFS($AI438="top", 50, $AI438="bottom", 350)</f>
        <v>50</v>
      </c>
      <c r="X438" s="111" t="str">
        <f t="shared" si="74"/>
        <v>HT1_sister_alex.png</v>
      </c>
      <c r="Y438" s="106" t="str" cm="1">
        <f t="array" ref="Y438">_xlfn.IFS($AR438="target_sister",$AO438,$AR438="target_brother", $AN438,$AR438="distractor_sister",$AQ438,$AR438="distractor_brother",$AP438)</f>
        <v>HT3_sister_taylor.png</v>
      </c>
      <c r="Z438" s="106" t="str" cm="1">
        <f t="array" ref="Z438">_xlfn.IFS($AS438="target_sister",$AO438,$AS438="target_brother", $AN438,$AS438="distractor_sister",$AQ438,$AS438="distractor_brother",$AP438)</f>
        <v>HT1_sister_alex.png</v>
      </c>
      <c r="AA438" s="106" t="str" cm="1">
        <f t="array" ref="AA438">_xlfn.IFS($AT438="target_sister",$AO438,$AT438="target_brother", $AN438,$AT438="distractor_sister",$AQ438,$AT438="distractor_brother",$AP438)</f>
        <v>HT3_brother_taylor.png</v>
      </c>
      <c r="AB438" s="106" t="str" cm="1">
        <f t="array" ref="AB438">_xlfn.IFS($AU438="target_sister",$AO438,$AU438="target_brother", $AN438,$AU438="distractor_sister",$AQ438,$AU438="distractor_brother",$AP438)</f>
        <v>HT1_brother_alex.png</v>
      </c>
      <c r="AC438" s="111" t="str">
        <f>_xlfn.CONCAT(VLOOKUP($C438&amp;$G438,'Character Sets'!$A$3:$H$21,6,FALSE)," gave the ",LEFT($Q438,FIND(".",$Q438)-1)," to ",$AK438," ",$AL438,".")</f>
        <v>Alex gave the sandwich to his sister.</v>
      </c>
      <c r="AD438" s="107">
        <v>1</v>
      </c>
      <c r="AE438" s="106" t="str" cm="1">
        <f t="array" ref="AE438">_xlfn.IFS($B438="both", "_nametag", $B438="nametag", "_nametag", $B438="intro", "", $B438="neither", "")</f>
        <v/>
      </c>
      <c r="AF438" s="108" t="s">
        <v>6</v>
      </c>
      <c r="AG438" s="108" t="s">
        <v>5</v>
      </c>
      <c r="AH438" s="108" t="str">
        <f t="shared" si="82"/>
        <v>sandwich</v>
      </c>
      <c r="AI438" s="108" t="s">
        <v>7</v>
      </c>
      <c r="AJ438" s="110" t="str">
        <f t="shared" si="75"/>
        <v>top right</v>
      </c>
      <c r="AK438" s="110" t="str" cm="1">
        <f t="array" ref="AK438">_xlfn.IFS($G438="he", "his", $G438="she", "her", $G438="they", "their")</f>
        <v>his</v>
      </c>
      <c r="AL438" s="110" t="s">
        <v>136</v>
      </c>
      <c r="AM438" s="111" t="str">
        <f t="shared" si="76"/>
        <v>he_sister</v>
      </c>
      <c r="AN438" s="106" t="str">
        <f t="shared" si="83"/>
        <v>HT1_brother_alex.png</v>
      </c>
      <c r="AO438" s="106" t="str">
        <f t="shared" si="84"/>
        <v>HT1_sister_alex.png</v>
      </c>
      <c r="AP438" s="106" t="str">
        <f t="shared" si="85"/>
        <v>HT3_brother_taylor.png</v>
      </c>
      <c r="AQ438" s="106" t="str">
        <f t="shared" si="86"/>
        <v>HT3_sister_taylor.png</v>
      </c>
      <c r="AR438" s="106" t="s">
        <v>358</v>
      </c>
      <c r="AS438" s="106" t="s">
        <v>356</v>
      </c>
      <c r="AT438" s="106" t="s">
        <v>357</v>
      </c>
      <c r="AU438" s="106" t="s">
        <v>355</v>
      </c>
    </row>
    <row r="439" spans="1:47" x14ac:dyDescent="0.25">
      <c r="A439" s="107">
        <v>13</v>
      </c>
      <c r="B439" s="107" t="s">
        <v>124</v>
      </c>
      <c r="C439" s="107">
        <v>1</v>
      </c>
      <c r="D439" s="46" t="s">
        <v>66</v>
      </c>
      <c r="E439" s="46" t="str">
        <f t="shared" si="71"/>
        <v>intro_list1_practice2</v>
      </c>
      <c r="F439" s="109" t="s">
        <v>337</v>
      </c>
      <c r="G439" s="46" t="s">
        <v>196</v>
      </c>
      <c r="H439" s="46">
        <f>VLOOKUP($C439&amp;$G439,'Character Sets'!$A$3:$H$21,3,FALSE)</f>
        <v>2</v>
      </c>
      <c r="I439" s="46" t="str">
        <f>VLOOKUP($C439&amp;$G439,'Character Sets'!$A$3:$H$21,4,FALSE)</f>
        <v>ST1</v>
      </c>
      <c r="J439" s="46" t="str">
        <f>LOWER(VLOOKUP($C439&amp;$G439,'Character Sets'!$A$3:$H$21,6,FALSE))</f>
        <v>sam</v>
      </c>
      <c r="K439" s="114" t="str">
        <f t="shared" si="72"/>
        <v>ST1_she_sam.png</v>
      </c>
      <c r="L439" s="46" t="s">
        <v>195</v>
      </c>
      <c r="M439" s="46">
        <f>VLOOKUP($C439&amp;$L439,'Character Sets'!$A$3:$H$21,3,FALSE)</f>
        <v>1</v>
      </c>
      <c r="N439" s="46" t="str">
        <f>VLOOKUP($C439&amp;$L439,'Character Sets'!$A$3:$H$21,4,FALSE)</f>
        <v>HT1</v>
      </c>
      <c r="O439" s="46" t="str">
        <f>LOWER(VLOOKUP($C439&amp;$L439,'Character Sets'!$A$3:$H$21,6,FALSE))</f>
        <v>alex</v>
      </c>
      <c r="P439" s="114" t="str">
        <f t="shared" si="73"/>
        <v>HT1_he_alex.png</v>
      </c>
      <c r="Q439" s="114" t="s">
        <v>107</v>
      </c>
      <c r="R439" s="107" cm="1">
        <f t="array" ref="R439">_xlfn.IFS($AF439="left", 275, $AF439="right", 525)</f>
        <v>275</v>
      </c>
      <c r="S439" s="107" cm="1">
        <f t="array" ref="S439">_xlfn.IFS($AG439="left", 275, $AG439="right", 525)</f>
        <v>525</v>
      </c>
      <c r="T439" s="107" cm="1">
        <f t="array" ref="T439">_xlfn.IFS($AF439="left", 175, $AF439="right", 725)</f>
        <v>175</v>
      </c>
      <c r="U439" s="107" cm="1">
        <f t="array" ref="U439">_xlfn.IFS($AI439="top", 150, $AI439="bottom", 250)</f>
        <v>150</v>
      </c>
      <c r="V439" s="107" cm="1">
        <f t="array" ref="V439">_xlfn.IFS($AI439="top", 100, $AI439="bottom", 300)</f>
        <v>100</v>
      </c>
      <c r="W439" s="107" cm="1">
        <f t="array" ref="W439">_xlfn.IFS($AI439="top", 50, $AI439="bottom", 350)</f>
        <v>50</v>
      </c>
      <c r="X439" s="111" t="str">
        <f t="shared" si="74"/>
        <v>ST1_brother_sam.png</v>
      </c>
      <c r="Y439" s="106" t="str" cm="1">
        <f t="array" ref="Y439">_xlfn.IFS($AR439="target_sister",$AO439,$AR439="target_brother", $AN439,$AR439="distractor_sister",$AQ439,$AR439="distractor_brother",$AP439)</f>
        <v>ST1_brother_sam.png</v>
      </c>
      <c r="Z439" s="106" t="str" cm="1">
        <f t="array" ref="Z439">_xlfn.IFS($AS439="target_sister",$AO439,$AS439="target_brother", $AN439,$AS439="distractor_sister",$AQ439,$AS439="distractor_brother",$AP439)</f>
        <v>HT1_brother_alex.png</v>
      </c>
      <c r="AA439" s="106" t="str" cm="1">
        <f t="array" ref="AA439">_xlfn.IFS($AT439="target_sister",$AO439,$AT439="target_brother", $AN439,$AT439="distractor_sister",$AQ439,$AT439="distractor_brother",$AP439)</f>
        <v>ST1_sister_sam.png</v>
      </c>
      <c r="AB439" s="106" t="str" cm="1">
        <f t="array" ref="AB439">_xlfn.IFS($AU439="target_sister",$AO439,$AU439="target_brother", $AN439,$AU439="distractor_sister",$AQ439,$AU439="distractor_brother",$AP439)</f>
        <v>HT1_sister_alex.png</v>
      </c>
      <c r="AC439" s="111" t="str">
        <f>_xlfn.CONCAT(VLOOKUP($C439&amp;$G439,'Character Sets'!$A$3:$H$21,6,FALSE)," gave the ",LEFT($Q439,FIND(".",$Q439)-1)," to ",$AK439," ",$AL439,".")</f>
        <v>Sam gave the popcorn to her brother.</v>
      </c>
      <c r="AD439" s="107">
        <v>2</v>
      </c>
      <c r="AE439" s="106" t="str" cm="1">
        <f t="array" ref="AE439">_xlfn.IFS($B439="both", "_nametag", $B439="nametag", "_nametag", $B439="intro", "", $B439="neither", "")</f>
        <v/>
      </c>
      <c r="AF439" s="108" t="s">
        <v>5</v>
      </c>
      <c r="AG439" s="108" t="s">
        <v>6</v>
      </c>
      <c r="AH439" s="108" t="str">
        <f t="shared" si="82"/>
        <v>popcorn</v>
      </c>
      <c r="AI439" s="108" t="s">
        <v>7</v>
      </c>
      <c r="AJ439" s="110" t="str">
        <f t="shared" si="75"/>
        <v>top left</v>
      </c>
      <c r="AK439" s="110" t="str" cm="1">
        <f t="array" ref="AK439">_xlfn.IFS($G439="he", "his", $G439="she", "her", $G439="they", "their")</f>
        <v>her</v>
      </c>
      <c r="AL439" s="110" t="s">
        <v>135</v>
      </c>
      <c r="AM439" s="111" t="str">
        <f t="shared" si="76"/>
        <v>she_brother</v>
      </c>
      <c r="AN439" s="106" t="str">
        <f t="shared" si="83"/>
        <v>ST1_brother_sam.png</v>
      </c>
      <c r="AO439" s="106" t="str">
        <f t="shared" si="84"/>
        <v>ST1_sister_sam.png</v>
      </c>
      <c r="AP439" s="106" t="str">
        <f t="shared" si="85"/>
        <v>HT1_brother_alex.png</v>
      </c>
      <c r="AQ439" s="106" t="str">
        <f t="shared" si="86"/>
        <v>HT1_sister_alex.png</v>
      </c>
      <c r="AR439" s="106" t="s">
        <v>355</v>
      </c>
      <c r="AS439" s="106" t="s">
        <v>357</v>
      </c>
      <c r="AT439" s="106" t="s">
        <v>356</v>
      </c>
      <c r="AU439" s="106" t="s">
        <v>358</v>
      </c>
    </row>
    <row r="440" spans="1:47" x14ac:dyDescent="0.25">
      <c r="A440" s="107">
        <v>13</v>
      </c>
      <c r="B440" s="107" t="s">
        <v>124</v>
      </c>
      <c r="C440" s="107">
        <v>1</v>
      </c>
      <c r="D440" s="46" t="s">
        <v>66</v>
      </c>
      <c r="E440" s="46" t="str">
        <f t="shared" si="71"/>
        <v>intro_list1_practice3</v>
      </c>
      <c r="F440" s="109" t="s">
        <v>339</v>
      </c>
      <c r="G440" s="46" t="s">
        <v>197</v>
      </c>
      <c r="H440" s="46">
        <f>VLOOKUP($C440&amp;$G440,'Character Sets'!$A$3:$H$21,3,FALSE)</f>
        <v>3</v>
      </c>
      <c r="I440" s="46" t="str">
        <f>VLOOKUP($C440&amp;$G440,'Character Sets'!$A$3:$H$21,4,FALSE)</f>
        <v>HT3</v>
      </c>
      <c r="J440" s="46" t="str">
        <f>LOWER(VLOOKUP($C440&amp;$G440,'Character Sets'!$A$3:$H$21,6,FALSE))</f>
        <v>taylor</v>
      </c>
      <c r="K440" s="114" t="str">
        <f t="shared" si="72"/>
        <v>HT3_they_taylor.png</v>
      </c>
      <c r="L440" s="46" t="s">
        <v>196</v>
      </c>
      <c r="M440" s="46">
        <f>VLOOKUP($C440&amp;$L440,'Character Sets'!$A$3:$H$21,3,FALSE)</f>
        <v>2</v>
      </c>
      <c r="N440" s="46" t="str">
        <f>VLOOKUP($C440&amp;$L440,'Character Sets'!$A$3:$H$21,4,FALSE)</f>
        <v>ST1</v>
      </c>
      <c r="O440" s="46" t="str">
        <f>LOWER(VLOOKUP($C440&amp;$L440,'Character Sets'!$A$3:$H$21,6,FALSE))</f>
        <v>sam</v>
      </c>
      <c r="P440" s="114" t="str">
        <f t="shared" si="73"/>
        <v>ST1_she_sam.png</v>
      </c>
      <c r="Q440" s="114" t="s">
        <v>41</v>
      </c>
      <c r="R440" s="107" cm="1">
        <f t="array" ref="R440">_xlfn.IFS($AF440="left", 275, $AF440="right", 525)</f>
        <v>275</v>
      </c>
      <c r="S440" s="107" cm="1">
        <f t="array" ref="S440">_xlfn.IFS($AG440="left", 275, $AG440="right", 525)</f>
        <v>525</v>
      </c>
      <c r="T440" s="107" cm="1">
        <f t="array" ref="T440">_xlfn.IFS($AF440="left", 175, $AF440="right", 725)</f>
        <v>175</v>
      </c>
      <c r="U440" s="107" cm="1">
        <f t="array" ref="U440">_xlfn.IFS($AI440="top", 150, $AI440="bottom", 250)</f>
        <v>250</v>
      </c>
      <c r="V440" s="107" cm="1">
        <f t="array" ref="V440">_xlfn.IFS($AI440="top", 100, $AI440="bottom", 300)</f>
        <v>300</v>
      </c>
      <c r="W440" s="107" cm="1">
        <f t="array" ref="W440">_xlfn.IFS($AI440="top", 50, $AI440="bottom", 350)</f>
        <v>350</v>
      </c>
      <c r="X440" s="111" t="str">
        <f t="shared" si="74"/>
        <v>HT3_sister_taylor.png</v>
      </c>
      <c r="Y440" s="106" t="str" cm="1">
        <f t="array" ref="Y440">_xlfn.IFS($AR440="target_sister",$AO440,$AR440="target_brother", $AN440,$AR440="distractor_sister",$AQ440,$AR440="distractor_brother",$AP440)</f>
        <v>HT3_brother_taylor.png</v>
      </c>
      <c r="Z440" s="106" t="str" cm="1">
        <f t="array" ref="Z440">_xlfn.IFS($AS440="target_sister",$AO440,$AS440="target_brother", $AN440,$AS440="distractor_sister",$AQ440,$AS440="distractor_brother",$AP440)</f>
        <v>ST1_sister_sam.png</v>
      </c>
      <c r="AA440" s="106" t="str" cm="1">
        <f t="array" ref="AA440">_xlfn.IFS($AT440="target_sister",$AO440,$AT440="target_brother", $AN440,$AT440="distractor_sister",$AQ440,$AT440="distractor_brother",$AP440)</f>
        <v>HT3_sister_taylor.png</v>
      </c>
      <c r="AB440" s="106" t="str" cm="1">
        <f t="array" ref="AB440">_xlfn.IFS($AU440="target_sister",$AO440,$AU440="target_brother", $AN440,$AU440="distractor_sister",$AQ440,$AU440="distractor_brother",$AP440)</f>
        <v>ST1_brother_sam.png</v>
      </c>
      <c r="AC440" s="111" t="str">
        <f>_xlfn.CONCAT(VLOOKUP($C440&amp;$G440,'Character Sets'!$A$3:$H$21,6,FALSE)," gave the ",LEFT($Q440,FIND(".",$Q440)-1)," to ",$AK440," ",$AL440,".")</f>
        <v>Taylor gave the hotdog to their sister.</v>
      </c>
      <c r="AD440" s="107">
        <v>3</v>
      </c>
      <c r="AE440" s="106" t="str" cm="1">
        <f t="array" ref="AE440">_xlfn.IFS($B440="both", "_nametag", $B440="nametag", "_nametag", $B440="intro", "", $B440="neither", "")</f>
        <v/>
      </c>
      <c r="AF440" s="108" t="s">
        <v>5</v>
      </c>
      <c r="AG440" s="108" t="s">
        <v>6</v>
      </c>
      <c r="AH440" s="108" t="str">
        <f t="shared" si="82"/>
        <v>hotdog</v>
      </c>
      <c r="AI440" s="108" t="s">
        <v>8</v>
      </c>
      <c r="AJ440" s="110" t="str">
        <f t="shared" si="75"/>
        <v>bottom left</v>
      </c>
      <c r="AK440" s="110" t="str" cm="1">
        <f t="array" ref="AK440">_xlfn.IFS($G440="he", "his", $G440="she", "her", $G440="they", "their")</f>
        <v>their</v>
      </c>
      <c r="AL440" s="110" t="s">
        <v>136</v>
      </c>
      <c r="AM440" s="111" t="str">
        <f t="shared" si="76"/>
        <v>they_sister</v>
      </c>
      <c r="AN440" s="106" t="str">
        <f t="shared" si="83"/>
        <v>HT3_brother_taylor.png</v>
      </c>
      <c r="AO440" s="106" t="str">
        <f t="shared" si="84"/>
        <v>HT3_sister_taylor.png</v>
      </c>
      <c r="AP440" s="106" t="str">
        <f t="shared" si="85"/>
        <v>ST1_brother_sam.png</v>
      </c>
      <c r="AQ440" s="106" t="str">
        <f t="shared" si="86"/>
        <v>ST1_sister_sam.png</v>
      </c>
      <c r="AR440" s="106" t="s">
        <v>355</v>
      </c>
      <c r="AS440" s="106" t="s">
        <v>358</v>
      </c>
      <c r="AT440" s="106" t="s">
        <v>356</v>
      </c>
      <c r="AU440" s="106" t="s">
        <v>357</v>
      </c>
    </row>
    <row r="441" spans="1:47" x14ac:dyDescent="0.25">
      <c r="A441" s="107">
        <v>13</v>
      </c>
      <c r="B441" s="107" t="s">
        <v>124</v>
      </c>
      <c r="C441" s="107">
        <v>1</v>
      </c>
      <c r="D441" s="46" t="s">
        <v>10</v>
      </c>
      <c r="E441" s="46" t="str">
        <f t="shared" si="71"/>
        <v>intro_list1_critical1</v>
      </c>
      <c r="F441" s="109" t="s">
        <v>337</v>
      </c>
      <c r="G441" s="46" t="s">
        <v>195</v>
      </c>
      <c r="H441" s="46">
        <f>VLOOKUP($C441&amp;$G441,'Character Sets'!$A$3:$H$21,3,FALSE)</f>
        <v>1</v>
      </c>
      <c r="I441" s="46" t="str">
        <f>VLOOKUP($C441&amp;$G441,'Character Sets'!$A$3:$H$21,4,FALSE)</f>
        <v>HT1</v>
      </c>
      <c r="J441" s="46" t="str">
        <f>LOWER(VLOOKUP($C441&amp;$G441,'Character Sets'!$A$3:$H$21,6,FALSE))</f>
        <v>alex</v>
      </c>
      <c r="K441" s="114" t="str">
        <f t="shared" si="72"/>
        <v>HT1_he_alex.png</v>
      </c>
      <c r="L441" s="46" t="s">
        <v>196</v>
      </c>
      <c r="M441" s="46">
        <f>VLOOKUP($C441&amp;$L441,'Character Sets'!$A$3:$H$21,3,FALSE)</f>
        <v>2</v>
      </c>
      <c r="N441" s="46" t="str">
        <f>VLOOKUP($C441&amp;$L441,'Character Sets'!$A$3:$H$21,4,FALSE)</f>
        <v>ST1</v>
      </c>
      <c r="O441" s="46" t="str">
        <f>LOWER(VLOOKUP($C441&amp;$L441,'Character Sets'!$A$3:$H$21,6,FALSE))</f>
        <v>sam</v>
      </c>
      <c r="P441" s="114" t="str">
        <f t="shared" si="73"/>
        <v>ST1_she_sam.png</v>
      </c>
      <c r="Q441" s="114" t="s">
        <v>16</v>
      </c>
      <c r="R441" s="107" cm="1">
        <f t="array" ref="R441">_xlfn.IFS($AF441="left", 275, $AF441="right", 525)</f>
        <v>275</v>
      </c>
      <c r="S441" s="107" cm="1">
        <f t="array" ref="S441">_xlfn.IFS($AG441="left", 275, $AG441="right", 525)</f>
        <v>525</v>
      </c>
      <c r="T441" s="107" cm="1">
        <f t="array" ref="T441">_xlfn.IFS($AF441="left", 175, $AF441="right", 725)</f>
        <v>175</v>
      </c>
      <c r="U441" s="107" cm="1">
        <f t="array" ref="U441">_xlfn.IFS($AI441="top", 150, $AI441="bottom", 250)</f>
        <v>150</v>
      </c>
      <c r="V441" s="107" cm="1">
        <f t="array" ref="V441">_xlfn.IFS($AI441="top", 100, $AI441="bottom", 300)</f>
        <v>100</v>
      </c>
      <c r="W441" s="107" cm="1">
        <f t="array" ref="W441">_xlfn.IFS($AI441="top", 50, $AI441="bottom", 350)</f>
        <v>50</v>
      </c>
      <c r="X441" s="111" t="str">
        <f t="shared" si="74"/>
        <v>HT1_brother_alex.png</v>
      </c>
      <c r="Y441" s="106" t="str" cm="1">
        <f t="array" ref="Y441">_xlfn.IFS($AR441="target_sister",$AO441,$AR441="target_brother", $AN441,$AR441="distractor_sister",$AQ441,$AR441="distractor_brother",$AP441)</f>
        <v>HT1_brother_alex.png</v>
      </c>
      <c r="Z441" s="106" t="str" cm="1">
        <f t="array" ref="Z441">_xlfn.IFS($AS441="target_sister",$AO441,$AS441="target_brother", $AN441,$AS441="distractor_sister",$AQ441,$AS441="distractor_brother",$AP441)</f>
        <v>ST1_brother_sam.png</v>
      </c>
      <c r="AA441" s="106" t="str" cm="1">
        <f t="array" ref="AA441">_xlfn.IFS($AT441="target_sister",$AO441,$AT441="target_brother", $AN441,$AT441="distractor_sister",$AQ441,$AT441="distractor_brother",$AP441)</f>
        <v>HT1_sister_alex.png</v>
      </c>
      <c r="AB441" s="106" t="str" cm="1">
        <f t="array" ref="AB441">_xlfn.IFS($AU441="target_sister",$AO441,$AU441="target_brother", $AN441,$AU441="distractor_sister",$AQ441,$AU441="distractor_brother",$AP441)</f>
        <v>ST1_sister_sam.png</v>
      </c>
      <c r="AC441" s="111" t="str">
        <f>_xlfn.CONCAT(VLOOKUP($C441&amp;$G441,'Character Sets'!$A$3:$H$21,6,FALSE)," gave the ",LEFT($Q441,FIND(".",$Q441)-1)," to ",$AK441," ",$AL441,".")</f>
        <v>Alex gave the chocolate to his brother.</v>
      </c>
      <c r="AD441" s="107">
        <v>1</v>
      </c>
      <c r="AE441" s="106" t="str" cm="1">
        <f t="array" ref="AE441">_xlfn.IFS($B441="both", "_nametag", $B441="nametag", "_nametag", $B441="intro", "", $B441="neither", "")</f>
        <v/>
      </c>
      <c r="AF441" s="46" t="s">
        <v>5</v>
      </c>
      <c r="AG441" s="46" t="s">
        <v>6</v>
      </c>
      <c r="AH441" s="108" t="str">
        <f t="shared" si="82"/>
        <v>chocolate</v>
      </c>
      <c r="AI441" s="46" t="s">
        <v>7</v>
      </c>
      <c r="AJ441" s="110" t="str">
        <f t="shared" si="75"/>
        <v>top left</v>
      </c>
      <c r="AK441" s="110" t="str" cm="1">
        <f t="array" ref="AK441">_xlfn.IFS($G441="he", "his", $G441="she", "her", $G441="they", "their")</f>
        <v>his</v>
      </c>
      <c r="AL441" s="110" t="s">
        <v>135</v>
      </c>
      <c r="AM441" s="111" t="str">
        <f t="shared" si="76"/>
        <v>he_brother</v>
      </c>
      <c r="AN441" s="106" t="str">
        <f t="shared" si="83"/>
        <v>HT1_brother_alex.png</v>
      </c>
      <c r="AO441" s="106" t="str">
        <f t="shared" si="84"/>
        <v>HT1_sister_alex.png</v>
      </c>
      <c r="AP441" s="106" t="str">
        <f t="shared" si="85"/>
        <v>ST1_brother_sam.png</v>
      </c>
      <c r="AQ441" s="106" t="str">
        <f t="shared" si="86"/>
        <v>ST1_sister_sam.png</v>
      </c>
      <c r="AR441" s="106" t="s">
        <v>355</v>
      </c>
      <c r="AS441" s="106" t="s">
        <v>357</v>
      </c>
      <c r="AT441" s="106" t="s">
        <v>356</v>
      </c>
      <c r="AU441" s="106" t="s">
        <v>358</v>
      </c>
    </row>
    <row r="442" spans="1:47" x14ac:dyDescent="0.25">
      <c r="A442" s="107">
        <v>13</v>
      </c>
      <c r="B442" s="107" t="s">
        <v>124</v>
      </c>
      <c r="C442" s="107">
        <v>1</v>
      </c>
      <c r="D442" s="46" t="s">
        <v>10</v>
      </c>
      <c r="E442" s="46" t="str">
        <f t="shared" si="71"/>
        <v>intro_list1_critical2</v>
      </c>
      <c r="F442" s="46" t="s">
        <v>337</v>
      </c>
      <c r="G442" s="46" t="s">
        <v>195</v>
      </c>
      <c r="H442" s="46">
        <f>VLOOKUP($C442&amp;$G442,'Character Sets'!$A$3:$H$21,3,FALSE)</f>
        <v>1</v>
      </c>
      <c r="I442" s="46" t="str">
        <f>VLOOKUP($C442&amp;$G442,'Character Sets'!$A$3:$H$21,4,FALSE)</f>
        <v>HT1</v>
      </c>
      <c r="J442" s="46" t="str">
        <f>LOWER(VLOOKUP($C442&amp;$G442,'Character Sets'!$A$3:$H$21,6,FALSE))</f>
        <v>alex</v>
      </c>
      <c r="K442" s="114" t="str">
        <f t="shared" si="72"/>
        <v>HT1_he_alex.png</v>
      </c>
      <c r="L442" s="46" t="s">
        <v>196</v>
      </c>
      <c r="M442" s="46">
        <f>VLOOKUP($C442&amp;$L442,'Character Sets'!$A$3:$H$21,3,FALSE)</f>
        <v>2</v>
      </c>
      <c r="N442" s="46" t="str">
        <f>VLOOKUP($C442&amp;$L442,'Character Sets'!$A$3:$H$21,4,FALSE)</f>
        <v>ST1</v>
      </c>
      <c r="O442" s="46" t="str">
        <f>LOWER(VLOOKUP($C442&amp;$L442,'Character Sets'!$A$3:$H$21,6,FALSE))</f>
        <v>sam</v>
      </c>
      <c r="P442" s="114" t="str">
        <f t="shared" si="73"/>
        <v>ST1_she_sam.png</v>
      </c>
      <c r="Q442" s="114" t="s">
        <v>17</v>
      </c>
      <c r="R442" s="107" cm="1">
        <f t="array" ref="R442">_xlfn.IFS($AF442="left", 275, $AF442="right", 525)</f>
        <v>525</v>
      </c>
      <c r="S442" s="107" cm="1">
        <f t="array" ref="S442">_xlfn.IFS($AG442="left", 275, $AG442="right", 525)</f>
        <v>275</v>
      </c>
      <c r="T442" s="107" cm="1">
        <f t="array" ref="T442">_xlfn.IFS($AF442="left", 175, $AF442="right", 725)</f>
        <v>725</v>
      </c>
      <c r="U442" s="107" cm="1">
        <f t="array" ref="U442">_xlfn.IFS($AI442="top", 150, $AI442="bottom", 250)</f>
        <v>150</v>
      </c>
      <c r="V442" s="107" cm="1">
        <f t="array" ref="V442">_xlfn.IFS($AI442="top", 100, $AI442="bottom", 300)</f>
        <v>100</v>
      </c>
      <c r="W442" s="107" cm="1">
        <f t="array" ref="W442">_xlfn.IFS($AI442="top", 50, $AI442="bottom", 350)</f>
        <v>50</v>
      </c>
      <c r="X442" s="111" t="str">
        <f t="shared" si="74"/>
        <v>HT1_sister_alex.png</v>
      </c>
      <c r="Y442" s="106" t="str" cm="1">
        <f t="array" ref="Y442">_xlfn.IFS($AR442="target_sister",$AO442,$AR442="target_brother", $AN442,$AR442="distractor_sister",$AQ442,$AR442="distractor_brother",$AP442)</f>
        <v>ST1_sister_sam.png</v>
      </c>
      <c r="Z442" s="106" t="str" cm="1">
        <f t="array" ref="Z442">_xlfn.IFS($AS442="target_sister",$AO442,$AS442="target_brother", $AN442,$AS442="distractor_sister",$AQ442,$AS442="distractor_brother",$AP442)</f>
        <v>HT1_sister_alex.png</v>
      </c>
      <c r="AA442" s="106" t="str" cm="1">
        <f t="array" ref="AA442">_xlfn.IFS($AT442="target_sister",$AO442,$AT442="target_brother", $AN442,$AT442="distractor_sister",$AQ442,$AT442="distractor_brother",$AP442)</f>
        <v>ST1_brother_sam.png</v>
      </c>
      <c r="AB442" s="106" t="str" cm="1">
        <f t="array" ref="AB442">_xlfn.IFS($AU442="target_sister",$AO442,$AU442="target_brother", $AN442,$AU442="distractor_sister",$AQ442,$AU442="distractor_brother",$AP442)</f>
        <v>HT1_brother_alex.png</v>
      </c>
      <c r="AC442" s="111" t="str">
        <f>_xlfn.CONCAT(VLOOKUP($C442&amp;$G442,'Character Sets'!$A$3:$H$21,6,FALSE)," gave the ",LEFT($Q442,FIND(".",$Q442)-1)," to ",$AK442," ",$AL442,".")</f>
        <v>Alex gave the cherries to his sister.</v>
      </c>
      <c r="AD442" s="107">
        <v>2</v>
      </c>
      <c r="AE442" s="106" t="str" cm="1">
        <f t="array" ref="AE442">_xlfn.IFS($B442="both", "_nametag", $B442="nametag", "_nametag", $B442="intro", "", $B442="neither", "")</f>
        <v/>
      </c>
      <c r="AF442" s="46" t="s">
        <v>6</v>
      </c>
      <c r="AG442" s="46" t="s">
        <v>5</v>
      </c>
      <c r="AH442" s="108" t="str">
        <f t="shared" si="82"/>
        <v>cherries</v>
      </c>
      <c r="AI442" s="46" t="s">
        <v>7</v>
      </c>
      <c r="AJ442" s="110" t="str">
        <f t="shared" si="75"/>
        <v>top right</v>
      </c>
      <c r="AK442" s="110" t="str" cm="1">
        <f t="array" ref="AK442">_xlfn.IFS($G442="he", "his", $G442="she", "her", $G442="they", "their")</f>
        <v>his</v>
      </c>
      <c r="AL442" s="110" t="s">
        <v>136</v>
      </c>
      <c r="AM442" s="111" t="str">
        <f t="shared" si="76"/>
        <v>he_sister</v>
      </c>
      <c r="AN442" s="106" t="str">
        <f t="shared" si="83"/>
        <v>HT1_brother_alex.png</v>
      </c>
      <c r="AO442" s="106" t="str">
        <f t="shared" si="84"/>
        <v>HT1_sister_alex.png</v>
      </c>
      <c r="AP442" s="106" t="str">
        <f t="shared" si="85"/>
        <v>ST1_brother_sam.png</v>
      </c>
      <c r="AQ442" s="106" t="str">
        <f t="shared" si="86"/>
        <v>ST1_sister_sam.png</v>
      </c>
      <c r="AR442" s="106" t="s">
        <v>358</v>
      </c>
      <c r="AS442" s="106" t="s">
        <v>356</v>
      </c>
      <c r="AT442" s="106" t="s">
        <v>357</v>
      </c>
      <c r="AU442" s="106" t="s">
        <v>355</v>
      </c>
    </row>
    <row r="443" spans="1:47" x14ac:dyDescent="0.25">
      <c r="A443" s="107">
        <v>13</v>
      </c>
      <c r="B443" s="107" t="s">
        <v>124</v>
      </c>
      <c r="C443" s="107">
        <v>1</v>
      </c>
      <c r="D443" s="46" t="s">
        <v>10</v>
      </c>
      <c r="E443" s="46" t="str">
        <f t="shared" si="71"/>
        <v>intro_list1_critical3</v>
      </c>
      <c r="F443" s="46" t="s">
        <v>337</v>
      </c>
      <c r="G443" s="46" t="s">
        <v>195</v>
      </c>
      <c r="H443" s="46">
        <f>VLOOKUP($C443&amp;$G443,'Character Sets'!$A$3:$H$21,3,FALSE)</f>
        <v>1</v>
      </c>
      <c r="I443" s="46" t="str">
        <f>VLOOKUP($C443&amp;$G443,'Character Sets'!$A$3:$H$21,4,FALSE)</f>
        <v>HT1</v>
      </c>
      <c r="J443" s="46" t="str">
        <f>LOWER(VLOOKUP($C443&amp;$G443,'Character Sets'!$A$3:$H$21,6,FALSE))</f>
        <v>alex</v>
      </c>
      <c r="K443" s="114" t="str">
        <f t="shared" si="72"/>
        <v>HT1_he_alex.png</v>
      </c>
      <c r="L443" s="46" t="s">
        <v>196</v>
      </c>
      <c r="M443" s="46">
        <f>VLOOKUP($C443&amp;$L443,'Character Sets'!$A$3:$H$21,3,FALSE)</f>
        <v>2</v>
      </c>
      <c r="N443" s="46" t="str">
        <f>VLOOKUP($C443&amp;$L443,'Character Sets'!$A$3:$H$21,4,FALSE)</f>
        <v>ST1</v>
      </c>
      <c r="O443" s="46" t="str">
        <f>LOWER(VLOOKUP($C443&amp;$L443,'Character Sets'!$A$3:$H$21,6,FALSE))</f>
        <v>sam</v>
      </c>
      <c r="P443" s="114" t="str">
        <f t="shared" si="73"/>
        <v>ST1_she_sam.png</v>
      </c>
      <c r="Q443" s="114" t="s">
        <v>18</v>
      </c>
      <c r="R443" s="107" cm="1">
        <f t="array" ref="R443">_xlfn.IFS($AF443="left", 275, $AF443="right", 525)</f>
        <v>275</v>
      </c>
      <c r="S443" s="107" cm="1">
        <f t="array" ref="S443">_xlfn.IFS($AG443="left", 275, $AG443="right", 525)</f>
        <v>525</v>
      </c>
      <c r="T443" s="107" cm="1">
        <f t="array" ref="T443">_xlfn.IFS($AF443="left", 175, $AF443="right", 725)</f>
        <v>175</v>
      </c>
      <c r="U443" s="107" cm="1">
        <f t="array" ref="U443">_xlfn.IFS($AI443="top", 150, $AI443="bottom", 250)</f>
        <v>250</v>
      </c>
      <c r="V443" s="107" cm="1">
        <f t="array" ref="V443">_xlfn.IFS($AI443="top", 100, $AI443="bottom", 300)</f>
        <v>300</v>
      </c>
      <c r="W443" s="107" cm="1">
        <f t="array" ref="W443">_xlfn.IFS($AI443="top", 50, $AI443="bottom", 350)</f>
        <v>350</v>
      </c>
      <c r="X443" s="111" t="str">
        <f t="shared" si="74"/>
        <v>HT1_sister_alex.png</v>
      </c>
      <c r="Y443" s="106" t="str" cm="1">
        <f t="array" ref="Y443">_xlfn.IFS($AR443="target_sister",$AO443,$AR443="target_brother", $AN443,$AR443="distractor_sister",$AQ443,$AR443="distractor_brother",$AP443)</f>
        <v>HT1_brother_alex.png</v>
      </c>
      <c r="Z443" s="106" t="str" cm="1">
        <f t="array" ref="Z443">_xlfn.IFS($AS443="target_sister",$AO443,$AS443="target_brother", $AN443,$AS443="distractor_sister",$AQ443,$AS443="distractor_brother",$AP443)</f>
        <v>ST1_brother_sam.png</v>
      </c>
      <c r="AA443" s="106" t="str" cm="1">
        <f t="array" ref="AA443">_xlfn.IFS($AT443="target_sister",$AO443,$AT443="target_brother", $AN443,$AT443="distractor_sister",$AQ443,$AT443="distractor_brother",$AP443)</f>
        <v>HT1_sister_alex.png</v>
      </c>
      <c r="AB443" s="106" t="str" cm="1">
        <f t="array" ref="AB443">_xlfn.IFS($AU443="target_sister",$AO443,$AU443="target_brother", $AN443,$AU443="distractor_sister",$AQ443,$AU443="distractor_brother",$AP443)</f>
        <v>ST1_sister_sam.png</v>
      </c>
      <c r="AC443" s="111" t="str">
        <f>_xlfn.CONCAT(VLOOKUP($C443&amp;$G443,'Character Sets'!$A$3:$H$21,6,FALSE)," gave the ",LEFT($Q443,FIND(".",$Q443)-1)," to ",$AK443," ",$AL443,".")</f>
        <v>Alex gave the avocado to his sister.</v>
      </c>
      <c r="AD443" s="107">
        <v>3</v>
      </c>
      <c r="AE443" s="106" t="str" cm="1">
        <f t="array" ref="AE443">_xlfn.IFS($B443="both", "_nametag", $B443="nametag", "_nametag", $B443="intro", "", $B443="neither", "")</f>
        <v/>
      </c>
      <c r="AF443" s="46" t="s">
        <v>5</v>
      </c>
      <c r="AG443" s="46" t="s">
        <v>6</v>
      </c>
      <c r="AH443" s="108" t="str">
        <f t="shared" si="82"/>
        <v>avocado</v>
      </c>
      <c r="AI443" s="46" t="s">
        <v>8</v>
      </c>
      <c r="AJ443" s="110" t="str">
        <f t="shared" si="75"/>
        <v>bottom left</v>
      </c>
      <c r="AK443" s="110" t="str" cm="1">
        <f t="array" ref="AK443">_xlfn.IFS($G443="he", "his", $G443="she", "her", $G443="they", "their")</f>
        <v>his</v>
      </c>
      <c r="AL443" s="110" t="s">
        <v>136</v>
      </c>
      <c r="AM443" s="111" t="str">
        <f t="shared" si="76"/>
        <v>he_sister</v>
      </c>
      <c r="AN443" s="106" t="str">
        <f t="shared" si="83"/>
        <v>HT1_brother_alex.png</v>
      </c>
      <c r="AO443" s="106" t="str">
        <f t="shared" si="84"/>
        <v>HT1_sister_alex.png</v>
      </c>
      <c r="AP443" s="106" t="str">
        <f t="shared" si="85"/>
        <v>ST1_brother_sam.png</v>
      </c>
      <c r="AQ443" s="106" t="str">
        <f t="shared" si="86"/>
        <v>ST1_sister_sam.png</v>
      </c>
      <c r="AR443" s="106" t="s">
        <v>355</v>
      </c>
      <c r="AS443" s="106" t="s">
        <v>357</v>
      </c>
      <c r="AT443" s="106" t="s">
        <v>356</v>
      </c>
      <c r="AU443" s="106" t="s">
        <v>358</v>
      </c>
    </row>
    <row r="444" spans="1:47" x14ac:dyDescent="0.25">
      <c r="A444" s="107">
        <v>13</v>
      </c>
      <c r="B444" s="107" t="s">
        <v>124</v>
      </c>
      <c r="C444" s="107">
        <v>1</v>
      </c>
      <c r="D444" s="46" t="s">
        <v>10</v>
      </c>
      <c r="E444" s="46" t="str">
        <f t="shared" si="71"/>
        <v>intro_list1_critical4</v>
      </c>
      <c r="F444" s="46" t="s">
        <v>337</v>
      </c>
      <c r="G444" s="46" t="s">
        <v>195</v>
      </c>
      <c r="H444" s="46">
        <f>VLOOKUP($C444&amp;$G444,'Character Sets'!$A$3:$H$21,3,FALSE)</f>
        <v>1</v>
      </c>
      <c r="I444" s="46" t="str">
        <f>VLOOKUP($C444&amp;$G444,'Character Sets'!$A$3:$H$21,4,FALSE)</f>
        <v>HT1</v>
      </c>
      <c r="J444" s="46" t="str">
        <f>LOWER(VLOOKUP($C444&amp;$G444,'Character Sets'!$A$3:$H$21,6,FALSE))</f>
        <v>alex</v>
      </c>
      <c r="K444" s="114" t="str">
        <f t="shared" si="72"/>
        <v>HT1_he_alex.png</v>
      </c>
      <c r="L444" s="46" t="s">
        <v>196</v>
      </c>
      <c r="M444" s="46">
        <f>VLOOKUP($C444&amp;$L444,'Character Sets'!$A$3:$H$21,3,FALSE)</f>
        <v>2</v>
      </c>
      <c r="N444" s="46" t="str">
        <f>VLOOKUP($C444&amp;$L444,'Character Sets'!$A$3:$H$21,4,FALSE)</f>
        <v>ST1</v>
      </c>
      <c r="O444" s="46" t="str">
        <f>LOWER(VLOOKUP($C444&amp;$L444,'Character Sets'!$A$3:$H$21,6,FALSE))</f>
        <v>sam</v>
      </c>
      <c r="P444" s="114" t="str">
        <f t="shared" si="73"/>
        <v>ST1_she_sam.png</v>
      </c>
      <c r="Q444" s="114" t="s">
        <v>105</v>
      </c>
      <c r="R444" s="107" cm="1">
        <f t="array" ref="R444">_xlfn.IFS($AF444="left", 275, $AF444="right", 525)</f>
        <v>525</v>
      </c>
      <c r="S444" s="107" cm="1">
        <f t="array" ref="S444">_xlfn.IFS($AG444="left", 275, $AG444="right", 525)</f>
        <v>275</v>
      </c>
      <c r="T444" s="107" cm="1">
        <f t="array" ref="T444">_xlfn.IFS($AF444="left", 175, $AF444="right", 725)</f>
        <v>725</v>
      </c>
      <c r="U444" s="107" cm="1">
        <f t="array" ref="U444">_xlfn.IFS($AI444="top", 150, $AI444="bottom", 250)</f>
        <v>250</v>
      </c>
      <c r="V444" s="107" cm="1">
        <f t="array" ref="V444">_xlfn.IFS($AI444="top", 100, $AI444="bottom", 300)</f>
        <v>300</v>
      </c>
      <c r="W444" s="107" cm="1">
        <f t="array" ref="W444">_xlfn.IFS($AI444="top", 50, $AI444="bottom", 350)</f>
        <v>350</v>
      </c>
      <c r="X444" s="111" t="str">
        <f t="shared" si="74"/>
        <v>HT1_brother_alex.png</v>
      </c>
      <c r="Y444" s="106" t="str" cm="1">
        <f t="array" ref="Y444">_xlfn.IFS($AR444="target_sister",$AO444,$AR444="target_brother", $AN444,$AR444="distractor_sister",$AQ444,$AR444="distractor_brother",$AP444)</f>
        <v>ST1_brother_sam.png</v>
      </c>
      <c r="Z444" s="106" t="str" cm="1">
        <f t="array" ref="Z444">_xlfn.IFS($AS444="target_sister",$AO444,$AS444="target_brother", $AN444,$AS444="distractor_sister",$AQ444,$AS444="distractor_brother",$AP444)</f>
        <v>HT1_sister_alex.png</v>
      </c>
      <c r="AA444" s="106" t="str" cm="1">
        <f t="array" ref="AA444">_xlfn.IFS($AT444="target_sister",$AO444,$AT444="target_brother", $AN444,$AT444="distractor_sister",$AQ444,$AT444="distractor_brother",$AP444)</f>
        <v>ST1_sister_sam.png</v>
      </c>
      <c r="AB444" s="106" t="str" cm="1">
        <f t="array" ref="AB444">_xlfn.IFS($AU444="target_sister",$AO444,$AU444="target_brother", $AN444,$AU444="distractor_sister",$AQ444,$AU444="distractor_brother",$AP444)</f>
        <v>HT1_brother_alex.png</v>
      </c>
      <c r="AC444" s="111" t="str">
        <f>_xlfn.CONCAT(VLOOKUP($C444&amp;$G444,'Character Sets'!$A$3:$H$21,6,FALSE)," gave the ",LEFT($Q444,FIND(".",$Q444)-1)," to ",$AK444," ",$AL444,".")</f>
        <v>Alex gave the pumpkin to his brother.</v>
      </c>
      <c r="AD444" s="107">
        <v>4</v>
      </c>
      <c r="AE444" s="106" t="str" cm="1">
        <f t="array" ref="AE444">_xlfn.IFS($B444="both", "_nametag", $B444="nametag", "_nametag", $B444="intro", "", $B444="neither", "")</f>
        <v/>
      </c>
      <c r="AF444" s="46" t="s">
        <v>6</v>
      </c>
      <c r="AG444" s="46" t="s">
        <v>5</v>
      </c>
      <c r="AH444" s="108" t="str">
        <f t="shared" si="82"/>
        <v>pumpkin</v>
      </c>
      <c r="AI444" s="46" t="s">
        <v>8</v>
      </c>
      <c r="AJ444" s="110" t="str">
        <f t="shared" si="75"/>
        <v>bottom right</v>
      </c>
      <c r="AK444" s="110" t="str" cm="1">
        <f t="array" ref="AK444">_xlfn.IFS($G444="he", "his", $G444="she", "her", $G444="they", "their")</f>
        <v>his</v>
      </c>
      <c r="AL444" s="110" t="s">
        <v>135</v>
      </c>
      <c r="AM444" s="111" t="str">
        <f t="shared" si="76"/>
        <v>he_brother</v>
      </c>
      <c r="AN444" s="106" t="str">
        <f t="shared" si="83"/>
        <v>HT1_brother_alex.png</v>
      </c>
      <c r="AO444" s="106" t="str">
        <f t="shared" si="84"/>
        <v>HT1_sister_alex.png</v>
      </c>
      <c r="AP444" s="106" t="str">
        <f t="shared" si="85"/>
        <v>ST1_brother_sam.png</v>
      </c>
      <c r="AQ444" s="106" t="str">
        <f t="shared" si="86"/>
        <v>ST1_sister_sam.png</v>
      </c>
      <c r="AR444" s="106" t="s">
        <v>357</v>
      </c>
      <c r="AS444" s="106" t="s">
        <v>356</v>
      </c>
      <c r="AT444" s="106" t="s">
        <v>358</v>
      </c>
      <c r="AU444" s="106" t="s">
        <v>355</v>
      </c>
    </row>
    <row r="445" spans="1:47" x14ac:dyDescent="0.25">
      <c r="A445" s="107">
        <v>13</v>
      </c>
      <c r="B445" s="107" t="s">
        <v>124</v>
      </c>
      <c r="C445" s="107">
        <v>1</v>
      </c>
      <c r="D445" s="46" t="s">
        <v>10</v>
      </c>
      <c r="E445" s="46" t="str">
        <f t="shared" si="71"/>
        <v>intro_list1_critical5</v>
      </c>
      <c r="F445" s="46" t="s">
        <v>337</v>
      </c>
      <c r="G445" s="46" t="s">
        <v>195</v>
      </c>
      <c r="H445" s="46">
        <f>VLOOKUP($C445&amp;$G445,'Character Sets'!$A$3:$H$21,3,FALSE)</f>
        <v>1</v>
      </c>
      <c r="I445" s="46" t="str">
        <f>VLOOKUP($C445&amp;$G445,'Character Sets'!$A$3:$H$21,4,FALSE)</f>
        <v>HT1</v>
      </c>
      <c r="J445" s="46" t="str">
        <f>LOWER(VLOOKUP($C445&amp;$G445,'Character Sets'!$A$3:$H$21,6,FALSE))</f>
        <v>alex</v>
      </c>
      <c r="K445" s="114" t="str">
        <f t="shared" si="72"/>
        <v>HT1_he_alex.png</v>
      </c>
      <c r="L445" s="46" t="s">
        <v>196</v>
      </c>
      <c r="M445" s="46">
        <f>VLOOKUP($C445&amp;$L445,'Character Sets'!$A$3:$H$21,3,FALSE)</f>
        <v>2</v>
      </c>
      <c r="N445" s="46" t="str">
        <f>VLOOKUP($C445&amp;$L445,'Character Sets'!$A$3:$H$21,4,FALSE)</f>
        <v>ST1</v>
      </c>
      <c r="O445" s="46" t="str">
        <f>LOWER(VLOOKUP($C445&amp;$L445,'Character Sets'!$A$3:$H$21,6,FALSE))</f>
        <v>sam</v>
      </c>
      <c r="P445" s="114" t="str">
        <f t="shared" si="73"/>
        <v>ST1_she_sam.png</v>
      </c>
      <c r="Q445" s="114" t="s">
        <v>19</v>
      </c>
      <c r="R445" s="107" cm="1">
        <f t="array" ref="R445">_xlfn.IFS($AF445="left", 275, $AF445="right", 525)</f>
        <v>275</v>
      </c>
      <c r="S445" s="107" cm="1">
        <f t="array" ref="S445">_xlfn.IFS($AG445="left", 275, $AG445="right", 525)</f>
        <v>525</v>
      </c>
      <c r="T445" s="107" cm="1">
        <f t="array" ref="T445">_xlfn.IFS($AF445="left", 175, $AF445="right", 725)</f>
        <v>175</v>
      </c>
      <c r="U445" s="107" cm="1">
        <f t="array" ref="U445">_xlfn.IFS($AI445="top", 150, $AI445="bottom", 250)</f>
        <v>150</v>
      </c>
      <c r="V445" s="107" cm="1">
        <f t="array" ref="V445">_xlfn.IFS($AI445="top", 100, $AI445="bottom", 300)</f>
        <v>100</v>
      </c>
      <c r="W445" s="107" cm="1">
        <f t="array" ref="W445">_xlfn.IFS($AI445="top", 50, $AI445="bottom", 350)</f>
        <v>50</v>
      </c>
      <c r="X445" s="111" t="str">
        <f t="shared" si="74"/>
        <v>HT1_sister_alex.png</v>
      </c>
      <c r="Y445" s="106" t="str" cm="1">
        <f t="array" ref="Y445">_xlfn.IFS($AR445="target_sister",$AO445,$AR445="target_brother", $AN445,$AR445="distractor_sister",$AQ445,$AR445="distractor_brother",$AP445)</f>
        <v>HT1_sister_alex.png</v>
      </c>
      <c r="Z445" s="106" t="str" cm="1">
        <f t="array" ref="Z445">_xlfn.IFS($AS445="target_sister",$AO445,$AS445="target_brother", $AN445,$AS445="distractor_sister",$AQ445,$AS445="distractor_brother",$AP445)</f>
        <v>ST1_sister_sam.png</v>
      </c>
      <c r="AA445" s="106" t="str" cm="1">
        <f t="array" ref="AA445">_xlfn.IFS($AT445="target_sister",$AO445,$AT445="target_brother", $AN445,$AT445="distractor_sister",$AQ445,$AT445="distractor_brother",$AP445)</f>
        <v>HT1_brother_alex.png</v>
      </c>
      <c r="AB445" s="106" t="str" cm="1">
        <f t="array" ref="AB445">_xlfn.IFS($AU445="target_sister",$AO445,$AU445="target_brother", $AN445,$AU445="distractor_sister",$AQ445,$AU445="distractor_brother",$AP445)</f>
        <v>ST1_brother_sam.png</v>
      </c>
      <c r="AC445" s="111" t="str">
        <f>_xlfn.CONCAT(VLOOKUP($C445&amp;$G445,'Character Sets'!$A$3:$H$21,6,FALSE)," gave the ",LEFT($Q445,FIND(".",$Q445)-1)," to ",$AK445," ",$AL445,".")</f>
        <v>Alex gave the bread to his sister.</v>
      </c>
      <c r="AD445" s="107">
        <v>5</v>
      </c>
      <c r="AE445" s="106" t="str" cm="1">
        <f t="array" ref="AE445">_xlfn.IFS($B445="both", "_nametag", $B445="nametag", "_nametag", $B445="intro", "", $B445="neither", "")</f>
        <v/>
      </c>
      <c r="AF445" s="46" t="s">
        <v>5</v>
      </c>
      <c r="AG445" s="46" t="s">
        <v>6</v>
      </c>
      <c r="AH445" s="108" t="str">
        <f t="shared" si="82"/>
        <v>bread</v>
      </c>
      <c r="AI445" s="46" t="s">
        <v>7</v>
      </c>
      <c r="AJ445" s="110" t="str">
        <f t="shared" si="75"/>
        <v>top left</v>
      </c>
      <c r="AK445" s="110" t="str" cm="1">
        <f t="array" ref="AK445">_xlfn.IFS($G445="he", "his", $G445="she", "her", $G445="they", "their")</f>
        <v>his</v>
      </c>
      <c r="AL445" s="110" t="s">
        <v>136</v>
      </c>
      <c r="AM445" s="111" t="str">
        <f t="shared" si="76"/>
        <v>he_sister</v>
      </c>
      <c r="AN445" s="106" t="str">
        <f t="shared" si="83"/>
        <v>HT1_brother_alex.png</v>
      </c>
      <c r="AO445" s="106" t="str">
        <f t="shared" si="84"/>
        <v>HT1_sister_alex.png</v>
      </c>
      <c r="AP445" s="106" t="str">
        <f t="shared" si="85"/>
        <v>ST1_brother_sam.png</v>
      </c>
      <c r="AQ445" s="106" t="str">
        <f t="shared" si="86"/>
        <v>ST1_sister_sam.png</v>
      </c>
      <c r="AR445" s="106" t="s">
        <v>356</v>
      </c>
      <c r="AS445" s="106" t="s">
        <v>358</v>
      </c>
      <c r="AT445" s="106" t="s">
        <v>355</v>
      </c>
      <c r="AU445" s="106" t="s">
        <v>357</v>
      </c>
    </row>
    <row r="446" spans="1:47" x14ac:dyDescent="0.25">
      <c r="A446" s="107">
        <v>13</v>
      </c>
      <c r="B446" s="107" t="s">
        <v>124</v>
      </c>
      <c r="C446" s="107">
        <v>1</v>
      </c>
      <c r="D446" s="46" t="s">
        <v>10</v>
      </c>
      <c r="E446" s="46" t="str">
        <f t="shared" si="71"/>
        <v>intro_list1_critical6</v>
      </c>
      <c r="F446" s="109" t="s">
        <v>338</v>
      </c>
      <c r="G446" s="46" t="s">
        <v>195</v>
      </c>
      <c r="H446" s="46">
        <f>VLOOKUP($C446&amp;$G446,'Character Sets'!$A$3:$H$21,3,FALSE)</f>
        <v>1</v>
      </c>
      <c r="I446" s="46" t="str">
        <f>VLOOKUP($C446&amp;$G446,'Character Sets'!$A$3:$H$21,4,FALSE)</f>
        <v>HT1</v>
      </c>
      <c r="J446" s="46" t="str">
        <f>LOWER(VLOOKUP($C446&amp;$G446,'Character Sets'!$A$3:$H$21,6,FALSE))</f>
        <v>alex</v>
      </c>
      <c r="K446" s="114" t="str">
        <f t="shared" si="72"/>
        <v>HT1_he_alex.png</v>
      </c>
      <c r="L446" s="46" t="s">
        <v>197</v>
      </c>
      <c r="M446" s="46">
        <f>VLOOKUP($C446&amp;$L446,'Character Sets'!$A$3:$H$21,3,FALSE)</f>
        <v>3</v>
      </c>
      <c r="N446" s="46" t="str">
        <f>VLOOKUP($C446&amp;$L446,'Character Sets'!$A$3:$H$21,4,FALSE)</f>
        <v>HT3</v>
      </c>
      <c r="O446" s="46" t="str">
        <f>LOWER(VLOOKUP($C446&amp;$L446,'Character Sets'!$A$3:$H$21,6,FALSE))</f>
        <v>taylor</v>
      </c>
      <c r="P446" s="114" t="str">
        <f t="shared" si="73"/>
        <v>HT3_they_taylor.png</v>
      </c>
      <c r="Q446" s="114" t="s">
        <v>20</v>
      </c>
      <c r="R446" s="107" cm="1">
        <f t="array" ref="R446">_xlfn.IFS($AF446="left", 275, $AF446="right", 525)</f>
        <v>525</v>
      </c>
      <c r="S446" s="107" cm="1">
        <f t="array" ref="S446">_xlfn.IFS($AG446="left", 275, $AG446="right", 525)</f>
        <v>275</v>
      </c>
      <c r="T446" s="107" cm="1">
        <f t="array" ref="T446">_xlfn.IFS($AF446="left", 175, $AF446="right", 725)</f>
        <v>725</v>
      </c>
      <c r="U446" s="107" cm="1">
        <f t="array" ref="U446">_xlfn.IFS($AI446="top", 150, $AI446="bottom", 250)</f>
        <v>150</v>
      </c>
      <c r="V446" s="107" cm="1">
        <f t="array" ref="V446">_xlfn.IFS($AI446="top", 100, $AI446="bottom", 300)</f>
        <v>100</v>
      </c>
      <c r="W446" s="107" cm="1">
        <f t="array" ref="W446">_xlfn.IFS($AI446="top", 50, $AI446="bottom", 350)</f>
        <v>50</v>
      </c>
      <c r="X446" s="111" t="str">
        <f t="shared" si="74"/>
        <v>HT1_brother_alex.png</v>
      </c>
      <c r="Y446" s="106" t="str" cm="1">
        <f t="array" ref="Y446">_xlfn.IFS($AR446="target_sister",$AO446,$AR446="target_brother", $AN446,$AR446="distractor_sister",$AQ446,$AR446="distractor_brother",$AP446)</f>
        <v>HT3_brother_taylor.png</v>
      </c>
      <c r="Z446" s="106" t="str" cm="1">
        <f t="array" ref="Z446">_xlfn.IFS($AS446="target_sister",$AO446,$AS446="target_brother", $AN446,$AS446="distractor_sister",$AQ446,$AS446="distractor_brother",$AP446)</f>
        <v>HT1_brother_alex.png</v>
      </c>
      <c r="AA446" s="106" t="str" cm="1">
        <f t="array" ref="AA446">_xlfn.IFS($AT446="target_sister",$AO446,$AT446="target_brother", $AN446,$AT446="distractor_sister",$AQ446,$AT446="distractor_brother",$AP446)</f>
        <v>HT3_sister_taylor.png</v>
      </c>
      <c r="AB446" s="106" t="str" cm="1">
        <f t="array" ref="AB446">_xlfn.IFS($AU446="target_sister",$AO446,$AU446="target_brother", $AN446,$AU446="distractor_sister",$AQ446,$AU446="distractor_brother",$AP446)</f>
        <v>HT1_sister_alex.png</v>
      </c>
      <c r="AC446" s="111" t="str">
        <f>_xlfn.CONCAT(VLOOKUP($C446&amp;$G446,'Character Sets'!$A$3:$H$21,6,FALSE)," gave the ",LEFT($Q446,FIND(".",$Q446)-1)," to ",$AK446," ",$AL446,".")</f>
        <v>Alex gave the corn to his brother.</v>
      </c>
      <c r="AD446" s="107">
        <v>6</v>
      </c>
      <c r="AE446" s="106" t="str" cm="1">
        <f t="array" ref="AE446">_xlfn.IFS($B446="both", "_nametag", $B446="nametag", "_nametag", $B446="intro", "", $B446="neither", "")</f>
        <v/>
      </c>
      <c r="AF446" s="46" t="s">
        <v>6</v>
      </c>
      <c r="AG446" s="46" t="s">
        <v>5</v>
      </c>
      <c r="AH446" s="108" t="str">
        <f t="shared" si="82"/>
        <v>corn</v>
      </c>
      <c r="AI446" s="46" t="s">
        <v>7</v>
      </c>
      <c r="AJ446" s="110" t="str">
        <f t="shared" si="75"/>
        <v>top right</v>
      </c>
      <c r="AK446" s="110" t="str" cm="1">
        <f t="array" ref="AK446">_xlfn.IFS($G446="he", "his", $G446="she", "her", $G446="they", "their")</f>
        <v>his</v>
      </c>
      <c r="AL446" s="110" t="s">
        <v>135</v>
      </c>
      <c r="AM446" s="111" t="str">
        <f t="shared" si="76"/>
        <v>he_brother</v>
      </c>
      <c r="AN446" s="106" t="str">
        <f t="shared" si="83"/>
        <v>HT1_brother_alex.png</v>
      </c>
      <c r="AO446" s="106" t="str">
        <f t="shared" si="84"/>
        <v>HT1_sister_alex.png</v>
      </c>
      <c r="AP446" s="106" t="str">
        <f t="shared" si="85"/>
        <v>HT3_brother_taylor.png</v>
      </c>
      <c r="AQ446" s="106" t="str">
        <f t="shared" si="86"/>
        <v>HT3_sister_taylor.png</v>
      </c>
      <c r="AR446" s="106" t="s">
        <v>357</v>
      </c>
      <c r="AS446" s="106" t="s">
        <v>355</v>
      </c>
      <c r="AT446" s="106" t="s">
        <v>358</v>
      </c>
      <c r="AU446" s="106" t="s">
        <v>356</v>
      </c>
    </row>
    <row r="447" spans="1:47" x14ac:dyDescent="0.25">
      <c r="A447" s="107">
        <v>13</v>
      </c>
      <c r="B447" s="107" t="s">
        <v>124</v>
      </c>
      <c r="C447" s="107">
        <v>1</v>
      </c>
      <c r="D447" s="46" t="s">
        <v>10</v>
      </c>
      <c r="E447" s="46" t="str">
        <f t="shared" si="71"/>
        <v>intro_list1_critical7</v>
      </c>
      <c r="F447" s="109" t="s">
        <v>338</v>
      </c>
      <c r="G447" s="46" t="s">
        <v>195</v>
      </c>
      <c r="H447" s="46">
        <f>VLOOKUP($C447&amp;$G447,'Character Sets'!$A$3:$H$21,3,FALSE)</f>
        <v>1</v>
      </c>
      <c r="I447" s="46" t="str">
        <f>VLOOKUP($C447&amp;$G447,'Character Sets'!$A$3:$H$21,4,FALSE)</f>
        <v>HT1</v>
      </c>
      <c r="J447" s="46" t="str">
        <f>LOWER(VLOOKUP($C447&amp;$G447,'Character Sets'!$A$3:$H$21,6,FALSE))</f>
        <v>alex</v>
      </c>
      <c r="K447" s="114" t="str">
        <f t="shared" si="72"/>
        <v>HT1_he_alex.png</v>
      </c>
      <c r="L447" s="46" t="s">
        <v>197</v>
      </c>
      <c r="M447" s="46">
        <f>VLOOKUP($C447&amp;$L447,'Character Sets'!$A$3:$H$21,3,FALSE)</f>
        <v>3</v>
      </c>
      <c r="N447" s="46" t="str">
        <f>VLOOKUP($C447&amp;$L447,'Character Sets'!$A$3:$H$21,4,FALSE)</f>
        <v>HT3</v>
      </c>
      <c r="O447" s="46" t="str">
        <f>LOWER(VLOOKUP($C447&amp;$L447,'Character Sets'!$A$3:$H$21,6,FALSE))</f>
        <v>taylor</v>
      </c>
      <c r="P447" s="114" t="str">
        <f t="shared" si="73"/>
        <v>HT3_they_taylor.png</v>
      </c>
      <c r="Q447" s="114" t="s">
        <v>103</v>
      </c>
      <c r="R447" s="107" cm="1">
        <f t="array" ref="R447">_xlfn.IFS($AF447="left", 275, $AF447="right", 525)</f>
        <v>275</v>
      </c>
      <c r="S447" s="107" cm="1">
        <f t="array" ref="S447">_xlfn.IFS($AG447="left", 275, $AG447="right", 525)</f>
        <v>525</v>
      </c>
      <c r="T447" s="107" cm="1">
        <f t="array" ref="T447">_xlfn.IFS($AF447="left", 175, $AF447="right", 725)</f>
        <v>175</v>
      </c>
      <c r="U447" s="107" cm="1">
        <f t="array" ref="U447">_xlfn.IFS($AI447="top", 150, $AI447="bottom", 250)</f>
        <v>250</v>
      </c>
      <c r="V447" s="107" cm="1">
        <f t="array" ref="V447">_xlfn.IFS($AI447="top", 100, $AI447="bottom", 300)</f>
        <v>300</v>
      </c>
      <c r="W447" s="107" cm="1">
        <f t="array" ref="W447">_xlfn.IFS($AI447="top", 50, $AI447="bottom", 350)</f>
        <v>350</v>
      </c>
      <c r="X447" s="111" t="str">
        <f t="shared" si="74"/>
        <v>HT1_brother_alex.png</v>
      </c>
      <c r="Y447" s="106" t="str" cm="1">
        <f t="array" ref="Y447">_xlfn.IFS($AR447="target_sister",$AO447,$AR447="target_brother", $AN447,$AR447="distractor_sister",$AQ447,$AR447="distractor_brother",$AP447)</f>
        <v>HT1_sister_alex.png</v>
      </c>
      <c r="Z447" s="106" t="str" cm="1">
        <f t="array" ref="Z447">_xlfn.IFS($AS447="target_sister",$AO447,$AS447="target_brother", $AN447,$AS447="distractor_sister",$AQ447,$AS447="distractor_brother",$AP447)</f>
        <v>HT3_sister_taylor.png</v>
      </c>
      <c r="AA447" s="106" t="str" cm="1">
        <f t="array" ref="AA447">_xlfn.IFS($AT447="target_sister",$AO447,$AT447="target_brother", $AN447,$AT447="distractor_sister",$AQ447,$AT447="distractor_brother",$AP447)</f>
        <v>HT1_brother_alex.png</v>
      </c>
      <c r="AB447" s="106" t="str" cm="1">
        <f t="array" ref="AB447">_xlfn.IFS($AU447="target_sister",$AO447,$AU447="target_brother", $AN447,$AU447="distractor_sister",$AQ447,$AU447="distractor_brother",$AP447)</f>
        <v>HT3_brother_taylor.png</v>
      </c>
      <c r="AC447" s="111" t="str">
        <f>_xlfn.CONCAT(VLOOKUP($C447&amp;$G447,'Character Sets'!$A$3:$H$21,6,FALSE)," gave the ",LEFT($Q447,FIND(".",$Q447)-1)," to ",$AK447," ",$AL447,".")</f>
        <v>Alex gave the kiwi to his brother.</v>
      </c>
      <c r="AD447" s="107">
        <v>7</v>
      </c>
      <c r="AE447" s="106" t="str" cm="1">
        <f t="array" ref="AE447">_xlfn.IFS($B447="both", "_nametag", $B447="nametag", "_nametag", $B447="intro", "", $B447="neither", "")</f>
        <v/>
      </c>
      <c r="AF447" s="46" t="s">
        <v>5</v>
      </c>
      <c r="AG447" s="46" t="s">
        <v>6</v>
      </c>
      <c r="AH447" s="108" t="str">
        <f t="shared" si="82"/>
        <v>kiwi</v>
      </c>
      <c r="AI447" s="46" t="s">
        <v>8</v>
      </c>
      <c r="AJ447" s="110" t="str">
        <f t="shared" si="75"/>
        <v>bottom left</v>
      </c>
      <c r="AK447" s="110" t="str" cm="1">
        <f t="array" ref="AK447">_xlfn.IFS($G447="he", "his", $G447="she", "her", $G447="they", "their")</f>
        <v>his</v>
      </c>
      <c r="AL447" s="110" t="s">
        <v>135</v>
      </c>
      <c r="AM447" s="111" t="str">
        <f t="shared" si="76"/>
        <v>he_brother</v>
      </c>
      <c r="AN447" s="106" t="str">
        <f t="shared" si="83"/>
        <v>HT1_brother_alex.png</v>
      </c>
      <c r="AO447" s="106" t="str">
        <f t="shared" si="84"/>
        <v>HT1_sister_alex.png</v>
      </c>
      <c r="AP447" s="106" t="str">
        <f t="shared" si="85"/>
        <v>HT3_brother_taylor.png</v>
      </c>
      <c r="AQ447" s="106" t="str">
        <f t="shared" si="86"/>
        <v>HT3_sister_taylor.png</v>
      </c>
      <c r="AR447" s="106" t="s">
        <v>356</v>
      </c>
      <c r="AS447" s="106" t="s">
        <v>358</v>
      </c>
      <c r="AT447" s="106" t="s">
        <v>355</v>
      </c>
      <c r="AU447" s="106" t="s">
        <v>357</v>
      </c>
    </row>
    <row r="448" spans="1:47" x14ac:dyDescent="0.25">
      <c r="A448" s="107">
        <v>13</v>
      </c>
      <c r="B448" s="107" t="s">
        <v>124</v>
      </c>
      <c r="C448" s="107">
        <v>1</v>
      </c>
      <c r="D448" s="46" t="s">
        <v>10</v>
      </c>
      <c r="E448" s="46" t="str">
        <f t="shared" si="71"/>
        <v>intro_list1_critical8</v>
      </c>
      <c r="F448" s="109" t="s">
        <v>338</v>
      </c>
      <c r="G448" s="46" t="s">
        <v>195</v>
      </c>
      <c r="H448" s="46">
        <f>VLOOKUP($C448&amp;$G448,'Character Sets'!$A$3:$H$21,3,FALSE)</f>
        <v>1</v>
      </c>
      <c r="I448" s="46" t="str">
        <f>VLOOKUP($C448&amp;$G448,'Character Sets'!$A$3:$H$21,4,FALSE)</f>
        <v>HT1</v>
      </c>
      <c r="J448" s="46" t="str">
        <f>LOWER(VLOOKUP($C448&amp;$G448,'Character Sets'!$A$3:$H$21,6,FALSE))</f>
        <v>alex</v>
      </c>
      <c r="K448" s="114" t="str">
        <f t="shared" si="72"/>
        <v>HT1_he_alex.png</v>
      </c>
      <c r="L448" s="46" t="s">
        <v>197</v>
      </c>
      <c r="M448" s="46">
        <f>VLOOKUP($C448&amp;$L448,'Character Sets'!$A$3:$H$21,3,FALSE)</f>
        <v>3</v>
      </c>
      <c r="N448" s="46" t="str">
        <f>VLOOKUP($C448&amp;$L448,'Character Sets'!$A$3:$H$21,4,FALSE)</f>
        <v>HT3</v>
      </c>
      <c r="O448" s="46" t="str">
        <f>LOWER(VLOOKUP($C448&amp;$L448,'Character Sets'!$A$3:$H$21,6,FALSE))</f>
        <v>taylor</v>
      </c>
      <c r="P448" s="114" t="str">
        <f t="shared" si="73"/>
        <v>HT3_they_taylor.png</v>
      </c>
      <c r="Q448" s="114" t="s">
        <v>40</v>
      </c>
      <c r="R448" s="107" cm="1">
        <f t="array" ref="R448">_xlfn.IFS($AF448="left", 275, $AF448="right", 525)</f>
        <v>525</v>
      </c>
      <c r="S448" s="107" cm="1">
        <f t="array" ref="S448">_xlfn.IFS($AG448="left", 275, $AG448="right", 525)</f>
        <v>275</v>
      </c>
      <c r="T448" s="107" cm="1">
        <f t="array" ref="T448">_xlfn.IFS($AF448="left", 175, $AF448="right", 725)</f>
        <v>725</v>
      </c>
      <c r="U448" s="107" cm="1">
        <f t="array" ref="U448">_xlfn.IFS($AI448="top", 150, $AI448="bottom", 250)</f>
        <v>250</v>
      </c>
      <c r="V448" s="107" cm="1">
        <f t="array" ref="V448">_xlfn.IFS($AI448="top", 100, $AI448="bottom", 300)</f>
        <v>300</v>
      </c>
      <c r="W448" s="107" cm="1">
        <f t="array" ref="W448">_xlfn.IFS($AI448="top", 50, $AI448="bottom", 350)</f>
        <v>350</v>
      </c>
      <c r="X448" s="111" t="str">
        <f t="shared" si="74"/>
        <v>HT1_sister_alex.png</v>
      </c>
      <c r="Y448" s="106" t="str" cm="1">
        <f t="array" ref="Y448">_xlfn.IFS($AR448="target_sister",$AO448,$AR448="target_brother", $AN448,$AR448="distractor_sister",$AQ448,$AR448="distractor_brother",$AP448)</f>
        <v>HT3_brother_taylor.png</v>
      </c>
      <c r="Z448" s="106" t="str" cm="1">
        <f t="array" ref="Z448">_xlfn.IFS($AS448="target_sister",$AO448,$AS448="target_brother", $AN448,$AS448="distractor_sister",$AQ448,$AS448="distractor_brother",$AP448)</f>
        <v>HT1_brother_alex.png</v>
      </c>
      <c r="AA448" s="106" t="str" cm="1">
        <f t="array" ref="AA448">_xlfn.IFS($AT448="target_sister",$AO448,$AT448="target_brother", $AN448,$AT448="distractor_sister",$AQ448,$AT448="distractor_brother",$AP448)</f>
        <v>HT3_sister_taylor.png</v>
      </c>
      <c r="AB448" s="106" t="str" cm="1">
        <f t="array" ref="AB448">_xlfn.IFS($AU448="target_sister",$AO448,$AU448="target_brother", $AN448,$AU448="distractor_sister",$AQ448,$AU448="distractor_brother",$AP448)</f>
        <v>HT1_sister_alex.png</v>
      </c>
      <c r="AC448" s="111" t="str">
        <f>_xlfn.CONCAT(VLOOKUP($C448&amp;$G448,'Character Sets'!$A$3:$H$21,6,FALSE)," gave the ",LEFT($Q448,FIND(".",$Q448)-1)," to ",$AK448," ",$AL448,".")</f>
        <v>Alex gave the grapes to his sister.</v>
      </c>
      <c r="AD448" s="107">
        <v>8</v>
      </c>
      <c r="AE448" s="106" t="str" cm="1">
        <f t="array" ref="AE448">_xlfn.IFS($B448="both", "_nametag", $B448="nametag", "_nametag", $B448="intro", "", $B448="neither", "")</f>
        <v/>
      </c>
      <c r="AF448" s="46" t="s">
        <v>6</v>
      </c>
      <c r="AG448" s="46" t="s">
        <v>5</v>
      </c>
      <c r="AH448" s="108" t="str">
        <f t="shared" si="82"/>
        <v>grapes</v>
      </c>
      <c r="AI448" s="46" t="s">
        <v>8</v>
      </c>
      <c r="AJ448" s="110" t="str">
        <f t="shared" si="75"/>
        <v>bottom right</v>
      </c>
      <c r="AK448" s="110" t="str" cm="1">
        <f t="array" ref="AK448">_xlfn.IFS($G448="he", "his", $G448="she", "her", $G448="they", "their")</f>
        <v>his</v>
      </c>
      <c r="AL448" s="110" t="s">
        <v>136</v>
      </c>
      <c r="AM448" s="111" t="str">
        <f t="shared" si="76"/>
        <v>he_sister</v>
      </c>
      <c r="AN448" s="106" t="str">
        <f t="shared" si="83"/>
        <v>HT1_brother_alex.png</v>
      </c>
      <c r="AO448" s="106" t="str">
        <f t="shared" si="84"/>
        <v>HT1_sister_alex.png</v>
      </c>
      <c r="AP448" s="106" t="str">
        <f t="shared" si="85"/>
        <v>HT3_brother_taylor.png</v>
      </c>
      <c r="AQ448" s="106" t="str">
        <f t="shared" si="86"/>
        <v>HT3_sister_taylor.png</v>
      </c>
      <c r="AR448" s="106" t="s">
        <v>357</v>
      </c>
      <c r="AS448" s="106" t="s">
        <v>355</v>
      </c>
      <c r="AT448" s="106" t="s">
        <v>358</v>
      </c>
      <c r="AU448" s="106" t="s">
        <v>356</v>
      </c>
    </row>
    <row r="449" spans="1:47" x14ac:dyDescent="0.25">
      <c r="A449" s="107">
        <v>13</v>
      </c>
      <c r="B449" s="107" t="s">
        <v>124</v>
      </c>
      <c r="C449" s="107">
        <v>1</v>
      </c>
      <c r="D449" s="46" t="s">
        <v>10</v>
      </c>
      <c r="E449" s="46" t="str">
        <f t="shared" si="71"/>
        <v>intro_list1_critical9</v>
      </c>
      <c r="F449" s="109" t="s">
        <v>338</v>
      </c>
      <c r="G449" s="46" t="s">
        <v>195</v>
      </c>
      <c r="H449" s="46">
        <f>VLOOKUP($C449&amp;$G449,'Character Sets'!$A$3:$H$21,3,FALSE)</f>
        <v>1</v>
      </c>
      <c r="I449" s="46" t="str">
        <f>VLOOKUP($C449&amp;$G449,'Character Sets'!$A$3:$H$21,4,FALSE)</f>
        <v>HT1</v>
      </c>
      <c r="J449" s="46" t="str">
        <f>LOWER(VLOOKUP($C449&amp;$G449,'Character Sets'!$A$3:$H$21,6,FALSE))</f>
        <v>alex</v>
      </c>
      <c r="K449" s="114" t="str">
        <f t="shared" si="72"/>
        <v>HT1_he_alex.png</v>
      </c>
      <c r="L449" s="46" t="s">
        <v>197</v>
      </c>
      <c r="M449" s="46">
        <f>VLOOKUP($C449&amp;$L449,'Character Sets'!$A$3:$H$21,3,FALSE)</f>
        <v>3</v>
      </c>
      <c r="N449" s="46" t="str">
        <f>VLOOKUP($C449&amp;$L449,'Character Sets'!$A$3:$H$21,4,FALSE)</f>
        <v>HT3</v>
      </c>
      <c r="O449" s="46" t="str">
        <f>LOWER(VLOOKUP($C449&amp;$L449,'Character Sets'!$A$3:$H$21,6,FALSE))</f>
        <v>taylor</v>
      </c>
      <c r="P449" s="114" t="str">
        <f t="shared" si="73"/>
        <v>HT3_they_taylor.png</v>
      </c>
      <c r="Q449" s="114" t="s">
        <v>101</v>
      </c>
      <c r="R449" s="107" cm="1">
        <f t="array" ref="R449">_xlfn.IFS($AF449="left", 275, $AF449="right", 525)</f>
        <v>275</v>
      </c>
      <c r="S449" s="107" cm="1">
        <f t="array" ref="S449">_xlfn.IFS($AG449="left", 275, $AG449="right", 525)</f>
        <v>525</v>
      </c>
      <c r="T449" s="107" cm="1">
        <f t="array" ref="T449">_xlfn.IFS($AF449="left", 175, $AF449="right", 725)</f>
        <v>175</v>
      </c>
      <c r="U449" s="107" cm="1">
        <f t="array" ref="U449">_xlfn.IFS($AI449="top", 150, $AI449="bottom", 250)</f>
        <v>150</v>
      </c>
      <c r="V449" s="107" cm="1">
        <f t="array" ref="V449">_xlfn.IFS($AI449="top", 100, $AI449="bottom", 300)</f>
        <v>100</v>
      </c>
      <c r="W449" s="107" cm="1">
        <f t="array" ref="W449">_xlfn.IFS($AI449="top", 50, $AI449="bottom", 350)</f>
        <v>50</v>
      </c>
      <c r="X449" s="111" t="str">
        <f t="shared" si="74"/>
        <v>HT1_sister_alex.png</v>
      </c>
      <c r="Y449" s="106" t="str" cm="1">
        <f t="array" ref="Y449">_xlfn.IFS($AR449="target_sister",$AO449,$AR449="target_brother", $AN449,$AR449="distractor_sister",$AQ449,$AR449="distractor_brother",$AP449)</f>
        <v>HT1_sister_alex.png</v>
      </c>
      <c r="Z449" s="106" t="str" cm="1">
        <f t="array" ref="Z449">_xlfn.IFS($AS449="target_sister",$AO449,$AS449="target_brother", $AN449,$AS449="distractor_sister",$AQ449,$AS449="distractor_brother",$AP449)</f>
        <v>HT3_sister_taylor.png</v>
      </c>
      <c r="AA449" s="106" t="str" cm="1">
        <f t="array" ref="AA449">_xlfn.IFS($AT449="target_sister",$AO449,$AT449="target_brother", $AN449,$AT449="distractor_sister",$AQ449,$AT449="distractor_brother",$AP449)</f>
        <v>HT1_brother_alex.png</v>
      </c>
      <c r="AB449" s="106" t="str" cm="1">
        <f t="array" ref="AB449">_xlfn.IFS($AU449="target_sister",$AO449,$AU449="target_brother", $AN449,$AU449="distractor_sister",$AQ449,$AU449="distractor_brother",$AP449)</f>
        <v>HT3_brother_taylor.png</v>
      </c>
      <c r="AC449" s="111" t="str">
        <f>_xlfn.CONCAT(VLOOKUP($C449&amp;$G449,'Character Sets'!$A$3:$H$21,6,FALSE)," gave the ",LEFT($Q449,FIND(".",$Q449)-1)," to ",$AK449," ",$AL449,".")</f>
        <v>Alex gave the pear to his sister.</v>
      </c>
      <c r="AD449" s="107">
        <v>9</v>
      </c>
      <c r="AE449" s="106" t="str" cm="1">
        <f t="array" ref="AE449">_xlfn.IFS($B449="both", "_nametag", $B449="nametag", "_nametag", $B449="intro", "", $B449="neither", "")</f>
        <v/>
      </c>
      <c r="AF449" s="46" t="s">
        <v>5</v>
      </c>
      <c r="AG449" s="46" t="s">
        <v>6</v>
      </c>
      <c r="AH449" s="108" t="str">
        <f t="shared" si="82"/>
        <v>pear</v>
      </c>
      <c r="AI449" s="46" t="s">
        <v>7</v>
      </c>
      <c r="AJ449" s="110" t="str">
        <f t="shared" si="75"/>
        <v>top left</v>
      </c>
      <c r="AK449" s="110" t="str" cm="1">
        <f t="array" ref="AK449">_xlfn.IFS($G449="he", "his", $G449="she", "her", $G449="they", "their")</f>
        <v>his</v>
      </c>
      <c r="AL449" s="110" t="s">
        <v>136</v>
      </c>
      <c r="AM449" s="111" t="str">
        <f t="shared" si="76"/>
        <v>he_sister</v>
      </c>
      <c r="AN449" s="106" t="str">
        <f t="shared" si="83"/>
        <v>HT1_brother_alex.png</v>
      </c>
      <c r="AO449" s="106" t="str">
        <f t="shared" si="84"/>
        <v>HT1_sister_alex.png</v>
      </c>
      <c r="AP449" s="106" t="str">
        <f t="shared" si="85"/>
        <v>HT3_brother_taylor.png</v>
      </c>
      <c r="AQ449" s="106" t="str">
        <f t="shared" si="86"/>
        <v>HT3_sister_taylor.png</v>
      </c>
      <c r="AR449" s="106" t="s">
        <v>356</v>
      </c>
      <c r="AS449" s="106" t="s">
        <v>358</v>
      </c>
      <c r="AT449" s="106" t="s">
        <v>355</v>
      </c>
      <c r="AU449" s="106" t="s">
        <v>357</v>
      </c>
    </row>
    <row r="450" spans="1:47" x14ac:dyDescent="0.25">
      <c r="A450" s="107">
        <v>13</v>
      </c>
      <c r="B450" s="107" t="s">
        <v>124</v>
      </c>
      <c r="C450" s="107">
        <v>1</v>
      </c>
      <c r="D450" s="46" t="s">
        <v>10</v>
      </c>
      <c r="E450" s="46" t="str">
        <f t="shared" si="71"/>
        <v>intro_list1_critical10</v>
      </c>
      <c r="F450" s="109" t="s">
        <v>338</v>
      </c>
      <c r="G450" s="46" t="s">
        <v>195</v>
      </c>
      <c r="H450" s="46">
        <f>VLOOKUP($C450&amp;$G450,'Character Sets'!$A$3:$H$21,3,FALSE)</f>
        <v>1</v>
      </c>
      <c r="I450" s="46" t="str">
        <f>VLOOKUP($C450&amp;$G450,'Character Sets'!$A$3:$H$21,4,FALSE)</f>
        <v>HT1</v>
      </c>
      <c r="J450" s="46" t="str">
        <f>LOWER(VLOOKUP($C450&amp;$G450,'Character Sets'!$A$3:$H$21,6,FALSE))</f>
        <v>alex</v>
      </c>
      <c r="K450" s="114" t="str">
        <f t="shared" si="72"/>
        <v>HT1_he_alex.png</v>
      </c>
      <c r="L450" s="46" t="s">
        <v>197</v>
      </c>
      <c r="M450" s="46">
        <f>VLOOKUP($C450&amp;$L450,'Character Sets'!$A$3:$H$21,3,FALSE)</f>
        <v>3</v>
      </c>
      <c r="N450" s="46" t="str">
        <f>VLOOKUP($C450&amp;$L450,'Character Sets'!$A$3:$H$21,4,FALSE)</f>
        <v>HT3</v>
      </c>
      <c r="O450" s="46" t="str">
        <f>LOWER(VLOOKUP($C450&amp;$L450,'Character Sets'!$A$3:$H$21,6,FALSE))</f>
        <v>taylor</v>
      </c>
      <c r="P450" s="114" t="str">
        <f t="shared" si="73"/>
        <v>HT3_they_taylor.png</v>
      </c>
      <c r="Q450" s="114" t="s">
        <v>21</v>
      </c>
      <c r="R450" s="107" cm="1">
        <f t="array" ref="R450">_xlfn.IFS($AF450="left", 275, $AF450="right", 525)</f>
        <v>525</v>
      </c>
      <c r="S450" s="107" cm="1">
        <f t="array" ref="S450">_xlfn.IFS($AG450="left", 275, $AG450="right", 525)</f>
        <v>275</v>
      </c>
      <c r="T450" s="107" cm="1">
        <f t="array" ref="T450">_xlfn.IFS($AF450="left", 175, $AF450="right", 725)</f>
        <v>725</v>
      </c>
      <c r="U450" s="107" cm="1">
        <f t="array" ref="U450">_xlfn.IFS($AI450="top", 150, $AI450="bottom", 250)</f>
        <v>150</v>
      </c>
      <c r="V450" s="107" cm="1">
        <f t="array" ref="V450">_xlfn.IFS($AI450="top", 100, $AI450="bottom", 300)</f>
        <v>100</v>
      </c>
      <c r="W450" s="107" cm="1">
        <f t="array" ref="W450">_xlfn.IFS($AI450="top", 50, $AI450="bottom", 350)</f>
        <v>50</v>
      </c>
      <c r="X450" s="111" t="str">
        <f t="shared" si="74"/>
        <v>HT1_brother_alex.png</v>
      </c>
      <c r="Y450" s="106" t="str" cm="1">
        <f t="array" ref="Y450">_xlfn.IFS($AR450="target_sister",$AO450,$AR450="target_brother", $AN450,$AR450="distractor_sister",$AQ450,$AR450="distractor_brother",$AP450)</f>
        <v>HT3_brother_taylor.png</v>
      </c>
      <c r="Z450" s="106" t="str" cm="1">
        <f t="array" ref="Z450">_xlfn.IFS($AS450="target_sister",$AO450,$AS450="target_brother", $AN450,$AS450="distractor_sister",$AQ450,$AS450="distractor_brother",$AP450)</f>
        <v>HT1_brother_alex.png</v>
      </c>
      <c r="AA450" s="106" t="str" cm="1">
        <f t="array" ref="AA450">_xlfn.IFS($AT450="target_sister",$AO450,$AT450="target_brother", $AN450,$AT450="distractor_sister",$AQ450,$AT450="distractor_brother",$AP450)</f>
        <v>HT3_sister_taylor.png</v>
      </c>
      <c r="AB450" s="106" t="str" cm="1">
        <f t="array" ref="AB450">_xlfn.IFS($AU450="target_sister",$AO450,$AU450="target_brother", $AN450,$AU450="distractor_sister",$AQ450,$AU450="distractor_brother",$AP450)</f>
        <v>HT1_sister_alex.png</v>
      </c>
      <c r="AC450" s="111" t="str">
        <f>_xlfn.CONCAT(VLOOKUP($C450&amp;$G450,'Character Sets'!$A$3:$H$21,6,FALSE)," gave the ",LEFT($Q450,FIND(".",$Q450)-1)," to ",$AK450," ",$AL450,".")</f>
        <v>Alex gave the juice to his brother.</v>
      </c>
      <c r="AD450" s="107">
        <v>10</v>
      </c>
      <c r="AE450" s="106" t="str" cm="1">
        <f t="array" ref="AE450">_xlfn.IFS($B450="both", "_nametag", $B450="nametag", "_nametag", $B450="intro", "", $B450="neither", "")</f>
        <v/>
      </c>
      <c r="AF450" s="46" t="s">
        <v>6</v>
      </c>
      <c r="AG450" s="46" t="s">
        <v>5</v>
      </c>
      <c r="AH450" s="108" t="str">
        <f t="shared" si="82"/>
        <v>juice</v>
      </c>
      <c r="AI450" s="46" t="s">
        <v>7</v>
      </c>
      <c r="AJ450" s="110" t="str">
        <f t="shared" si="75"/>
        <v>top right</v>
      </c>
      <c r="AK450" s="110" t="str" cm="1">
        <f t="array" ref="AK450">_xlfn.IFS($G450="he", "his", $G450="she", "her", $G450="they", "their")</f>
        <v>his</v>
      </c>
      <c r="AL450" s="110" t="s">
        <v>135</v>
      </c>
      <c r="AM450" s="111" t="str">
        <f t="shared" si="76"/>
        <v>he_brother</v>
      </c>
      <c r="AN450" s="106" t="str">
        <f t="shared" si="83"/>
        <v>HT1_brother_alex.png</v>
      </c>
      <c r="AO450" s="106" t="str">
        <f t="shared" si="84"/>
        <v>HT1_sister_alex.png</v>
      </c>
      <c r="AP450" s="106" t="str">
        <f t="shared" si="85"/>
        <v>HT3_brother_taylor.png</v>
      </c>
      <c r="AQ450" s="106" t="str">
        <f t="shared" si="86"/>
        <v>HT3_sister_taylor.png</v>
      </c>
      <c r="AR450" s="106" t="s">
        <v>357</v>
      </c>
      <c r="AS450" s="106" t="s">
        <v>355</v>
      </c>
      <c r="AT450" s="106" t="s">
        <v>358</v>
      </c>
      <c r="AU450" s="106" t="s">
        <v>356</v>
      </c>
    </row>
    <row r="451" spans="1:47" x14ac:dyDescent="0.25">
      <c r="A451" s="107">
        <v>13</v>
      </c>
      <c r="B451" s="107" t="s">
        <v>124</v>
      </c>
      <c r="C451" s="107">
        <v>1</v>
      </c>
      <c r="D451" s="46" t="s">
        <v>10</v>
      </c>
      <c r="E451" s="46" t="str">
        <f t="shared" ref="E451:E514" si="87">_xlfn.CONCAT($B451, "_list", $C451, "_", $D451, $AD451)</f>
        <v>intro_list1_critical11</v>
      </c>
      <c r="F451" s="46" t="s">
        <v>337</v>
      </c>
      <c r="G451" s="46" t="s">
        <v>196</v>
      </c>
      <c r="H451" s="46">
        <f>VLOOKUP($C451&amp;$G451,'Character Sets'!$A$3:$H$21,3,FALSE)</f>
        <v>2</v>
      </c>
      <c r="I451" s="46" t="str">
        <f>VLOOKUP($C451&amp;$G451,'Character Sets'!$A$3:$H$21,4,FALSE)</f>
        <v>ST1</v>
      </c>
      <c r="J451" s="46" t="str">
        <f>LOWER(VLOOKUP($C451&amp;$G451,'Character Sets'!$A$3:$H$21,6,FALSE))</f>
        <v>sam</v>
      </c>
      <c r="K451" s="114" t="str">
        <f t="shared" ref="K451:K514" si="88">_xlfn.CONCAT($I451, "_", $G451, "_", $J451, $AE451, ".png")</f>
        <v>ST1_she_sam.png</v>
      </c>
      <c r="L451" s="46" t="s">
        <v>195</v>
      </c>
      <c r="M451" s="46">
        <f>VLOOKUP($C451&amp;$L451,'Character Sets'!$A$3:$H$21,3,FALSE)</f>
        <v>1</v>
      </c>
      <c r="N451" s="46" t="str">
        <f>VLOOKUP($C451&amp;$L451,'Character Sets'!$A$3:$H$21,4,FALSE)</f>
        <v>HT1</v>
      </c>
      <c r="O451" s="46" t="str">
        <f>LOWER(VLOOKUP($C451&amp;$L451,'Character Sets'!$A$3:$H$21,6,FALSE))</f>
        <v>alex</v>
      </c>
      <c r="P451" s="114" t="str">
        <f t="shared" ref="P451:P514" si="89">_xlfn.CONCAT($N451, "_", $L451, "_", $O451, $AE451, ".png")</f>
        <v>HT1_he_alex.png</v>
      </c>
      <c r="Q451" s="114" t="s">
        <v>22</v>
      </c>
      <c r="R451" s="107" cm="1">
        <f t="array" ref="R451">_xlfn.IFS($AF451="left", 275, $AF451="right", 525)</f>
        <v>275</v>
      </c>
      <c r="S451" s="107" cm="1">
        <f t="array" ref="S451">_xlfn.IFS($AG451="left", 275, $AG451="right", 525)</f>
        <v>525</v>
      </c>
      <c r="T451" s="107" cm="1">
        <f t="array" ref="T451">_xlfn.IFS($AF451="left", 175, $AF451="right", 725)</f>
        <v>175</v>
      </c>
      <c r="U451" s="107" cm="1">
        <f t="array" ref="U451">_xlfn.IFS($AI451="top", 150, $AI451="bottom", 250)</f>
        <v>250</v>
      </c>
      <c r="V451" s="107" cm="1">
        <f t="array" ref="V451">_xlfn.IFS($AI451="top", 100, $AI451="bottom", 300)</f>
        <v>300</v>
      </c>
      <c r="W451" s="107" cm="1">
        <f t="array" ref="W451">_xlfn.IFS($AI451="top", 50, $AI451="bottom", 350)</f>
        <v>350</v>
      </c>
      <c r="X451" s="111" t="str">
        <f t="shared" ref="X451:X514" si="90">_xlfn.CONCAT($I451,"_",$AL451,"_",$J451, ".png")</f>
        <v>ST1_sister_sam.png</v>
      </c>
      <c r="Y451" s="106" t="str" cm="1">
        <f t="array" ref="Y451">_xlfn.IFS($AR451="target_sister",$AO451,$AR451="target_brother", $AN451,$AR451="distractor_sister",$AQ451,$AR451="distractor_brother",$AP451)</f>
        <v>ST1_brother_sam.png</v>
      </c>
      <c r="Z451" s="106" t="str" cm="1">
        <f t="array" ref="Z451">_xlfn.IFS($AS451="target_sister",$AO451,$AS451="target_brother", $AN451,$AS451="distractor_sister",$AQ451,$AS451="distractor_brother",$AP451)</f>
        <v>HT1_brother_alex.png</v>
      </c>
      <c r="AA451" s="106" t="str" cm="1">
        <f t="array" ref="AA451">_xlfn.IFS($AT451="target_sister",$AO451,$AT451="target_brother", $AN451,$AT451="distractor_sister",$AQ451,$AT451="distractor_brother",$AP451)</f>
        <v>ST1_sister_sam.png</v>
      </c>
      <c r="AB451" s="106" t="str" cm="1">
        <f t="array" ref="AB451">_xlfn.IFS($AU451="target_sister",$AO451,$AU451="target_brother", $AN451,$AU451="distractor_sister",$AQ451,$AU451="distractor_brother",$AP451)</f>
        <v>HT1_sister_alex.png</v>
      </c>
      <c r="AC451" s="111" t="str">
        <f>_xlfn.CONCAT(VLOOKUP($C451&amp;$G451,'Character Sets'!$A$3:$H$21,6,FALSE)," gave the ",LEFT($Q451,FIND(".",$Q451)-1)," to ",$AK451," ",$AL451,".")</f>
        <v>Sam gave the spoon to her sister.</v>
      </c>
      <c r="AD451" s="107">
        <v>11</v>
      </c>
      <c r="AE451" s="106" t="str" cm="1">
        <f t="array" ref="AE451">_xlfn.IFS($B451="both", "_nametag", $B451="nametag", "_nametag", $B451="intro", "", $B451="neither", "")</f>
        <v/>
      </c>
      <c r="AF451" s="46" t="s">
        <v>5</v>
      </c>
      <c r="AG451" s="46" t="s">
        <v>6</v>
      </c>
      <c r="AH451" s="108" t="str">
        <f t="shared" si="82"/>
        <v>spoon</v>
      </c>
      <c r="AI451" s="46" t="s">
        <v>8</v>
      </c>
      <c r="AJ451" s="110" t="str">
        <f t="shared" ref="AJ451:AJ514" si="91">_xlfn.CONCAT($AI451, " ", $AF451)</f>
        <v>bottom left</v>
      </c>
      <c r="AK451" s="110" t="str" cm="1">
        <f t="array" ref="AK451">_xlfn.IFS($G451="he", "his", $G451="she", "her", $G451="they", "their")</f>
        <v>her</v>
      </c>
      <c r="AL451" s="110" t="s">
        <v>136</v>
      </c>
      <c r="AM451" s="111" t="str">
        <f t="shared" ref="AM451:AM514" si="92">_xlfn.CONCAT($G451,"_",$AL451)</f>
        <v>she_sister</v>
      </c>
      <c r="AN451" s="106" t="str">
        <f t="shared" si="83"/>
        <v>ST1_brother_sam.png</v>
      </c>
      <c r="AO451" s="106" t="str">
        <f t="shared" si="84"/>
        <v>ST1_sister_sam.png</v>
      </c>
      <c r="AP451" s="106" t="str">
        <f t="shared" si="85"/>
        <v>HT1_brother_alex.png</v>
      </c>
      <c r="AQ451" s="106" t="str">
        <f t="shared" si="86"/>
        <v>HT1_sister_alex.png</v>
      </c>
      <c r="AR451" s="106" t="s">
        <v>355</v>
      </c>
      <c r="AS451" s="106" t="s">
        <v>357</v>
      </c>
      <c r="AT451" s="106" t="s">
        <v>356</v>
      </c>
      <c r="AU451" s="106" t="s">
        <v>358</v>
      </c>
    </row>
    <row r="452" spans="1:47" x14ac:dyDescent="0.25">
      <c r="A452" s="107">
        <v>13</v>
      </c>
      <c r="B452" s="107" t="s">
        <v>124</v>
      </c>
      <c r="C452" s="107">
        <v>1</v>
      </c>
      <c r="D452" s="46" t="s">
        <v>10</v>
      </c>
      <c r="E452" s="46" t="str">
        <f t="shared" si="87"/>
        <v>intro_list1_critical12</v>
      </c>
      <c r="F452" s="46" t="s">
        <v>337</v>
      </c>
      <c r="G452" s="46" t="s">
        <v>196</v>
      </c>
      <c r="H452" s="46">
        <f>VLOOKUP($C452&amp;$G452,'Character Sets'!$A$3:$H$21,3,FALSE)</f>
        <v>2</v>
      </c>
      <c r="I452" s="46" t="str">
        <f>VLOOKUP($C452&amp;$G452,'Character Sets'!$A$3:$H$21,4,FALSE)</f>
        <v>ST1</v>
      </c>
      <c r="J452" s="46" t="str">
        <f>LOWER(VLOOKUP($C452&amp;$G452,'Character Sets'!$A$3:$H$21,6,FALSE))</f>
        <v>sam</v>
      </c>
      <c r="K452" s="114" t="str">
        <f t="shared" si="88"/>
        <v>ST1_she_sam.png</v>
      </c>
      <c r="L452" s="46" t="s">
        <v>195</v>
      </c>
      <c r="M452" s="46">
        <f>VLOOKUP($C452&amp;$L452,'Character Sets'!$A$3:$H$21,3,FALSE)</f>
        <v>1</v>
      </c>
      <c r="N452" s="46" t="str">
        <f>VLOOKUP($C452&amp;$L452,'Character Sets'!$A$3:$H$21,4,FALSE)</f>
        <v>HT1</v>
      </c>
      <c r="O452" s="46" t="str">
        <f>LOWER(VLOOKUP($C452&amp;$L452,'Character Sets'!$A$3:$H$21,6,FALSE))</f>
        <v>alex</v>
      </c>
      <c r="P452" s="114" t="str">
        <f t="shared" si="89"/>
        <v>HT1_he_alex.png</v>
      </c>
      <c r="Q452" s="114" t="s">
        <v>23</v>
      </c>
      <c r="R452" s="107" cm="1">
        <f t="array" ref="R452">_xlfn.IFS($AF452="left", 275, $AF452="right", 525)</f>
        <v>525</v>
      </c>
      <c r="S452" s="107" cm="1">
        <f t="array" ref="S452">_xlfn.IFS($AG452="left", 275, $AG452="right", 525)</f>
        <v>275</v>
      </c>
      <c r="T452" s="107" cm="1">
        <f t="array" ref="T452">_xlfn.IFS($AF452="left", 175, $AF452="right", 725)</f>
        <v>725</v>
      </c>
      <c r="U452" s="107" cm="1">
        <f t="array" ref="U452">_xlfn.IFS($AI452="top", 150, $AI452="bottom", 250)</f>
        <v>250</v>
      </c>
      <c r="V452" s="107" cm="1">
        <f t="array" ref="V452">_xlfn.IFS($AI452="top", 100, $AI452="bottom", 300)</f>
        <v>300</v>
      </c>
      <c r="W452" s="107" cm="1">
        <f t="array" ref="W452">_xlfn.IFS($AI452="top", 50, $AI452="bottom", 350)</f>
        <v>350</v>
      </c>
      <c r="X452" s="111" t="str">
        <f t="shared" si="90"/>
        <v>ST1_brother_sam.png</v>
      </c>
      <c r="Y452" s="106" t="str" cm="1">
        <f t="array" ref="Y452">_xlfn.IFS($AR452="target_sister",$AO452,$AR452="target_brother", $AN452,$AR452="distractor_sister",$AQ452,$AR452="distractor_brother",$AP452)</f>
        <v>HT1_sister_alex.png</v>
      </c>
      <c r="Z452" s="106" t="str" cm="1">
        <f t="array" ref="Z452">_xlfn.IFS($AS452="target_sister",$AO452,$AS452="target_brother", $AN452,$AS452="distractor_sister",$AQ452,$AS452="distractor_brother",$AP452)</f>
        <v>ST1_sister_sam.png</v>
      </c>
      <c r="AA452" s="106" t="str" cm="1">
        <f t="array" ref="AA452">_xlfn.IFS($AT452="target_sister",$AO452,$AT452="target_brother", $AN452,$AT452="distractor_sister",$AQ452,$AT452="distractor_brother",$AP452)</f>
        <v>HT1_brother_alex.png</v>
      </c>
      <c r="AB452" s="106" t="str" cm="1">
        <f t="array" ref="AB452">_xlfn.IFS($AU452="target_sister",$AO452,$AU452="target_brother", $AN452,$AU452="distractor_sister",$AQ452,$AU452="distractor_brother",$AP452)</f>
        <v>ST1_brother_sam.png</v>
      </c>
      <c r="AC452" s="111" t="str">
        <f>_xlfn.CONCAT(VLOOKUP($C452&amp;$G452,'Character Sets'!$A$3:$H$21,6,FALSE)," gave the ",LEFT($Q452,FIND(".",$Q452)-1)," to ",$AK452," ",$AL452,".")</f>
        <v>Sam gave the broccoli to her brother.</v>
      </c>
      <c r="AD452" s="107">
        <v>12</v>
      </c>
      <c r="AE452" s="106" t="str" cm="1">
        <f t="array" ref="AE452">_xlfn.IFS($B452="both", "_nametag", $B452="nametag", "_nametag", $B452="intro", "", $B452="neither", "")</f>
        <v/>
      </c>
      <c r="AF452" s="46" t="s">
        <v>6</v>
      </c>
      <c r="AG452" s="46" t="s">
        <v>5</v>
      </c>
      <c r="AH452" s="108" t="str">
        <f t="shared" si="82"/>
        <v>broccoli</v>
      </c>
      <c r="AI452" s="46" t="s">
        <v>8</v>
      </c>
      <c r="AJ452" s="110" t="str">
        <f t="shared" si="91"/>
        <v>bottom right</v>
      </c>
      <c r="AK452" s="110" t="str" cm="1">
        <f t="array" ref="AK452">_xlfn.IFS($G452="he", "his", $G452="she", "her", $G452="they", "their")</f>
        <v>her</v>
      </c>
      <c r="AL452" s="110" t="s">
        <v>135</v>
      </c>
      <c r="AM452" s="111" t="str">
        <f t="shared" si="92"/>
        <v>she_brother</v>
      </c>
      <c r="AN452" s="106" t="str">
        <f t="shared" si="83"/>
        <v>ST1_brother_sam.png</v>
      </c>
      <c r="AO452" s="106" t="str">
        <f t="shared" si="84"/>
        <v>ST1_sister_sam.png</v>
      </c>
      <c r="AP452" s="106" t="str">
        <f t="shared" si="85"/>
        <v>HT1_brother_alex.png</v>
      </c>
      <c r="AQ452" s="106" t="str">
        <f t="shared" si="86"/>
        <v>HT1_sister_alex.png</v>
      </c>
      <c r="AR452" s="106" t="s">
        <v>358</v>
      </c>
      <c r="AS452" s="106" t="s">
        <v>356</v>
      </c>
      <c r="AT452" s="106" t="s">
        <v>357</v>
      </c>
      <c r="AU452" s="106" t="s">
        <v>355</v>
      </c>
    </row>
    <row r="453" spans="1:47" x14ac:dyDescent="0.25">
      <c r="A453" s="107">
        <v>13</v>
      </c>
      <c r="B453" s="107" t="s">
        <v>124</v>
      </c>
      <c r="C453" s="107">
        <v>1</v>
      </c>
      <c r="D453" s="46" t="s">
        <v>10</v>
      </c>
      <c r="E453" s="46" t="str">
        <f t="shared" si="87"/>
        <v>intro_list1_critical13</v>
      </c>
      <c r="F453" s="46" t="s">
        <v>337</v>
      </c>
      <c r="G453" s="46" t="s">
        <v>196</v>
      </c>
      <c r="H453" s="46">
        <f>VLOOKUP($C453&amp;$G453,'Character Sets'!$A$3:$H$21,3,FALSE)</f>
        <v>2</v>
      </c>
      <c r="I453" s="46" t="str">
        <f>VLOOKUP($C453&amp;$G453,'Character Sets'!$A$3:$H$21,4,FALSE)</f>
        <v>ST1</v>
      </c>
      <c r="J453" s="46" t="str">
        <f>LOWER(VLOOKUP($C453&amp;$G453,'Character Sets'!$A$3:$H$21,6,FALSE))</f>
        <v>sam</v>
      </c>
      <c r="K453" s="114" t="str">
        <f t="shared" si="88"/>
        <v>ST1_she_sam.png</v>
      </c>
      <c r="L453" s="46" t="s">
        <v>195</v>
      </c>
      <c r="M453" s="46">
        <f>VLOOKUP($C453&amp;$L453,'Character Sets'!$A$3:$H$21,3,FALSE)</f>
        <v>1</v>
      </c>
      <c r="N453" s="46" t="str">
        <f>VLOOKUP($C453&amp;$L453,'Character Sets'!$A$3:$H$21,4,FALSE)</f>
        <v>HT1</v>
      </c>
      <c r="O453" s="46" t="str">
        <f>LOWER(VLOOKUP($C453&amp;$L453,'Character Sets'!$A$3:$H$21,6,FALSE))</f>
        <v>alex</v>
      </c>
      <c r="P453" s="114" t="str">
        <f t="shared" si="89"/>
        <v>HT1_he_alex.png</v>
      </c>
      <c r="Q453" s="114" t="s">
        <v>24</v>
      </c>
      <c r="R453" s="107" cm="1">
        <f t="array" ref="R453">_xlfn.IFS($AF453="left", 275, $AF453="right", 525)</f>
        <v>275</v>
      </c>
      <c r="S453" s="107" cm="1">
        <f t="array" ref="S453">_xlfn.IFS($AG453="left", 275, $AG453="right", 525)</f>
        <v>525</v>
      </c>
      <c r="T453" s="107" cm="1">
        <f t="array" ref="T453">_xlfn.IFS($AF453="left", 175, $AF453="right", 725)</f>
        <v>175</v>
      </c>
      <c r="U453" s="107" cm="1">
        <f t="array" ref="U453">_xlfn.IFS($AI453="top", 150, $AI453="bottom", 250)</f>
        <v>150</v>
      </c>
      <c r="V453" s="107" cm="1">
        <f t="array" ref="V453">_xlfn.IFS($AI453="top", 100, $AI453="bottom", 300)</f>
        <v>100</v>
      </c>
      <c r="W453" s="107" cm="1">
        <f t="array" ref="W453">_xlfn.IFS($AI453="top", 50, $AI453="bottom", 350)</f>
        <v>50</v>
      </c>
      <c r="X453" s="111" t="str">
        <f t="shared" si="90"/>
        <v>ST1_brother_sam.png</v>
      </c>
      <c r="Y453" s="106" t="str" cm="1">
        <f t="array" ref="Y453">_xlfn.IFS($AR453="target_sister",$AO453,$AR453="target_brother", $AN453,$AR453="distractor_sister",$AQ453,$AR453="distractor_brother",$AP453)</f>
        <v>ST1_brother_sam.png</v>
      </c>
      <c r="Z453" s="106" t="str" cm="1">
        <f t="array" ref="Z453">_xlfn.IFS($AS453="target_sister",$AO453,$AS453="target_brother", $AN453,$AS453="distractor_sister",$AQ453,$AS453="distractor_brother",$AP453)</f>
        <v>HT1_brother_alex.png</v>
      </c>
      <c r="AA453" s="106" t="str" cm="1">
        <f t="array" ref="AA453">_xlfn.IFS($AT453="target_sister",$AO453,$AT453="target_brother", $AN453,$AT453="distractor_sister",$AQ453,$AT453="distractor_brother",$AP453)</f>
        <v>ST1_sister_sam.png</v>
      </c>
      <c r="AB453" s="106" t="str" cm="1">
        <f t="array" ref="AB453">_xlfn.IFS($AU453="target_sister",$AO453,$AU453="target_brother", $AN453,$AU453="distractor_sister",$AQ453,$AU453="distractor_brother",$AP453)</f>
        <v>HT1_sister_alex.png</v>
      </c>
      <c r="AC453" s="111" t="str">
        <f>_xlfn.CONCAT(VLOOKUP($C453&amp;$G453,'Character Sets'!$A$3:$H$21,6,FALSE)," gave the ",LEFT($Q453,FIND(".",$Q453)-1)," to ",$AK453," ",$AL453,".")</f>
        <v>Sam gave the egg to her brother.</v>
      </c>
      <c r="AD453" s="107">
        <v>13</v>
      </c>
      <c r="AE453" s="106" t="str" cm="1">
        <f t="array" ref="AE453">_xlfn.IFS($B453="both", "_nametag", $B453="nametag", "_nametag", $B453="intro", "", $B453="neither", "")</f>
        <v/>
      </c>
      <c r="AF453" s="46" t="s">
        <v>5</v>
      </c>
      <c r="AG453" s="46" t="s">
        <v>6</v>
      </c>
      <c r="AH453" s="108" t="str">
        <f t="shared" si="82"/>
        <v>egg</v>
      </c>
      <c r="AI453" s="46" t="s">
        <v>7</v>
      </c>
      <c r="AJ453" s="110" t="str">
        <f t="shared" si="91"/>
        <v>top left</v>
      </c>
      <c r="AK453" s="110" t="str" cm="1">
        <f t="array" ref="AK453">_xlfn.IFS($G453="he", "his", $G453="she", "her", $G453="they", "their")</f>
        <v>her</v>
      </c>
      <c r="AL453" s="110" t="s">
        <v>135</v>
      </c>
      <c r="AM453" s="111" t="str">
        <f t="shared" si="92"/>
        <v>she_brother</v>
      </c>
      <c r="AN453" s="106" t="str">
        <f t="shared" si="83"/>
        <v>ST1_brother_sam.png</v>
      </c>
      <c r="AO453" s="106" t="str">
        <f t="shared" si="84"/>
        <v>ST1_sister_sam.png</v>
      </c>
      <c r="AP453" s="106" t="str">
        <f t="shared" si="85"/>
        <v>HT1_brother_alex.png</v>
      </c>
      <c r="AQ453" s="106" t="str">
        <f t="shared" si="86"/>
        <v>HT1_sister_alex.png</v>
      </c>
      <c r="AR453" s="106" t="s">
        <v>355</v>
      </c>
      <c r="AS453" s="106" t="s">
        <v>357</v>
      </c>
      <c r="AT453" s="106" t="s">
        <v>356</v>
      </c>
      <c r="AU453" s="106" t="s">
        <v>358</v>
      </c>
    </row>
    <row r="454" spans="1:47" x14ac:dyDescent="0.25">
      <c r="A454" s="107">
        <v>13</v>
      </c>
      <c r="B454" s="107" t="s">
        <v>124</v>
      </c>
      <c r="C454" s="107">
        <v>1</v>
      </c>
      <c r="D454" s="46" t="s">
        <v>10</v>
      </c>
      <c r="E454" s="46" t="str">
        <f t="shared" si="87"/>
        <v>intro_list1_critical14</v>
      </c>
      <c r="F454" s="46" t="s">
        <v>337</v>
      </c>
      <c r="G454" s="46" t="s">
        <v>196</v>
      </c>
      <c r="H454" s="46">
        <f>VLOOKUP($C454&amp;$G454,'Character Sets'!$A$3:$H$21,3,FALSE)</f>
        <v>2</v>
      </c>
      <c r="I454" s="46" t="str">
        <f>VLOOKUP($C454&amp;$G454,'Character Sets'!$A$3:$H$21,4,FALSE)</f>
        <v>ST1</v>
      </c>
      <c r="J454" s="46" t="str">
        <f>LOWER(VLOOKUP($C454&amp;$G454,'Character Sets'!$A$3:$H$21,6,FALSE))</f>
        <v>sam</v>
      </c>
      <c r="K454" s="114" t="str">
        <f t="shared" si="88"/>
        <v>ST1_she_sam.png</v>
      </c>
      <c r="L454" s="46" t="s">
        <v>195</v>
      </c>
      <c r="M454" s="46">
        <f>VLOOKUP($C454&amp;$L454,'Character Sets'!$A$3:$H$21,3,FALSE)</f>
        <v>1</v>
      </c>
      <c r="N454" s="46" t="str">
        <f>VLOOKUP($C454&amp;$L454,'Character Sets'!$A$3:$H$21,4,FALSE)</f>
        <v>HT1</v>
      </c>
      <c r="O454" s="46" t="str">
        <f>LOWER(VLOOKUP($C454&amp;$L454,'Character Sets'!$A$3:$H$21,6,FALSE))</f>
        <v>alex</v>
      </c>
      <c r="P454" s="114" t="str">
        <f t="shared" si="89"/>
        <v>HT1_he_alex.png</v>
      </c>
      <c r="Q454" s="114" t="s">
        <v>35</v>
      </c>
      <c r="R454" s="107" cm="1">
        <f t="array" ref="R454">_xlfn.IFS($AF454="left", 275, $AF454="right", 525)</f>
        <v>525</v>
      </c>
      <c r="S454" s="107" cm="1">
        <f t="array" ref="S454">_xlfn.IFS($AG454="left", 275, $AG454="right", 525)</f>
        <v>275</v>
      </c>
      <c r="T454" s="107" cm="1">
        <f t="array" ref="T454">_xlfn.IFS($AF454="left", 175, $AF454="right", 725)</f>
        <v>725</v>
      </c>
      <c r="U454" s="107" cm="1">
        <f t="array" ref="U454">_xlfn.IFS($AI454="top", 150, $AI454="bottom", 250)</f>
        <v>150</v>
      </c>
      <c r="V454" s="107" cm="1">
        <f t="array" ref="V454">_xlfn.IFS($AI454="top", 100, $AI454="bottom", 300)</f>
        <v>100</v>
      </c>
      <c r="W454" s="107" cm="1">
        <f t="array" ref="W454">_xlfn.IFS($AI454="top", 50, $AI454="bottom", 350)</f>
        <v>50</v>
      </c>
      <c r="X454" s="111" t="str">
        <f t="shared" si="90"/>
        <v>ST1_sister_sam.png</v>
      </c>
      <c r="Y454" s="106" t="str" cm="1">
        <f t="array" ref="Y454">_xlfn.IFS($AR454="target_sister",$AO454,$AR454="target_brother", $AN454,$AR454="distractor_sister",$AQ454,$AR454="distractor_brother",$AP454)</f>
        <v>HT1_sister_alex.png</v>
      </c>
      <c r="Z454" s="106" t="str" cm="1">
        <f t="array" ref="Z454">_xlfn.IFS($AS454="target_sister",$AO454,$AS454="target_brother", $AN454,$AS454="distractor_sister",$AQ454,$AS454="distractor_brother",$AP454)</f>
        <v>ST1_sister_sam.png</v>
      </c>
      <c r="AA454" s="106" t="str" cm="1">
        <f t="array" ref="AA454">_xlfn.IFS($AT454="target_sister",$AO454,$AT454="target_brother", $AN454,$AT454="distractor_sister",$AQ454,$AT454="distractor_brother",$AP454)</f>
        <v>HT1_brother_alex.png</v>
      </c>
      <c r="AB454" s="106" t="str" cm="1">
        <f t="array" ref="AB454">_xlfn.IFS($AU454="target_sister",$AO454,$AU454="target_brother", $AN454,$AU454="distractor_sister",$AQ454,$AU454="distractor_brother",$AP454)</f>
        <v>ST1_brother_sam.png</v>
      </c>
      <c r="AC454" s="111" t="str">
        <f>_xlfn.CONCAT(VLOOKUP($C454&amp;$G454,'Character Sets'!$A$3:$H$21,6,FALSE)," gave the ",LEFT($Q454,FIND(".",$Q454)-1)," to ",$AK454," ",$AL454,".")</f>
        <v>Sam gave the strawberry to her sister.</v>
      </c>
      <c r="AD454" s="107">
        <v>14</v>
      </c>
      <c r="AE454" s="106" t="str" cm="1">
        <f t="array" ref="AE454">_xlfn.IFS($B454="both", "_nametag", $B454="nametag", "_nametag", $B454="intro", "", $B454="neither", "")</f>
        <v/>
      </c>
      <c r="AF454" s="46" t="s">
        <v>6</v>
      </c>
      <c r="AG454" s="46" t="s">
        <v>5</v>
      </c>
      <c r="AH454" s="108" t="str">
        <f t="shared" si="82"/>
        <v>strawberry</v>
      </c>
      <c r="AI454" s="46" t="s">
        <v>7</v>
      </c>
      <c r="AJ454" s="110" t="str">
        <f t="shared" si="91"/>
        <v>top right</v>
      </c>
      <c r="AK454" s="110" t="str" cm="1">
        <f t="array" ref="AK454">_xlfn.IFS($G454="he", "his", $G454="she", "her", $G454="they", "their")</f>
        <v>her</v>
      </c>
      <c r="AL454" s="110" t="s">
        <v>136</v>
      </c>
      <c r="AM454" s="111" t="str">
        <f t="shared" si="92"/>
        <v>she_sister</v>
      </c>
      <c r="AN454" s="106" t="str">
        <f t="shared" si="83"/>
        <v>ST1_brother_sam.png</v>
      </c>
      <c r="AO454" s="106" t="str">
        <f t="shared" si="84"/>
        <v>ST1_sister_sam.png</v>
      </c>
      <c r="AP454" s="106" t="str">
        <f t="shared" si="85"/>
        <v>HT1_brother_alex.png</v>
      </c>
      <c r="AQ454" s="106" t="str">
        <f t="shared" si="86"/>
        <v>HT1_sister_alex.png</v>
      </c>
      <c r="AR454" s="106" t="s">
        <v>358</v>
      </c>
      <c r="AS454" s="106" t="s">
        <v>356</v>
      </c>
      <c r="AT454" s="106" t="s">
        <v>357</v>
      </c>
      <c r="AU454" s="106" t="s">
        <v>355</v>
      </c>
    </row>
    <row r="455" spans="1:47" x14ac:dyDescent="0.25">
      <c r="A455" s="107">
        <v>13</v>
      </c>
      <c r="B455" s="107" t="s">
        <v>124</v>
      </c>
      <c r="C455" s="107">
        <v>1</v>
      </c>
      <c r="D455" s="46" t="s">
        <v>10</v>
      </c>
      <c r="E455" s="46" t="str">
        <f t="shared" si="87"/>
        <v>intro_list1_critical15</v>
      </c>
      <c r="F455" s="46" t="s">
        <v>337</v>
      </c>
      <c r="G455" s="46" t="s">
        <v>196</v>
      </c>
      <c r="H455" s="46">
        <f>VLOOKUP($C455&amp;$G455,'Character Sets'!$A$3:$H$21,3,FALSE)</f>
        <v>2</v>
      </c>
      <c r="I455" s="46" t="str">
        <f>VLOOKUP($C455&amp;$G455,'Character Sets'!$A$3:$H$21,4,FALSE)</f>
        <v>ST1</v>
      </c>
      <c r="J455" s="46" t="str">
        <f>LOWER(VLOOKUP($C455&amp;$G455,'Character Sets'!$A$3:$H$21,6,FALSE))</f>
        <v>sam</v>
      </c>
      <c r="K455" s="114" t="str">
        <f t="shared" si="88"/>
        <v>ST1_she_sam.png</v>
      </c>
      <c r="L455" s="46" t="s">
        <v>195</v>
      </c>
      <c r="M455" s="46">
        <f>VLOOKUP($C455&amp;$L455,'Character Sets'!$A$3:$H$21,3,FALSE)</f>
        <v>1</v>
      </c>
      <c r="N455" s="46" t="str">
        <f>VLOOKUP($C455&amp;$L455,'Character Sets'!$A$3:$H$21,4,FALSE)</f>
        <v>HT1</v>
      </c>
      <c r="O455" s="46" t="str">
        <f>LOWER(VLOOKUP($C455&amp;$L455,'Character Sets'!$A$3:$H$21,6,FALSE))</f>
        <v>alex</v>
      </c>
      <c r="P455" s="114" t="str">
        <f t="shared" si="89"/>
        <v>HT1_he_alex.png</v>
      </c>
      <c r="Q455" s="114" t="s">
        <v>25</v>
      </c>
      <c r="R455" s="107" cm="1">
        <f t="array" ref="R455">_xlfn.IFS($AF455="left", 275, $AF455="right", 525)</f>
        <v>275</v>
      </c>
      <c r="S455" s="107" cm="1">
        <f t="array" ref="S455">_xlfn.IFS($AG455="left", 275, $AG455="right", 525)</f>
        <v>525</v>
      </c>
      <c r="T455" s="107" cm="1">
        <f t="array" ref="T455">_xlfn.IFS($AF455="left", 175, $AF455="right", 725)</f>
        <v>175</v>
      </c>
      <c r="U455" s="107" cm="1">
        <f t="array" ref="U455">_xlfn.IFS($AI455="top", 150, $AI455="bottom", 250)</f>
        <v>250</v>
      </c>
      <c r="V455" s="107" cm="1">
        <f t="array" ref="V455">_xlfn.IFS($AI455="top", 100, $AI455="bottom", 300)</f>
        <v>300</v>
      </c>
      <c r="W455" s="107" cm="1">
        <f t="array" ref="W455">_xlfn.IFS($AI455="top", 50, $AI455="bottom", 350)</f>
        <v>350</v>
      </c>
      <c r="X455" s="111" t="str">
        <f t="shared" si="90"/>
        <v>ST1_brother_sam.png</v>
      </c>
      <c r="Y455" s="106" t="str" cm="1">
        <f t="array" ref="Y455">_xlfn.IFS($AR455="target_sister",$AO455,$AR455="target_brother", $AN455,$AR455="distractor_sister",$AQ455,$AR455="distractor_brother",$AP455)</f>
        <v>ST1_sister_sam.png</v>
      </c>
      <c r="Z455" s="106" t="str" cm="1">
        <f t="array" ref="Z455">_xlfn.IFS($AS455="target_sister",$AO455,$AS455="target_brother", $AN455,$AS455="distractor_sister",$AQ455,$AS455="distractor_brother",$AP455)</f>
        <v>HT1_brother_alex.png</v>
      </c>
      <c r="AA455" s="106" t="str" cm="1">
        <f t="array" ref="AA455">_xlfn.IFS($AT455="target_sister",$AO455,$AT455="target_brother", $AN455,$AT455="distractor_sister",$AQ455,$AT455="distractor_brother",$AP455)</f>
        <v>ST1_brother_sam.png</v>
      </c>
      <c r="AB455" s="106" t="str" cm="1">
        <f t="array" ref="AB455">_xlfn.IFS($AU455="target_sister",$AO455,$AU455="target_brother", $AN455,$AU455="distractor_sister",$AQ455,$AU455="distractor_brother",$AP455)</f>
        <v>HT1_sister_alex.png</v>
      </c>
      <c r="AC455" s="111" t="str">
        <f>_xlfn.CONCAT(VLOOKUP($C455&amp;$G455,'Character Sets'!$A$3:$H$21,6,FALSE)," gave the ",LEFT($Q455,FIND(".",$Q455)-1)," to ",$AK455," ",$AL455,".")</f>
        <v>Sam gave the pineapple to her brother.</v>
      </c>
      <c r="AD455" s="107">
        <v>15</v>
      </c>
      <c r="AE455" s="106" t="str" cm="1">
        <f t="array" ref="AE455">_xlfn.IFS($B455="both", "_nametag", $B455="nametag", "_nametag", $B455="intro", "", $B455="neither", "")</f>
        <v/>
      </c>
      <c r="AF455" s="46" t="s">
        <v>5</v>
      </c>
      <c r="AG455" s="46" t="s">
        <v>6</v>
      </c>
      <c r="AH455" s="108" t="str">
        <f t="shared" si="82"/>
        <v>pineapple</v>
      </c>
      <c r="AI455" s="46" t="s">
        <v>8</v>
      </c>
      <c r="AJ455" s="110" t="str">
        <f t="shared" si="91"/>
        <v>bottom left</v>
      </c>
      <c r="AK455" s="110" t="str" cm="1">
        <f t="array" ref="AK455">_xlfn.IFS($G455="he", "his", $G455="she", "her", $G455="they", "their")</f>
        <v>her</v>
      </c>
      <c r="AL455" s="110" t="s">
        <v>135</v>
      </c>
      <c r="AM455" s="111" t="str">
        <f t="shared" si="92"/>
        <v>she_brother</v>
      </c>
      <c r="AN455" s="106" t="str">
        <f t="shared" si="83"/>
        <v>ST1_brother_sam.png</v>
      </c>
      <c r="AO455" s="106" t="str">
        <f t="shared" si="84"/>
        <v>ST1_sister_sam.png</v>
      </c>
      <c r="AP455" s="106" t="str">
        <f t="shared" si="85"/>
        <v>HT1_brother_alex.png</v>
      </c>
      <c r="AQ455" s="106" t="str">
        <f t="shared" si="86"/>
        <v>HT1_sister_alex.png</v>
      </c>
      <c r="AR455" s="106" t="s">
        <v>356</v>
      </c>
      <c r="AS455" s="106" t="s">
        <v>357</v>
      </c>
      <c r="AT455" s="106" t="s">
        <v>355</v>
      </c>
      <c r="AU455" s="106" t="s">
        <v>358</v>
      </c>
    </row>
    <row r="456" spans="1:47" x14ac:dyDescent="0.25">
      <c r="A456" s="107">
        <v>13</v>
      </c>
      <c r="B456" s="107" t="s">
        <v>124</v>
      </c>
      <c r="C456" s="107">
        <v>1</v>
      </c>
      <c r="D456" s="46" t="s">
        <v>10</v>
      </c>
      <c r="E456" s="46" t="str">
        <f t="shared" si="87"/>
        <v>intro_list1_critical16</v>
      </c>
      <c r="F456" s="109" t="s">
        <v>338</v>
      </c>
      <c r="G456" s="46" t="s">
        <v>196</v>
      </c>
      <c r="H456" s="46">
        <f>VLOOKUP($C456&amp;$G456,'Character Sets'!$A$3:$H$21,3,FALSE)</f>
        <v>2</v>
      </c>
      <c r="I456" s="46" t="str">
        <f>VLOOKUP($C456&amp;$G456,'Character Sets'!$A$3:$H$21,4,FALSE)</f>
        <v>ST1</v>
      </c>
      <c r="J456" s="46" t="str">
        <f>LOWER(VLOOKUP($C456&amp;$G456,'Character Sets'!$A$3:$H$21,6,FALSE))</f>
        <v>sam</v>
      </c>
      <c r="K456" s="114" t="str">
        <f t="shared" si="88"/>
        <v>ST1_she_sam.png</v>
      </c>
      <c r="L456" s="46" t="s">
        <v>197</v>
      </c>
      <c r="M456" s="46">
        <f>VLOOKUP($C456&amp;$L456,'Character Sets'!$A$3:$H$21,3,FALSE)</f>
        <v>3</v>
      </c>
      <c r="N456" s="46" t="str">
        <f>VLOOKUP($C456&amp;$L456,'Character Sets'!$A$3:$H$21,4,FALSE)</f>
        <v>HT3</v>
      </c>
      <c r="O456" s="46" t="str">
        <f>LOWER(VLOOKUP($C456&amp;$L456,'Character Sets'!$A$3:$H$21,6,FALSE))</f>
        <v>taylor</v>
      </c>
      <c r="P456" s="114" t="str">
        <f t="shared" si="89"/>
        <v>HT3_they_taylor.png</v>
      </c>
      <c r="Q456" s="114" t="s">
        <v>26</v>
      </c>
      <c r="R456" s="107" cm="1">
        <f t="array" ref="R456">_xlfn.IFS($AF456="left", 275, $AF456="right", 525)</f>
        <v>525</v>
      </c>
      <c r="S456" s="107" cm="1">
        <f t="array" ref="S456">_xlfn.IFS($AG456="left", 275, $AG456="right", 525)</f>
        <v>275</v>
      </c>
      <c r="T456" s="107" cm="1">
        <f t="array" ref="T456">_xlfn.IFS($AF456="left", 175, $AF456="right", 725)</f>
        <v>725</v>
      </c>
      <c r="U456" s="107" cm="1">
        <f t="array" ref="U456">_xlfn.IFS($AI456="top", 150, $AI456="bottom", 250)</f>
        <v>250</v>
      </c>
      <c r="V456" s="107" cm="1">
        <f t="array" ref="V456">_xlfn.IFS($AI456="top", 100, $AI456="bottom", 300)</f>
        <v>300</v>
      </c>
      <c r="W456" s="107" cm="1">
        <f t="array" ref="W456">_xlfn.IFS($AI456="top", 50, $AI456="bottom", 350)</f>
        <v>350</v>
      </c>
      <c r="X456" s="111" t="str">
        <f t="shared" si="90"/>
        <v>ST1_sister_sam.png</v>
      </c>
      <c r="Y456" s="106" t="str" cm="1">
        <f t="array" ref="Y456">_xlfn.IFS($AR456="target_sister",$AO456,$AR456="target_brother", $AN456,$AR456="distractor_sister",$AQ456,$AR456="distractor_brother",$AP456)</f>
        <v>HT3_brother_taylor.png</v>
      </c>
      <c r="Z456" s="106" t="str" cm="1">
        <f t="array" ref="Z456">_xlfn.IFS($AS456="target_sister",$AO456,$AS456="target_brother", $AN456,$AS456="distractor_sister",$AQ456,$AS456="distractor_brother",$AP456)</f>
        <v>ST1_brother_sam.png</v>
      </c>
      <c r="AA456" s="106" t="str" cm="1">
        <f t="array" ref="AA456">_xlfn.IFS($AT456="target_sister",$AO456,$AT456="target_brother", $AN456,$AT456="distractor_sister",$AQ456,$AT456="distractor_brother",$AP456)</f>
        <v>HT3_sister_taylor.png</v>
      </c>
      <c r="AB456" s="106" t="str" cm="1">
        <f t="array" ref="AB456">_xlfn.IFS($AU456="target_sister",$AO456,$AU456="target_brother", $AN456,$AU456="distractor_sister",$AQ456,$AU456="distractor_brother",$AP456)</f>
        <v>ST1_sister_sam.png</v>
      </c>
      <c r="AC456" s="111" t="str">
        <f>_xlfn.CONCAT(VLOOKUP($C456&amp;$G456,'Character Sets'!$A$3:$H$21,6,FALSE)," gave the ",LEFT($Q456,FIND(".",$Q456)-1)," to ",$AK456," ",$AL456,".")</f>
        <v>Sam gave the banana to her sister.</v>
      </c>
      <c r="AD456" s="107">
        <v>16</v>
      </c>
      <c r="AE456" s="106" t="str" cm="1">
        <f t="array" ref="AE456">_xlfn.IFS($B456="both", "_nametag", $B456="nametag", "_nametag", $B456="intro", "", $B456="neither", "")</f>
        <v/>
      </c>
      <c r="AF456" s="46" t="s">
        <v>6</v>
      </c>
      <c r="AG456" s="46" t="s">
        <v>5</v>
      </c>
      <c r="AH456" s="108" t="str">
        <f t="shared" si="82"/>
        <v>banana</v>
      </c>
      <c r="AI456" s="46" t="s">
        <v>8</v>
      </c>
      <c r="AJ456" s="110" t="str">
        <f t="shared" si="91"/>
        <v>bottom right</v>
      </c>
      <c r="AK456" s="110" t="str" cm="1">
        <f t="array" ref="AK456">_xlfn.IFS($G456="he", "his", $G456="she", "her", $G456="they", "their")</f>
        <v>her</v>
      </c>
      <c r="AL456" s="110" t="s">
        <v>136</v>
      </c>
      <c r="AM456" s="111" t="str">
        <f t="shared" si="92"/>
        <v>she_sister</v>
      </c>
      <c r="AN456" s="106" t="str">
        <f t="shared" si="83"/>
        <v>ST1_brother_sam.png</v>
      </c>
      <c r="AO456" s="106" t="str">
        <f t="shared" si="84"/>
        <v>ST1_sister_sam.png</v>
      </c>
      <c r="AP456" s="106" t="str">
        <f t="shared" si="85"/>
        <v>HT3_brother_taylor.png</v>
      </c>
      <c r="AQ456" s="106" t="str">
        <f t="shared" si="86"/>
        <v>HT3_sister_taylor.png</v>
      </c>
      <c r="AR456" s="106" t="s">
        <v>357</v>
      </c>
      <c r="AS456" s="106" t="s">
        <v>355</v>
      </c>
      <c r="AT456" s="106" t="s">
        <v>358</v>
      </c>
      <c r="AU456" s="106" t="s">
        <v>356</v>
      </c>
    </row>
    <row r="457" spans="1:47" x14ac:dyDescent="0.25">
      <c r="A457" s="107">
        <v>13</v>
      </c>
      <c r="B457" s="107" t="s">
        <v>124</v>
      </c>
      <c r="C457" s="107">
        <v>1</v>
      </c>
      <c r="D457" s="46" t="s">
        <v>10</v>
      </c>
      <c r="E457" s="46" t="str">
        <f t="shared" si="87"/>
        <v>intro_list1_critical17</v>
      </c>
      <c r="F457" s="109" t="s">
        <v>338</v>
      </c>
      <c r="G457" s="46" t="s">
        <v>196</v>
      </c>
      <c r="H457" s="46">
        <f>VLOOKUP($C457&amp;$G457,'Character Sets'!$A$3:$H$21,3,FALSE)</f>
        <v>2</v>
      </c>
      <c r="I457" s="46" t="str">
        <f>VLOOKUP($C457&amp;$G457,'Character Sets'!$A$3:$H$21,4,FALSE)</f>
        <v>ST1</v>
      </c>
      <c r="J457" s="46" t="str">
        <f>LOWER(VLOOKUP($C457&amp;$G457,'Character Sets'!$A$3:$H$21,6,FALSE))</f>
        <v>sam</v>
      </c>
      <c r="K457" s="114" t="str">
        <f t="shared" si="88"/>
        <v>ST1_she_sam.png</v>
      </c>
      <c r="L457" s="46" t="s">
        <v>197</v>
      </c>
      <c r="M457" s="46">
        <f>VLOOKUP($C457&amp;$L457,'Character Sets'!$A$3:$H$21,3,FALSE)</f>
        <v>3</v>
      </c>
      <c r="N457" s="46" t="str">
        <f>VLOOKUP($C457&amp;$L457,'Character Sets'!$A$3:$H$21,4,FALSE)</f>
        <v>HT3</v>
      </c>
      <c r="O457" s="46" t="str">
        <f>LOWER(VLOOKUP($C457&amp;$L457,'Character Sets'!$A$3:$H$21,6,FALSE))</f>
        <v>taylor</v>
      </c>
      <c r="P457" s="114" t="str">
        <f t="shared" si="89"/>
        <v>HT3_they_taylor.png</v>
      </c>
      <c r="Q457" s="114" t="s">
        <v>175</v>
      </c>
      <c r="R457" s="107" cm="1">
        <f t="array" ref="R457">_xlfn.IFS($AF457="left", 275, $AF457="right", 525)</f>
        <v>275</v>
      </c>
      <c r="S457" s="107" cm="1">
        <f t="array" ref="S457">_xlfn.IFS($AG457="left", 275, $AG457="right", 525)</f>
        <v>525</v>
      </c>
      <c r="T457" s="107" cm="1">
        <f t="array" ref="T457">_xlfn.IFS($AF457="left", 175, $AF457="right", 725)</f>
        <v>175</v>
      </c>
      <c r="U457" s="107" cm="1">
        <f t="array" ref="U457">_xlfn.IFS($AI457="top", 150, $AI457="bottom", 250)</f>
        <v>150</v>
      </c>
      <c r="V457" s="107" cm="1">
        <f t="array" ref="V457">_xlfn.IFS($AI457="top", 100, $AI457="bottom", 300)</f>
        <v>100</v>
      </c>
      <c r="W457" s="107" cm="1">
        <f t="array" ref="W457">_xlfn.IFS($AI457="top", 50, $AI457="bottom", 350)</f>
        <v>50</v>
      </c>
      <c r="X457" s="111" t="str">
        <f t="shared" si="90"/>
        <v>ST1_sister_sam.png</v>
      </c>
      <c r="Y457" s="106" t="str" cm="1">
        <f t="array" ref="Y457">_xlfn.IFS($AR457="target_sister",$AO457,$AR457="target_brother", $AN457,$AR457="distractor_sister",$AQ457,$AR457="distractor_brother",$AP457)</f>
        <v>ST1_sister_sam.png</v>
      </c>
      <c r="Z457" s="106" t="str" cm="1">
        <f t="array" ref="Z457">_xlfn.IFS($AS457="target_sister",$AO457,$AS457="target_brother", $AN457,$AS457="distractor_sister",$AQ457,$AS457="distractor_brother",$AP457)</f>
        <v>HT3_sister_taylor.png</v>
      </c>
      <c r="AA457" s="106" t="str" cm="1">
        <f t="array" ref="AA457">_xlfn.IFS($AT457="target_sister",$AO457,$AT457="target_brother", $AN457,$AT457="distractor_sister",$AQ457,$AT457="distractor_brother",$AP457)</f>
        <v>ST1_brother_sam.png</v>
      </c>
      <c r="AB457" s="106" t="str" cm="1">
        <f t="array" ref="AB457">_xlfn.IFS($AU457="target_sister",$AO457,$AU457="target_brother", $AN457,$AU457="distractor_sister",$AQ457,$AU457="distractor_brother",$AP457)</f>
        <v>HT3_brother_taylor.png</v>
      </c>
      <c r="AC457" s="111" t="str">
        <f>_xlfn.CONCAT(VLOOKUP($C457&amp;$G457,'Character Sets'!$A$3:$H$21,6,FALSE)," gave the ",LEFT($Q457,FIND(".",$Q457)-1)," to ",$AK457," ",$AL457,".")</f>
        <v>Sam gave the bacon to her sister.</v>
      </c>
      <c r="AD457" s="107">
        <v>17</v>
      </c>
      <c r="AE457" s="106" t="str" cm="1">
        <f t="array" ref="AE457">_xlfn.IFS($B457="both", "_nametag", $B457="nametag", "_nametag", $B457="intro", "", $B457="neither", "")</f>
        <v/>
      </c>
      <c r="AF457" s="46" t="s">
        <v>5</v>
      </c>
      <c r="AG457" s="46" t="s">
        <v>6</v>
      </c>
      <c r="AH457" s="108" t="str">
        <f t="shared" si="82"/>
        <v>bacon</v>
      </c>
      <c r="AI457" s="46" t="s">
        <v>7</v>
      </c>
      <c r="AJ457" s="110" t="str">
        <f t="shared" si="91"/>
        <v>top left</v>
      </c>
      <c r="AK457" s="110" t="str" cm="1">
        <f t="array" ref="AK457">_xlfn.IFS($G457="he", "his", $G457="she", "her", $G457="they", "their")</f>
        <v>her</v>
      </c>
      <c r="AL457" s="110" t="s">
        <v>136</v>
      </c>
      <c r="AM457" s="111" t="str">
        <f t="shared" si="92"/>
        <v>she_sister</v>
      </c>
      <c r="AN457" s="106" t="str">
        <f t="shared" si="83"/>
        <v>ST1_brother_sam.png</v>
      </c>
      <c r="AO457" s="106" t="str">
        <f t="shared" si="84"/>
        <v>ST1_sister_sam.png</v>
      </c>
      <c r="AP457" s="106" t="str">
        <f t="shared" si="85"/>
        <v>HT3_brother_taylor.png</v>
      </c>
      <c r="AQ457" s="106" t="str">
        <f t="shared" si="86"/>
        <v>HT3_sister_taylor.png</v>
      </c>
      <c r="AR457" s="106" t="s">
        <v>356</v>
      </c>
      <c r="AS457" s="106" t="s">
        <v>358</v>
      </c>
      <c r="AT457" s="106" t="s">
        <v>355</v>
      </c>
      <c r="AU457" s="106" t="s">
        <v>357</v>
      </c>
    </row>
    <row r="458" spans="1:47" x14ac:dyDescent="0.25">
      <c r="A458" s="107">
        <v>13</v>
      </c>
      <c r="B458" s="107" t="s">
        <v>124</v>
      </c>
      <c r="C458" s="107">
        <v>1</v>
      </c>
      <c r="D458" s="46" t="s">
        <v>10</v>
      </c>
      <c r="E458" s="46" t="str">
        <f t="shared" si="87"/>
        <v>intro_list1_critical18</v>
      </c>
      <c r="F458" s="109" t="s">
        <v>338</v>
      </c>
      <c r="G458" s="46" t="s">
        <v>196</v>
      </c>
      <c r="H458" s="46">
        <f>VLOOKUP($C458&amp;$G458,'Character Sets'!$A$3:$H$21,3,FALSE)</f>
        <v>2</v>
      </c>
      <c r="I458" s="46" t="str">
        <f>VLOOKUP($C458&amp;$G458,'Character Sets'!$A$3:$H$21,4,FALSE)</f>
        <v>ST1</v>
      </c>
      <c r="J458" s="46" t="str">
        <f>LOWER(VLOOKUP($C458&amp;$G458,'Character Sets'!$A$3:$H$21,6,FALSE))</f>
        <v>sam</v>
      </c>
      <c r="K458" s="114" t="str">
        <f t="shared" si="88"/>
        <v>ST1_she_sam.png</v>
      </c>
      <c r="L458" s="46" t="s">
        <v>197</v>
      </c>
      <c r="M458" s="46">
        <f>VLOOKUP($C458&amp;$L458,'Character Sets'!$A$3:$H$21,3,FALSE)</f>
        <v>3</v>
      </c>
      <c r="N458" s="46" t="str">
        <f>VLOOKUP($C458&amp;$L458,'Character Sets'!$A$3:$H$21,4,FALSE)</f>
        <v>HT3</v>
      </c>
      <c r="O458" s="46" t="str">
        <f>LOWER(VLOOKUP($C458&amp;$L458,'Character Sets'!$A$3:$H$21,6,FALSE))</f>
        <v>taylor</v>
      </c>
      <c r="P458" s="114" t="str">
        <f t="shared" si="89"/>
        <v>HT3_they_taylor.png</v>
      </c>
      <c r="Q458" s="127" t="s">
        <v>171</v>
      </c>
      <c r="R458" s="107" cm="1">
        <f t="array" ref="R458">_xlfn.IFS($AF458="left", 275, $AF458="right", 525)</f>
        <v>525</v>
      </c>
      <c r="S458" s="107" cm="1">
        <f t="array" ref="S458">_xlfn.IFS($AG458="left", 275, $AG458="right", 525)</f>
        <v>275</v>
      </c>
      <c r="T458" s="107" cm="1">
        <f t="array" ref="T458">_xlfn.IFS($AF458="left", 175, $AF458="right", 725)</f>
        <v>725</v>
      </c>
      <c r="U458" s="107" cm="1">
        <f t="array" ref="U458">_xlfn.IFS($AI458="top", 150, $AI458="bottom", 250)</f>
        <v>150</v>
      </c>
      <c r="V458" s="107" cm="1">
        <f t="array" ref="V458">_xlfn.IFS($AI458="top", 100, $AI458="bottom", 300)</f>
        <v>100</v>
      </c>
      <c r="W458" s="107" cm="1">
        <f t="array" ref="W458">_xlfn.IFS($AI458="top", 50, $AI458="bottom", 350)</f>
        <v>50</v>
      </c>
      <c r="X458" s="111" t="str">
        <f t="shared" si="90"/>
        <v>ST1_brother_sam.png</v>
      </c>
      <c r="Y458" s="106" t="str" cm="1">
        <f t="array" ref="Y458">_xlfn.IFS($AR458="target_sister",$AO458,$AR458="target_brother", $AN458,$AR458="distractor_sister",$AQ458,$AR458="distractor_brother",$AP458)</f>
        <v>HT3_brother_taylor.png</v>
      </c>
      <c r="Z458" s="106" t="str" cm="1">
        <f t="array" ref="Z458">_xlfn.IFS($AS458="target_sister",$AO458,$AS458="target_brother", $AN458,$AS458="distractor_sister",$AQ458,$AS458="distractor_brother",$AP458)</f>
        <v>ST1_brother_sam.png</v>
      </c>
      <c r="AA458" s="106" t="str" cm="1">
        <f t="array" ref="AA458">_xlfn.IFS($AT458="target_sister",$AO458,$AT458="target_brother", $AN458,$AT458="distractor_sister",$AQ458,$AT458="distractor_brother",$AP458)</f>
        <v>HT3_sister_taylor.png</v>
      </c>
      <c r="AB458" s="106" t="str" cm="1">
        <f t="array" ref="AB458">_xlfn.IFS($AU458="target_sister",$AO458,$AU458="target_brother", $AN458,$AU458="distractor_sister",$AQ458,$AU458="distractor_brother",$AP458)</f>
        <v>ST1_sister_sam.png</v>
      </c>
      <c r="AC458" s="111" t="str">
        <f>_xlfn.CONCAT(VLOOKUP($C458&amp;$G458,'Character Sets'!$A$3:$H$21,6,FALSE)," gave the ",LEFT($Q458,FIND(".",$Q458)-1)," to ",$AK458," ",$AL458,".")</f>
        <v>Sam gave the icecream to her brother.</v>
      </c>
      <c r="AD458" s="107">
        <v>18</v>
      </c>
      <c r="AE458" s="106" t="str" cm="1">
        <f t="array" ref="AE458">_xlfn.IFS($B458="both", "_nametag", $B458="nametag", "_nametag", $B458="intro", "", $B458="neither", "")</f>
        <v/>
      </c>
      <c r="AF458" s="46" t="s">
        <v>6</v>
      </c>
      <c r="AG458" s="46" t="s">
        <v>5</v>
      </c>
      <c r="AH458" s="108" t="str">
        <f t="shared" si="82"/>
        <v>icecream</v>
      </c>
      <c r="AI458" s="46" t="s">
        <v>7</v>
      </c>
      <c r="AJ458" s="110" t="str">
        <f t="shared" si="91"/>
        <v>top right</v>
      </c>
      <c r="AK458" s="110" t="str" cm="1">
        <f t="array" ref="AK458">_xlfn.IFS($G458="he", "his", $G458="she", "her", $G458="they", "their")</f>
        <v>her</v>
      </c>
      <c r="AL458" s="110" t="s">
        <v>135</v>
      </c>
      <c r="AM458" s="111" t="str">
        <f t="shared" si="92"/>
        <v>she_brother</v>
      </c>
      <c r="AN458" s="106" t="str">
        <f t="shared" si="83"/>
        <v>ST1_brother_sam.png</v>
      </c>
      <c r="AO458" s="106" t="str">
        <f t="shared" si="84"/>
        <v>ST1_sister_sam.png</v>
      </c>
      <c r="AP458" s="106" t="str">
        <f t="shared" si="85"/>
        <v>HT3_brother_taylor.png</v>
      </c>
      <c r="AQ458" s="106" t="str">
        <f t="shared" si="86"/>
        <v>HT3_sister_taylor.png</v>
      </c>
      <c r="AR458" s="106" t="s">
        <v>357</v>
      </c>
      <c r="AS458" s="106" t="s">
        <v>355</v>
      </c>
      <c r="AT458" s="106" t="s">
        <v>358</v>
      </c>
      <c r="AU458" s="106" t="s">
        <v>356</v>
      </c>
    </row>
    <row r="459" spans="1:47" x14ac:dyDescent="0.25">
      <c r="A459" s="107">
        <v>13</v>
      </c>
      <c r="B459" s="107" t="s">
        <v>124</v>
      </c>
      <c r="C459" s="107">
        <v>1</v>
      </c>
      <c r="D459" s="46" t="s">
        <v>10</v>
      </c>
      <c r="E459" s="46" t="str">
        <f t="shared" si="87"/>
        <v>intro_list1_critical19</v>
      </c>
      <c r="F459" s="109" t="s">
        <v>338</v>
      </c>
      <c r="G459" s="46" t="s">
        <v>196</v>
      </c>
      <c r="H459" s="46">
        <f>VLOOKUP($C459&amp;$G459,'Character Sets'!$A$3:$H$21,3,FALSE)</f>
        <v>2</v>
      </c>
      <c r="I459" s="46" t="str">
        <f>VLOOKUP($C459&amp;$G459,'Character Sets'!$A$3:$H$21,4,FALSE)</f>
        <v>ST1</v>
      </c>
      <c r="J459" s="46" t="str">
        <f>LOWER(VLOOKUP($C459&amp;$G459,'Character Sets'!$A$3:$H$21,6,FALSE))</f>
        <v>sam</v>
      </c>
      <c r="K459" s="114" t="str">
        <f t="shared" si="88"/>
        <v>ST1_she_sam.png</v>
      </c>
      <c r="L459" s="46" t="s">
        <v>197</v>
      </c>
      <c r="M459" s="46">
        <f>VLOOKUP($C459&amp;$L459,'Character Sets'!$A$3:$H$21,3,FALSE)</f>
        <v>3</v>
      </c>
      <c r="N459" s="46" t="str">
        <f>VLOOKUP($C459&amp;$L459,'Character Sets'!$A$3:$H$21,4,FALSE)</f>
        <v>HT3</v>
      </c>
      <c r="O459" s="46" t="str">
        <f>LOWER(VLOOKUP($C459&amp;$L459,'Character Sets'!$A$3:$H$21,6,FALSE))</f>
        <v>taylor</v>
      </c>
      <c r="P459" s="114" t="str">
        <f t="shared" si="89"/>
        <v>HT3_they_taylor.png</v>
      </c>
      <c r="Q459" s="114" t="s">
        <v>27</v>
      </c>
      <c r="R459" s="107" cm="1">
        <f t="array" ref="R459">_xlfn.IFS($AF459="left", 275, $AF459="right", 525)</f>
        <v>275</v>
      </c>
      <c r="S459" s="107" cm="1">
        <f t="array" ref="S459">_xlfn.IFS($AG459="left", 275, $AG459="right", 525)</f>
        <v>525</v>
      </c>
      <c r="T459" s="107" cm="1">
        <f t="array" ref="T459">_xlfn.IFS($AF459="left", 175, $AF459="right", 725)</f>
        <v>175</v>
      </c>
      <c r="U459" s="107" cm="1">
        <f t="array" ref="U459">_xlfn.IFS($AI459="top", 150, $AI459="bottom", 250)</f>
        <v>250</v>
      </c>
      <c r="V459" s="107" cm="1">
        <f t="array" ref="V459">_xlfn.IFS($AI459="top", 100, $AI459="bottom", 300)</f>
        <v>300</v>
      </c>
      <c r="W459" s="107" cm="1">
        <f t="array" ref="W459">_xlfn.IFS($AI459="top", 50, $AI459="bottom", 350)</f>
        <v>350</v>
      </c>
      <c r="X459" s="111" t="str">
        <f t="shared" si="90"/>
        <v>ST1_sister_sam.png</v>
      </c>
      <c r="Y459" s="106" t="str" cm="1">
        <f t="array" ref="Y459">_xlfn.IFS($AR459="target_sister",$AO459,$AR459="target_brother", $AN459,$AR459="distractor_sister",$AQ459,$AR459="distractor_brother",$AP459)</f>
        <v>ST1_brother_sam.png</v>
      </c>
      <c r="Z459" s="106" t="str" cm="1">
        <f t="array" ref="Z459">_xlfn.IFS($AS459="target_sister",$AO459,$AS459="target_brother", $AN459,$AS459="distractor_sister",$AQ459,$AS459="distractor_brother",$AP459)</f>
        <v>HT3_sister_taylor.png</v>
      </c>
      <c r="AA459" s="106" t="str" cm="1">
        <f t="array" ref="AA459">_xlfn.IFS($AT459="target_sister",$AO459,$AT459="target_brother", $AN459,$AT459="distractor_sister",$AQ459,$AT459="distractor_brother",$AP459)</f>
        <v>ST1_sister_sam.png</v>
      </c>
      <c r="AB459" s="106" t="str" cm="1">
        <f t="array" ref="AB459">_xlfn.IFS($AU459="target_sister",$AO459,$AU459="target_brother", $AN459,$AU459="distractor_sister",$AQ459,$AU459="distractor_brother",$AP459)</f>
        <v>HT3_brother_taylor.png</v>
      </c>
      <c r="AC459" s="111" t="str">
        <f>_xlfn.CONCAT(VLOOKUP($C459&amp;$G459,'Character Sets'!$A$3:$H$21,6,FALSE)," gave the ",LEFT($Q459,FIND(".",$Q459)-1)," to ",$AK459," ",$AL459,".")</f>
        <v>Sam gave the carrot to her sister.</v>
      </c>
      <c r="AD459" s="107">
        <v>19</v>
      </c>
      <c r="AE459" s="106" t="str" cm="1">
        <f t="array" ref="AE459">_xlfn.IFS($B459="both", "_nametag", $B459="nametag", "_nametag", $B459="intro", "", $B459="neither", "")</f>
        <v/>
      </c>
      <c r="AF459" s="46" t="s">
        <v>5</v>
      </c>
      <c r="AG459" s="46" t="s">
        <v>6</v>
      </c>
      <c r="AH459" s="108" t="str">
        <f t="shared" si="82"/>
        <v>carrot</v>
      </c>
      <c r="AI459" s="46" t="s">
        <v>8</v>
      </c>
      <c r="AJ459" s="110" t="str">
        <f t="shared" si="91"/>
        <v>bottom left</v>
      </c>
      <c r="AK459" s="110" t="str" cm="1">
        <f t="array" ref="AK459">_xlfn.IFS($G459="he", "his", $G459="she", "her", $G459="they", "their")</f>
        <v>her</v>
      </c>
      <c r="AL459" s="110" t="s">
        <v>136</v>
      </c>
      <c r="AM459" s="111" t="str">
        <f t="shared" si="92"/>
        <v>she_sister</v>
      </c>
      <c r="AN459" s="106" t="str">
        <f t="shared" si="83"/>
        <v>ST1_brother_sam.png</v>
      </c>
      <c r="AO459" s="106" t="str">
        <f t="shared" si="84"/>
        <v>ST1_sister_sam.png</v>
      </c>
      <c r="AP459" s="106" t="str">
        <f t="shared" si="85"/>
        <v>HT3_brother_taylor.png</v>
      </c>
      <c r="AQ459" s="106" t="str">
        <f t="shared" si="86"/>
        <v>HT3_sister_taylor.png</v>
      </c>
      <c r="AR459" s="106" t="s">
        <v>355</v>
      </c>
      <c r="AS459" s="106" t="s">
        <v>358</v>
      </c>
      <c r="AT459" s="106" t="s">
        <v>356</v>
      </c>
      <c r="AU459" s="106" t="s">
        <v>357</v>
      </c>
    </row>
    <row r="460" spans="1:47" x14ac:dyDescent="0.25">
      <c r="A460" s="107">
        <v>13</v>
      </c>
      <c r="B460" s="107" t="s">
        <v>124</v>
      </c>
      <c r="C460" s="107">
        <v>1</v>
      </c>
      <c r="D460" s="46" t="s">
        <v>10</v>
      </c>
      <c r="E460" s="46" t="str">
        <f t="shared" si="87"/>
        <v>intro_list1_critical20</v>
      </c>
      <c r="F460" s="109" t="s">
        <v>338</v>
      </c>
      <c r="G460" s="46" t="s">
        <v>196</v>
      </c>
      <c r="H460" s="46">
        <f>VLOOKUP($C460&amp;$G460,'Character Sets'!$A$3:$H$21,3,FALSE)</f>
        <v>2</v>
      </c>
      <c r="I460" s="46" t="str">
        <f>VLOOKUP($C460&amp;$G460,'Character Sets'!$A$3:$H$21,4,FALSE)</f>
        <v>ST1</v>
      </c>
      <c r="J460" s="46" t="str">
        <f>LOWER(VLOOKUP($C460&amp;$G460,'Character Sets'!$A$3:$H$21,6,FALSE))</f>
        <v>sam</v>
      </c>
      <c r="K460" s="114" t="str">
        <f t="shared" si="88"/>
        <v>ST1_she_sam.png</v>
      </c>
      <c r="L460" s="46" t="s">
        <v>197</v>
      </c>
      <c r="M460" s="46">
        <f>VLOOKUP($C460&amp;$L460,'Character Sets'!$A$3:$H$21,3,FALSE)</f>
        <v>3</v>
      </c>
      <c r="N460" s="46" t="str">
        <f>VLOOKUP($C460&amp;$L460,'Character Sets'!$A$3:$H$21,4,FALSE)</f>
        <v>HT3</v>
      </c>
      <c r="O460" s="46" t="str">
        <f>LOWER(VLOOKUP($C460&amp;$L460,'Character Sets'!$A$3:$H$21,6,FALSE))</f>
        <v>taylor</v>
      </c>
      <c r="P460" s="114" t="str">
        <f t="shared" si="89"/>
        <v>HT3_they_taylor.png</v>
      </c>
      <c r="Q460" s="114" t="s">
        <v>28</v>
      </c>
      <c r="R460" s="107" cm="1">
        <f t="array" ref="R460">_xlfn.IFS($AF460="left", 275, $AF460="right", 525)</f>
        <v>525</v>
      </c>
      <c r="S460" s="107" cm="1">
        <f t="array" ref="S460">_xlfn.IFS($AG460="left", 275, $AG460="right", 525)</f>
        <v>275</v>
      </c>
      <c r="T460" s="107" cm="1">
        <f t="array" ref="T460">_xlfn.IFS($AF460="left", 175, $AF460="right", 725)</f>
        <v>725</v>
      </c>
      <c r="U460" s="107" cm="1">
        <f t="array" ref="U460">_xlfn.IFS($AI460="top", 150, $AI460="bottom", 250)</f>
        <v>250</v>
      </c>
      <c r="V460" s="107" cm="1">
        <f t="array" ref="V460">_xlfn.IFS($AI460="top", 100, $AI460="bottom", 300)</f>
        <v>300</v>
      </c>
      <c r="W460" s="107" cm="1">
        <f t="array" ref="W460">_xlfn.IFS($AI460="top", 50, $AI460="bottom", 350)</f>
        <v>350</v>
      </c>
      <c r="X460" s="111" t="str">
        <f t="shared" si="90"/>
        <v>ST1_brother_sam.png</v>
      </c>
      <c r="Y460" s="106" t="str" cm="1">
        <f t="array" ref="Y460">_xlfn.IFS($AR460="target_sister",$AO460,$AR460="target_brother", $AN460,$AR460="distractor_sister",$AQ460,$AR460="distractor_brother",$AP460)</f>
        <v>HT3_brother_taylor.png</v>
      </c>
      <c r="Z460" s="106" t="str" cm="1">
        <f t="array" ref="Z460">_xlfn.IFS($AS460="target_sister",$AO460,$AS460="target_brother", $AN460,$AS460="distractor_sister",$AQ460,$AS460="distractor_brother",$AP460)</f>
        <v>ST1_sister_sam.png</v>
      </c>
      <c r="AA460" s="106" t="str" cm="1">
        <f t="array" ref="AA460">_xlfn.IFS($AT460="target_sister",$AO460,$AT460="target_brother", $AN460,$AT460="distractor_sister",$AQ460,$AT460="distractor_brother",$AP460)</f>
        <v>HT3_sister_taylor.png</v>
      </c>
      <c r="AB460" s="106" t="str" cm="1">
        <f t="array" ref="AB460">_xlfn.IFS($AU460="target_sister",$AO460,$AU460="target_brother", $AN460,$AU460="distractor_sister",$AQ460,$AU460="distractor_brother",$AP460)</f>
        <v>ST1_brother_sam.png</v>
      </c>
      <c r="AC460" s="111" t="str">
        <f>_xlfn.CONCAT(VLOOKUP($C460&amp;$G460,'Character Sets'!$A$3:$H$21,6,FALSE)," gave the ",LEFT($Q460,FIND(".",$Q460)-1)," to ",$AK460," ",$AL460,".")</f>
        <v>Sam gave the lemon to her brother.</v>
      </c>
      <c r="AD460" s="107">
        <v>20</v>
      </c>
      <c r="AE460" s="106" t="str" cm="1">
        <f t="array" ref="AE460">_xlfn.IFS($B460="both", "_nametag", $B460="nametag", "_nametag", $B460="intro", "", $B460="neither", "")</f>
        <v/>
      </c>
      <c r="AF460" s="46" t="s">
        <v>6</v>
      </c>
      <c r="AG460" s="46" t="s">
        <v>5</v>
      </c>
      <c r="AH460" s="108" t="str">
        <f t="shared" si="82"/>
        <v>lemon</v>
      </c>
      <c r="AI460" s="46" t="s">
        <v>8</v>
      </c>
      <c r="AJ460" s="110" t="str">
        <f t="shared" si="91"/>
        <v>bottom right</v>
      </c>
      <c r="AK460" s="110" t="str" cm="1">
        <f t="array" ref="AK460">_xlfn.IFS($G460="he", "his", $G460="she", "her", $G460="they", "their")</f>
        <v>her</v>
      </c>
      <c r="AL460" s="110" t="s">
        <v>135</v>
      </c>
      <c r="AM460" s="111" t="str">
        <f t="shared" si="92"/>
        <v>she_brother</v>
      </c>
      <c r="AN460" s="106" t="str">
        <f t="shared" si="83"/>
        <v>ST1_brother_sam.png</v>
      </c>
      <c r="AO460" s="106" t="str">
        <f t="shared" si="84"/>
        <v>ST1_sister_sam.png</v>
      </c>
      <c r="AP460" s="106" t="str">
        <f t="shared" si="85"/>
        <v>HT3_brother_taylor.png</v>
      </c>
      <c r="AQ460" s="106" t="str">
        <f t="shared" si="86"/>
        <v>HT3_sister_taylor.png</v>
      </c>
      <c r="AR460" s="106" t="s">
        <v>357</v>
      </c>
      <c r="AS460" s="106" t="s">
        <v>356</v>
      </c>
      <c r="AT460" s="106" t="s">
        <v>358</v>
      </c>
      <c r="AU460" s="106" t="s">
        <v>355</v>
      </c>
    </row>
    <row r="461" spans="1:47" x14ac:dyDescent="0.25">
      <c r="A461" s="107">
        <v>13</v>
      </c>
      <c r="B461" s="107" t="s">
        <v>124</v>
      </c>
      <c r="C461" s="107">
        <v>1</v>
      </c>
      <c r="D461" s="46" t="s">
        <v>10</v>
      </c>
      <c r="E461" s="46" t="str">
        <f t="shared" si="87"/>
        <v>intro_list1_critical21</v>
      </c>
      <c r="F461" s="109" t="s">
        <v>339</v>
      </c>
      <c r="G461" s="46" t="s">
        <v>197</v>
      </c>
      <c r="H461" s="46">
        <f>VLOOKUP($C461&amp;$G461,'Character Sets'!$A$3:$H$21,3,FALSE)</f>
        <v>3</v>
      </c>
      <c r="I461" s="46" t="str">
        <f>VLOOKUP($C461&amp;$G461,'Character Sets'!$A$3:$H$21,4,FALSE)</f>
        <v>HT3</v>
      </c>
      <c r="J461" s="46" t="str">
        <f>LOWER(VLOOKUP($C461&amp;$G461,'Character Sets'!$A$3:$H$21,6,FALSE))</f>
        <v>taylor</v>
      </c>
      <c r="K461" s="114" t="str">
        <f t="shared" si="88"/>
        <v>HT3_they_taylor.png</v>
      </c>
      <c r="L461" s="46" t="s">
        <v>196</v>
      </c>
      <c r="M461" s="46">
        <f>VLOOKUP($C461&amp;$L461,'Character Sets'!$A$3:$H$21,3,FALSE)</f>
        <v>2</v>
      </c>
      <c r="N461" s="46" t="str">
        <f>VLOOKUP($C461&amp;$L461,'Character Sets'!$A$3:$H$21,4,FALSE)</f>
        <v>ST1</v>
      </c>
      <c r="O461" s="46" t="str">
        <f>LOWER(VLOOKUP($C461&amp;$L461,'Character Sets'!$A$3:$H$21,6,FALSE))</f>
        <v>sam</v>
      </c>
      <c r="P461" s="114" t="str">
        <f t="shared" si="89"/>
        <v>ST1_she_sam.png</v>
      </c>
      <c r="Q461" s="114" t="s">
        <v>170</v>
      </c>
      <c r="R461" s="107" cm="1">
        <f t="array" ref="R461">_xlfn.IFS($AF461="left", 275, $AF461="right", 525)</f>
        <v>275</v>
      </c>
      <c r="S461" s="107" cm="1">
        <f t="array" ref="S461">_xlfn.IFS($AG461="left", 275, $AG461="right", 525)</f>
        <v>525</v>
      </c>
      <c r="T461" s="107" cm="1">
        <f t="array" ref="T461">_xlfn.IFS($AF461="left", 175, $AF461="right", 725)</f>
        <v>175</v>
      </c>
      <c r="U461" s="107" cm="1">
        <f t="array" ref="U461">_xlfn.IFS($AI461="top", 150, $AI461="bottom", 250)</f>
        <v>150</v>
      </c>
      <c r="V461" s="107" cm="1">
        <f t="array" ref="V461">_xlfn.IFS($AI461="top", 100, $AI461="bottom", 300)</f>
        <v>100</v>
      </c>
      <c r="W461" s="107" cm="1">
        <f t="array" ref="W461">_xlfn.IFS($AI461="top", 50, $AI461="bottom", 350)</f>
        <v>50</v>
      </c>
      <c r="X461" s="111" t="str">
        <f t="shared" si="90"/>
        <v>HT3_brother_taylor.png</v>
      </c>
      <c r="Y461" s="106" t="str" cm="1">
        <f t="array" ref="Y461">_xlfn.IFS($AR461="target_sister",$AO461,$AR461="target_brother", $AN461,$AR461="distractor_sister",$AQ461,$AR461="distractor_brother",$AP461)</f>
        <v>HT3_brother_taylor.png</v>
      </c>
      <c r="Z461" s="106" t="str" cm="1">
        <f t="array" ref="Z461">_xlfn.IFS($AS461="target_sister",$AO461,$AS461="target_brother", $AN461,$AS461="distractor_sister",$AQ461,$AS461="distractor_brother",$AP461)</f>
        <v>ST1_sister_sam.png</v>
      </c>
      <c r="AA461" s="106" t="str" cm="1">
        <f t="array" ref="AA461">_xlfn.IFS($AT461="target_sister",$AO461,$AT461="target_brother", $AN461,$AT461="distractor_sister",$AQ461,$AT461="distractor_brother",$AP461)</f>
        <v>HT3_sister_taylor.png</v>
      </c>
      <c r="AB461" s="106" t="str" cm="1">
        <f t="array" ref="AB461">_xlfn.IFS($AU461="target_sister",$AO461,$AU461="target_brother", $AN461,$AU461="distractor_sister",$AQ461,$AU461="distractor_brother",$AP461)</f>
        <v>ST1_brother_sam.png</v>
      </c>
      <c r="AC461" s="111" t="str">
        <f>_xlfn.CONCAT(VLOOKUP($C461&amp;$G461,'Character Sets'!$A$3:$H$21,6,FALSE)," gave the ",LEFT($Q461,FIND(".",$Q461)-1)," to ",$AK461," ",$AL461,".")</f>
        <v>Taylor gave the pizza to their brother.</v>
      </c>
      <c r="AD461" s="107">
        <v>21</v>
      </c>
      <c r="AE461" s="106" t="str" cm="1">
        <f t="array" ref="AE461">_xlfn.IFS($B461="both", "_nametag", $B461="nametag", "_nametag", $B461="intro", "", $B461="neither", "")</f>
        <v/>
      </c>
      <c r="AF461" s="46" t="s">
        <v>5</v>
      </c>
      <c r="AG461" s="46" t="s">
        <v>6</v>
      </c>
      <c r="AH461" s="108" t="str">
        <f t="shared" si="82"/>
        <v>pizza</v>
      </c>
      <c r="AI461" s="46" t="s">
        <v>7</v>
      </c>
      <c r="AJ461" s="110" t="str">
        <f t="shared" si="91"/>
        <v>top left</v>
      </c>
      <c r="AK461" s="110" t="str" cm="1">
        <f t="array" ref="AK461">_xlfn.IFS($G461="he", "his", $G461="she", "her", $G461="they", "their")</f>
        <v>their</v>
      </c>
      <c r="AL461" s="110" t="s">
        <v>135</v>
      </c>
      <c r="AM461" s="111" t="str">
        <f t="shared" si="92"/>
        <v>they_brother</v>
      </c>
      <c r="AN461" s="106" t="str">
        <f t="shared" si="83"/>
        <v>HT3_brother_taylor.png</v>
      </c>
      <c r="AO461" s="106" t="str">
        <f t="shared" si="84"/>
        <v>HT3_sister_taylor.png</v>
      </c>
      <c r="AP461" s="106" t="str">
        <f t="shared" si="85"/>
        <v>ST1_brother_sam.png</v>
      </c>
      <c r="AQ461" s="106" t="str">
        <f t="shared" si="86"/>
        <v>ST1_sister_sam.png</v>
      </c>
      <c r="AR461" s="106" t="s">
        <v>355</v>
      </c>
      <c r="AS461" s="106" t="s">
        <v>358</v>
      </c>
      <c r="AT461" s="106" t="s">
        <v>356</v>
      </c>
      <c r="AU461" s="106" t="s">
        <v>357</v>
      </c>
    </row>
    <row r="462" spans="1:47" x14ac:dyDescent="0.25">
      <c r="A462" s="107">
        <v>13</v>
      </c>
      <c r="B462" s="107" t="s">
        <v>124</v>
      </c>
      <c r="C462" s="107">
        <v>1</v>
      </c>
      <c r="D462" s="46" t="s">
        <v>10</v>
      </c>
      <c r="E462" s="46" t="str">
        <f t="shared" si="87"/>
        <v>intro_list1_critical22</v>
      </c>
      <c r="F462" s="109" t="s">
        <v>339</v>
      </c>
      <c r="G462" s="46" t="s">
        <v>197</v>
      </c>
      <c r="H462" s="46">
        <f>VLOOKUP($C462&amp;$G462,'Character Sets'!$A$3:$H$21,3,FALSE)</f>
        <v>3</v>
      </c>
      <c r="I462" s="46" t="str">
        <f>VLOOKUP($C462&amp;$G462,'Character Sets'!$A$3:$H$21,4,FALSE)</f>
        <v>HT3</v>
      </c>
      <c r="J462" s="46" t="str">
        <f>LOWER(VLOOKUP($C462&amp;$G462,'Character Sets'!$A$3:$H$21,6,FALSE))</f>
        <v>taylor</v>
      </c>
      <c r="K462" s="114" t="str">
        <f t="shared" si="88"/>
        <v>HT3_they_taylor.png</v>
      </c>
      <c r="L462" s="46" t="s">
        <v>196</v>
      </c>
      <c r="M462" s="46">
        <f>VLOOKUP($C462&amp;$L462,'Character Sets'!$A$3:$H$21,3,FALSE)</f>
        <v>2</v>
      </c>
      <c r="N462" s="46" t="str">
        <f>VLOOKUP($C462&amp;$L462,'Character Sets'!$A$3:$H$21,4,FALSE)</f>
        <v>ST1</v>
      </c>
      <c r="O462" s="46" t="str">
        <f>LOWER(VLOOKUP($C462&amp;$L462,'Character Sets'!$A$3:$H$21,6,FALSE))</f>
        <v>sam</v>
      </c>
      <c r="P462" s="114" t="str">
        <f t="shared" si="89"/>
        <v>ST1_she_sam.png</v>
      </c>
      <c r="Q462" s="114" t="s">
        <v>176</v>
      </c>
      <c r="R462" s="107" cm="1">
        <f t="array" ref="R462">_xlfn.IFS($AF462="left", 275, $AF462="right", 525)</f>
        <v>525</v>
      </c>
      <c r="S462" s="107" cm="1">
        <f t="array" ref="S462">_xlfn.IFS($AG462="left", 275, $AG462="right", 525)</f>
        <v>275</v>
      </c>
      <c r="T462" s="107" cm="1">
        <f t="array" ref="T462">_xlfn.IFS($AF462="left", 175, $AF462="right", 725)</f>
        <v>725</v>
      </c>
      <c r="U462" s="107" cm="1">
        <f t="array" ref="U462">_xlfn.IFS($AI462="top", 150, $AI462="bottom", 250)</f>
        <v>150</v>
      </c>
      <c r="V462" s="107" cm="1">
        <f t="array" ref="V462">_xlfn.IFS($AI462="top", 100, $AI462="bottom", 300)</f>
        <v>100</v>
      </c>
      <c r="W462" s="107" cm="1">
        <f t="array" ref="W462">_xlfn.IFS($AI462="top", 50, $AI462="bottom", 350)</f>
        <v>50</v>
      </c>
      <c r="X462" s="111" t="str">
        <f t="shared" si="90"/>
        <v>HT3_sister_taylor.png</v>
      </c>
      <c r="Y462" s="106" t="str" cm="1">
        <f t="array" ref="Y462">_xlfn.IFS($AR462="target_sister",$AO462,$AR462="target_brother", $AN462,$AR462="distractor_sister",$AQ462,$AR462="distractor_brother",$AP462)</f>
        <v>ST1_brother_sam.png</v>
      </c>
      <c r="Z462" s="106" t="str" cm="1">
        <f t="array" ref="Z462">_xlfn.IFS($AS462="target_sister",$AO462,$AS462="target_brother", $AN462,$AS462="distractor_sister",$AQ462,$AS462="distractor_brother",$AP462)</f>
        <v>HT3_sister_taylor.png</v>
      </c>
      <c r="AA462" s="106" t="str" cm="1">
        <f t="array" ref="AA462">_xlfn.IFS($AT462="target_sister",$AO462,$AT462="target_brother", $AN462,$AT462="distractor_sister",$AQ462,$AT462="distractor_brother",$AP462)</f>
        <v>ST1_sister_sam.png</v>
      </c>
      <c r="AB462" s="106" t="str" cm="1">
        <f t="array" ref="AB462">_xlfn.IFS($AU462="target_sister",$AO462,$AU462="target_brother", $AN462,$AU462="distractor_sister",$AQ462,$AU462="distractor_brother",$AP462)</f>
        <v>HT3_brother_taylor.png</v>
      </c>
      <c r="AC462" s="111" t="str">
        <f>_xlfn.CONCAT(VLOOKUP($C462&amp;$G462,'Character Sets'!$A$3:$H$21,6,FALSE)," gave the ",LEFT($Q462,FIND(".",$Q462)-1)," to ",$AK462," ",$AL462,".")</f>
        <v>Taylor gave the plate to their sister.</v>
      </c>
      <c r="AD462" s="107">
        <v>22</v>
      </c>
      <c r="AE462" s="106" t="str" cm="1">
        <f t="array" ref="AE462">_xlfn.IFS($B462="both", "_nametag", $B462="nametag", "_nametag", $B462="intro", "", $B462="neither", "")</f>
        <v/>
      </c>
      <c r="AF462" s="46" t="s">
        <v>6</v>
      </c>
      <c r="AG462" s="46" t="s">
        <v>5</v>
      </c>
      <c r="AH462" s="108" t="str">
        <f t="shared" si="82"/>
        <v>plate</v>
      </c>
      <c r="AI462" s="46" t="s">
        <v>7</v>
      </c>
      <c r="AJ462" s="110" t="str">
        <f t="shared" si="91"/>
        <v>top right</v>
      </c>
      <c r="AK462" s="110" t="str" cm="1">
        <f t="array" ref="AK462">_xlfn.IFS($G462="he", "his", $G462="she", "her", $G462="they", "their")</f>
        <v>their</v>
      </c>
      <c r="AL462" s="110" t="s">
        <v>136</v>
      </c>
      <c r="AM462" s="111" t="str">
        <f t="shared" si="92"/>
        <v>they_sister</v>
      </c>
      <c r="AN462" s="106" t="str">
        <f t="shared" si="83"/>
        <v>HT3_brother_taylor.png</v>
      </c>
      <c r="AO462" s="106" t="str">
        <f t="shared" si="84"/>
        <v>HT3_sister_taylor.png</v>
      </c>
      <c r="AP462" s="106" t="str">
        <f t="shared" si="85"/>
        <v>ST1_brother_sam.png</v>
      </c>
      <c r="AQ462" s="106" t="str">
        <f t="shared" si="86"/>
        <v>ST1_sister_sam.png</v>
      </c>
      <c r="AR462" s="106" t="s">
        <v>357</v>
      </c>
      <c r="AS462" s="106" t="s">
        <v>356</v>
      </c>
      <c r="AT462" s="106" t="s">
        <v>358</v>
      </c>
      <c r="AU462" s="106" t="s">
        <v>355</v>
      </c>
    </row>
    <row r="463" spans="1:47" x14ac:dyDescent="0.25">
      <c r="A463" s="107">
        <v>13</v>
      </c>
      <c r="B463" s="107" t="s">
        <v>124</v>
      </c>
      <c r="C463" s="107">
        <v>1</v>
      </c>
      <c r="D463" s="46" t="s">
        <v>10</v>
      </c>
      <c r="E463" s="46" t="str">
        <f t="shared" si="87"/>
        <v>intro_list1_critical23</v>
      </c>
      <c r="F463" s="109" t="s">
        <v>339</v>
      </c>
      <c r="G463" s="46" t="s">
        <v>197</v>
      </c>
      <c r="H463" s="46">
        <f>VLOOKUP($C463&amp;$G463,'Character Sets'!$A$3:$H$21,3,FALSE)</f>
        <v>3</v>
      </c>
      <c r="I463" s="46" t="str">
        <f>VLOOKUP($C463&amp;$G463,'Character Sets'!$A$3:$H$21,4,FALSE)</f>
        <v>HT3</v>
      </c>
      <c r="J463" s="46" t="str">
        <f>LOWER(VLOOKUP($C463&amp;$G463,'Character Sets'!$A$3:$H$21,6,FALSE))</f>
        <v>taylor</v>
      </c>
      <c r="K463" s="114" t="str">
        <f t="shared" si="88"/>
        <v>HT3_they_taylor.png</v>
      </c>
      <c r="L463" s="46" t="s">
        <v>196</v>
      </c>
      <c r="M463" s="46">
        <f>VLOOKUP($C463&amp;$L463,'Character Sets'!$A$3:$H$21,3,FALSE)</f>
        <v>2</v>
      </c>
      <c r="N463" s="46" t="str">
        <f>VLOOKUP($C463&amp;$L463,'Character Sets'!$A$3:$H$21,4,FALSE)</f>
        <v>ST1</v>
      </c>
      <c r="O463" s="46" t="str">
        <f>LOWER(VLOOKUP($C463&amp;$L463,'Character Sets'!$A$3:$H$21,6,FALSE))</f>
        <v>sam</v>
      </c>
      <c r="P463" s="114" t="str">
        <f t="shared" si="89"/>
        <v>ST1_she_sam.png</v>
      </c>
      <c r="Q463" s="117" t="s">
        <v>37</v>
      </c>
      <c r="R463" s="107" cm="1">
        <f t="array" ref="R463">_xlfn.IFS($AF463="left", 275, $AF463="right", 525)</f>
        <v>275</v>
      </c>
      <c r="S463" s="107" cm="1">
        <f t="array" ref="S463">_xlfn.IFS($AG463="left", 275, $AG463="right", 525)</f>
        <v>525</v>
      </c>
      <c r="T463" s="107" cm="1">
        <f t="array" ref="T463">_xlfn.IFS($AF463="left", 175, $AF463="right", 725)</f>
        <v>175</v>
      </c>
      <c r="U463" s="107" cm="1">
        <f t="array" ref="U463">_xlfn.IFS($AI463="top", 150, $AI463="bottom", 250)</f>
        <v>250</v>
      </c>
      <c r="V463" s="107" cm="1">
        <f t="array" ref="V463">_xlfn.IFS($AI463="top", 100, $AI463="bottom", 300)</f>
        <v>300</v>
      </c>
      <c r="W463" s="107" cm="1">
        <f t="array" ref="W463">_xlfn.IFS($AI463="top", 50, $AI463="bottom", 350)</f>
        <v>350</v>
      </c>
      <c r="X463" s="111" t="str">
        <f t="shared" si="90"/>
        <v>HT3_sister_taylor.png</v>
      </c>
      <c r="Y463" s="106" t="str" cm="1">
        <f t="array" ref="Y463">_xlfn.IFS($AR463="target_sister",$AO463,$AR463="target_brother", $AN463,$AR463="distractor_sister",$AQ463,$AR463="distractor_brother",$AP463)</f>
        <v>HT3_brother_taylor.png</v>
      </c>
      <c r="Z463" s="106" t="str" cm="1">
        <f t="array" ref="Z463">_xlfn.IFS($AS463="target_sister",$AO463,$AS463="target_brother", $AN463,$AS463="distractor_sister",$AQ463,$AS463="distractor_brother",$AP463)</f>
        <v>ST1_sister_sam.png</v>
      </c>
      <c r="AA463" s="106" t="str" cm="1">
        <f t="array" ref="AA463">_xlfn.IFS($AT463="target_sister",$AO463,$AT463="target_brother", $AN463,$AT463="distractor_sister",$AQ463,$AT463="distractor_brother",$AP463)</f>
        <v>HT3_sister_taylor.png</v>
      </c>
      <c r="AB463" s="106" t="str" cm="1">
        <f t="array" ref="AB463">_xlfn.IFS($AU463="target_sister",$AO463,$AU463="target_brother", $AN463,$AU463="distractor_sister",$AQ463,$AU463="distractor_brother",$AP463)</f>
        <v>ST1_brother_sam.png</v>
      </c>
      <c r="AC463" s="111" t="str">
        <f>_xlfn.CONCAT(VLOOKUP($C463&amp;$G463,'Character Sets'!$A$3:$H$21,6,FALSE)," gave the ",LEFT($Q463,FIND(".",$Q463)-1)," to ",$AK463," ",$AL463,".")</f>
        <v>Taylor gave the orange to their sister.</v>
      </c>
      <c r="AD463" s="107">
        <v>23</v>
      </c>
      <c r="AE463" s="106" t="str" cm="1">
        <f t="array" ref="AE463">_xlfn.IFS($B463="both", "_nametag", $B463="nametag", "_nametag", $B463="intro", "", $B463="neither", "")</f>
        <v/>
      </c>
      <c r="AF463" s="46" t="s">
        <v>5</v>
      </c>
      <c r="AG463" s="46" t="s">
        <v>6</v>
      </c>
      <c r="AH463" s="108" t="str">
        <f t="shared" si="82"/>
        <v>orange</v>
      </c>
      <c r="AI463" s="46" t="s">
        <v>8</v>
      </c>
      <c r="AJ463" s="110" t="str">
        <f t="shared" si="91"/>
        <v>bottom left</v>
      </c>
      <c r="AK463" s="110" t="str" cm="1">
        <f t="array" ref="AK463">_xlfn.IFS($G463="he", "his", $G463="she", "her", $G463="they", "their")</f>
        <v>their</v>
      </c>
      <c r="AL463" s="110" t="s">
        <v>136</v>
      </c>
      <c r="AM463" s="111" t="str">
        <f t="shared" si="92"/>
        <v>they_sister</v>
      </c>
      <c r="AN463" s="106" t="str">
        <f t="shared" si="83"/>
        <v>HT3_brother_taylor.png</v>
      </c>
      <c r="AO463" s="106" t="str">
        <f t="shared" si="84"/>
        <v>HT3_sister_taylor.png</v>
      </c>
      <c r="AP463" s="106" t="str">
        <f t="shared" si="85"/>
        <v>ST1_brother_sam.png</v>
      </c>
      <c r="AQ463" s="106" t="str">
        <f t="shared" si="86"/>
        <v>ST1_sister_sam.png</v>
      </c>
      <c r="AR463" s="106" t="s">
        <v>355</v>
      </c>
      <c r="AS463" s="106" t="s">
        <v>358</v>
      </c>
      <c r="AT463" s="106" t="s">
        <v>356</v>
      </c>
      <c r="AU463" s="106" t="s">
        <v>357</v>
      </c>
    </row>
    <row r="464" spans="1:47" x14ac:dyDescent="0.25">
      <c r="A464" s="107">
        <v>13</v>
      </c>
      <c r="B464" s="107" t="s">
        <v>124</v>
      </c>
      <c r="C464" s="107">
        <v>1</v>
      </c>
      <c r="D464" s="46" t="s">
        <v>10</v>
      </c>
      <c r="E464" s="46" t="str">
        <f t="shared" si="87"/>
        <v>intro_list1_critical24</v>
      </c>
      <c r="F464" s="109" t="s">
        <v>339</v>
      </c>
      <c r="G464" s="46" t="s">
        <v>197</v>
      </c>
      <c r="H464" s="46">
        <f>VLOOKUP($C464&amp;$G464,'Character Sets'!$A$3:$H$21,3,FALSE)</f>
        <v>3</v>
      </c>
      <c r="I464" s="46" t="str">
        <f>VLOOKUP($C464&amp;$G464,'Character Sets'!$A$3:$H$21,4,FALSE)</f>
        <v>HT3</v>
      </c>
      <c r="J464" s="46" t="str">
        <f>LOWER(VLOOKUP($C464&amp;$G464,'Character Sets'!$A$3:$H$21,6,FALSE))</f>
        <v>taylor</v>
      </c>
      <c r="K464" s="114" t="str">
        <f t="shared" si="88"/>
        <v>HT3_they_taylor.png</v>
      </c>
      <c r="L464" s="46" t="s">
        <v>196</v>
      </c>
      <c r="M464" s="46">
        <f>VLOOKUP($C464&amp;$L464,'Character Sets'!$A$3:$H$21,3,FALSE)</f>
        <v>2</v>
      </c>
      <c r="N464" s="46" t="str">
        <f>VLOOKUP($C464&amp;$L464,'Character Sets'!$A$3:$H$21,4,FALSE)</f>
        <v>ST1</v>
      </c>
      <c r="O464" s="46" t="str">
        <f>LOWER(VLOOKUP($C464&amp;$L464,'Character Sets'!$A$3:$H$21,6,FALSE))</f>
        <v>sam</v>
      </c>
      <c r="P464" s="114" t="str">
        <f t="shared" si="89"/>
        <v>ST1_she_sam.png</v>
      </c>
      <c r="Q464" s="114" t="s">
        <v>29</v>
      </c>
      <c r="R464" s="107" cm="1">
        <f t="array" ref="R464">_xlfn.IFS($AF464="left", 275, $AF464="right", 525)</f>
        <v>525</v>
      </c>
      <c r="S464" s="107" cm="1">
        <f t="array" ref="S464">_xlfn.IFS($AG464="left", 275, $AG464="right", 525)</f>
        <v>275</v>
      </c>
      <c r="T464" s="107" cm="1">
        <f t="array" ref="T464">_xlfn.IFS($AF464="left", 175, $AF464="right", 725)</f>
        <v>725</v>
      </c>
      <c r="U464" s="107" cm="1">
        <f t="array" ref="U464">_xlfn.IFS($AI464="top", 150, $AI464="bottom", 250)</f>
        <v>250</v>
      </c>
      <c r="V464" s="107" cm="1">
        <f t="array" ref="V464">_xlfn.IFS($AI464="top", 100, $AI464="bottom", 300)</f>
        <v>300</v>
      </c>
      <c r="W464" s="107" cm="1">
        <f t="array" ref="W464">_xlfn.IFS($AI464="top", 50, $AI464="bottom", 350)</f>
        <v>350</v>
      </c>
      <c r="X464" s="111" t="str">
        <f t="shared" si="90"/>
        <v>HT3_brother_taylor.png</v>
      </c>
      <c r="Y464" s="106" t="str" cm="1">
        <f t="array" ref="Y464">_xlfn.IFS($AR464="target_sister",$AO464,$AR464="target_brother", $AN464,$AR464="distractor_sister",$AQ464,$AR464="distractor_brother",$AP464)</f>
        <v>ST1_brother_sam.png</v>
      </c>
      <c r="Z464" s="106" t="str" cm="1">
        <f t="array" ref="Z464">_xlfn.IFS($AS464="target_sister",$AO464,$AS464="target_brother", $AN464,$AS464="distractor_sister",$AQ464,$AS464="distractor_brother",$AP464)</f>
        <v>HT3_sister_taylor.png</v>
      </c>
      <c r="AA464" s="106" t="str" cm="1">
        <f t="array" ref="AA464">_xlfn.IFS($AT464="target_sister",$AO464,$AT464="target_brother", $AN464,$AT464="distractor_sister",$AQ464,$AT464="distractor_brother",$AP464)</f>
        <v>ST1_sister_sam.png</v>
      </c>
      <c r="AB464" s="106" t="str" cm="1">
        <f t="array" ref="AB464">_xlfn.IFS($AU464="target_sister",$AO464,$AU464="target_brother", $AN464,$AU464="distractor_sister",$AQ464,$AU464="distractor_brother",$AP464)</f>
        <v>HT3_brother_taylor.png</v>
      </c>
      <c r="AC464" s="111" t="str">
        <f>_xlfn.CONCAT(VLOOKUP($C464&amp;$G464,'Character Sets'!$A$3:$H$21,6,FALSE)," gave the ",LEFT($Q464,FIND(".",$Q464)-1)," to ",$AK464," ",$AL464,".")</f>
        <v>Taylor gave the potato to their brother.</v>
      </c>
      <c r="AD464" s="107">
        <v>24</v>
      </c>
      <c r="AE464" s="106" t="str" cm="1">
        <f t="array" ref="AE464">_xlfn.IFS($B464="both", "_nametag", $B464="nametag", "_nametag", $B464="intro", "", $B464="neither", "")</f>
        <v/>
      </c>
      <c r="AF464" s="46" t="s">
        <v>6</v>
      </c>
      <c r="AG464" s="46" t="s">
        <v>5</v>
      </c>
      <c r="AH464" s="108" t="str">
        <f t="shared" si="82"/>
        <v>potato</v>
      </c>
      <c r="AI464" s="46" t="s">
        <v>8</v>
      </c>
      <c r="AJ464" s="110" t="str">
        <f t="shared" si="91"/>
        <v>bottom right</v>
      </c>
      <c r="AK464" s="110" t="str" cm="1">
        <f t="array" ref="AK464">_xlfn.IFS($G464="he", "his", $G464="she", "her", $G464="they", "their")</f>
        <v>their</v>
      </c>
      <c r="AL464" s="110" t="s">
        <v>135</v>
      </c>
      <c r="AM464" s="111" t="str">
        <f t="shared" si="92"/>
        <v>they_brother</v>
      </c>
      <c r="AN464" s="106" t="str">
        <f t="shared" si="83"/>
        <v>HT3_brother_taylor.png</v>
      </c>
      <c r="AO464" s="106" t="str">
        <f t="shared" si="84"/>
        <v>HT3_sister_taylor.png</v>
      </c>
      <c r="AP464" s="106" t="str">
        <f t="shared" si="85"/>
        <v>ST1_brother_sam.png</v>
      </c>
      <c r="AQ464" s="106" t="str">
        <f t="shared" si="86"/>
        <v>ST1_sister_sam.png</v>
      </c>
      <c r="AR464" s="106" t="s">
        <v>357</v>
      </c>
      <c r="AS464" s="106" t="s">
        <v>356</v>
      </c>
      <c r="AT464" s="106" t="s">
        <v>358</v>
      </c>
      <c r="AU464" s="106" t="s">
        <v>355</v>
      </c>
    </row>
    <row r="465" spans="1:47" x14ac:dyDescent="0.25">
      <c r="A465" s="107">
        <v>13</v>
      </c>
      <c r="B465" s="107" t="s">
        <v>124</v>
      </c>
      <c r="C465" s="107">
        <v>1</v>
      </c>
      <c r="D465" s="46" t="s">
        <v>10</v>
      </c>
      <c r="E465" s="46" t="str">
        <f t="shared" si="87"/>
        <v>intro_list1_critical25</v>
      </c>
      <c r="F465" s="109" t="s">
        <v>339</v>
      </c>
      <c r="G465" s="46" t="s">
        <v>197</v>
      </c>
      <c r="H465" s="46">
        <f>VLOOKUP($C465&amp;$G465,'Character Sets'!$A$3:$H$21,3,FALSE)</f>
        <v>3</v>
      </c>
      <c r="I465" s="46" t="str">
        <f>VLOOKUP($C465&amp;$G465,'Character Sets'!$A$3:$H$21,4,FALSE)</f>
        <v>HT3</v>
      </c>
      <c r="J465" s="46" t="str">
        <f>LOWER(VLOOKUP($C465&amp;$G465,'Character Sets'!$A$3:$H$21,6,FALSE))</f>
        <v>taylor</v>
      </c>
      <c r="K465" s="114" t="str">
        <f t="shared" si="88"/>
        <v>HT3_they_taylor.png</v>
      </c>
      <c r="L465" s="46" t="s">
        <v>196</v>
      </c>
      <c r="M465" s="46">
        <f>VLOOKUP($C465&amp;$L465,'Character Sets'!$A$3:$H$21,3,FALSE)</f>
        <v>2</v>
      </c>
      <c r="N465" s="46" t="str">
        <f>VLOOKUP($C465&amp;$L465,'Character Sets'!$A$3:$H$21,4,FALSE)</f>
        <v>ST1</v>
      </c>
      <c r="O465" s="46" t="str">
        <f>LOWER(VLOOKUP($C465&amp;$L465,'Character Sets'!$A$3:$H$21,6,FALSE))</f>
        <v>sam</v>
      </c>
      <c r="P465" s="114" t="str">
        <f t="shared" si="89"/>
        <v>ST1_she_sam.png</v>
      </c>
      <c r="Q465" s="114" t="s">
        <v>30</v>
      </c>
      <c r="R465" s="107" cm="1">
        <f t="array" ref="R465">_xlfn.IFS($AF465="left", 275, $AF465="right", 525)</f>
        <v>275</v>
      </c>
      <c r="S465" s="107" cm="1">
        <f t="array" ref="S465">_xlfn.IFS($AG465="left", 275, $AG465="right", 525)</f>
        <v>525</v>
      </c>
      <c r="T465" s="107" cm="1">
        <f t="array" ref="T465">_xlfn.IFS($AF465="left", 175, $AF465="right", 725)</f>
        <v>175</v>
      </c>
      <c r="U465" s="107" cm="1">
        <f t="array" ref="U465">_xlfn.IFS($AI465="top", 150, $AI465="bottom", 250)</f>
        <v>150</v>
      </c>
      <c r="V465" s="107" cm="1">
        <f t="array" ref="V465">_xlfn.IFS($AI465="top", 100, $AI465="bottom", 300)</f>
        <v>100</v>
      </c>
      <c r="W465" s="107" cm="1">
        <f t="array" ref="W465">_xlfn.IFS($AI465="top", 50, $AI465="bottom", 350)</f>
        <v>50</v>
      </c>
      <c r="X465" s="111" t="str">
        <f t="shared" si="90"/>
        <v>HT3_sister_taylor.png</v>
      </c>
      <c r="Y465" s="106" t="str" cm="1">
        <f t="array" ref="Y465">_xlfn.IFS($AR465="target_sister",$AO465,$AR465="target_brother", $AN465,$AR465="distractor_sister",$AQ465,$AR465="distractor_brother",$AP465)</f>
        <v>HT3_sister_taylor.png</v>
      </c>
      <c r="Z465" s="106" t="str" cm="1">
        <f t="array" ref="Z465">_xlfn.IFS($AS465="target_sister",$AO465,$AS465="target_brother", $AN465,$AS465="distractor_sister",$AQ465,$AS465="distractor_brother",$AP465)</f>
        <v>ST1_sister_sam.png</v>
      </c>
      <c r="AA465" s="106" t="str" cm="1">
        <f t="array" ref="AA465">_xlfn.IFS($AT465="target_sister",$AO465,$AT465="target_brother", $AN465,$AT465="distractor_sister",$AQ465,$AT465="distractor_brother",$AP465)</f>
        <v>HT3_brother_taylor.png</v>
      </c>
      <c r="AB465" s="106" t="str" cm="1">
        <f t="array" ref="AB465">_xlfn.IFS($AU465="target_sister",$AO465,$AU465="target_brother", $AN465,$AU465="distractor_sister",$AQ465,$AU465="distractor_brother",$AP465)</f>
        <v>ST1_brother_sam.png</v>
      </c>
      <c r="AC465" s="111" t="str">
        <f>_xlfn.CONCAT(VLOOKUP($C465&amp;$G465,'Character Sets'!$A$3:$H$21,6,FALSE)," gave the ",LEFT($Q465,FIND(".",$Q465)-1)," to ",$AK465," ",$AL465,".")</f>
        <v>Taylor gave the apple to their sister.</v>
      </c>
      <c r="AD465" s="107">
        <v>25</v>
      </c>
      <c r="AE465" s="106" t="str" cm="1">
        <f t="array" ref="AE465">_xlfn.IFS($B465="both", "_nametag", $B465="nametag", "_nametag", $B465="intro", "", $B465="neither", "")</f>
        <v/>
      </c>
      <c r="AF465" s="46" t="s">
        <v>5</v>
      </c>
      <c r="AG465" s="46" t="s">
        <v>6</v>
      </c>
      <c r="AH465" s="108" t="str">
        <f t="shared" si="82"/>
        <v>apple</v>
      </c>
      <c r="AI465" s="46" t="s">
        <v>7</v>
      </c>
      <c r="AJ465" s="110" t="str">
        <f t="shared" si="91"/>
        <v>top left</v>
      </c>
      <c r="AK465" s="110" t="str" cm="1">
        <f t="array" ref="AK465">_xlfn.IFS($G465="he", "his", $G465="she", "her", $G465="they", "their")</f>
        <v>their</v>
      </c>
      <c r="AL465" s="110" t="s">
        <v>136</v>
      </c>
      <c r="AM465" s="111" t="str">
        <f t="shared" si="92"/>
        <v>they_sister</v>
      </c>
      <c r="AN465" s="106" t="str">
        <f t="shared" si="83"/>
        <v>HT3_brother_taylor.png</v>
      </c>
      <c r="AO465" s="106" t="str">
        <f t="shared" si="84"/>
        <v>HT3_sister_taylor.png</v>
      </c>
      <c r="AP465" s="106" t="str">
        <f t="shared" si="85"/>
        <v>ST1_brother_sam.png</v>
      </c>
      <c r="AQ465" s="106" t="str">
        <f t="shared" si="86"/>
        <v>ST1_sister_sam.png</v>
      </c>
      <c r="AR465" s="106" t="s">
        <v>356</v>
      </c>
      <c r="AS465" s="106" t="s">
        <v>358</v>
      </c>
      <c r="AT465" s="106" t="s">
        <v>355</v>
      </c>
      <c r="AU465" s="106" t="s">
        <v>357</v>
      </c>
    </row>
    <row r="466" spans="1:47" x14ac:dyDescent="0.25">
      <c r="A466" s="107">
        <v>13</v>
      </c>
      <c r="B466" s="107" t="s">
        <v>124</v>
      </c>
      <c r="C466" s="107">
        <v>1</v>
      </c>
      <c r="D466" s="46" t="s">
        <v>10</v>
      </c>
      <c r="E466" s="46" t="str">
        <f t="shared" si="87"/>
        <v>intro_list1_critical26</v>
      </c>
      <c r="F466" s="109" t="s">
        <v>339</v>
      </c>
      <c r="G466" s="46" t="s">
        <v>197</v>
      </c>
      <c r="H466" s="46">
        <f>VLOOKUP($C466&amp;$G466,'Character Sets'!$A$3:$H$21,3,FALSE)</f>
        <v>3</v>
      </c>
      <c r="I466" s="46" t="str">
        <f>VLOOKUP($C466&amp;$G466,'Character Sets'!$A$3:$H$21,4,FALSE)</f>
        <v>HT3</v>
      </c>
      <c r="J466" s="46" t="str">
        <f>LOWER(VLOOKUP($C466&amp;$G466,'Character Sets'!$A$3:$H$21,6,FALSE))</f>
        <v>taylor</v>
      </c>
      <c r="K466" s="114" t="str">
        <f t="shared" si="88"/>
        <v>HT3_they_taylor.png</v>
      </c>
      <c r="L466" s="46" t="s">
        <v>195</v>
      </c>
      <c r="M466" s="46">
        <f>VLOOKUP($C466&amp;$L466,'Character Sets'!$A$3:$H$21,3,FALSE)</f>
        <v>1</v>
      </c>
      <c r="N466" s="46" t="str">
        <f>VLOOKUP($C466&amp;$L466,'Character Sets'!$A$3:$H$21,4,FALSE)</f>
        <v>HT1</v>
      </c>
      <c r="O466" s="46" t="str">
        <f>LOWER(VLOOKUP($C466&amp;$L466,'Character Sets'!$A$3:$H$21,6,FALSE))</f>
        <v>alex</v>
      </c>
      <c r="P466" s="114" t="str">
        <f t="shared" si="89"/>
        <v>HT1_he_alex.png</v>
      </c>
      <c r="Q466" s="114" t="s">
        <v>31</v>
      </c>
      <c r="R466" s="107" cm="1">
        <f t="array" ref="R466">_xlfn.IFS($AF466="left", 275, $AF466="right", 525)</f>
        <v>525</v>
      </c>
      <c r="S466" s="107" cm="1">
        <f t="array" ref="S466">_xlfn.IFS($AG466="left", 275, $AG466="right", 525)</f>
        <v>275</v>
      </c>
      <c r="T466" s="107" cm="1">
        <f t="array" ref="T466">_xlfn.IFS($AF466="left", 175, $AF466="right", 725)</f>
        <v>725</v>
      </c>
      <c r="U466" s="107" cm="1">
        <f t="array" ref="U466">_xlfn.IFS($AI466="top", 150, $AI466="bottom", 250)</f>
        <v>150</v>
      </c>
      <c r="V466" s="107" cm="1">
        <f t="array" ref="V466">_xlfn.IFS($AI466="top", 100, $AI466="bottom", 300)</f>
        <v>100</v>
      </c>
      <c r="W466" s="107" cm="1">
        <f t="array" ref="W466">_xlfn.IFS($AI466="top", 50, $AI466="bottom", 350)</f>
        <v>50</v>
      </c>
      <c r="X466" s="111" t="str">
        <f t="shared" si="90"/>
        <v>HT3_brother_taylor.png</v>
      </c>
      <c r="Y466" s="106" t="str" cm="1">
        <f t="array" ref="Y466">_xlfn.IFS($AR466="target_sister",$AO466,$AR466="target_brother", $AN466,$AR466="distractor_sister",$AQ466,$AR466="distractor_brother",$AP466)</f>
        <v>HT1_sister_alex.png</v>
      </c>
      <c r="Z466" s="106" t="str" cm="1">
        <f t="array" ref="Z466">_xlfn.IFS($AS466="target_sister",$AO466,$AS466="target_brother", $AN466,$AS466="distractor_sister",$AQ466,$AS466="distractor_brother",$AP466)</f>
        <v>HT3_brother_taylor.png</v>
      </c>
      <c r="AA466" s="106" t="str" cm="1">
        <f t="array" ref="AA466">_xlfn.IFS($AT466="target_sister",$AO466,$AT466="target_brother", $AN466,$AT466="distractor_sister",$AQ466,$AT466="distractor_brother",$AP466)</f>
        <v>HT1_brother_alex.png</v>
      </c>
      <c r="AB466" s="106" t="str" cm="1">
        <f t="array" ref="AB466">_xlfn.IFS($AU466="target_sister",$AO466,$AU466="target_brother", $AN466,$AU466="distractor_sister",$AQ466,$AU466="distractor_brother",$AP466)</f>
        <v>HT3_sister_taylor.png</v>
      </c>
      <c r="AC466" s="111" t="str">
        <f>_xlfn.CONCAT(VLOOKUP($C466&amp;$G466,'Character Sets'!$A$3:$H$21,6,FALSE)," gave the ",LEFT($Q466,FIND(".",$Q466)-1)," to ",$AK466," ",$AL466,".")</f>
        <v>Taylor gave the onion to their brother.</v>
      </c>
      <c r="AD466" s="107">
        <v>26</v>
      </c>
      <c r="AE466" s="106" t="str" cm="1">
        <f t="array" ref="AE466">_xlfn.IFS($B466="both", "_nametag", $B466="nametag", "_nametag", $B466="intro", "", $B466="neither", "")</f>
        <v/>
      </c>
      <c r="AF466" s="46" t="s">
        <v>6</v>
      </c>
      <c r="AG466" s="46" t="s">
        <v>5</v>
      </c>
      <c r="AH466" s="108" t="str">
        <f t="shared" si="82"/>
        <v>onion</v>
      </c>
      <c r="AI466" s="46" t="s">
        <v>7</v>
      </c>
      <c r="AJ466" s="110" t="str">
        <f t="shared" si="91"/>
        <v>top right</v>
      </c>
      <c r="AK466" s="110" t="str" cm="1">
        <f t="array" ref="AK466">_xlfn.IFS($G466="he", "his", $G466="she", "her", $G466="they", "their")</f>
        <v>their</v>
      </c>
      <c r="AL466" s="110" t="s">
        <v>135</v>
      </c>
      <c r="AM466" s="111" t="str">
        <f t="shared" si="92"/>
        <v>they_brother</v>
      </c>
      <c r="AN466" s="106" t="str">
        <f t="shared" si="83"/>
        <v>HT3_brother_taylor.png</v>
      </c>
      <c r="AO466" s="106" t="str">
        <f t="shared" si="84"/>
        <v>HT3_sister_taylor.png</v>
      </c>
      <c r="AP466" s="106" t="str">
        <f t="shared" si="85"/>
        <v>HT1_brother_alex.png</v>
      </c>
      <c r="AQ466" s="106" t="str">
        <f t="shared" si="86"/>
        <v>HT1_sister_alex.png</v>
      </c>
      <c r="AR466" s="106" t="s">
        <v>358</v>
      </c>
      <c r="AS466" s="106" t="s">
        <v>355</v>
      </c>
      <c r="AT466" s="106" t="s">
        <v>357</v>
      </c>
      <c r="AU466" s="106" t="s">
        <v>356</v>
      </c>
    </row>
    <row r="467" spans="1:47" x14ac:dyDescent="0.25">
      <c r="A467" s="107">
        <v>13</v>
      </c>
      <c r="B467" s="107" t="s">
        <v>124</v>
      </c>
      <c r="C467" s="107">
        <v>1</v>
      </c>
      <c r="D467" s="46" t="s">
        <v>10</v>
      </c>
      <c r="E467" s="46" t="str">
        <f t="shared" si="87"/>
        <v>intro_list1_critical27</v>
      </c>
      <c r="F467" s="109" t="s">
        <v>339</v>
      </c>
      <c r="G467" s="46" t="s">
        <v>197</v>
      </c>
      <c r="H467" s="46">
        <f>VLOOKUP($C467&amp;$G467,'Character Sets'!$A$3:$H$21,3,FALSE)</f>
        <v>3</v>
      </c>
      <c r="I467" s="46" t="str">
        <f>VLOOKUP($C467&amp;$G467,'Character Sets'!$A$3:$H$21,4,FALSE)</f>
        <v>HT3</v>
      </c>
      <c r="J467" s="46" t="str">
        <f>LOWER(VLOOKUP($C467&amp;$G467,'Character Sets'!$A$3:$H$21,6,FALSE))</f>
        <v>taylor</v>
      </c>
      <c r="K467" s="114" t="str">
        <f t="shared" si="88"/>
        <v>HT3_they_taylor.png</v>
      </c>
      <c r="L467" s="46" t="s">
        <v>195</v>
      </c>
      <c r="M467" s="46">
        <f>VLOOKUP($C467&amp;$L467,'Character Sets'!$A$3:$H$21,3,FALSE)</f>
        <v>1</v>
      </c>
      <c r="N467" s="46" t="str">
        <f>VLOOKUP($C467&amp;$L467,'Character Sets'!$A$3:$H$21,4,FALSE)</f>
        <v>HT1</v>
      </c>
      <c r="O467" s="46" t="str">
        <f>LOWER(VLOOKUP($C467&amp;$L467,'Character Sets'!$A$3:$H$21,6,FALSE))</f>
        <v>alex</v>
      </c>
      <c r="P467" s="114" t="str">
        <f t="shared" si="89"/>
        <v>HT1_he_alex.png</v>
      </c>
      <c r="Q467" s="114" t="s">
        <v>34</v>
      </c>
      <c r="R467" s="107" cm="1">
        <f t="array" ref="R467">_xlfn.IFS($AF467="left", 275, $AF467="right", 525)</f>
        <v>275</v>
      </c>
      <c r="S467" s="107" cm="1">
        <f t="array" ref="S467">_xlfn.IFS($AG467="left", 275, $AG467="right", 525)</f>
        <v>525</v>
      </c>
      <c r="T467" s="107" cm="1">
        <f t="array" ref="T467">_xlfn.IFS($AF467="left", 175, $AF467="right", 725)</f>
        <v>175</v>
      </c>
      <c r="U467" s="107" cm="1">
        <f t="array" ref="U467">_xlfn.IFS($AI467="top", 150, $AI467="bottom", 250)</f>
        <v>250</v>
      </c>
      <c r="V467" s="107" cm="1">
        <f t="array" ref="V467">_xlfn.IFS($AI467="top", 100, $AI467="bottom", 300)</f>
        <v>300</v>
      </c>
      <c r="W467" s="107" cm="1">
        <f t="array" ref="W467">_xlfn.IFS($AI467="top", 50, $AI467="bottom", 350)</f>
        <v>350</v>
      </c>
      <c r="X467" s="111" t="str">
        <f t="shared" si="90"/>
        <v>HT3_brother_taylor.png</v>
      </c>
      <c r="Y467" s="106" t="str" cm="1">
        <f t="array" ref="Y467">_xlfn.IFS($AR467="target_sister",$AO467,$AR467="target_brother", $AN467,$AR467="distractor_sister",$AQ467,$AR467="distractor_brother",$AP467)</f>
        <v>HT3_sister_taylor.png</v>
      </c>
      <c r="Z467" s="106" t="str" cm="1">
        <f t="array" ref="Z467">_xlfn.IFS($AS467="target_sister",$AO467,$AS467="target_brother", $AN467,$AS467="distractor_sister",$AQ467,$AS467="distractor_brother",$AP467)</f>
        <v>HT1_brother_alex.png</v>
      </c>
      <c r="AA467" s="106" t="str" cm="1">
        <f t="array" ref="AA467">_xlfn.IFS($AT467="target_sister",$AO467,$AT467="target_brother", $AN467,$AT467="distractor_sister",$AQ467,$AT467="distractor_brother",$AP467)</f>
        <v>HT3_brother_taylor.png</v>
      </c>
      <c r="AB467" s="106" t="str" cm="1">
        <f t="array" ref="AB467">_xlfn.IFS($AU467="target_sister",$AO467,$AU467="target_brother", $AN467,$AU467="distractor_sister",$AQ467,$AU467="distractor_brother",$AP467)</f>
        <v>HT1_sister_alex.png</v>
      </c>
      <c r="AC467" s="111" t="str">
        <f>_xlfn.CONCAT(VLOOKUP($C467&amp;$G467,'Character Sets'!$A$3:$H$21,6,FALSE)," gave the ",LEFT($Q467,FIND(".",$Q467)-1)," to ",$AK467," ",$AL467,".")</f>
        <v>Taylor gave the watermelon to their brother.</v>
      </c>
      <c r="AD467" s="107">
        <v>27</v>
      </c>
      <c r="AE467" s="106" t="str" cm="1">
        <f t="array" ref="AE467">_xlfn.IFS($B467="both", "_nametag", $B467="nametag", "_nametag", $B467="intro", "", $B467="neither", "")</f>
        <v/>
      </c>
      <c r="AF467" s="46" t="s">
        <v>5</v>
      </c>
      <c r="AG467" s="46" t="s">
        <v>6</v>
      </c>
      <c r="AH467" s="108" t="str">
        <f t="shared" si="82"/>
        <v>watermelon</v>
      </c>
      <c r="AI467" s="46" t="s">
        <v>8</v>
      </c>
      <c r="AJ467" s="110" t="str">
        <f t="shared" si="91"/>
        <v>bottom left</v>
      </c>
      <c r="AK467" s="110" t="str" cm="1">
        <f t="array" ref="AK467">_xlfn.IFS($G467="he", "his", $G467="she", "her", $G467="they", "their")</f>
        <v>their</v>
      </c>
      <c r="AL467" s="110" t="s">
        <v>135</v>
      </c>
      <c r="AM467" s="111" t="str">
        <f t="shared" si="92"/>
        <v>they_brother</v>
      </c>
      <c r="AN467" s="106" t="str">
        <f t="shared" si="83"/>
        <v>HT3_brother_taylor.png</v>
      </c>
      <c r="AO467" s="106" t="str">
        <f t="shared" si="84"/>
        <v>HT3_sister_taylor.png</v>
      </c>
      <c r="AP467" s="106" t="str">
        <f t="shared" si="85"/>
        <v>HT1_brother_alex.png</v>
      </c>
      <c r="AQ467" s="106" t="str">
        <f t="shared" si="86"/>
        <v>HT1_sister_alex.png</v>
      </c>
      <c r="AR467" s="106" t="s">
        <v>356</v>
      </c>
      <c r="AS467" s="106" t="s">
        <v>357</v>
      </c>
      <c r="AT467" s="106" t="s">
        <v>355</v>
      </c>
      <c r="AU467" s="106" t="s">
        <v>358</v>
      </c>
    </row>
    <row r="468" spans="1:47" x14ac:dyDescent="0.25">
      <c r="A468" s="107">
        <v>13</v>
      </c>
      <c r="B468" s="107" t="s">
        <v>124</v>
      </c>
      <c r="C468" s="107">
        <v>1</v>
      </c>
      <c r="D468" s="46" t="s">
        <v>10</v>
      </c>
      <c r="E468" s="46" t="str">
        <f t="shared" si="87"/>
        <v>intro_list1_critical28</v>
      </c>
      <c r="F468" s="109" t="s">
        <v>339</v>
      </c>
      <c r="G468" s="46" t="s">
        <v>197</v>
      </c>
      <c r="H468" s="46">
        <f>VLOOKUP($C468&amp;$G468,'Character Sets'!$A$3:$H$21,3,FALSE)</f>
        <v>3</v>
      </c>
      <c r="I468" s="46" t="str">
        <f>VLOOKUP($C468&amp;$G468,'Character Sets'!$A$3:$H$21,4,FALSE)</f>
        <v>HT3</v>
      </c>
      <c r="J468" s="46" t="str">
        <f>LOWER(VLOOKUP($C468&amp;$G468,'Character Sets'!$A$3:$H$21,6,FALSE))</f>
        <v>taylor</v>
      </c>
      <c r="K468" s="114" t="str">
        <f t="shared" si="88"/>
        <v>HT3_they_taylor.png</v>
      </c>
      <c r="L468" s="46" t="s">
        <v>195</v>
      </c>
      <c r="M468" s="46">
        <f>VLOOKUP($C468&amp;$L468,'Character Sets'!$A$3:$H$21,3,FALSE)</f>
        <v>1</v>
      </c>
      <c r="N468" s="46" t="str">
        <f>VLOOKUP($C468&amp;$L468,'Character Sets'!$A$3:$H$21,4,FALSE)</f>
        <v>HT1</v>
      </c>
      <c r="O468" s="46" t="str">
        <f>LOWER(VLOOKUP($C468&amp;$L468,'Character Sets'!$A$3:$H$21,6,FALSE))</f>
        <v>alex</v>
      </c>
      <c r="P468" s="114" t="str">
        <f t="shared" si="89"/>
        <v>HT1_he_alex.png</v>
      </c>
      <c r="Q468" s="114" t="s">
        <v>32</v>
      </c>
      <c r="R468" s="107" cm="1">
        <f t="array" ref="R468">_xlfn.IFS($AF468="left", 275, $AF468="right", 525)</f>
        <v>525</v>
      </c>
      <c r="S468" s="107" cm="1">
        <f t="array" ref="S468">_xlfn.IFS($AG468="left", 275, $AG468="right", 525)</f>
        <v>275</v>
      </c>
      <c r="T468" s="107" cm="1">
        <f t="array" ref="T468">_xlfn.IFS($AF468="left", 175, $AF468="right", 725)</f>
        <v>725</v>
      </c>
      <c r="U468" s="107" cm="1">
        <f t="array" ref="U468">_xlfn.IFS($AI468="top", 150, $AI468="bottom", 250)</f>
        <v>250</v>
      </c>
      <c r="V468" s="107" cm="1">
        <f t="array" ref="V468">_xlfn.IFS($AI468="top", 100, $AI468="bottom", 300)</f>
        <v>300</v>
      </c>
      <c r="W468" s="107" cm="1">
        <f t="array" ref="W468">_xlfn.IFS($AI468="top", 50, $AI468="bottom", 350)</f>
        <v>350</v>
      </c>
      <c r="X468" s="111" t="str">
        <f t="shared" si="90"/>
        <v>HT3_sister_taylor.png</v>
      </c>
      <c r="Y468" s="106" t="str" cm="1">
        <f t="array" ref="Y468">_xlfn.IFS($AR468="target_sister",$AO468,$AR468="target_brother", $AN468,$AR468="distractor_sister",$AQ468,$AR468="distractor_brother",$AP468)</f>
        <v>HT1_sister_alex.png</v>
      </c>
      <c r="Z468" s="106" t="str" cm="1">
        <f t="array" ref="Z468">_xlfn.IFS($AS468="target_sister",$AO468,$AS468="target_brother", $AN468,$AS468="distractor_sister",$AQ468,$AS468="distractor_brother",$AP468)</f>
        <v>HT3_brother_taylor.png</v>
      </c>
      <c r="AA468" s="106" t="str" cm="1">
        <f t="array" ref="AA468">_xlfn.IFS($AT468="target_sister",$AO468,$AT468="target_brother", $AN468,$AT468="distractor_sister",$AQ468,$AT468="distractor_brother",$AP468)</f>
        <v>HT1_brother_alex.png</v>
      </c>
      <c r="AB468" s="106" t="str" cm="1">
        <f t="array" ref="AB468">_xlfn.IFS($AU468="target_sister",$AO468,$AU468="target_brother", $AN468,$AU468="distractor_sister",$AQ468,$AU468="distractor_brother",$AP468)</f>
        <v>HT3_sister_taylor.png</v>
      </c>
      <c r="AC468" s="111" t="str">
        <f>_xlfn.CONCAT(VLOOKUP($C468&amp;$G468,'Character Sets'!$A$3:$H$21,6,FALSE)," gave the ",LEFT($Q468,FIND(".",$Q468)-1)," to ",$AK468," ",$AL468,".")</f>
        <v>Taylor gave the knife to their sister.</v>
      </c>
      <c r="AD468" s="107">
        <v>28</v>
      </c>
      <c r="AE468" s="106" t="str" cm="1">
        <f t="array" ref="AE468">_xlfn.IFS($B468="both", "_nametag", $B468="nametag", "_nametag", $B468="intro", "", $B468="neither", "")</f>
        <v/>
      </c>
      <c r="AF468" s="46" t="s">
        <v>6</v>
      </c>
      <c r="AG468" s="46" t="s">
        <v>5</v>
      </c>
      <c r="AH468" s="108" t="str">
        <f t="shared" si="82"/>
        <v>knife</v>
      </c>
      <c r="AI468" s="46" t="s">
        <v>8</v>
      </c>
      <c r="AJ468" s="110" t="str">
        <f t="shared" si="91"/>
        <v>bottom right</v>
      </c>
      <c r="AK468" s="110" t="str" cm="1">
        <f t="array" ref="AK468">_xlfn.IFS($G468="he", "his", $G468="she", "her", $G468="they", "their")</f>
        <v>their</v>
      </c>
      <c r="AL468" s="110" t="s">
        <v>136</v>
      </c>
      <c r="AM468" s="111" t="str">
        <f t="shared" si="92"/>
        <v>they_sister</v>
      </c>
      <c r="AN468" s="106" t="str">
        <f t="shared" si="83"/>
        <v>HT3_brother_taylor.png</v>
      </c>
      <c r="AO468" s="106" t="str">
        <f t="shared" si="84"/>
        <v>HT3_sister_taylor.png</v>
      </c>
      <c r="AP468" s="106" t="str">
        <f t="shared" si="85"/>
        <v>HT1_brother_alex.png</v>
      </c>
      <c r="AQ468" s="106" t="str">
        <f t="shared" si="86"/>
        <v>HT1_sister_alex.png</v>
      </c>
      <c r="AR468" s="106" t="s">
        <v>358</v>
      </c>
      <c r="AS468" s="106" t="s">
        <v>355</v>
      </c>
      <c r="AT468" s="106" t="s">
        <v>357</v>
      </c>
      <c r="AU468" s="106" t="s">
        <v>356</v>
      </c>
    </row>
    <row r="469" spans="1:47" x14ac:dyDescent="0.25">
      <c r="A469" s="107">
        <v>13</v>
      </c>
      <c r="B469" s="107" t="s">
        <v>124</v>
      </c>
      <c r="C469" s="107">
        <v>1</v>
      </c>
      <c r="D469" s="46" t="s">
        <v>10</v>
      </c>
      <c r="E469" s="46" t="str">
        <f t="shared" si="87"/>
        <v>intro_list1_critical29</v>
      </c>
      <c r="F469" s="109" t="s">
        <v>339</v>
      </c>
      <c r="G469" s="46" t="s">
        <v>197</v>
      </c>
      <c r="H469" s="46">
        <f>VLOOKUP($C469&amp;$G469,'Character Sets'!$A$3:$H$21,3,FALSE)</f>
        <v>3</v>
      </c>
      <c r="I469" s="46" t="str">
        <f>VLOOKUP($C469&amp;$G469,'Character Sets'!$A$3:$H$21,4,FALSE)</f>
        <v>HT3</v>
      </c>
      <c r="J469" s="46" t="str">
        <f>LOWER(VLOOKUP($C469&amp;$G469,'Character Sets'!$A$3:$H$21,6,FALSE))</f>
        <v>taylor</v>
      </c>
      <c r="K469" s="114" t="str">
        <f t="shared" si="88"/>
        <v>HT3_they_taylor.png</v>
      </c>
      <c r="L469" s="46" t="s">
        <v>195</v>
      </c>
      <c r="M469" s="46">
        <f>VLOOKUP($C469&amp;$L469,'Character Sets'!$A$3:$H$21,3,FALSE)</f>
        <v>1</v>
      </c>
      <c r="N469" s="46" t="str">
        <f>VLOOKUP($C469&amp;$L469,'Character Sets'!$A$3:$H$21,4,FALSE)</f>
        <v>HT1</v>
      </c>
      <c r="O469" s="46" t="str">
        <f>LOWER(VLOOKUP($C469&amp;$L469,'Character Sets'!$A$3:$H$21,6,FALSE))</f>
        <v>alex</v>
      </c>
      <c r="P469" s="114" t="str">
        <f t="shared" si="89"/>
        <v>HT1_he_alex.png</v>
      </c>
      <c r="Q469" s="114" t="s">
        <v>85</v>
      </c>
      <c r="R469" s="107" cm="1">
        <f t="array" ref="R469">_xlfn.IFS($AF469="left", 275, $AF469="right", 525)</f>
        <v>275</v>
      </c>
      <c r="S469" s="107" cm="1">
        <f t="array" ref="S469">_xlfn.IFS($AG469="left", 275, $AG469="right", 525)</f>
        <v>525</v>
      </c>
      <c r="T469" s="107" cm="1">
        <f t="array" ref="T469">_xlfn.IFS($AF469="left", 175, $AF469="right", 725)</f>
        <v>175</v>
      </c>
      <c r="U469" s="107" cm="1">
        <f t="array" ref="U469">_xlfn.IFS($AI469="top", 150, $AI469="bottom", 250)</f>
        <v>150</v>
      </c>
      <c r="V469" s="107" cm="1">
        <f t="array" ref="V469">_xlfn.IFS($AI469="top", 100, $AI469="bottom", 300)</f>
        <v>100</v>
      </c>
      <c r="W469" s="107" cm="1">
        <f t="array" ref="W469">_xlfn.IFS($AI469="top", 50, $AI469="bottom", 350)</f>
        <v>50</v>
      </c>
      <c r="X469" s="111" t="str">
        <f t="shared" si="90"/>
        <v>HT3_brother_taylor.png</v>
      </c>
      <c r="Y469" s="106" t="str" cm="1">
        <f t="array" ref="Y469">_xlfn.IFS($AR469="target_sister",$AO469,$AR469="target_brother", $AN469,$AR469="distractor_sister",$AQ469,$AR469="distractor_brother",$AP469)</f>
        <v>HT3_brother_taylor.png</v>
      </c>
      <c r="Z469" s="106" t="str" cm="1">
        <f t="array" ref="Z469">_xlfn.IFS($AS469="target_sister",$AO469,$AS469="target_brother", $AN469,$AS469="distractor_sister",$AQ469,$AS469="distractor_brother",$AP469)</f>
        <v>HT1_brother_alex.png</v>
      </c>
      <c r="AA469" s="106" t="str" cm="1">
        <f t="array" ref="AA469">_xlfn.IFS($AT469="target_sister",$AO469,$AT469="target_brother", $AN469,$AT469="distractor_sister",$AQ469,$AT469="distractor_brother",$AP469)</f>
        <v>HT3_sister_taylor.png</v>
      </c>
      <c r="AB469" s="106" t="str" cm="1">
        <f t="array" ref="AB469">_xlfn.IFS($AU469="target_sister",$AO469,$AU469="target_brother", $AN469,$AU469="distractor_sister",$AQ469,$AU469="distractor_brother",$AP469)</f>
        <v>HT1_sister_alex.png</v>
      </c>
      <c r="AC469" s="111" t="str">
        <f>_xlfn.CONCAT(VLOOKUP($C469&amp;$G469,'Character Sets'!$A$3:$H$21,6,FALSE)," gave the ",LEFT($Q469,FIND(".",$Q469)-1)," to ",$AK469," ",$AL469,".")</f>
        <v>Taylor gave the cookie to their brother.</v>
      </c>
      <c r="AD469" s="107">
        <v>29</v>
      </c>
      <c r="AE469" s="106" t="str" cm="1">
        <f t="array" ref="AE469">_xlfn.IFS($B469="both", "_nametag", $B469="nametag", "_nametag", $B469="intro", "", $B469="neither", "")</f>
        <v/>
      </c>
      <c r="AF469" s="46" t="s">
        <v>5</v>
      </c>
      <c r="AG469" s="46" t="s">
        <v>6</v>
      </c>
      <c r="AH469" s="108" t="str">
        <f t="shared" si="82"/>
        <v>cookie</v>
      </c>
      <c r="AI469" s="46" t="s">
        <v>7</v>
      </c>
      <c r="AJ469" s="110" t="str">
        <f t="shared" si="91"/>
        <v>top left</v>
      </c>
      <c r="AK469" s="110" t="str" cm="1">
        <f t="array" ref="AK469">_xlfn.IFS($G469="he", "his", $G469="she", "her", $G469="they", "their")</f>
        <v>their</v>
      </c>
      <c r="AL469" s="110" t="s">
        <v>135</v>
      </c>
      <c r="AM469" s="111" t="str">
        <f t="shared" si="92"/>
        <v>they_brother</v>
      </c>
      <c r="AN469" s="106" t="str">
        <f t="shared" si="83"/>
        <v>HT3_brother_taylor.png</v>
      </c>
      <c r="AO469" s="106" t="str">
        <f t="shared" si="84"/>
        <v>HT3_sister_taylor.png</v>
      </c>
      <c r="AP469" s="106" t="str">
        <f t="shared" si="85"/>
        <v>HT1_brother_alex.png</v>
      </c>
      <c r="AQ469" s="106" t="str">
        <f t="shared" si="86"/>
        <v>HT1_sister_alex.png</v>
      </c>
      <c r="AR469" s="106" t="s">
        <v>355</v>
      </c>
      <c r="AS469" s="106" t="s">
        <v>357</v>
      </c>
      <c r="AT469" s="106" t="s">
        <v>356</v>
      </c>
      <c r="AU469" s="106" t="s">
        <v>358</v>
      </c>
    </row>
    <row r="470" spans="1:47" x14ac:dyDescent="0.25">
      <c r="A470" s="107">
        <v>13</v>
      </c>
      <c r="B470" s="107" t="s">
        <v>124</v>
      </c>
      <c r="C470" s="107">
        <v>1</v>
      </c>
      <c r="D470" s="46" t="s">
        <v>10</v>
      </c>
      <c r="E470" s="46" t="str">
        <f t="shared" si="87"/>
        <v>intro_list1_critical30</v>
      </c>
      <c r="F470" s="109" t="s">
        <v>339</v>
      </c>
      <c r="G470" s="46" t="s">
        <v>197</v>
      </c>
      <c r="H470" s="46">
        <f>VLOOKUP($C470&amp;$G470,'Character Sets'!$A$3:$H$21,3,FALSE)</f>
        <v>3</v>
      </c>
      <c r="I470" s="46" t="str">
        <f>VLOOKUP($C470&amp;$G470,'Character Sets'!$A$3:$H$21,4,FALSE)</f>
        <v>HT3</v>
      </c>
      <c r="J470" s="46" t="str">
        <f>LOWER(VLOOKUP($C470&amp;$G470,'Character Sets'!$A$3:$H$21,6,FALSE))</f>
        <v>taylor</v>
      </c>
      <c r="K470" s="114" t="str">
        <f t="shared" si="88"/>
        <v>HT3_they_taylor.png</v>
      </c>
      <c r="L470" s="46" t="s">
        <v>195</v>
      </c>
      <c r="M470" s="46">
        <f>VLOOKUP($C470&amp;$L470,'Character Sets'!$A$3:$H$21,3,FALSE)</f>
        <v>1</v>
      </c>
      <c r="N470" s="46" t="str">
        <f>VLOOKUP($C470&amp;$L470,'Character Sets'!$A$3:$H$21,4,FALSE)</f>
        <v>HT1</v>
      </c>
      <c r="O470" s="46" t="str">
        <f>LOWER(VLOOKUP($C470&amp;$L470,'Character Sets'!$A$3:$H$21,6,FALSE))</f>
        <v>alex</v>
      </c>
      <c r="P470" s="114" t="str">
        <f t="shared" si="89"/>
        <v>HT1_he_alex.png</v>
      </c>
      <c r="Q470" s="114" t="s">
        <v>33</v>
      </c>
      <c r="R470" s="107" cm="1">
        <f t="array" ref="R470">_xlfn.IFS($AF470="left", 275, $AF470="right", 525)</f>
        <v>525</v>
      </c>
      <c r="S470" s="107" cm="1">
        <f t="array" ref="S470">_xlfn.IFS($AG470="left", 275, $AG470="right", 525)</f>
        <v>275</v>
      </c>
      <c r="T470" s="107" cm="1">
        <f t="array" ref="T470">_xlfn.IFS($AF470="left", 175, $AF470="right", 725)</f>
        <v>725</v>
      </c>
      <c r="U470" s="107" cm="1">
        <f t="array" ref="U470">_xlfn.IFS($AI470="top", 150, $AI470="bottom", 250)</f>
        <v>250</v>
      </c>
      <c r="V470" s="107" cm="1">
        <f t="array" ref="V470">_xlfn.IFS($AI470="top", 100, $AI470="bottom", 300)</f>
        <v>300</v>
      </c>
      <c r="W470" s="107" cm="1">
        <f t="array" ref="W470">_xlfn.IFS($AI470="top", 50, $AI470="bottom", 350)</f>
        <v>350</v>
      </c>
      <c r="X470" s="111" t="str">
        <f t="shared" si="90"/>
        <v>HT3_sister_taylor.png</v>
      </c>
      <c r="Y470" s="106" t="str" cm="1">
        <f t="array" ref="Y470">_xlfn.IFS($AR470="target_sister",$AO470,$AR470="target_brother", $AN470,$AR470="distractor_sister",$AQ470,$AR470="distractor_brother",$AP470)</f>
        <v>HT1_sister_alex.png</v>
      </c>
      <c r="Z470" s="106" t="str" cm="1">
        <f t="array" ref="Z470">_xlfn.IFS($AS470="target_sister",$AO470,$AS470="target_brother", $AN470,$AS470="distractor_sister",$AQ470,$AS470="distractor_brother",$AP470)</f>
        <v>HT3_brother_taylor.png</v>
      </c>
      <c r="AA470" s="106" t="str" cm="1">
        <f t="array" ref="AA470">_xlfn.IFS($AT470="target_sister",$AO470,$AT470="target_brother", $AN470,$AT470="distractor_sister",$AQ470,$AT470="distractor_brother",$AP470)</f>
        <v>HT1_brother_alex.png</v>
      </c>
      <c r="AB470" s="106" t="str" cm="1">
        <f t="array" ref="AB470">_xlfn.IFS($AU470="target_sister",$AO470,$AU470="target_brother", $AN470,$AU470="distractor_sister",$AQ470,$AU470="distractor_brother",$AP470)</f>
        <v>HT3_sister_taylor.png</v>
      </c>
      <c r="AC470" s="111" t="str">
        <f>_xlfn.CONCAT(VLOOKUP($C470&amp;$G470,'Character Sets'!$A$3:$H$21,6,FALSE)," gave the ",LEFT($Q470,FIND(".",$Q470)-1)," to ",$AK470," ",$AL470,".")</f>
        <v>Taylor gave the tomato to their sister.</v>
      </c>
      <c r="AD470" s="107">
        <v>30</v>
      </c>
      <c r="AE470" s="106" t="str" cm="1">
        <f t="array" ref="AE470">_xlfn.IFS($B470="both", "_nametag", $B470="nametag", "_nametag", $B470="intro", "", $B470="neither", "")</f>
        <v/>
      </c>
      <c r="AF470" s="46" t="s">
        <v>6</v>
      </c>
      <c r="AG470" s="46" t="s">
        <v>5</v>
      </c>
      <c r="AH470" s="108" t="str">
        <f t="shared" si="82"/>
        <v>tomato</v>
      </c>
      <c r="AI470" s="108" t="s">
        <v>8</v>
      </c>
      <c r="AJ470" s="110" t="str">
        <f t="shared" si="91"/>
        <v>bottom right</v>
      </c>
      <c r="AK470" s="110" t="str" cm="1">
        <f t="array" ref="AK470">_xlfn.IFS($G470="he", "his", $G470="she", "her", $G470="they", "their")</f>
        <v>their</v>
      </c>
      <c r="AL470" s="110" t="s">
        <v>136</v>
      </c>
      <c r="AM470" s="111" t="str">
        <f t="shared" si="92"/>
        <v>they_sister</v>
      </c>
      <c r="AN470" s="106" t="str">
        <f t="shared" si="83"/>
        <v>HT3_brother_taylor.png</v>
      </c>
      <c r="AO470" s="106" t="str">
        <f t="shared" si="84"/>
        <v>HT3_sister_taylor.png</v>
      </c>
      <c r="AP470" s="106" t="str">
        <f t="shared" si="85"/>
        <v>HT1_brother_alex.png</v>
      </c>
      <c r="AQ470" s="106" t="str">
        <f t="shared" si="86"/>
        <v>HT1_sister_alex.png</v>
      </c>
      <c r="AR470" s="106" t="s">
        <v>358</v>
      </c>
      <c r="AS470" s="106" t="s">
        <v>355</v>
      </c>
      <c r="AT470" s="106" t="s">
        <v>357</v>
      </c>
      <c r="AU470" s="106" t="s">
        <v>356</v>
      </c>
    </row>
    <row r="471" spans="1:47" x14ac:dyDescent="0.25">
      <c r="A471" s="107">
        <v>14</v>
      </c>
      <c r="B471" s="107" t="s">
        <v>124</v>
      </c>
      <c r="C471" s="107">
        <v>2</v>
      </c>
      <c r="D471" s="46" t="s">
        <v>65</v>
      </c>
      <c r="E471" s="46" t="str">
        <f t="shared" si="87"/>
        <v>intro_list2_example1</v>
      </c>
      <c r="F471" s="109" t="s">
        <v>337</v>
      </c>
      <c r="G471" s="46" t="s">
        <v>195</v>
      </c>
      <c r="H471" s="46">
        <f>VLOOKUP($C471&amp;$G471,'Character Sets'!$A$3:$H$21,3,FALSE)</f>
        <v>4</v>
      </c>
      <c r="I471" s="46" t="str">
        <f>VLOOKUP($C471&amp;$G471,'Character Sets'!$A$3:$H$21,4,FALSE)</f>
        <v>HT1</v>
      </c>
      <c r="J471" s="46" t="str">
        <f>LOWER(VLOOKUP($C471&amp;$G471,'Character Sets'!$A$3:$H$21,6,FALSE))</f>
        <v>jordan</v>
      </c>
      <c r="K471" s="114" t="str">
        <f t="shared" si="88"/>
        <v>HT1_he_jordan.png</v>
      </c>
      <c r="L471" s="46" t="s">
        <v>196</v>
      </c>
      <c r="M471" s="46">
        <f>VLOOKUP($C471&amp;$L471,'Character Sets'!$A$3:$H$21,3,FALSE)</f>
        <v>5</v>
      </c>
      <c r="N471" s="46" t="str">
        <f>VLOOKUP($C471&amp;$L471,'Character Sets'!$A$3:$H$21,4,FALSE)</f>
        <v>ST2</v>
      </c>
      <c r="O471" s="46" t="str">
        <f>LOWER(VLOOKUP($C471&amp;$L471,'Character Sets'!$A$3:$H$21,6,FALSE))</f>
        <v>casey</v>
      </c>
      <c r="P471" s="114" t="str">
        <f t="shared" si="89"/>
        <v>ST2_she_casey.png</v>
      </c>
      <c r="Q471" s="114" t="s">
        <v>38</v>
      </c>
      <c r="R471" s="107" cm="1">
        <f t="array" ref="R471">_xlfn.IFS($AF471="left", 275, $AF471="right", 525)</f>
        <v>275</v>
      </c>
      <c r="S471" s="107" cm="1">
        <f t="array" ref="S471">_xlfn.IFS($AG471="left", 275, $AG471="right", 525)</f>
        <v>525</v>
      </c>
      <c r="T471" s="107" cm="1">
        <f t="array" ref="T471">_xlfn.IFS($AF471="left", 175, $AF471="right", 725)</f>
        <v>175</v>
      </c>
      <c r="U471" s="107" cm="1">
        <f t="array" ref="U471">_xlfn.IFS($AI471="top", 150, $AI471="bottom", 250)</f>
        <v>250</v>
      </c>
      <c r="V471" s="107" cm="1">
        <f t="array" ref="V471">_xlfn.IFS($AI471="top", 100, $AI471="bottom", 300)</f>
        <v>300</v>
      </c>
      <c r="W471" s="107" cm="1">
        <f t="array" ref="W471">_xlfn.IFS($AI471="top", 50, $AI471="bottom", 350)</f>
        <v>350</v>
      </c>
      <c r="X471" s="111" t="str">
        <f t="shared" si="90"/>
        <v>HT1_brother_jordan.png</v>
      </c>
      <c r="Y471" s="106" t="str" cm="1">
        <f t="array" ref="Y471">_xlfn.IFS($AR471="target_sister",$AO471,$AR471="target_brother", $AN471,$AR471="distractor_sister",$AQ471,$AR471="distractor_brother",$AP471)</f>
        <v>HT1_sister_jordan.png</v>
      </c>
      <c r="Z471" s="106" t="str" cm="1">
        <f t="array" ref="Z471">_xlfn.IFS($AS471="target_sister",$AO471,$AS471="target_brother", $AN471,$AS471="distractor_sister",$AQ471,$AS471="distractor_brother",$AP471)</f>
        <v>ST2_brother_casey.png</v>
      </c>
      <c r="AA471" s="106" t="str" cm="1">
        <f t="array" ref="AA471">_xlfn.IFS($AT471="target_sister",$AO471,$AT471="target_brother", $AN471,$AT471="distractor_sister",$AQ471,$AT471="distractor_brother",$AP471)</f>
        <v>HT1_brother_jordan.png</v>
      </c>
      <c r="AB471" s="106" t="str" cm="1">
        <f t="array" ref="AB471">_xlfn.IFS($AU471="target_sister",$AO471,$AU471="target_brother", $AN471,$AU471="distractor_sister",$AQ471,$AU471="distractor_brother",$AP471)</f>
        <v>ST2_sister_casey.png</v>
      </c>
      <c r="AC471" s="111" t="str">
        <f>_xlfn.CONCAT(VLOOKUP($C471&amp;$G471,'Character Sets'!$A$3:$H$21,6,FALSE)," gave the ",LEFT($Q471,FIND(".",$Q471)-1)," to ",$AK471," ",$AL471,".")</f>
        <v>Jordan gave the fork to his brother.</v>
      </c>
      <c r="AD471" s="107">
        <v>1</v>
      </c>
      <c r="AE471" s="106" t="str" cm="1">
        <f t="array" ref="AE471">_xlfn.IFS($B471="both", "_nametag", $B471="nametag", "_nametag", $B471="intro", "", $B471="neither", "")</f>
        <v/>
      </c>
      <c r="AF471" s="108" t="s">
        <v>5</v>
      </c>
      <c r="AG471" s="108" t="s">
        <v>6</v>
      </c>
      <c r="AH471" s="108" t="str">
        <f t="shared" si="82"/>
        <v>fork</v>
      </c>
      <c r="AI471" s="108" t="s">
        <v>8</v>
      </c>
      <c r="AJ471" s="110" t="str">
        <f t="shared" si="91"/>
        <v>bottom left</v>
      </c>
      <c r="AK471" s="110" t="str" cm="1">
        <f t="array" ref="AK471">_xlfn.IFS($G471="he", "his", $G471="she", "her", $G471="they", "their")</f>
        <v>his</v>
      </c>
      <c r="AL471" s="110" t="s">
        <v>135</v>
      </c>
      <c r="AM471" s="111" t="str">
        <f t="shared" si="92"/>
        <v>he_brother</v>
      </c>
      <c r="AN471" s="106" t="str">
        <f t="shared" si="83"/>
        <v>HT1_brother_jordan.png</v>
      </c>
      <c r="AO471" s="106" t="str">
        <f t="shared" si="84"/>
        <v>HT1_sister_jordan.png</v>
      </c>
      <c r="AP471" s="106" t="str">
        <f t="shared" si="85"/>
        <v>ST2_brother_casey.png</v>
      </c>
      <c r="AQ471" s="106" t="str">
        <f t="shared" si="86"/>
        <v>ST2_sister_casey.png</v>
      </c>
      <c r="AR471" s="106" t="s">
        <v>356</v>
      </c>
      <c r="AS471" s="106" t="s">
        <v>357</v>
      </c>
      <c r="AT471" s="106" t="s">
        <v>355</v>
      </c>
      <c r="AU471" s="106" t="s">
        <v>358</v>
      </c>
    </row>
    <row r="472" spans="1:47" x14ac:dyDescent="0.25">
      <c r="A472" s="107">
        <v>14</v>
      </c>
      <c r="B472" s="107" t="s">
        <v>124</v>
      </c>
      <c r="C472" s="107">
        <v>2</v>
      </c>
      <c r="D472" s="46" t="s">
        <v>65</v>
      </c>
      <c r="E472" s="46" t="str">
        <f t="shared" si="87"/>
        <v>intro_list2_example2</v>
      </c>
      <c r="F472" s="109" t="s">
        <v>338</v>
      </c>
      <c r="G472" s="46" t="s">
        <v>196</v>
      </c>
      <c r="H472" s="46">
        <f>VLOOKUP($C472&amp;$G472,'Character Sets'!$A$3:$H$21,3,FALSE)</f>
        <v>5</v>
      </c>
      <c r="I472" s="46" t="str">
        <f>VLOOKUP($C472&amp;$G472,'Character Sets'!$A$3:$H$21,4,FALSE)</f>
        <v>ST2</v>
      </c>
      <c r="J472" s="46" t="str">
        <f>LOWER(VLOOKUP($C472&amp;$G472,'Character Sets'!$A$3:$H$21,6,FALSE))</f>
        <v>casey</v>
      </c>
      <c r="K472" s="114" t="str">
        <f t="shared" si="88"/>
        <v>ST2_she_casey.png</v>
      </c>
      <c r="L472" s="46" t="s">
        <v>197</v>
      </c>
      <c r="M472" s="46">
        <f>VLOOKUP($C472&amp;$L472,'Character Sets'!$A$3:$H$21,3,FALSE)</f>
        <v>6</v>
      </c>
      <c r="N472" s="46" t="str">
        <f>VLOOKUP($C472&amp;$L472,'Character Sets'!$A$3:$H$21,4,FALSE)</f>
        <v>ST3</v>
      </c>
      <c r="O472" s="46" t="str">
        <f>LOWER(VLOOKUP($C472&amp;$L472,'Character Sets'!$A$3:$H$21,6,FALSE))</f>
        <v>jaime</v>
      </c>
      <c r="P472" s="114" t="str">
        <f t="shared" si="89"/>
        <v>ST3_they_jaime.png</v>
      </c>
      <c r="Q472" s="114" t="s">
        <v>99</v>
      </c>
      <c r="R472" s="107" cm="1">
        <f t="array" ref="R472">_xlfn.IFS($AF472="left", 275, $AF472="right", 525)</f>
        <v>525</v>
      </c>
      <c r="S472" s="107" cm="1">
        <f t="array" ref="S472">_xlfn.IFS($AG472="left", 275, $AG472="right", 525)</f>
        <v>275</v>
      </c>
      <c r="T472" s="107" cm="1">
        <f t="array" ref="T472">_xlfn.IFS($AF472="left", 175, $AF472="right", 725)</f>
        <v>725</v>
      </c>
      <c r="U472" s="107" cm="1">
        <f t="array" ref="U472">_xlfn.IFS($AI472="top", 150, $AI472="bottom", 250)</f>
        <v>250</v>
      </c>
      <c r="V472" s="107" cm="1">
        <f t="array" ref="V472">_xlfn.IFS($AI472="top", 100, $AI472="bottom", 300)</f>
        <v>300</v>
      </c>
      <c r="W472" s="107" cm="1">
        <f t="array" ref="W472">_xlfn.IFS($AI472="top", 50, $AI472="bottom", 350)</f>
        <v>350</v>
      </c>
      <c r="X472" s="111" t="str">
        <f t="shared" si="90"/>
        <v>ST2_sister_casey.png</v>
      </c>
      <c r="Y472" s="106" t="str" cm="1">
        <f t="array" ref="Y472">_xlfn.IFS($AR472="target_sister",$AO472,$AR472="target_brother", $AN472,$AR472="distractor_sister",$AQ472,$AR472="distractor_brother",$AP472)</f>
        <v>ST3_brother_jaime.png</v>
      </c>
      <c r="Z472" s="106" t="str" cm="1">
        <f t="array" ref="Z472">_xlfn.IFS($AS472="target_sister",$AO472,$AS472="target_brother", $AN472,$AS472="distractor_sister",$AQ472,$AS472="distractor_brother",$AP472)</f>
        <v>ST2_brother_casey.png</v>
      </c>
      <c r="AA472" s="106" t="str" cm="1">
        <f t="array" ref="AA472">_xlfn.IFS($AT472="target_sister",$AO472,$AT472="target_brother", $AN472,$AT472="distractor_sister",$AQ472,$AT472="distractor_brother",$AP472)</f>
        <v>ST3_sister_jaime.png</v>
      </c>
      <c r="AB472" s="106" t="str" cm="1">
        <f t="array" ref="AB472">_xlfn.IFS($AU472="target_sister",$AO472,$AU472="target_brother", $AN472,$AU472="distractor_sister",$AQ472,$AU472="distractor_brother",$AP472)</f>
        <v>ST2_sister_casey.png</v>
      </c>
      <c r="AC472" s="111" t="str">
        <f>_xlfn.CONCAT(VLOOKUP($C472&amp;$G472,'Character Sets'!$A$3:$H$21,6,FALSE)," gave the ",LEFT($Q472,FIND(".",$Q472)-1)," to ",$AK472," ",$AL472,".")</f>
        <v>Casey gave the pepper to her sister.</v>
      </c>
      <c r="AD472" s="107">
        <v>2</v>
      </c>
      <c r="AE472" s="106" t="str" cm="1">
        <f t="array" ref="AE472">_xlfn.IFS($B472="both", "_nametag", $B472="nametag", "_nametag", $B472="intro", "", $B472="neither", "")</f>
        <v/>
      </c>
      <c r="AF472" s="108" t="s">
        <v>6</v>
      </c>
      <c r="AG472" s="108" t="s">
        <v>5</v>
      </c>
      <c r="AH472" s="108" t="str">
        <f t="shared" si="82"/>
        <v>pepper</v>
      </c>
      <c r="AI472" s="108" t="s">
        <v>8</v>
      </c>
      <c r="AJ472" s="110" t="str">
        <f t="shared" si="91"/>
        <v>bottom right</v>
      </c>
      <c r="AK472" s="110" t="str" cm="1">
        <f t="array" ref="AK472">_xlfn.IFS($G472="he", "his", $G472="she", "her", $G472="they", "their")</f>
        <v>her</v>
      </c>
      <c r="AL472" s="110" t="s">
        <v>136</v>
      </c>
      <c r="AM472" s="111" t="str">
        <f t="shared" si="92"/>
        <v>she_sister</v>
      </c>
      <c r="AN472" s="106" t="str">
        <f t="shared" si="83"/>
        <v>ST2_brother_casey.png</v>
      </c>
      <c r="AO472" s="106" t="str">
        <f t="shared" si="84"/>
        <v>ST2_sister_casey.png</v>
      </c>
      <c r="AP472" s="106" t="str">
        <f t="shared" si="85"/>
        <v>ST3_brother_jaime.png</v>
      </c>
      <c r="AQ472" s="106" t="str">
        <f t="shared" si="86"/>
        <v>ST3_sister_jaime.png</v>
      </c>
      <c r="AR472" s="106" t="s">
        <v>357</v>
      </c>
      <c r="AS472" s="106" t="s">
        <v>355</v>
      </c>
      <c r="AT472" s="106" t="s">
        <v>358</v>
      </c>
      <c r="AU472" s="106" t="s">
        <v>356</v>
      </c>
    </row>
    <row r="473" spans="1:47" x14ac:dyDescent="0.25">
      <c r="A473" s="107">
        <v>14</v>
      </c>
      <c r="B473" s="107" t="s">
        <v>124</v>
      </c>
      <c r="C473" s="107">
        <v>2</v>
      </c>
      <c r="D473" s="46" t="s">
        <v>65</v>
      </c>
      <c r="E473" s="46" t="str">
        <f t="shared" si="87"/>
        <v>intro_list2_example3</v>
      </c>
      <c r="F473" s="109" t="s">
        <v>339</v>
      </c>
      <c r="G473" s="46" t="s">
        <v>197</v>
      </c>
      <c r="H473" s="46">
        <f>VLOOKUP($C473&amp;$G473,'Character Sets'!$A$3:$H$21,3,FALSE)</f>
        <v>6</v>
      </c>
      <c r="I473" s="46" t="str">
        <f>VLOOKUP($C473&amp;$G473,'Character Sets'!$A$3:$H$21,4,FALSE)</f>
        <v>ST3</v>
      </c>
      <c r="J473" s="46" t="str">
        <f>LOWER(VLOOKUP($C473&amp;$G473,'Character Sets'!$A$3:$H$21,6,FALSE))</f>
        <v>jaime</v>
      </c>
      <c r="K473" s="114" t="str">
        <f t="shared" si="88"/>
        <v>ST3_they_jaime.png</v>
      </c>
      <c r="L473" s="46" t="s">
        <v>195</v>
      </c>
      <c r="M473" s="46">
        <f>VLOOKUP($C473&amp;$L473,'Character Sets'!$A$3:$H$21,3,FALSE)</f>
        <v>4</v>
      </c>
      <c r="N473" s="46" t="str">
        <f>VLOOKUP($C473&amp;$L473,'Character Sets'!$A$3:$H$21,4,FALSE)</f>
        <v>HT1</v>
      </c>
      <c r="O473" s="46" t="str">
        <f>LOWER(VLOOKUP($C473&amp;$L473,'Character Sets'!$A$3:$H$21,6,FALSE))</f>
        <v>jordan</v>
      </c>
      <c r="P473" s="114" t="str">
        <f t="shared" si="89"/>
        <v>HT1_he_jordan.png</v>
      </c>
      <c r="Q473" s="114" t="s">
        <v>36</v>
      </c>
      <c r="R473" s="107" cm="1">
        <f t="array" ref="R473">_xlfn.IFS($AF473="left", 275, $AF473="right", 525)</f>
        <v>525</v>
      </c>
      <c r="S473" s="107" cm="1">
        <f t="array" ref="S473">_xlfn.IFS($AG473="left", 275, $AG473="right", 525)</f>
        <v>275</v>
      </c>
      <c r="T473" s="107" cm="1">
        <f t="array" ref="T473">_xlfn.IFS($AF473="left", 175, $AF473="right", 725)</f>
        <v>725</v>
      </c>
      <c r="U473" s="107" cm="1">
        <f t="array" ref="U473">_xlfn.IFS($AI473="top", 150, $AI473="bottom", 250)</f>
        <v>150</v>
      </c>
      <c r="V473" s="107" cm="1">
        <f t="array" ref="V473">_xlfn.IFS($AI473="top", 100, $AI473="bottom", 300)</f>
        <v>100</v>
      </c>
      <c r="W473" s="107" cm="1">
        <f t="array" ref="W473">_xlfn.IFS($AI473="top", 50, $AI473="bottom", 350)</f>
        <v>50</v>
      </c>
      <c r="X473" s="111" t="str">
        <f t="shared" si="90"/>
        <v>ST3_brother_jaime.png</v>
      </c>
      <c r="Y473" s="106" t="str" cm="1">
        <f t="array" ref="Y473">_xlfn.IFS($AR473="target_sister",$AO473,$AR473="target_brother", $AN473,$AR473="distractor_sister",$AQ473,$AR473="distractor_brother",$AP473)</f>
        <v>HT1_brother_jordan.png</v>
      </c>
      <c r="Z473" s="106" t="str" cm="1">
        <f t="array" ref="Z473">_xlfn.IFS($AS473="target_sister",$AO473,$AS473="target_brother", $AN473,$AS473="distractor_sister",$AQ473,$AS473="distractor_brother",$AP473)</f>
        <v>ST3_brother_jaime.png</v>
      </c>
      <c r="AA473" s="106" t="str" cm="1">
        <f t="array" ref="AA473">_xlfn.IFS($AT473="target_sister",$AO473,$AT473="target_brother", $AN473,$AT473="distractor_sister",$AQ473,$AT473="distractor_brother",$AP473)</f>
        <v>HT1_sister_jordan.png</v>
      </c>
      <c r="AB473" s="106" t="str" cm="1">
        <f t="array" ref="AB473">_xlfn.IFS($AU473="target_sister",$AO473,$AU473="target_brother", $AN473,$AU473="distractor_sister",$AQ473,$AU473="distractor_brother",$AP473)</f>
        <v>ST3_sister_jaime.png</v>
      </c>
      <c r="AC473" s="111" t="str">
        <f>_xlfn.CONCAT(VLOOKUP($C473&amp;$G473,'Character Sets'!$A$3:$H$21,6,FALSE)," gave the ",LEFT($Q473,FIND(".",$Q473)-1)," to ",$AK473," ",$AL473,".")</f>
        <v>Jaime gave the peach to their brother.</v>
      </c>
      <c r="AD473" s="107">
        <v>3</v>
      </c>
      <c r="AE473" s="106" t="str" cm="1">
        <f t="array" ref="AE473">_xlfn.IFS($B473="both", "_nametag", $B473="nametag", "_nametag", $B473="intro", "", $B473="neither", "")</f>
        <v/>
      </c>
      <c r="AF473" s="108" t="s">
        <v>6</v>
      </c>
      <c r="AG473" s="108" t="s">
        <v>5</v>
      </c>
      <c r="AH473" s="108" t="str">
        <f t="shared" si="82"/>
        <v>peach</v>
      </c>
      <c r="AI473" s="108" t="s">
        <v>7</v>
      </c>
      <c r="AJ473" s="110" t="str">
        <f t="shared" si="91"/>
        <v>top right</v>
      </c>
      <c r="AK473" s="110" t="str" cm="1">
        <f t="array" ref="AK473">_xlfn.IFS($G473="he", "his", $G473="she", "her", $G473="they", "their")</f>
        <v>their</v>
      </c>
      <c r="AL473" s="110" t="s">
        <v>135</v>
      </c>
      <c r="AM473" s="111" t="str">
        <f t="shared" si="92"/>
        <v>they_brother</v>
      </c>
      <c r="AN473" s="106" t="str">
        <f t="shared" si="83"/>
        <v>ST3_brother_jaime.png</v>
      </c>
      <c r="AO473" s="106" t="str">
        <f t="shared" si="84"/>
        <v>ST3_sister_jaime.png</v>
      </c>
      <c r="AP473" s="106" t="str">
        <f t="shared" si="85"/>
        <v>HT1_brother_jordan.png</v>
      </c>
      <c r="AQ473" s="106" t="str">
        <f t="shared" si="86"/>
        <v>HT1_sister_jordan.png</v>
      </c>
      <c r="AR473" s="106" t="s">
        <v>357</v>
      </c>
      <c r="AS473" s="106" t="s">
        <v>355</v>
      </c>
      <c r="AT473" s="106" t="s">
        <v>358</v>
      </c>
      <c r="AU473" s="106" t="s">
        <v>356</v>
      </c>
    </row>
    <row r="474" spans="1:47" x14ac:dyDescent="0.25">
      <c r="A474" s="107">
        <v>14</v>
      </c>
      <c r="B474" s="107" t="s">
        <v>124</v>
      </c>
      <c r="C474" s="107">
        <v>2</v>
      </c>
      <c r="D474" s="46" t="s">
        <v>66</v>
      </c>
      <c r="E474" s="46" t="str">
        <f t="shared" si="87"/>
        <v>intro_list2_practice1</v>
      </c>
      <c r="F474" s="109" t="s">
        <v>338</v>
      </c>
      <c r="G474" s="46" t="s">
        <v>195</v>
      </c>
      <c r="H474" s="46">
        <f>VLOOKUP($C474&amp;$G474,'Character Sets'!$A$3:$H$21,3,FALSE)</f>
        <v>4</v>
      </c>
      <c r="I474" s="46" t="str">
        <f>VLOOKUP($C474&amp;$G474,'Character Sets'!$A$3:$H$21,4,FALSE)</f>
        <v>HT1</v>
      </c>
      <c r="J474" s="46" t="str">
        <f>LOWER(VLOOKUP($C474&amp;$G474,'Character Sets'!$A$3:$H$21,6,FALSE))</f>
        <v>jordan</v>
      </c>
      <c r="K474" s="114" t="str">
        <f t="shared" si="88"/>
        <v>HT1_he_jordan.png</v>
      </c>
      <c r="L474" s="46" t="s">
        <v>197</v>
      </c>
      <c r="M474" s="46">
        <f>VLOOKUP($C474&amp;$L474,'Character Sets'!$A$3:$H$21,3,FALSE)</f>
        <v>6</v>
      </c>
      <c r="N474" s="46" t="str">
        <f>VLOOKUP($C474&amp;$L474,'Character Sets'!$A$3:$H$21,4,FALSE)</f>
        <v>ST3</v>
      </c>
      <c r="O474" s="46" t="str">
        <f>LOWER(VLOOKUP($C474&amp;$L474,'Character Sets'!$A$3:$H$21,6,FALSE))</f>
        <v>jaime</v>
      </c>
      <c r="P474" s="114" t="str">
        <f t="shared" si="89"/>
        <v>ST3_they_jaime.png</v>
      </c>
      <c r="Q474" s="114" t="s">
        <v>39</v>
      </c>
      <c r="R474" s="107" cm="1">
        <f t="array" ref="R474">_xlfn.IFS($AF474="left", 275, $AF474="right", 525)</f>
        <v>525</v>
      </c>
      <c r="S474" s="107" cm="1">
        <f t="array" ref="S474">_xlfn.IFS($AG474="left", 275, $AG474="right", 525)</f>
        <v>275</v>
      </c>
      <c r="T474" s="107" cm="1">
        <f t="array" ref="T474">_xlfn.IFS($AF474="left", 175, $AF474="right", 725)</f>
        <v>725</v>
      </c>
      <c r="U474" s="107" cm="1">
        <f t="array" ref="U474">_xlfn.IFS($AI474="top", 150, $AI474="bottom", 250)</f>
        <v>150</v>
      </c>
      <c r="V474" s="107" cm="1">
        <f t="array" ref="V474">_xlfn.IFS($AI474="top", 100, $AI474="bottom", 300)</f>
        <v>100</v>
      </c>
      <c r="W474" s="107" cm="1">
        <f t="array" ref="W474">_xlfn.IFS($AI474="top", 50, $AI474="bottom", 350)</f>
        <v>50</v>
      </c>
      <c r="X474" s="111" t="str">
        <f t="shared" si="90"/>
        <v>HT1_sister_jordan.png</v>
      </c>
      <c r="Y474" s="106" t="str" cm="1">
        <f t="array" ref="Y474">_xlfn.IFS($AR474="target_sister",$AO474,$AR474="target_brother", $AN474,$AR474="distractor_sister",$AQ474,$AR474="distractor_brother",$AP474)</f>
        <v>ST3_sister_jaime.png</v>
      </c>
      <c r="Z474" s="106" t="str" cm="1">
        <f t="array" ref="Z474">_xlfn.IFS($AS474="target_sister",$AO474,$AS474="target_brother", $AN474,$AS474="distractor_sister",$AQ474,$AS474="distractor_brother",$AP474)</f>
        <v>HT1_sister_jordan.png</v>
      </c>
      <c r="AA474" s="106" t="str" cm="1">
        <f t="array" ref="AA474">_xlfn.IFS($AT474="target_sister",$AO474,$AT474="target_brother", $AN474,$AT474="distractor_sister",$AQ474,$AT474="distractor_brother",$AP474)</f>
        <v>ST3_brother_jaime.png</v>
      </c>
      <c r="AB474" s="106" t="str" cm="1">
        <f t="array" ref="AB474">_xlfn.IFS($AU474="target_sister",$AO474,$AU474="target_brother", $AN474,$AU474="distractor_sister",$AQ474,$AU474="distractor_brother",$AP474)</f>
        <v>HT1_brother_jordan.png</v>
      </c>
      <c r="AC474" s="111" t="str">
        <f>_xlfn.CONCAT(VLOOKUP($C474&amp;$G474,'Character Sets'!$A$3:$H$21,6,FALSE)," gave the ",LEFT($Q474,FIND(".",$Q474)-1)," to ",$AK474," ",$AL474,".")</f>
        <v>Jordan gave the sandwich to his sister.</v>
      </c>
      <c r="AD474" s="107">
        <v>1</v>
      </c>
      <c r="AE474" s="106" t="str" cm="1">
        <f t="array" ref="AE474">_xlfn.IFS($B474="both", "_nametag", $B474="nametag", "_nametag", $B474="intro", "", $B474="neither", "")</f>
        <v/>
      </c>
      <c r="AF474" s="108" t="s">
        <v>6</v>
      </c>
      <c r="AG474" s="108" t="s">
        <v>5</v>
      </c>
      <c r="AH474" s="108" t="str">
        <f t="shared" si="82"/>
        <v>sandwich</v>
      </c>
      <c r="AI474" s="108" t="s">
        <v>7</v>
      </c>
      <c r="AJ474" s="110" t="str">
        <f t="shared" si="91"/>
        <v>top right</v>
      </c>
      <c r="AK474" s="110" t="str" cm="1">
        <f t="array" ref="AK474">_xlfn.IFS($G474="he", "his", $G474="she", "her", $G474="they", "their")</f>
        <v>his</v>
      </c>
      <c r="AL474" s="110" t="s">
        <v>136</v>
      </c>
      <c r="AM474" s="111" t="str">
        <f t="shared" si="92"/>
        <v>he_sister</v>
      </c>
      <c r="AN474" s="106" t="str">
        <f t="shared" si="83"/>
        <v>HT1_brother_jordan.png</v>
      </c>
      <c r="AO474" s="106" t="str">
        <f t="shared" si="84"/>
        <v>HT1_sister_jordan.png</v>
      </c>
      <c r="AP474" s="106" t="str">
        <f t="shared" si="85"/>
        <v>ST3_brother_jaime.png</v>
      </c>
      <c r="AQ474" s="106" t="str">
        <f t="shared" si="86"/>
        <v>ST3_sister_jaime.png</v>
      </c>
      <c r="AR474" s="106" t="s">
        <v>358</v>
      </c>
      <c r="AS474" s="106" t="s">
        <v>356</v>
      </c>
      <c r="AT474" s="106" t="s">
        <v>357</v>
      </c>
      <c r="AU474" s="106" t="s">
        <v>355</v>
      </c>
    </row>
    <row r="475" spans="1:47" x14ac:dyDescent="0.25">
      <c r="A475" s="107">
        <v>14</v>
      </c>
      <c r="B475" s="107" t="s">
        <v>124</v>
      </c>
      <c r="C475" s="107">
        <v>2</v>
      </c>
      <c r="D475" s="46" t="s">
        <v>66</v>
      </c>
      <c r="E475" s="46" t="str">
        <f t="shared" si="87"/>
        <v>intro_list2_practice2</v>
      </c>
      <c r="F475" s="109" t="s">
        <v>337</v>
      </c>
      <c r="G475" s="46" t="s">
        <v>196</v>
      </c>
      <c r="H475" s="46">
        <f>VLOOKUP($C475&amp;$G475,'Character Sets'!$A$3:$H$21,3,FALSE)</f>
        <v>5</v>
      </c>
      <c r="I475" s="46" t="str">
        <f>VLOOKUP($C475&amp;$G475,'Character Sets'!$A$3:$H$21,4,FALSE)</f>
        <v>ST2</v>
      </c>
      <c r="J475" s="46" t="str">
        <f>LOWER(VLOOKUP($C475&amp;$G475,'Character Sets'!$A$3:$H$21,6,FALSE))</f>
        <v>casey</v>
      </c>
      <c r="K475" s="114" t="str">
        <f t="shared" si="88"/>
        <v>ST2_she_casey.png</v>
      </c>
      <c r="L475" s="46" t="s">
        <v>195</v>
      </c>
      <c r="M475" s="46">
        <f>VLOOKUP($C475&amp;$L475,'Character Sets'!$A$3:$H$21,3,FALSE)</f>
        <v>4</v>
      </c>
      <c r="N475" s="46" t="str">
        <f>VLOOKUP($C475&amp;$L475,'Character Sets'!$A$3:$H$21,4,FALSE)</f>
        <v>HT1</v>
      </c>
      <c r="O475" s="46" t="str">
        <f>LOWER(VLOOKUP($C475&amp;$L475,'Character Sets'!$A$3:$H$21,6,FALSE))</f>
        <v>jordan</v>
      </c>
      <c r="P475" s="114" t="str">
        <f t="shared" si="89"/>
        <v>HT1_he_jordan.png</v>
      </c>
      <c r="Q475" s="114" t="s">
        <v>107</v>
      </c>
      <c r="R475" s="107" cm="1">
        <f t="array" ref="R475">_xlfn.IFS($AF475="left", 275, $AF475="right", 525)</f>
        <v>275</v>
      </c>
      <c r="S475" s="107" cm="1">
        <f t="array" ref="S475">_xlfn.IFS($AG475="left", 275, $AG475="right", 525)</f>
        <v>525</v>
      </c>
      <c r="T475" s="107" cm="1">
        <f t="array" ref="T475">_xlfn.IFS($AF475="left", 175, $AF475="right", 725)</f>
        <v>175</v>
      </c>
      <c r="U475" s="107" cm="1">
        <f t="array" ref="U475">_xlfn.IFS($AI475="top", 150, $AI475="bottom", 250)</f>
        <v>150</v>
      </c>
      <c r="V475" s="107" cm="1">
        <f t="array" ref="V475">_xlfn.IFS($AI475="top", 100, $AI475="bottom", 300)</f>
        <v>100</v>
      </c>
      <c r="W475" s="107" cm="1">
        <f t="array" ref="W475">_xlfn.IFS($AI475="top", 50, $AI475="bottom", 350)</f>
        <v>50</v>
      </c>
      <c r="X475" s="111" t="str">
        <f t="shared" si="90"/>
        <v>ST2_brother_casey.png</v>
      </c>
      <c r="Y475" s="106" t="str" cm="1">
        <f t="array" ref="Y475">_xlfn.IFS($AR475="target_sister",$AO475,$AR475="target_brother", $AN475,$AR475="distractor_sister",$AQ475,$AR475="distractor_brother",$AP475)</f>
        <v>ST2_brother_casey.png</v>
      </c>
      <c r="Z475" s="106" t="str" cm="1">
        <f t="array" ref="Z475">_xlfn.IFS($AS475="target_sister",$AO475,$AS475="target_brother", $AN475,$AS475="distractor_sister",$AQ475,$AS475="distractor_brother",$AP475)</f>
        <v>HT1_brother_jordan.png</v>
      </c>
      <c r="AA475" s="106" t="str" cm="1">
        <f t="array" ref="AA475">_xlfn.IFS($AT475="target_sister",$AO475,$AT475="target_brother", $AN475,$AT475="distractor_sister",$AQ475,$AT475="distractor_brother",$AP475)</f>
        <v>ST2_sister_casey.png</v>
      </c>
      <c r="AB475" s="106" t="str" cm="1">
        <f t="array" ref="AB475">_xlfn.IFS($AU475="target_sister",$AO475,$AU475="target_brother", $AN475,$AU475="distractor_sister",$AQ475,$AU475="distractor_brother",$AP475)</f>
        <v>HT1_sister_jordan.png</v>
      </c>
      <c r="AC475" s="111" t="str">
        <f>_xlfn.CONCAT(VLOOKUP($C475&amp;$G475,'Character Sets'!$A$3:$H$21,6,FALSE)," gave the ",LEFT($Q475,FIND(".",$Q475)-1)," to ",$AK475," ",$AL475,".")</f>
        <v>Casey gave the popcorn to her brother.</v>
      </c>
      <c r="AD475" s="107">
        <v>2</v>
      </c>
      <c r="AE475" s="106" t="str" cm="1">
        <f t="array" ref="AE475">_xlfn.IFS($B475="both", "_nametag", $B475="nametag", "_nametag", $B475="intro", "", $B475="neither", "")</f>
        <v/>
      </c>
      <c r="AF475" s="108" t="s">
        <v>5</v>
      </c>
      <c r="AG475" s="108" t="s">
        <v>6</v>
      </c>
      <c r="AH475" s="108" t="str">
        <f t="shared" si="82"/>
        <v>popcorn</v>
      </c>
      <c r="AI475" s="108" t="s">
        <v>7</v>
      </c>
      <c r="AJ475" s="110" t="str">
        <f t="shared" si="91"/>
        <v>top left</v>
      </c>
      <c r="AK475" s="110" t="str" cm="1">
        <f t="array" ref="AK475">_xlfn.IFS($G475="he", "his", $G475="she", "her", $G475="they", "their")</f>
        <v>her</v>
      </c>
      <c r="AL475" s="110" t="s">
        <v>135</v>
      </c>
      <c r="AM475" s="111" t="str">
        <f t="shared" si="92"/>
        <v>she_brother</v>
      </c>
      <c r="AN475" s="106" t="str">
        <f t="shared" si="83"/>
        <v>ST2_brother_casey.png</v>
      </c>
      <c r="AO475" s="106" t="str">
        <f t="shared" si="84"/>
        <v>ST2_sister_casey.png</v>
      </c>
      <c r="AP475" s="106" t="str">
        <f t="shared" si="85"/>
        <v>HT1_brother_jordan.png</v>
      </c>
      <c r="AQ475" s="106" t="str">
        <f t="shared" si="86"/>
        <v>HT1_sister_jordan.png</v>
      </c>
      <c r="AR475" s="106" t="s">
        <v>355</v>
      </c>
      <c r="AS475" s="106" t="s">
        <v>357</v>
      </c>
      <c r="AT475" s="106" t="s">
        <v>356</v>
      </c>
      <c r="AU475" s="106" t="s">
        <v>358</v>
      </c>
    </row>
    <row r="476" spans="1:47" x14ac:dyDescent="0.25">
      <c r="A476" s="107">
        <v>14</v>
      </c>
      <c r="B476" s="107" t="s">
        <v>124</v>
      </c>
      <c r="C476" s="107">
        <v>2</v>
      </c>
      <c r="D476" s="46" t="s">
        <v>66</v>
      </c>
      <c r="E476" s="46" t="str">
        <f t="shared" si="87"/>
        <v>intro_list2_practice3</v>
      </c>
      <c r="F476" s="109" t="s">
        <v>339</v>
      </c>
      <c r="G476" s="46" t="s">
        <v>197</v>
      </c>
      <c r="H476" s="46">
        <f>VLOOKUP($C476&amp;$G476,'Character Sets'!$A$3:$H$21,3,FALSE)</f>
        <v>6</v>
      </c>
      <c r="I476" s="46" t="str">
        <f>VLOOKUP($C476&amp;$G476,'Character Sets'!$A$3:$H$21,4,FALSE)</f>
        <v>ST3</v>
      </c>
      <c r="J476" s="46" t="str">
        <f>LOWER(VLOOKUP($C476&amp;$G476,'Character Sets'!$A$3:$H$21,6,FALSE))</f>
        <v>jaime</v>
      </c>
      <c r="K476" s="114" t="str">
        <f t="shared" si="88"/>
        <v>ST3_they_jaime.png</v>
      </c>
      <c r="L476" s="46" t="s">
        <v>196</v>
      </c>
      <c r="M476" s="46">
        <f>VLOOKUP($C476&amp;$L476,'Character Sets'!$A$3:$H$21,3,FALSE)</f>
        <v>5</v>
      </c>
      <c r="N476" s="46" t="str">
        <f>VLOOKUP($C476&amp;$L476,'Character Sets'!$A$3:$H$21,4,FALSE)</f>
        <v>ST2</v>
      </c>
      <c r="O476" s="46" t="str">
        <f>LOWER(VLOOKUP($C476&amp;$L476,'Character Sets'!$A$3:$H$21,6,FALSE))</f>
        <v>casey</v>
      </c>
      <c r="P476" s="114" t="str">
        <f t="shared" si="89"/>
        <v>ST2_she_casey.png</v>
      </c>
      <c r="Q476" s="114" t="s">
        <v>41</v>
      </c>
      <c r="R476" s="107" cm="1">
        <f t="array" ref="R476">_xlfn.IFS($AF476="left", 275, $AF476="right", 525)</f>
        <v>275</v>
      </c>
      <c r="S476" s="107" cm="1">
        <f t="array" ref="S476">_xlfn.IFS($AG476="left", 275, $AG476="right", 525)</f>
        <v>525</v>
      </c>
      <c r="T476" s="107" cm="1">
        <f t="array" ref="T476">_xlfn.IFS($AF476="left", 175, $AF476="right", 725)</f>
        <v>175</v>
      </c>
      <c r="U476" s="107" cm="1">
        <f t="array" ref="U476">_xlfn.IFS($AI476="top", 150, $AI476="bottom", 250)</f>
        <v>250</v>
      </c>
      <c r="V476" s="107" cm="1">
        <f t="array" ref="V476">_xlfn.IFS($AI476="top", 100, $AI476="bottom", 300)</f>
        <v>300</v>
      </c>
      <c r="W476" s="107" cm="1">
        <f t="array" ref="W476">_xlfn.IFS($AI476="top", 50, $AI476="bottom", 350)</f>
        <v>350</v>
      </c>
      <c r="X476" s="111" t="str">
        <f t="shared" si="90"/>
        <v>ST3_sister_jaime.png</v>
      </c>
      <c r="Y476" s="106" t="str" cm="1">
        <f t="array" ref="Y476">_xlfn.IFS($AR476="target_sister",$AO476,$AR476="target_brother", $AN476,$AR476="distractor_sister",$AQ476,$AR476="distractor_brother",$AP476)</f>
        <v>ST3_brother_jaime.png</v>
      </c>
      <c r="Z476" s="106" t="str" cm="1">
        <f t="array" ref="Z476">_xlfn.IFS($AS476="target_sister",$AO476,$AS476="target_brother", $AN476,$AS476="distractor_sister",$AQ476,$AS476="distractor_brother",$AP476)</f>
        <v>ST2_sister_casey.png</v>
      </c>
      <c r="AA476" s="106" t="str" cm="1">
        <f t="array" ref="AA476">_xlfn.IFS($AT476="target_sister",$AO476,$AT476="target_brother", $AN476,$AT476="distractor_sister",$AQ476,$AT476="distractor_brother",$AP476)</f>
        <v>ST3_sister_jaime.png</v>
      </c>
      <c r="AB476" s="106" t="str" cm="1">
        <f t="array" ref="AB476">_xlfn.IFS($AU476="target_sister",$AO476,$AU476="target_brother", $AN476,$AU476="distractor_sister",$AQ476,$AU476="distractor_brother",$AP476)</f>
        <v>ST2_brother_casey.png</v>
      </c>
      <c r="AC476" s="111" t="str">
        <f>_xlfn.CONCAT(VLOOKUP($C476&amp;$G476,'Character Sets'!$A$3:$H$21,6,FALSE)," gave the ",LEFT($Q476,FIND(".",$Q476)-1)," to ",$AK476," ",$AL476,".")</f>
        <v>Jaime gave the hotdog to their sister.</v>
      </c>
      <c r="AD476" s="107">
        <v>3</v>
      </c>
      <c r="AE476" s="106" t="str" cm="1">
        <f t="array" ref="AE476">_xlfn.IFS($B476="both", "_nametag", $B476="nametag", "_nametag", $B476="intro", "", $B476="neither", "")</f>
        <v/>
      </c>
      <c r="AF476" s="108" t="s">
        <v>5</v>
      </c>
      <c r="AG476" s="108" t="s">
        <v>6</v>
      </c>
      <c r="AH476" s="108" t="str">
        <f t="shared" si="82"/>
        <v>hotdog</v>
      </c>
      <c r="AI476" s="108" t="s">
        <v>8</v>
      </c>
      <c r="AJ476" s="110" t="str">
        <f t="shared" si="91"/>
        <v>bottom left</v>
      </c>
      <c r="AK476" s="110" t="str" cm="1">
        <f t="array" ref="AK476">_xlfn.IFS($G476="he", "his", $G476="she", "her", $G476="they", "their")</f>
        <v>their</v>
      </c>
      <c r="AL476" s="110" t="s">
        <v>136</v>
      </c>
      <c r="AM476" s="111" t="str">
        <f t="shared" si="92"/>
        <v>they_sister</v>
      </c>
      <c r="AN476" s="106" t="str">
        <f t="shared" si="83"/>
        <v>ST3_brother_jaime.png</v>
      </c>
      <c r="AO476" s="106" t="str">
        <f t="shared" si="84"/>
        <v>ST3_sister_jaime.png</v>
      </c>
      <c r="AP476" s="106" t="str">
        <f t="shared" si="85"/>
        <v>ST2_brother_casey.png</v>
      </c>
      <c r="AQ476" s="106" t="str">
        <f t="shared" si="86"/>
        <v>ST2_sister_casey.png</v>
      </c>
      <c r="AR476" s="106" t="s">
        <v>355</v>
      </c>
      <c r="AS476" s="106" t="s">
        <v>358</v>
      </c>
      <c r="AT476" s="106" t="s">
        <v>356</v>
      </c>
      <c r="AU476" s="106" t="s">
        <v>357</v>
      </c>
    </row>
    <row r="477" spans="1:47" x14ac:dyDescent="0.25">
      <c r="A477" s="107">
        <v>14</v>
      </c>
      <c r="B477" s="107" t="s">
        <v>124</v>
      </c>
      <c r="C477" s="107">
        <v>2</v>
      </c>
      <c r="D477" s="46" t="s">
        <v>10</v>
      </c>
      <c r="E477" s="46" t="str">
        <f t="shared" si="87"/>
        <v>intro_list2_critical1</v>
      </c>
      <c r="F477" s="109" t="s">
        <v>337</v>
      </c>
      <c r="G477" s="46" t="s">
        <v>195</v>
      </c>
      <c r="H477" s="46">
        <f>VLOOKUP($C477&amp;$G477,'Character Sets'!$A$3:$H$21,3,FALSE)</f>
        <v>4</v>
      </c>
      <c r="I477" s="46" t="str">
        <f>VLOOKUP($C477&amp;$G477,'Character Sets'!$A$3:$H$21,4,FALSE)</f>
        <v>HT1</v>
      </c>
      <c r="J477" s="46" t="str">
        <f>LOWER(VLOOKUP($C477&amp;$G477,'Character Sets'!$A$3:$H$21,6,FALSE))</f>
        <v>jordan</v>
      </c>
      <c r="K477" s="114" t="str">
        <f t="shared" si="88"/>
        <v>HT1_he_jordan.png</v>
      </c>
      <c r="L477" s="46" t="s">
        <v>196</v>
      </c>
      <c r="M477" s="46">
        <f>VLOOKUP($C477&amp;$L477,'Character Sets'!$A$3:$H$21,3,FALSE)</f>
        <v>5</v>
      </c>
      <c r="N477" s="46" t="str">
        <f>VLOOKUP($C477&amp;$L477,'Character Sets'!$A$3:$H$21,4,FALSE)</f>
        <v>ST2</v>
      </c>
      <c r="O477" s="46" t="str">
        <f>LOWER(VLOOKUP($C477&amp;$L477,'Character Sets'!$A$3:$H$21,6,FALSE))</f>
        <v>casey</v>
      </c>
      <c r="P477" s="114" t="str">
        <f t="shared" si="89"/>
        <v>ST2_she_casey.png</v>
      </c>
      <c r="Q477" s="114" t="s">
        <v>16</v>
      </c>
      <c r="R477" s="107" cm="1">
        <f t="array" ref="R477">_xlfn.IFS($AF477="left", 275, $AF477="right", 525)</f>
        <v>275</v>
      </c>
      <c r="S477" s="107" cm="1">
        <f t="array" ref="S477">_xlfn.IFS($AG477="left", 275, $AG477="right", 525)</f>
        <v>525</v>
      </c>
      <c r="T477" s="107" cm="1">
        <f t="array" ref="T477">_xlfn.IFS($AF477="left", 175, $AF477="right", 725)</f>
        <v>175</v>
      </c>
      <c r="U477" s="107" cm="1">
        <f t="array" ref="U477">_xlfn.IFS($AI477="top", 150, $AI477="bottom", 250)</f>
        <v>150</v>
      </c>
      <c r="V477" s="107" cm="1">
        <f t="array" ref="V477">_xlfn.IFS($AI477="top", 100, $AI477="bottom", 300)</f>
        <v>100</v>
      </c>
      <c r="W477" s="107" cm="1">
        <f t="array" ref="W477">_xlfn.IFS($AI477="top", 50, $AI477="bottom", 350)</f>
        <v>50</v>
      </c>
      <c r="X477" s="111" t="str">
        <f t="shared" si="90"/>
        <v>HT1_brother_jordan.png</v>
      </c>
      <c r="Y477" s="106" t="str" cm="1">
        <f t="array" ref="Y477">_xlfn.IFS($AR477="target_sister",$AO477,$AR477="target_brother", $AN477,$AR477="distractor_sister",$AQ477,$AR477="distractor_brother",$AP477)</f>
        <v>HT1_brother_jordan.png</v>
      </c>
      <c r="Z477" s="106" t="str" cm="1">
        <f t="array" ref="Z477">_xlfn.IFS($AS477="target_sister",$AO477,$AS477="target_brother", $AN477,$AS477="distractor_sister",$AQ477,$AS477="distractor_brother",$AP477)</f>
        <v>ST2_brother_casey.png</v>
      </c>
      <c r="AA477" s="106" t="str" cm="1">
        <f t="array" ref="AA477">_xlfn.IFS($AT477="target_sister",$AO477,$AT477="target_brother", $AN477,$AT477="distractor_sister",$AQ477,$AT477="distractor_brother",$AP477)</f>
        <v>HT1_sister_jordan.png</v>
      </c>
      <c r="AB477" s="106" t="str" cm="1">
        <f t="array" ref="AB477">_xlfn.IFS($AU477="target_sister",$AO477,$AU477="target_brother", $AN477,$AU477="distractor_sister",$AQ477,$AU477="distractor_brother",$AP477)</f>
        <v>ST2_sister_casey.png</v>
      </c>
      <c r="AC477" s="111" t="str">
        <f>_xlfn.CONCAT(VLOOKUP($C477&amp;$G477,'Character Sets'!$A$3:$H$21,6,FALSE)," gave the ",LEFT($Q477,FIND(".",$Q477)-1)," to ",$AK477," ",$AL477,".")</f>
        <v>Jordan gave the chocolate to his brother.</v>
      </c>
      <c r="AD477" s="107">
        <v>1</v>
      </c>
      <c r="AE477" s="106" t="str" cm="1">
        <f t="array" ref="AE477">_xlfn.IFS($B477="both", "_nametag", $B477="nametag", "_nametag", $B477="intro", "", $B477="neither", "")</f>
        <v/>
      </c>
      <c r="AF477" s="46" t="s">
        <v>5</v>
      </c>
      <c r="AG477" s="46" t="s">
        <v>6</v>
      </c>
      <c r="AH477" s="108" t="str">
        <f t="shared" si="82"/>
        <v>chocolate</v>
      </c>
      <c r="AI477" s="46" t="s">
        <v>7</v>
      </c>
      <c r="AJ477" s="110" t="str">
        <f t="shared" si="91"/>
        <v>top left</v>
      </c>
      <c r="AK477" s="110" t="str" cm="1">
        <f t="array" ref="AK477">_xlfn.IFS($G477="he", "his", $G477="she", "her", $G477="they", "their")</f>
        <v>his</v>
      </c>
      <c r="AL477" s="110" t="s">
        <v>135</v>
      </c>
      <c r="AM477" s="111" t="str">
        <f t="shared" si="92"/>
        <v>he_brother</v>
      </c>
      <c r="AN477" s="106" t="str">
        <f t="shared" si="83"/>
        <v>HT1_brother_jordan.png</v>
      </c>
      <c r="AO477" s="106" t="str">
        <f t="shared" si="84"/>
        <v>HT1_sister_jordan.png</v>
      </c>
      <c r="AP477" s="106" t="str">
        <f t="shared" si="85"/>
        <v>ST2_brother_casey.png</v>
      </c>
      <c r="AQ477" s="106" t="str">
        <f t="shared" si="86"/>
        <v>ST2_sister_casey.png</v>
      </c>
      <c r="AR477" s="106" t="s">
        <v>355</v>
      </c>
      <c r="AS477" s="106" t="s">
        <v>357</v>
      </c>
      <c r="AT477" s="106" t="s">
        <v>356</v>
      </c>
      <c r="AU477" s="106" t="s">
        <v>358</v>
      </c>
    </row>
    <row r="478" spans="1:47" x14ac:dyDescent="0.25">
      <c r="A478" s="107">
        <v>14</v>
      </c>
      <c r="B478" s="107" t="s">
        <v>124</v>
      </c>
      <c r="C478" s="107">
        <v>2</v>
      </c>
      <c r="D478" s="46" t="s">
        <v>10</v>
      </c>
      <c r="E478" s="46" t="str">
        <f t="shared" si="87"/>
        <v>intro_list2_critical2</v>
      </c>
      <c r="F478" s="46" t="s">
        <v>337</v>
      </c>
      <c r="G478" s="46" t="s">
        <v>195</v>
      </c>
      <c r="H478" s="46">
        <f>VLOOKUP($C478&amp;$G478,'Character Sets'!$A$3:$H$21,3,FALSE)</f>
        <v>4</v>
      </c>
      <c r="I478" s="46" t="str">
        <f>VLOOKUP($C478&amp;$G478,'Character Sets'!$A$3:$H$21,4,FALSE)</f>
        <v>HT1</v>
      </c>
      <c r="J478" s="46" t="str">
        <f>LOWER(VLOOKUP($C478&amp;$G478,'Character Sets'!$A$3:$H$21,6,FALSE))</f>
        <v>jordan</v>
      </c>
      <c r="K478" s="114" t="str">
        <f t="shared" si="88"/>
        <v>HT1_he_jordan.png</v>
      </c>
      <c r="L478" s="46" t="s">
        <v>196</v>
      </c>
      <c r="M478" s="46">
        <f>VLOOKUP($C478&amp;$L478,'Character Sets'!$A$3:$H$21,3,FALSE)</f>
        <v>5</v>
      </c>
      <c r="N478" s="46" t="str">
        <f>VLOOKUP($C478&amp;$L478,'Character Sets'!$A$3:$H$21,4,FALSE)</f>
        <v>ST2</v>
      </c>
      <c r="O478" s="46" t="str">
        <f>LOWER(VLOOKUP($C478&amp;$L478,'Character Sets'!$A$3:$H$21,6,FALSE))</f>
        <v>casey</v>
      </c>
      <c r="P478" s="114" t="str">
        <f t="shared" si="89"/>
        <v>ST2_she_casey.png</v>
      </c>
      <c r="Q478" s="114" t="s">
        <v>17</v>
      </c>
      <c r="R478" s="107" cm="1">
        <f t="array" ref="R478">_xlfn.IFS($AF478="left", 275, $AF478="right", 525)</f>
        <v>525</v>
      </c>
      <c r="S478" s="107" cm="1">
        <f t="array" ref="S478">_xlfn.IFS($AG478="left", 275, $AG478="right", 525)</f>
        <v>275</v>
      </c>
      <c r="T478" s="107" cm="1">
        <f t="array" ref="T478">_xlfn.IFS($AF478="left", 175, $AF478="right", 725)</f>
        <v>725</v>
      </c>
      <c r="U478" s="107" cm="1">
        <f t="array" ref="U478">_xlfn.IFS($AI478="top", 150, $AI478="bottom", 250)</f>
        <v>150</v>
      </c>
      <c r="V478" s="107" cm="1">
        <f t="array" ref="V478">_xlfn.IFS($AI478="top", 100, $AI478="bottom", 300)</f>
        <v>100</v>
      </c>
      <c r="W478" s="107" cm="1">
        <f t="array" ref="W478">_xlfn.IFS($AI478="top", 50, $AI478="bottom", 350)</f>
        <v>50</v>
      </c>
      <c r="X478" s="111" t="str">
        <f t="shared" si="90"/>
        <v>HT1_sister_jordan.png</v>
      </c>
      <c r="Y478" s="106" t="str" cm="1">
        <f t="array" ref="Y478">_xlfn.IFS($AR478="target_sister",$AO478,$AR478="target_brother", $AN478,$AR478="distractor_sister",$AQ478,$AR478="distractor_brother",$AP478)</f>
        <v>ST2_sister_casey.png</v>
      </c>
      <c r="Z478" s="106" t="str" cm="1">
        <f t="array" ref="Z478">_xlfn.IFS($AS478="target_sister",$AO478,$AS478="target_brother", $AN478,$AS478="distractor_sister",$AQ478,$AS478="distractor_brother",$AP478)</f>
        <v>HT1_sister_jordan.png</v>
      </c>
      <c r="AA478" s="106" t="str" cm="1">
        <f t="array" ref="AA478">_xlfn.IFS($AT478="target_sister",$AO478,$AT478="target_brother", $AN478,$AT478="distractor_sister",$AQ478,$AT478="distractor_brother",$AP478)</f>
        <v>ST2_brother_casey.png</v>
      </c>
      <c r="AB478" s="106" t="str" cm="1">
        <f t="array" ref="AB478">_xlfn.IFS($AU478="target_sister",$AO478,$AU478="target_brother", $AN478,$AU478="distractor_sister",$AQ478,$AU478="distractor_brother",$AP478)</f>
        <v>HT1_brother_jordan.png</v>
      </c>
      <c r="AC478" s="111" t="str">
        <f>_xlfn.CONCAT(VLOOKUP($C478&amp;$G478,'Character Sets'!$A$3:$H$21,6,FALSE)," gave the ",LEFT($Q478,FIND(".",$Q478)-1)," to ",$AK478," ",$AL478,".")</f>
        <v>Jordan gave the cherries to his sister.</v>
      </c>
      <c r="AD478" s="107">
        <v>2</v>
      </c>
      <c r="AE478" s="106" t="str" cm="1">
        <f t="array" ref="AE478">_xlfn.IFS($B478="both", "_nametag", $B478="nametag", "_nametag", $B478="intro", "", $B478="neither", "")</f>
        <v/>
      </c>
      <c r="AF478" s="46" t="s">
        <v>6</v>
      </c>
      <c r="AG478" s="46" t="s">
        <v>5</v>
      </c>
      <c r="AH478" s="108" t="str">
        <f t="shared" si="82"/>
        <v>cherries</v>
      </c>
      <c r="AI478" s="46" t="s">
        <v>7</v>
      </c>
      <c r="AJ478" s="110" t="str">
        <f t="shared" si="91"/>
        <v>top right</v>
      </c>
      <c r="AK478" s="110" t="str" cm="1">
        <f t="array" ref="AK478">_xlfn.IFS($G478="he", "his", $G478="she", "her", $G478="they", "their")</f>
        <v>his</v>
      </c>
      <c r="AL478" s="110" t="s">
        <v>136</v>
      </c>
      <c r="AM478" s="111" t="str">
        <f t="shared" si="92"/>
        <v>he_sister</v>
      </c>
      <c r="AN478" s="106" t="str">
        <f t="shared" si="83"/>
        <v>HT1_brother_jordan.png</v>
      </c>
      <c r="AO478" s="106" t="str">
        <f t="shared" si="84"/>
        <v>HT1_sister_jordan.png</v>
      </c>
      <c r="AP478" s="106" t="str">
        <f t="shared" si="85"/>
        <v>ST2_brother_casey.png</v>
      </c>
      <c r="AQ478" s="106" t="str">
        <f t="shared" si="86"/>
        <v>ST2_sister_casey.png</v>
      </c>
      <c r="AR478" s="106" t="s">
        <v>358</v>
      </c>
      <c r="AS478" s="106" t="s">
        <v>356</v>
      </c>
      <c r="AT478" s="106" t="s">
        <v>357</v>
      </c>
      <c r="AU478" s="106" t="s">
        <v>355</v>
      </c>
    </row>
    <row r="479" spans="1:47" x14ac:dyDescent="0.25">
      <c r="A479" s="107">
        <v>14</v>
      </c>
      <c r="B479" s="107" t="s">
        <v>124</v>
      </c>
      <c r="C479" s="107">
        <v>2</v>
      </c>
      <c r="D479" s="46" t="s">
        <v>10</v>
      </c>
      <c r="E479" s="46" t="str">
        <f t="shared" si="87"/>
        <v>intro_list2_critical3</v>
      </c>
      <c r="F479" s="46" t="s">
        <v>337</v>
      </c>
      <c r="G479" s="46" t="s">
        <v>195</v>
      </c>
      <c r="H479" s="46">
        <f>VLOOKUP($C479&amp;$G479,'Character Sets'!$A$3:$H$21,3,FALSE)</f>
        <v>4</v>
      </c>
      <c r="I479" s="46" t="str">
        <f>VLOOKUP($C479&amp;$G479,'Character Sets'!$A$3:$H$21,4,FALSE)</f>
        <v>HT1</v>
      </c>
      <c r="J479" s="46" t="str">
        <f>LOWER(VLOOKUP($C479&amp;$G479,'Character Sets'!$A$3:$H$21,6,FALSE))</f>
        <v>jordan</v>
      </c>
      <c r="K479" s="114" t="str">
        <f t="shared" si="88"/>
        <v>HT1_he_jordan.png</v>
      </c>
      <c r="L479" s="46" t="s">
        <v>196</v>
      </c>
      <c r="M479" s="46">
        <f>VLOOKUP($C479&amp;$L479,'Character Sets'!$A$3:$H$21,3,FALSE)</f>
        <v>5</v>
      </c>
      <c r="N479" s="46" t="str">
        <f>VLOOKUP($C479&amp;$L479,'Character Sets'!$A$3:$H$21,4,FALSE)</f>
        <v>ST2</v>
      </c>
      <c r="O479" s="46" t="str">
        <f>LOWER(VLOOKUP($C479&amp;$L479,'Character Sets'!$A$3:$H$21,6,FALSE))</f>
        <v>casey</v>
      </c>
      <c r="P479" s="114" t="str">
        <f t="shared" si="89"/>
        <v>ST2_she_casey.png</v>
      </c>
      <c r="Q479" s="114" t="s">
        <v>18</v>
      </c>
      <c r="R479" s="107" cm="1">
        <f t="array" ref="R479">_xlfn.IFS($AF479="left", 275, $AF479="right", 525)</f>
        <v>275</v>
      </c>
      <c r="S479" s="107" cm="1">
        <f t="array" ref="S479">_xlfn.IFS($AG479="left", 275, $AG479="right", 525)</f>
        <v>525</v>
      </c>
      <c r="T479" s="107" cm="1">
        <f t="array" ref="T479">_xlfn.IFS($AF479="left", 175, $AF479="right", 725)</f>
        <v>175</v>
      </c>
      <c r="U479" s="107" cm="1">
        <f t="array" ref="U479">_xlfn.IFS($AI479="top", 150, $AI479="bottom", 250)</f>
        <v>250</v>
      </c>
      <c r="V479" s="107" cm="1">
        <f t="array" ref="V479">_xlfn.IFS($AI479="top", 100, $AI479="bottom", 300)</f>
        <v>300</v>
      </c>
      <c r="W479" s="107" cm="1">
        <f t="array" ref="W479">_xlfn.IFS($AI479="top", 50, $AI479="bottom", 350)</f>
        <v>350</v>
      </c>
      <c r="X479" s="111" t="str">
        <f t="shared" si="90"/>
        <v>HT1_sister_jordan.png</v>
      </c>
      <c r="Y479" s="106" t="str" cm="1">
        <f t="array" ref="Y479">_xlfn.IFS($AR479="target_sister",$AO479,$AR479="target_brother", $AN479,$AR479="distractor_sister",$AQ479,$AR479="distractor_brother",$AP479)</f>
        <v>HT1_brother_jordan.png</v>
      </c>
      <c r="Z479" s="106" t="str" cm="1">
        <f t="array" ref="Z479">_xlfn.IFS($AS479="target_sister",$AO479,$AS479="target_brother", $AN479,$AS479="distractor_sister",$AQ479,$AS479="distractor_brother",$AP479)</f>
        <v>ST2_brother_casey.png</v>
      </c>
      <c r="AA479" s="106" t="str" cm="1">
        <f t="array" ref="AA479">_xlfn.IFS($AT479="target_sister",$AO479,$AT479="target_brother", $AN479,$AT479="distractor_sister",$AQ479,$AT479="distractor_brother",$AP479)</f>
        <v>HT1_sister_jordan.png</v>
      </c>
      <c r="AB479" s="106" t="str" cm="1">
        <f t="array" ref="AB479">_xlfn.IFS($AU479="target_sister",$AO479,$AU479="target_brother", $AN479,$AU479="distractor_sister",$AQ479,$AU479="distractor_brother",$AP479)</f>
        <v>ST2_sister_casey.png</v>
      </c>
      <c r="AC479" s="111" t="str">
        <f>_xlfn.CONCAT(VLOOKUP($C479&amp;$G479,'Character Sets'!$A$3:$H$21,6,FALSE)," gave the ",LEFT($Q479,FIND(".",$Q479)-1)," to ",$AK479," ",$AL479,".")</f>
        <v>Jordan gave the avocado to his sister.</v>
      </c>
      <c r="AD479" s="107">
        <v>3</v>
      </c>
      <c r="AE479" s="106" t="str" cm="1">
        <f t="array" ref="AE479">_xlfn.IFS($B479="both", "_nametag", $B479="nametag", "_nametag", $B479="intro", "", $B479="neither", "")</f>
        <v/>
      </c>
      <c r="AF479" s="46" t="s">
        <v>5</v>
      </c>
      <c r="AG479" s="46" t="s">
        <v>6</v>
      </c>
      <c r="AH479" s="108" t="str">
        <f t="shared" si="82"/>
        <v>avocado</v>
      </c>
      <c r="AI479" s="46" t="s">
        <v>8</v>
      </c>
      <c r="AJ479" s="110" t="str">
        <f t="shared" si="91"/>
        <v>bottom left</v>
      </c>
      <c r="AK479" s="110" t="str" cm="1">
        <f t="array" ref="AK479">_xlfn.IFS($G479="he", "his", $G479="she", "her", $G479="they", "their")</f>
        <v>his</v>
      </c>
      <c r="AL479" s="110" t="s">
        <v>136</v>
      </c>
      <c r="AM479" s="111" t="str">
        <f t="shared" si="92"/>
        <v>he_sister</v>
      </c>
      <c r="AN479" s="106" t="str">
        <f t="shared" si="83"/>
        <v>HT1_brother_jordan.png</v>
      </c>
      <c r="AO479" s="106" t="str">
        <f t="shared" si="84"/>
        <v>HT1_sister_jordan.png</v>
      </c>
      <c r="AP479" s="106" t="str">
        <f t="shared" si="85"/>
        <v>ST2_brother_casey.png</v>
      </c>
      <c r="AQ479" s="106" t="str">
        <f t="shared" si="86"/>
        <v>ST2_sister_casey.png</v>
      </c>
      <c r="AR479" s="106" t="s">
        <v>355</v>
      </c>
      <c r="AS479" s="106" t="s">
        <v>357</v>
      </c>
      <c r="AT479" s="106" t="s">
        <v>356</v>
      </c>
      <c r="AU479" s="106" t="s">
        <v>358</v>
      </c>
    </row>
    <row r="480" spans="1:47" x14ac:dyDescent="0.25">
      <c r="A480" s="107">
        <v>14</v>
      </c>
      <c r="B480" s="107" t="s">
        <v>124</v>
      </c>
      <c r="C480" s="107">
        <v>2</v>
      </c>
      <c r="D480" s="46" t="s">
        <v>10</v>
      </c>
      <c r="E480" s="46" t="str">
        <f t="shared" si="87"/>
        <v>intro_list2_critical4</v>
      </c>
      <c r="F480" s="46" t="s">
        <v>337</v>
      </c>
      <c r="G480" s="46" t="s">
        <v>195</v>
      </c>
      <c r="H480" s="46">
        <f>VLOOKUP($C480&amp;$G480,'Character Sets'!$A$3:$H$21,3,FALSE)</f>
        <v>4</v>
      </c>
      <c r="I480" s="46" t="str">
        <f>VLOOKUP($C480&amp;$G480,'Character Sets'!$A$3:$H$21,4,FALSE)</f>
        <v>HT1</v>
      </c>
      <c r="J480" s="46" t="str">
        <f>LOWER(VLOOKUP($C480&amp;$G480,'Character Sets'!$A$3:$H$21,6,FALSE))</f>
        <v>jordan</v>
      </c>
      <c r="K480" s="114" t="str">
        <f t="shared" si="88"/>
        <v>HT1_he_jordan.png</v>
      </c>
      <c r="L480" s="46" t="s">
        <v>196</v>
      </c>
      <c r="M480" s="46">
        <f>VLOOKUP($C480&amp;$L480,'Character Sets'!$A$3:$H$21,3,FALSE)</f>
        <v>5</v>
      </c>
      <c r="N480" s="46" t="str">
        <f>VLOOKUP($C480&amp;$L480,'Character Sets'!$A$3:$H$21,4,FALSE)</f>
        <v>ST2</v>
      </c>
      <c r="O480" s="46" t="str">
        <f>LOWER(VLOOKUP($C480&amp;$L480,'Character Sets'!$A$3:$H$21,6,FALSE))</f>
        <v>casey</v>
      </c>
      <c r="P480" s="114" t="str">
        <f t="shared" si="89"/>
        <v>ST2_she_casey.png</v>
      </c>
      <c r="Q480" s="114" t="s">
        <v>105</v>
      </c>
      <c r="R480" s="107" cm="1">
        <f t="array" ref="R480">_xlfn.IFS($AF480="left", 275, $AF480="right", 525)</f>
        <v>525</v>
      </c>
      <c r="S480" s="107" cm="1">
        <f t="array" ref="S480">_xlfn.IFS($AG480="left", 275, $AG480="right", 525)</f>
        <v>275</v>
      </c>
      <c r="T480" s="107" cm="1">
        <f t="array" ref="T480">_xlfn.IFS($AF480="left", 175, $AF480="right", 725)</f>
        <v>725</v>
      </c>
      <c r="U480" s="107" cm="1">
        <f t="array" ref="U480">_xlfn.IFS($AI480="top", 150, $AI480="bottom", 250)</f>
        <v>250</v>
      </c>
      <c r="V480" s="107" cm="1">
        <f t="array" ref="V480">_xlfn.IFS($AI480="top", 100, $AI480="bottom", 300)</f>
        <v>300</v>
      </c>
      <c r="W480" s="107" cm="1">
        <f t="array" ref="W480">_xlfn.IFS($AI480="top", 50, $AI480="bottom", 350)</f>
        <v>350</v>
      </c>
      <c r="X480" s="111" t="str">
        <f t="shared" si="90"/>
        <v>HT1_brother_jordan.png</v>
      </c>
      <c r="Y480" s="106" t="str" cm="1">
        <f t="array" ref="Y480">_xlfn.IFS($AR480="target_sister",$AO480,$AR480="target_brother", $AN480,$AR480="distractor_sister",$AQ480,$AR480="distractor_brother",$AP480)</f>
        <v>ST2_brother_casey.png</v>
      </c>
      <c r="Z480" s="106" t="str" cm="1">
        <f t="array" ref="Z480">_xlfn.IFS($AS480="target_sister",$AO480,$AS480="target_brother", $AN480,$AS480="distractor_sister",$AQ480,$AS480="distractor_brother",$AP480)</f>
        <v>HT1_sister_jordan.png</v>
      </c>
      <c r="AA480" s="106" t="str" cm="1">
        <f t="array" ref="AA480">_xlfn.IFS($AT480="target_sister",$AO480,$AT480="target_brother", $AN480,$AT480="distractor_sister",$AQ480,$AT480="distractor_brother",$AP480)</f>
        <v>ST2_sister_casey.png</v>
      </c>
      <c r="AB480" s="106" t="str" cm="1">
        <f t="array" ref="AB480">_xlfn.IFS($AU480="target_sister",$AO480,$AU480="target_brother", $AN480,$AU480="distractor_sister",$AQ480,$AU480="distractor_brother",$AP480)</f>
        <v>HT1_brother_jordan.png</v>
      </c>
      <c r="AC480" s="111" t="str">
        <f>_xlfn.CONCAT(VLOOKUP($C480&amp;$G480,'Character Sets'!$A$3:$H$21,6,FALSE)," gave the ",LEFT($Q480,FIND(".",$Q480)-1)," to ",$AK480," ",$AL480,".")</f>
        <v>Jordan gave the pumpkin to his brother.</v>
      </c>
      <c r="AD480" s="107">
        <v>4</v>
      </c>
      <c r="AE480" s="106" t="str" cm="1">
        <f t="array" ref="AE480">_xlfn.IFS($B480="both", "_nametag", $B480="nametag", "_nametag", $B480="intro", "", $B480="neither", "")</f>
        <v/>
      </c>
      <c r="AF480" s="46" t="s">
        <v>6</v>
      </c>
      <c r="AG480" s="46" t="s">
        <v>5</v>
      </c>
      <c r="AH480" s="108" t="str">
        <f t="shared" si="82"/>
        <v>pumpkin</v>
      </c>
      <c r="AI480" s="46" t="s">
        <v>8</v>
      </c>
      <c r="AJ480" s="110" t="str">
        <f t="shared" si="91"/>
        <v>bottom right</v>
      </c>
      <c r="AK480" s="110" t="str" cm="1">
        <f t="array" ref="AK480">_xlfn.IFS($G480="he", "his", $G480="she", "her", $G480="they", "their")</f>
        <v>his</v>
      </c>
      <c r="AL480" s="110" t="s">
        <v>135</v>
      </c>
      <c r="AM480" s="111" t="str">
        <f t="shared" si="92"/>
        <v>he_brother</v>
      </c>
      <c r="AN480" s="106" t="str">
        <f t="shared" si="83"/>
        <v>HT1_brother_jordan.png</v>
      </c>
      <c r="AO480" s="106" t="str">
        <f t="shared" si="84"/>
        <v>HT1_sister_jordan.png</v>
      </c>
      <c r="AP480" s="106" t="str">
        <f t="shared" si="85"/>
        <v>ST2_brother_casey.png</v>
      </c>
      <c r="AQ480" s="106" t="str">
        <f t="shared" si="86"/>
        <v>ST2_sister_casey.png</v>
      </c>
      <c r="AR480" s="106" t="s">
        <v>357</v>
      </c>
      <c r="AS480" s="106" t="s">
        <v>356</v>
      </c>
      <c r="AT480" s="106" t="s">
        <v>358</v>
      </c>
      <c r="AU480" s="106" t="s">
        <v>355</v>
      </c>
    </row>
    <row r="481" spans="1:47" x14ac:dyDescent="0.25">
      <c r="A481" s="107">
        <v>14</v>
      </c>
      <c r="B481" s="107" t="s">
        <v>124</v>
      </c>
      <c r="C481" s="107">
        <v>2</v>
      </c>
      <c r="D481" s="46" t="s">
        <v>10</v>
      </c>
      <c r="E481" s="46" t="str">
        <f t="shared" si="87"/>
        <v>intro_list2_critical5</v>
      </c>
      <c r="F481" s="46" t="s">
        <v>337</v>
      </c>
      <c r="G481" s="46" t="s">
        <v>195</v>
      </c>
      <c r="H481" s="46">
        <f>VLOOKUP($C481&amp;$G481,'Character Sets'!$A$3:$H$21,3,FALSE)</f>
        <v>4</v>
      </c>
      <c r="I481" s="46" t="str">
        <f>VLOOKUP($C481&amp;$G481,'Character Sets'!$A$3:$H$21,4,FALSE)</f>
        <v>HT1</v>
      </c>
      <c r="J481" s="46" t="str">
        <f>LOWER(VLOOKUP($C481&amp;$G481,'Character Sets'!$A$3:$H$21,6,FALSE))</f>
        <v>jordan</v>
      </c>
      <c r="K481" s="114" t="str">
        <f t="shared" si="88"/>
        <v>HT1_he_jordan.png</v>
      </c>
      <c r="L481" s="46" t="s">
        <v>196</v>
      </c>
      <c r="M481" s="46">
        <f>VLOOKUP($C481&amp;$L481,'Character Sets'!$A$3:$H$21,3,FALSE)</f>
        <v>5</v>
      </c>
      <c r="N481" s="46" t="str">
        <f>VLOOKUP($C481&amp;$L481,'Character Sets'!$A$3:$H$21,4,FALSE)</f>
        <v>ST2</v>
      </c>
      <c r="O481" s="46" t="str">
        <f>LOWER(VLOOKUP($C481&amp;$L481,'Character Sets'!$A$3:$H$21,6,FALSE))</f>
        <v>casey</v>
      </c>
      <c r="P481" s="114" t="str">
        <f t="shared" si="89"/>
        <v>ST2_she_casey.png</v>
      </c>
      <c r="Q481" s="114" t="s">
        <v>19</v>
      </c>
      <c r="R481" s="107" cm="1">
        <f t="array" ref="R481">_xlfn.IFS($AF481="left", 275, $AF481="right", 525)</f>
        <v>275</v>
      </c>
      <c r="S481" s="107" cm="1">
        <f t="array" ref="S481">_xlfn.IFS($AG481="left", 275, $AG481="right", 525)</f>
        <v>525</v>
      </c>
      <c r="T481" s="107" cm="1">
        <f t="array" ref="T481">_xlfn.IFS($AF481="left", 175, $AF481="right", 725)</f>
        <v>175</v>
      </c>
      <c r="U481" s="107" cm="1">
        <f t="array" ref="U481">_xlfn.IFS($AI481="top", 150, $AI481="bottom", 250)</f>
        <v>150</v>
      </c>
      <c r="V481" s="107" cm="1">
        <f t="array" ref="V481">_xlfn.IFS($AI481="top", 100, $AI481="bottom", 300)</f>
        <v>100</v>
      </c>
      <c r="W481" s="107" cm="1">
        <f t="array" ref="W481">_xlfn.IFS($AI481="top", 50, $AI481="bottom", 350)</f>
        <v>50</v>
      </c>
      <c r="X481" s="111" t="str">
        <f t="shared" si="90"/>
        <v>HT1_sister_jordan.png</v>
      </c>
      <c r="Y481" s="106" t="str" cm="1">
        <f t="array" ref="Y481">_xlfn.IFS($AR481="target_sister",$AO481,$AR481="target_brother", $AN481,$AR481="distractor_sister",$AQ481,$AR481="distractor_brother",$AP481)</f>
        <v>HT1_sister_jordan.png</v>
      </c>
      <c r="Z481" s="106" t="str" cm="1">
        <f t="array" ref="Z481">_xlfn.IFS($AS481="target_sister",$AO481,$AS481="target_brother", $AN481,$AS481="distractor_sister",$AQ481,$AS481="distractor_brother",$AP481)</f>
        <v>ST2_sister_casey.png</v>
      </c>
      <c r="AA481" s="106" t="str" cm="1">
        <f t="array" ref="AA481">_xlfn.IFS($AT481="target_sister",$AO481,$AT481="target_brother", $AN481,$AT481="distractor_sister",$AQ481,$AT481="distractor_brother",$AP481)</f>
        <v>HT1_brother_jordan.png</v>
      </c>
      <c r="AB481" s="106" t="str" cm="1">
        <f t="array" ref="AB481">_xlfn.IFS($AU481="target_sister",$AO481,$AU481="target_brother", $AN481,$AU481="distractor_sister",$AQ481,$AU481="distractor_brother",$AP481)</f>
        <v>ST2_brother_casey.png</v>
      </c>
      <c r="AC481" s="111" t="str">
        <f>_xlfn.CONCAT(VLOOKUP($C481&amp;$G481,'Character Sets'!$A$3:$H$21,6,FALSE)," gave the ",LEFT($Q481,FIND(".",$Q481)-1)," to ",$AK481," ",$AL481,".")</f>
        <v>Jordan gave the bread to his sister.</v>
      </c>
      <c r="AD481" s="107">
        <v>5</v>
      </c>
      <c r="AE481" s="106" t="str" cm="1">
        <f t="array" ref="AE481">_xlfn.IFS($B481="both", "_nametag", $B481="nametag", "_nametag", $B481="intro", "", $B481="neither", "")</f>
        <v/>
      </c>
      <c r="AF481" s="46" t="s">
        <v>5</v>
      </c>
      <c r="AG481" s="46" t="s">
        <v>6</v>
      </c>
      <c r="AH481" s="108" t="str">
        <f t="shared" si="82"/>
        <v>bread</v>
      </c>
      <c r="AI481" s="46" t="s">
        <v>7</v>
      </c>
      <c r="AJ481" s="110" t="str">
        <f t="shared" si="91"/>
        <v>top left</v>
      </c>
      <c r="AK481" s="110" t="str" cm="1">
        <f t="array" ref="AK481">_xlfn.IFS($G481="he", "his", $G481="she", "her", $G481="they", "their")</f>
        <v>his</v>
      </c>
      <c r="AL481" s="110" t="s">
        <v>136</v>
      </c>
      <c r="AM481" s="111" t="str">
        <f t="shared" si="92"/>
        <v>he_sister</v>
      </c>
      <c r="AN481" s="106" t="str">
        <f t="shared" si="83"/>
        <v>HT1_brother_jordan.png</v>
      </c>
      <c r="AO481" s="106" t="str">
        <f t="shared" si="84"/>
        <v>HT1_sister_jordan.png</v>
      </c>
      <c r="AP481" s="106" t="str">
        <f t="shared" si="85"/>
        <v>ST2_brother_casey.png</v>
      </c>
      <c r="AQ481" s="106" t="str">
        <f t="shared" si="86"/>
        <v>ST2_sister_casey.png</v>
      </c>
      <c r="AR481" s="106" t="s">
        <v>356</v>
      </c>
      <c r="AS481" s="106" t="s">
        <v>358</v>
      </c>
      <c r="AT481" s="106" t="s">
        <v>355</v>
      </c>
      <c r="AU481" s="106" t="s">
        <v>357</v>
      </c>
    </row>
    <row r="482" spans="1:47" x14ac:dyDescent="0.25">
      <c r="A482" s="107">
        <v>14</v>
      </c>
      <c r="B482" s="107" t="s">
        <v>124</v>
      </c>
      <c r="C482" s="107">
        <v>2</v>
      </c>
      <c r="D482" s="46" t="s">
        <v>10</v>
      </c>
      <c r="E482" s="46" t="str">
        <f t="shared" si="87"/>
        <v>intro_list2_critical6</v>
      </c>
      <c r="F482" s="109" t="s">
        <v>338</v>
      </c>
      <c r="G482" s="46" t="s">
        <v>195</v>
      </c>
      <c r="H482" s="46">
        <f>VLOOKUP($C482&amp;$G482,'Character Sets'!$A$3:$H$21,3,FALSE)</f>
        <v>4</v>
      </c>
      <c r="I482" s="46" t="str">
        <f>VLOOKUP($C482&amp;$G482,'Character Sets'!$A$3:$H$21,4,FALSE)</f>
        <v>HT1</v>
      </c>
      <c r="J482" s="46" t="str">
        <f>LOWER(VLOOKUP($C482&amp;$G482,'Character Sets'!$A$3:$H$21,6,FALSE))</f>
        <v>jordan</v>
      </c>
      <c r="K482" s="114" t="str">
        <f t="shared" si="88"/>
        <v>HT1_he_jordan.png</v>
      </c>
      <c r="L482" s="46" t="s">
        <v>197</v>
      </c>
      <c r="M482" s="46">
        <f>VLOOKUP($C482&amp;$L482,'Character Sets'!$A$3:$H$21,3,FALSE)</f>
        <v>6</v>
      </c>
      <c r="N482" s="46" t="str">
        <f>VLOOKUP($C482&amp;$L482,'Character Sets'!$A$3:$H$21,4,FALSE)</f>
        <v>ST3</v>
      </c>
      <c r="O482" s="46" t="str">
        <f>LOWER(VLOOKUP($C482&amp;$L482,'Character Sets'!$A$3:$H$21,6,FALSE))</f>
        <v>jaime</v>
      </c>
      <c r="P482" s="114" t="str">
        <f t="shared" si="89"/>
        <v>ST3_they_jaime.png</v>
      </c>
      <c r="Q482" s="114" t="s">
        <v>20</v>
      </c>
      <c r="R482" s="107" cm="1">
        <f t="array" ref="R482">_xlfn.IFS($AF482="left", 275, $AF482="right", 525)</f>
        <v>525</v>
      </c>
      <c r="S482" s="107" cm="1">
        <f t="array" ref="S482">_xlfn.IFS($AG482="left", 275, $AG482="right", 525)</f>
        <v>275</v>
      </c>
      <c r="T482" s="107" cm="1">
        <f t="array" ref="T482">_xlfn.IFS($AF482="left", 175, $AF482="right", 725)</f>
        <v>725</v>
      </c>
      <c r="U482" s="107" cm="1">
        <f t="array" ref="U482">_xlfn.IFS($AI482="top", 150, $AI482="bottom", 250)</f>
        <v>150</v>
      </c>
      <c r="V482" s="107" cm="1">
        <f t="array" ref="V482">_xlfn.IFS($AI482="top", 100, $AI482="bottom", 300)</f>
        <v>100</v>
      </c>
      <c r="W482" s="107" cm="1">
        <f t="array" ref="W482">_xlfn.IFS($AI482="top", 50, $AI482="bottom", 350)</f>
        <v>50</v>
      </c>
      <c r="X482" s="111" t="str">
        <f t="shared" si="90"/>
        <v>HT1_brother_jordan.png</v>
      </c>
      <c r="Y482" s="106" t="str" cm="1">
        <f t="array" ref="Y482">_xlfn.IFS($AR482="target_sister",$AO482,$AR482="target_brother", $AN482,$AR482="distractor_sister",$AQ482,$AR482="distractor_brother",$AP482)</f>
        <v>ST3_brother_jaime.png</v>
      </c>
      <c r="Z482" s="106" t="str" cm="1">
        <f t="array" ref="Z482">_xlfn.IFS($AS482="target_sister",$AO482,$AS482="target_brother", $AN482,$AS482="distractor_sister",$AQ482,$AS482="distractor_brother",$AP482)</f>
        <v>HT1_brother_jordan.png</v>
      </c>
      <c r="AA482" s="106" t="str" cm="1">
        <f t="array" ref="AA482">_xlfn.IFS($AT482="target_sister",$AO482,$AT482="target_brother", $AN482,$AT482="distractor_sister",$AQ482,$AT482="distractor_brother",$AP482)</f>
        <v>ST3_sister_jaime.png</v>
      </c>
      <c r="AB482" s="106" t="str" cm="1">
        <f t="array" ref="AB482">_xlfn.IFS($AU482="target_sister",$AO482,$AU482="target_brother", $AN482,$AU482="distractor_sister",$AQ482,$AU482="distractor_brother",$AP482)</f>
        <v>HT1_sister_jordan.png</v>
      </c>
      <c r="AC482" s="111" t="str">
        <f>_xlfn.CONCAT(VLOOKUP($C482&amp;$G482,'Character Sets'!$A$3:$H$21,6,FALSE)," gave the ",LEFT($Q482,FIND(".",$Q482)-1)," to ",$AK482," ",$AL482,".")</f>
        <v>Jordan gave the corn to his brother.</v>
      </c>
      <c r="AD482" s="107">
        <v>6</v>
      </c>
      <c r="AE482" s="106" t="str" cm="1">
        <f t="array" ref="AE482">_xlfn.IFS($B482="both", "_nametag", $B482="nametag", "_nametag", $B482="intro", "", $B482="neither", "")</f>
        <v/>
      </c>
      <c r="AF482" s="46" t="s">
        <v>6</v>
      </c>
      <c r="AG482" s="46" t="s">
        <v>5</v>
      </c>
      <c r="AH482" s="108" t="str">
        <f t="shared" si="82"/>
        <v>corn</v>
      </c>
      <c r="AI482" s="46" t="s">
        <v>7</v>
      </c>
      <c r="AJ482" s="110" t="str">
        <f t="shared" si="91"/>
        <v>top right</v>
      </c>
      <c r="AK482" s="110" t="str" cm="1">
        <f t="array" ref="AK482">_xlfn.IFS($G482="he", "his", $G482="she", "her", $G482="they", "their")</f>
        <v>his</v>
      </c>
      <c r="AL482" s="110" t="s">
        <v>135</v>
      </c>
      <c r="AM482" s="111" t="str">
        <f t="shared" si="92"/>
        <v>he_brother</v>
      </c>
      <c r="AN482" s="106" t="str">
        <f t="shared" si="83"/>
        <v>HT1_brother_jordan.png</v>
      </c>
      <c r="AO482" s="106" t="str">
        <f t="shared" si="84"/>
        <v>HT1_sister_jordan.png</v>
      </c>
      <c r="AP482" s="106" t="str">
        <f t="shared" si="85"/>
        <v>ST3_brother_jaime.png</v>
      </c>
      <c r="AQ482" s="106" t="str">
        <f t="shared" si="86"/>
        <v>ST3_sister_jaime.png</v>
      </c>
      <c r="AR482" s="106" t="s">
        <v>357</v>
      </c>
      <c r="AS482" s="106" t="s">
        <v>355</v>
      </c>
      <c r="AT482" s="106" t="s">
        <v>358</v>
      </c>
      <c r="AU482" s="106" t="s">
        <v>356</v>
      </c>
    </row>
    <row r="483" spans="1:47" x14ac:dyDescent="0.25">
      <c r="A483" s="107">
        <v>14</v>
      </c>
      <c r="B483" s="107" t="s">
        <v>124</v>
      </c>
      <c r="C483" s="107">
        <v>2</v>
      </c>
      <c r="D483" s="46" t="s">
        <v>10</v>
      </c>
      <c r="E483" s="46" t="str">
        <f t="shared" si="87"/>
        <v>intro_list2_critical7</v>
      </c>
      <c r="F483" s="109" t="s">
        <v>338</v>
      </c>
      <c r="G483" s="46" t="s">
        <v>195</v>
      </c>
      <c r="H483" s="46">
        <f>VLOOKUP($C483&amp;$G483,'Character Sets'!$A$3:$H$21,3,FALSE)</f>
        <v>4</v>
      </c>
      <c r="I483" s="46" t="str">
        <f>VLOOKUP($C483&amp;$G483,'Character Sets'!$A$3:$H$21,4,FALSE)</f>
        <v>HT1</v>
      </c>
      <c r="J483" s="46" t="str">
        <f>LOWER(VLOOKUP($C483&amp;$G483,'Character Sets'!$A$3:$H$21,6,FALSE))</f>
        <v>jordan</v>
      </c>
      <c r="K483" s="114" t="str">
        <f t="shared" si="88"/>
        <v>HT1_he_jordan.png</v>
      </c>
      <c r="L483" s="46" t="s">
        <v>197</v>
      </c>
      <c r="M483" s="46">
        <f>VLOOKUP($C483&amp;$L483,'Character Sets'!$A$3:$H$21,3,FALSE)</f>
        <v>6</v>
      </c>
      <c r="N483" s="46" t="str">
        <f>VLOOKUP($C483&amp;$L483,'Character Sets'!$A$3:$H$21,4,FALSE)</f>
        <v>ST3</v>
      </c>
      <c r="O483" s="46" t="str">
        <f>LOWER(VLOOKUP($C483&amp;$L483,'Character Sets'!$A$3:$H$21,6,FALSE))</f>
        <v>jaime</v>
      </c>
      <c r="P483" s="114" t="str">
        <f t="shared" si="89"/>
        <v>ST3_they_jaime.png</v>
      </c>
      <c r="Q483" s="114" t="s">
        <v>103</v>
      </c>
      <c r="R483" s="107" cm="1">
        <f t="array" ref="R483">_xlfn.IFS($AF483="left", 275, $AF483="right", 525)</f>
        <v>275</v>
      </c>
      <c r="S483" s="107" cm="1">
        <f t="array" ref="S483">_xlfn.IFS($AG483="left", 275, $AG483="right", 525)</f>
        <v>525</v>
      </c>
      <c r="T483" s="107" cm="1">
        <f t="array" ref="T483">_xlfn.IFS($AF483="left", 175, $AF483="right", 725)</f>
        <v>175</v>
      </c>
      <c r="U483" s="107" cm="1">
        <f t="array" ref="U483">_xlfn.IFS($AI483="top", 150, $AI483="bottom", 250)</f>
        <v>250</v>
      </c>
      <c r="V483" s="107" cm="1">
        <f t="array" ref="V483">_xlfn.IFS($AI483="top", 100, $AI483="bottom", 300)</f>
        <v>300</v>
      </c>
      <c r="W483" s="107" cm="1">
        <f t="array" ref="W483">_xlfn.IFS($AI483="top", 50, $AI483="bottom", 350)</f>
        <v>350</v>
      </c>
      <c r="X483" s="111" t="str">
        <f t="shared" si="90"/>
        <v>HT1_brother_jordan.png</v>
      </c>
      <c r="Y483" s="106" t="str" cm="1">
        <f t="array" ref="Y483">_xlfn.IFS($AR483="target_sister",$AO483,$AR483="target_brother", $AN483,$AR483="distractor_sister",$AQ483,$AR483="distractor_brother",$AP483)</f>
        <v>HT1_sister_jordan.png</v>
      </c>
      <c r="Z483" s="106" t="str" cm="1">
        <f t="array" ref="Z483">_xlfn.IFS($AS483="target_sister",$AO483,$AS483="target_brother", $AN483,$AS483="distractor_sister",$AQ483,$AS483="distractor_brother",$AP483)</f>
        <v>ST3_sister_jaime.png</v>
      </c>
      <c r="AA483" s="106" t="str" cm="1">
        <f t="array" ref="AA483">_xlfn.IFS($AT483="target_sister",$AO483,$AT483="target_brother", $AN483,$AT483="distractor_sister",$AQ483,$AT483="distractor_brother",$AP483)</f>
        <v>HT1_brother_jordan.png</v>
      </c>
      <c r="AB483" s="106" t="str" cm="1">
        <f t="array" ref="AB483">_xlfn.IFS($AU483="target_sister",$AO483,$AU483="target_brother", $AN483,$AU483="distractor_sister",$AQ483,$AU483="distractor_brother",$AP483)</f>
        <v>ST3_brother_jaime.png</v>
      </c>
      <c r="AC483" s="111" t="str">
        <f>_xlfn.CONCAT(VLOOKUP($C483&amp;$G483,'Character Sets'!$A$3:$H$21,6,FALSE)," gave the ",LEFT($Q483,FIND(".",$Q483)-1)," to ",$AK483," ",$AL483,".")</f>
        <v>Jordan gave the kiwi to his brother.</v>
      </c>
      <c r="AD483" s="107">
        <v>7</v>
      </c>
      <c r="AE483" s="106" t="str" cm="1">
        <f t="array" ref="AE483">_xlfn.IFS($B483="both", "_nametag", $B483="nametag", "_nametag", $B483="intro", "", $B483="neither", "")</f>
        <v/>
      </c>
      <c r="AF483" s="46" t="s">
        <v>5</v>
      </c>
      <c r="AG483" s="46" t="s">
        <v>6</v>
      </c>
      <c r="AH483" s="108" t="str">
        <f t="shared" si="82"/>
        <v>kiwi</v>
      </c>
      <c r="AI483" s="46" t="s">
        <v>8</v>
      </c>
      <c r="AJ483" s="110" t="str">
        <f t="shared" si="91"/>
        <v>bottom left</v>
      </c>
      <c r="AK483" s="110" t="str" cm="1">
        <f t="array" ref="AK483">_xlfn.IFS($G483="he", "his", $G483="she", "her", $G483="they", "their")</f>
        <v>his</v>
      </c>
      <c r="AL483" s="110" t="s">
        <v>135</v>
      </c>
      <c r="AM483" s="111" t="str">
        <f t="shared" si="92"/>
        <v>he_brother</v>
      </c>
      <c r="AN483" s="106" t="str">
        <f t="shared" si="83"/>
        <v>HT1_brother_jordan.png</v>
      </c>
      <c r="AO483" s="106" t="str">
        <f t="shared" si="84"/>
        <v>HT1_sister_jordan.png</v>
      </c>
      <c r="AP483" s="106" t="str">
        <f t="shared" si="85"/>
        <v>ST3_brother_jaime.png</v>
      </c>
      <c r="AQ483" s="106" t="str">
        <f t="shared" si="86"/>
        <v>ST3_sister_jaime.png</v>
      </c>
      <c r="AR483" s="106" t="s">
        <v>356</v>
      </c>
      <c r="AS483" s="106" t="s">
        <v>358</v>
      </c>
      <c r="AT483" s="106" t="s">
        <v>355</v>
      </c>
      <c r="AU483" s="106" t="s">
        <v>357</v>
      </c>
    </row>
    <row r="484" spans="1:47" x14ac:dyDescent="0.25">
      <c r="A484" s="107">
        <v>14</v>
      </c>
      <c r="B484" s="107" t="s">
        <v>124</v>
      </c>
      <c r="C484" s="107">
        <v>2</v>
      </c>
      <c r="D484" s="46" t="s">
        <v>10</v>
      </c>
      <c r="E484" s="46" t="str">
        <f t="shared" si="87"/>
        <v>intro_list2_critical8</v>
      </c>
      <c r="F484" s="109" t="s">
        <v>338</v>
      </c>
      <c r="G484" s="46" t="s">
        <v>195</v>
      </c>
      <c r="H484" s="46">
        <f>VLOOKUP($C484&amp;$G484,'Character Sets'!$A$3:$H$21,3,FALSE)</f>
        <v>4</v>
      </c>
      <c r="I484" s="46" t="str">
        <f>VLOOKUP($C484&amp;$G484,'Character Sets'!$A$3:$H$21,4,FALSE)</f>
        <v>HT1</v>
      </c>
      <c r="J484" s="46" t="str">
        <f>LOWER(VLOOKUP($C484&amp;$G484,'Character Sets'!$A$3:$H$21,6,FALSE))</f>
        <v>jordan</v>
      </c>
      <c r="K484" s="114" t="str">
        <f t="shared" si="88"/>
        <v>HT1_he_jordan.png</v>
      </c>
      <c r="L484" s="46" t="s">
        <v>197</v>
      </c>
      <c r="M484" s="46">
        <f>VLOOKUP($C484&amp;$L484,'Character Sets'!$A$3:$H$21,3,FALSE)</f>
        <v>6</v>
      </c>
      <c r="N484" s="46" t="str">
        <f>VLOOKUP($C484&amp;$L484,'Character Sets'!$A$3:$H$21,4,FALSE)</f>
        <v>ST3</v>
      </c>
      <c r="O484" s="46" t="str">
        <f>LOWER(VLOOKUP($C484&amp;$L484,'Character Sets'!$A$3:$H$21,6,FALSE))</f>
        <v>jaime</v>
      </c>
      <c r="P484" s="114" t="str">
        <f t="shared" si="89"/>
        <v>ST3_they_jaime.png</v>
      </c>
      <c r="Q484" s="114" t="s">
        <v>40</v>
      </c>
      <c r="R484" s="107" cm="1">
        <f t="array" ref="R484">_xlfn.IFS($AF484="left", 275, $AF484="right", 525)</f>
        <v>525</v>
      </c>
      <c r="S484" s="107" cm="1">
        <f t="array" ref="S484">_xlfn.IFS($AG484="left", 275, $AG484="right", 525)</f>
        <v>275</v>
      </c>
      <c r="T484" s="107" cm="1">
        <f t="array" ref="T484">_xlfn.IFS($AF484="left", 175, $AF484="right", 725)</f>
        <v>725</v>
      </c>
      <c r="U484" s="107" cm="1">
        <f t="array" ref="U484">_xlfn.IFS($AI484="top", 150, $AI484="bottom", 250)</f>
        <v>250</v>
      </c>
      <c r="V484" s="107" cm="1">
        <f t="array" ref="V484">_xlfn.IFS($AI484="top", 100, $AI484="bottom", 300)</f>
        <v>300</v>
      </c>
      <c r="W484" s="107" cm="1">
        <f t="array" ref="W484">_xlfn.IFS($AI484="top", 50, $AI484="bottom", 350)</f>
        <v>350</v>
      </c>
      <c r="X484" s="111" t="str">
        <f t="shared" si="90"/>
        <v>HT1_sister_jordan.png</v>
      </c>
      <c r="Y484" s="106" t="str" cm="1">
        <f t="array" ref="Y484">_xlfn.IFS($AR484="target_sister",$AO484,$AR484="target_brother", $AN484,$AR484="distractor_sister",$AQ484,$AR484="distractor_brother",$AP484)</f>
        <v>ST3_brother_jaime.png</v>
      </c>
      <c r="Z484" s="106" t="str" cm="1">
        <f t="array" ref="Z484">_xlfn.IFS($AS484="target_sister",$AO484,$AS484="target_brother", $AN484,$AS484="distractor_sister",$AQ484,$AS484="distractor_brother",$AP484)</f>
        <v>HT1_brother_jordan.png</v>
      </c>
      <c r="AA484" s="106" t="str" cm="1">
        <f t="array" ref="AA484">_xlfn.IFS($AT484="target_sister",$AO484,$AT484="target_brother", $AN484,$AT484="distractor_sister",$AQ484,$AT484="distractor_brother",$AP484)</f>
        <v>ST3_sister_jaime.png</v>
      </c>
      <c r="AB484" s="106" t="str" cm="1">
        <f t="array" ref="AB484">_xlfn.IFS($AU484="target_sister",$AO484,$AU484="target_brother", $AN484,$AU484="distractor_sister",$AQ484,$AU484="distractor_brother",$AP484)</f>
        <v>HT1_sister_jordan.png</v>
      </c>
      <c r="AC484" s="111" t="str">
        <f>_xlfn.CONCAT(VLOOKUP($C484&amp;$G484,'Character Sets'!$A$3:$H$21,6,FALSE)," gave the ",LEFT($Q484,FIND(".",$Q484)-1)," to ",$AK484," ",$AL484,".")</f>
        <v>Jordan gave the grapes to his sister.</v>
      </c>
      <c r="AD484" s="107">
        <v>8</v>
      </c>
      <c r="AE484" s="106" t="str" cm="1">
        <f t="array" ref="AE484">_xlfn.IFS($B484="both", "_nametag", $B484="nametag", "_nametag", $B484="intro", "", $B484="neither", "")</f>
        <v/>
      </c>
      <c r="AF484" s="46" t="s">
        <v>6</v>
      </c>
      <c r="AG484" s="46" t="s">
        <v>5</v>
      </c>
      <c r="AH484" s="108" t="str">
        <f t="shared" si="82"/>
        <v>grapes</v>
      </c>
      <c r="AI484" s="46" t="s">
        <v>8</v>
      </c>
      <c r="AJ484" s="110" t="str">
        <f t="shared" si="91"/>
        <v>bottom right</v>
      </c>
      <c r="AK484" s="110" t="str" cm="1">
        <f t="array" ref="AK484">_xlfn.IFS($G484="he", "his", $G484="she", "her", $G484="they", "their")</f>
        <v>his</v>
      </c>
      <c r="AL484" s="110" t="s">
        <v>136</v>
      </c>
      <c r="AM484" s="111" t="str">
        <f t="shared" si="92"/>
        <v>he_sister</v>
      </c>
      <c r="AN484" s="106" t="str">
        <f t="shared" si="83"/>
        <v>HT1_brother_jordan.png</v>
      </c>
      <c r="AO484" s="106" t="str">
        <f t="shared" si="84"/>
        <v>HT1_sister_jordan.png</v>
      </c>
      <c r="AP484" s="106" t="str">
        <f t="shared" si="85"/>
        <v>ST3_brother_jaime.png</v>
      </c>
      <c r="AQ484" s="106" t="str">
        <f t="shared" si="86"/>
        <v>ST3_sister_jaime.png</v>
      </c>
      <c r="AR484" s="106" t="s">
        <v>357</v>
      </c>
      <c r="AS484" s="106" t="s">
        <v>355</v>
      </c>
      <c r="AT484" s="106" t="s">
        <v>358</v>
      </c>
      <c r="AU484" s="106" t="s">
        <v>356</v>
      </c>
    </row>
    <row r="485" spans="1:47" x14ac:dyDescent="0.25">
      <c r="A485" s="107">
        <v>14</v>
      </c>
      <c r="B485" s="107" t="s">
        <v>124</v>
      </c>
      <c r="C485" s="107">
        <v>2</v>
      </c>
      <c r="D485" s="46" t="s">
        <v>10</v>
      </c>
      <c r="E485" s="46" t="str">
        <f t="shared" si="87"/>
        <v>intro_list2_critical9</v>
      </c>
      <c r="F485" s="109" t="s">
        <v>338</v>
      </c>
      <c r="G485" s="46" t="s">
        <v>195</v>
      </c>
      <c r="H485" s="46">
        <f>VLOOKUP($C485&amp;$G485,'Character Sets'!$A$3:$H$21,3,FALSE)</f>
        <v>4</v>
      </c>
      <c r="I485" s="46" t="str">
        <f>VLOOKUP($C485&amp;$G485,'Character Sets'!$A$3:$H$21,4,FALSE)</f>
        <v>HT1</v>
      </c>
      <c r="J485" s="46" t="str">
        <f>LOWER(VLOOKUP($C485&amp;$G485,'Character Sets'!$A$3:$H$21,6,FALSE))</f>
        <v>jordan</v>
      </c>
      <c r="K485" s="114" t="str">
        <f t="shared" si="88"/>
        <v>HT1_he_jordan.png</v>
      </c>
      <c r="L485" s="46" t="s">
        <v>197</v>
      </c>
      <c r="M485" s="46">
        <f>VLOOKUP($C485&amp;$L485,'Character Sets'!$A$3:$H$21,3,FALSE)</f>
        <v>6</v>
      </c>
      <c r="N485" s="46" t="str">
        <f>VLOOKUP($C485&amp;$L485,'Character Sets'!$A$3:$H$21,4,FALSE)</f>
        <v>ST3</v>
      </c>
      <c r="O485" s="46" t="str">
        <f>LOWER(VLOOKUP($C485&amp;$L485,'Character Sets'!$A$3:$H$21,6,FALSE))</f>
        <v>jaime</v>
      </c>
      <c r="P485" s="114" t="str">
        <f t="shared" si="89"/>
        <v>ST3_they_jaime.png</v>
      </c>
      <c r="Q485" s="114" t="s">
        <v>101</v>
      </c>
      <c r="R485" s="107" cm="1">
        <f t="array" ref="R485">_xlfn.IFS($AF485="left", 275, $AF485="right", 525)</f>
        <v>275</v>
      </c>
      <c r="S485" s="107" cm="1">
        <f t="array" ref="S485">_xlfn.IFS($AG485="left", 275, $AG485="right", 525)</f>
        <v>525</v>
      </c>
      <c r="T485" s="107" cm="1">
        <f t="array" ref="T485">_xlfn.IFS($AF485="left", 175, $AF485="right", 725)</f>
        <v>175</v>
      </c>
      <c r="U485" s="107" cm="1">
        <f t="array" ref="U485">_xlfn.IFS($AI485="top", 150, $AI485="bottom", 250)</f>
        <v>150</v>
      </c>
      <c r="V485" s="107" cm="1">
        <f t="array" ref="V485">_xlfn.IFS($AI485="top", 100, $AI485="bottom", 300)</f>
        <v>100</v>
      </c>
      <c r="W485" s="107" cm="1">
        <f t="array" ref="W485">_xlfn.IFS($AI485="top", 50, $AI485="bottom", 350)</f>
        <v>50</v>
      </c>
      <c r="X485" s="111" t="str">
        <f t="shared" si="90"/>
        <v>HT1_sister_jordan.png</v>
      </c>
      <c r="Y485" s="106" t="str" cm="1">
        <f t="array" ref="Y485">_xlfn.IFS($AR485="target_sister",$AO485,$AR485="target_brother", $AN485,$AR485="distractor_sister",$AQ485,$AR485="distractor_brother",$AP485)</f>
        <v>HT1_sister_jordan.png</v>
      </c>
      <c r="Z485" s="106" t="str" cm="1">
        <f t="array" ref="Z485">_xlfn.IFS($AS485="target_sister",$AO485,$AS485="target_brother", $AN485,$AS485="distractor_sister",$AQ485,$AS485="distractor_brother",$AP485)</f>
        <v>ST3_sister_jaime.png</v>
      </c>
      <c r="AA485" s="106" t="str" cm="1">
        <f t="array" ref="AA485">_xlfn.IFS($AT485="target_sister",$AO485,$AT485="target_brother", $AN485,$AT485="distractor_sister",$AQ485,$AT485="distractor_brother",$AP485)</f>
        <v>HT1_brother_jordan.png</v>
      </c>
      <c r="AB485" s="106" t="str" cm="1">
        <f t="array" ref="AB485">_xlfn.IFS($AU485="target_sister",$AO485,$AU485="target_brother", $AN485,$AU485="distractor_sister",$AQ485,$AU485="distractor_brother",$AP485)</f>
        <v>ST3_brother_jaime.png</v>
      </c>
      <c r="AC485" s="111" t="str">
        <f>_xlfn.CONCAT(VLOOKUP($C485&amp;$G485,'Character Sets'!$A$3:$H$21,6,FALSE)," gave the ",LEFT($Q485,FIND(".",$Q485)-1)," to ",$AK485," ",$AL485,".")</f>
        <v>Jordan gave the pear to his sister.</v>
      </c>
      <c r="AD485" s="107">
        <v>9</v>
      </c>
      <c r="AE485" s="106" t="str" cm="1">
        <f t="array" ref="AE485">_xlfn.IFS($B485="both", "_nametag", $B485="nametag", "_nametag", $B485="intro", "", $B485="neither", "")</f>
        <v/>
      </c>
      <c r="AF485" s="46" t="s">
        <v>5</v>
      </c>
      <c r="AG485" s="46" t="s">
        <v>6</v>
      </c>
      <c r="AH485" s="108" t="str">
        <f t="shared" si="82"/>
        <v>pear</v>
      </c>
      <c r="AI485" s="46" t="s">
        <v>7</v>
      </c>
      <c r="AJ485" s="110" t="str">
        <f t="shared" si="91"/>
        <v>top left</v>
      </c>
      <c r="AK485" s="110" t="str" cm="1">
        <f t="array" ref="AK485">_xlfn.IFS($G485="he", "his", $G485="she", "her", $G485="they", "their")</f>
        <v>his</v>
      </c>
      <c r="AL485" s="110" t="s">
        <v>136</v>
      </c>
      <c r="AM485" s="111" t="str">
        <f t="shared" si="92"/>
        <v>he_sister</v>
      </c>
      <c r="AN485" s="106" t="str">
        <f t="shared" si="83"/>
        <v>HT1_brother_jordan.png</v>
      </c>
      <c r="AO485" s="106" t="str">
        <f t="shared" si="84"/>
        <v>HT1_sister_jordan.png</v>
      </c>
      <c r="AP485" s="106" t="str">
        <f t="shared" si="85"/>
        <v>ST3_brother_jaime.png</v>
      </c>
      <c r="AQ485" s="106" t="str">
        <f t="shared" si="86"/>
        <v>ST3_sister_jaime.png</v>
      </c>
      <c r="AR485" s="106" t="s">
        <v>356</v>
      </c>
      <c r="AS485" s="106" t="s">
        <v>358</v>
      </c>
      <c r="AT485" s="106" t="s">
        <v>355</v>
      </c>
      <c r="AU485" s="106" t="s">
        <v>357</v>
      </c>
    </row>
    <row r="486" spans="1:47" x14ac:dyDescent="0.25">
      <c r="A486" s="107">
        <v>14</v>
      </c>
      <c r="B486" s="107" t="s">
        <v>124</v>
      </c>
      <c r="C486" s="107">
        <v>2</v>
      </c>
      <c r="D486" s="46" t="s">
        <v>10</v>
      </c>
      <c r="E486" s="46" t="str">
        <f t="shared" si="87"/>
        <v>intro_list2_critical10</v>
      </c>
      <c r="F486" s="109" t="s">
        <v>338</v>
      </c>
      <c r="G486" s="46" t="s">
        <v>195</v>
      </c>
      <c r="H486" s="46">
        <f>VLOOKUP($C486&amp;$G486,'Character Sets'!$A$3:$H$21,3,FALSE)</f>
        <v>4</v>
      </c>
      <c r="I486" s="46" t="str">
        <f>VLOOKUP($C486&amp;$G486,'Character Sets'!$A$3:$H$21,4,FALSE)</f>
        <v>HT1</v>
      </c>
      <c r="J486" s="46" t="str">
        <f>LOWER(VLOOKUP($C486&amp;$G486,'Character Sets'!$A$3:$H$21,6,FALSE))</f>
        <v>jordan</v>
      </c>
      <c r="K486" s="114" t="str">
        <f t="shared" si="88"/>
        <v>HT1_he_jordan.png</v>
      </c>
      <c r="L486" s="46" t="s">
        <v>197</v>
      </c>
      <c r="M486" s="46">
        <f>VLOOKUP($C486&amp;$L486,'Character Sets'!$A$3:$H$21,3,FALSE)</f>
        <v>6</v>
      </c>
      <c r="N486" s="46" t="str">
        <f>VLOOKUP($C486&amp;$L486,'Character Sets'!$A$3:$H$21,4,FALSE)</f>
        <v>ST3</v>
      </c>
      <c r="O486" s="46" t="str">
        <f>LOWER(VLOOKUP($C486&amp;$L486,'Character Sets'!$A$3:$H$21,6,FALSE))</f>
        <v>jaime</v>
      </c>
      <c r="P486" s="114" t="str">
        <f t="shared" si="89"/>
        <v>ST3_they_jaime.png</v>
      </c>
      <c r="Q486" s="114" t="s">
        <v>21</v>
      </c>
      <c r="R486" s="107" cm="1">
        <f t="array" ref="R486">_xlfn.IFS($AF486="left", 275, $AF486="right", 525)</f>
        <v>525</v>
      </c>
      <c r="S486" s="107" cm="1">
        <f t="array" ref="S486">_xlfn.IFS($AG486="left", 275, $AG486="right", 525)</f>
        <v>275</v>
      </c>
      <c r="T486" s="107" cm="1">
        <f t="array" ref="T486">_xlfn.IFS($AF486="left", 175, $AF486="right", 725)</f>
        <v>725</v>
      </c>
      <c r="U486" s="107" cm="1">
        <f t="array" ref="U486">_xlfn.IFS($AI486="top", 150, $AI486="bottom", 250)</f>
        <v>150</v>
      </c>
      <c r="V486" s="107" cm="1">
        <f t="array" ref="V486">_xlfn.IFS($AI486="top", 100, $AI486="bottom", 300)</f>
        <v>100</v>
      </c>
      <c r="W486" s="107" cm="1">
        <f t="array" ref="W486">_xlfn.IFS($AI486="top", 50, $AI486="bottom", 350)</f>
        <v>50</v>
      </c>
      <c r="X486" s="111" t="str">
        <f t="shared" si="90"/>
        <v>HT1_brother_jordan.png</v>
      </c>
      <c r="Y486" s="106" t="str" cm="1">
        <f t="array" ref="Y486">_xlfn.IFS($AR486="target_sister",$AO486,$AR486="target_brother", $AN486,$AR486="distractor_sister",$AQ486,$AR486="distractor_brother",$AP486)</f>
        <v>ST3_brother_jaime.png</v>
      </c>
      <c r="Z486" s="106" t="str" cm="1">
        <f t="array" ref="Z486">_xlfn.IFS($AS486="target_sister",$AO486,$AS486="target_brother", $AN486,$AS486="distractor_sister",$AQ486,$AS486="distractor_brother",$AP486)</f>
        <v>HT1_brother_jordan.png</v>
      </c>
      <c r="AA486" s="106" t="str" cm="1">
        <f t="array" ref="AA486">_xlfn.IFS($AT486="target_sister",$AO486,$AT486="target_brother", $AN486,$AT486="distractor_sister",$AQ486,$AT486="distractor_brother",$AP486)</f>
        <v>ST3_sister_jaime.png</v>
      </c>
      <c r="AB486" s="106" t="str" cm="1">
        <f t="array" ref="AB486">_xlfn.IFS($AU486="target_sister",$AO486,$AU486="target_brother", $AN486,$AU486="distractor_sister",$AQ486,$AU486="distractor_brother",$AP486)</f>
        <v>HT1_sister_jordan.png</v>
      </c>
      <c r="AC486" s="111" t="str">
        <f>_xlfn.CONCAT(VLOOKUP($C486&amp;$G486,'Character Sets'!$A$3:$H$21,6,FALSE)," gave the ",LEFT($Q486,FIND(".",$Q486)-1)," to ",$AK486," ",$AL486,".")</f>
        <v>Jordan gave the juice to his brother.</v>
      </c>
      <c r="AD486" s="107">
        <v>10</v>
      </c>
      <c r="AE486" s="106" t="str" cm="1">
        <f t="array" ref="AE486">_xlfn.IFS($B486="both", "_nametag", $B486="nametag", "_nametag", $B486="intro", "", $B486="neither", "")</f>
        <v/>
      </c>
      <c r="AF486" s="46" t="s">
        <v>6</v>
      </c>
      <c r="AG486" s="46" t="s">
        <v>5</v>
      </c>
      <c r="AH486" s="108" t="str">
        <f t="shared" si="82"/>
        <v>juice</v>
      </c>
      <c r="AI486" s="46" t="s">
        <v>7</v>
      </c>
      <c r="AJ486" s="110" t="str">
        <f t="shared" si="91"/>
        <v>top right</v>
      </c>
      <c r="AK486" s="110" t="str" cm="1">
        <f t="array" ref="AK486">_xlfn.IFS($G486="he", "his", $G486="she", "her", $G486="they", "their")</f>
        <v>his</v>
      </c>
      <c r="AL486" s="110" t="s">
        <v>135</v>
      </c>
      <c r="AM486" s="111" t="str">
        <f t="shared" si="92"/>
        <v>he_brother</v>
      </c>
      <c r="AN486" s="106" t="str">
        <f t="shared" si="83"/>
        <v>HT1_brother_jordan.png</v>
      </c>
      <c r="AO486" s="106" t="str">
        <f t="shared" si="84"/>
        <v>HT1_sister_jordan.png</v>
      </c>
      <c r="AP486" s="106" t="str">
        <f t="shared" si="85"/>
        <v>ST3_brother_jaime.png</v>
      </c>
      <c r="AQ486" s="106" t="str">
        <f t="shared" si="86"/>
        <v>ST3_sister_jaime.png</v>
      </c>
      <c r="AR486" s="106" t="s">
        <v>357</v>
      </c>
      <c r="AS486" s="106" t="s">
        <v>355</v>
      </c>
      <c r="AT486" s="106" t="s">
        <v>358</v>
      </c>
      <c r="AU486" s="106" t="s">
        <v>356</v>
      </c>
    </row>
    <row r="487" spans="1:47" x14ac:dyDescent="0.25">
      <c r="A487" s="107">
        <v>14</v>
      </c>
      <c r="B487" s="107" t="s">
        <v>124</v>
      </c>
      <c r="C487" s="107">
        <v>2</v>
      </c>
      <c r="D487" s="46" t="s">
        <v>10</v>
      </c>
      <c r="E487" s="46" t="str">
        <f t="shared" si="87"/>
        <v>intro_list2_critical11</v>
      </c>
      <c r="F487" s="46" t="s">
        <v>337</v>
      </c>
      <c r="G487" s="46" t="s">
        <v>196</v>
      </c>
      <c r="H487" s="46">
        <f>VLOOKUP($C487&amp;$G487,'Character Sets'!$A$3:$H$21,3,FALSE)</f>
        <v>5</v>
      </c>
      <c r="I487" s="46" t="str">
        <f>VLOOKUP($C487&amp;$G487,'Character Sets'!$A$3:$H$21,4,FALSE)</f>
        <v>ST2</v>
      </c>
      <c r="J487" s="46" t="str">
        <f>LOWER(VLOOKUP($C487&amp;$G487,'Character Sets'!$A$3:$H$21,6,FALSE))</f>
        <v>casey</v>
      </c>
      <c r="K487" s="114" t="str">
        <f t="shared" si="88"/>
        <v>ST2_she_casey.png</v>
      </c>
      <c r="L487" s="46" t="s">
        <v>195</v>
      </c>
      <c r="M487" s="46">
        <f>VLOOKUP($C487&amp;$L487,'Character Sets'!$A$3:$H$21,3,FALSE)</f>
        <v>4</v>
      </c>
      <c r="N487" s="46" t="str">
        <f>VLOOKUP($C487&amp;$L487,'Character Sets'!$A$3:$H$21,4,FALSE)</f>
        <v>HT1</v>
      </c>
      <c r="O487" s="46" t="str">
        <f>LOWER(VLOOKUP($C487&amp;$L487,'Character Sets'!$A$3:$H$21,6,FALSE))</f>
        <v>jordan</v>
      </c>
      <c r="P487" s="114" t="str">
        <f t="shared" si="89"/>
        <v>HT1_he_jordan.png</v>
      </c>
      <c r="Q487" s="114" t="s">
        <v>22</v>
      </c>
      <c r="R487" s="107" cm="1">
        <f t="array" ref="R487">_xlfn.IFS($AF487="left", 275, $AF487="right", 525)</f>
        <v>275</v>
      </c>
      <c r="S487" s="107" cm="1">
        <f t="array" ref="S487">_xlfn.IFS($AG487="left", 275, $AG487="right", 525)</f>
        <v>525</v>
      </c>
      <c r="T487" s="107" cm="1">
        <f t="array" ref="T487">_xlfn.IFS($AF487="left", 175, $AF487="right", 725)</f>
        <v>175</v>
      </c>
      <c r="U487" s="107" cm="1">
        <f t="array" ref="U487">_xlfn.IFS($AI487="top", 150, $AI487="bottom", 250)</f>
        <v>250</v>
      </c>
      <c r="V487" s="107" cm="1">
        <f t="array" ref="V487">_xlfn.IFS($AI487="top", 100, $AI487="bottom", 300)</f>
        <v>300</v>
      </c>
      <c r="W487" s="107" cm="1">
        <f t="array" ref="W487">_xlfn.IFS($AI487="top", 50, $AI487="bottom", 350)</f>
        <v>350</v>
      </c>
      <c r="X487" s="111" t="str">
        <f t="shared" si="90"/>
        <v>ST2_sister_casey.png</v>
      </c>
      <c r="Y487" s="106" t="str" cm="1">
        <f t="array" ref="Y487">_xlfn.IFS($AR487="target_sister",$AO487,$AR487="target_brother", $AN487,$AR487="distractor_sister",$AQ487,$AR487="distractor_brother",$AP487)</f>
        <v>ST2_brother_casey.png</v>
      </c>
      <c r="Z487" s="106" t="str" cm="1">
        <f t="array" ref="Z487">_xlfn.IFS($AS487="target_sister",$AO487,$AS487="target_brother", $AN487,$AS487="distractor_sister",$AQ487,$AS487="distractor_brother",$AP487)</f>
        <v>HT1_brother_jordan.png</v>
      </c>
      <c r="AA487" s="106" t="str" cm="1">
        <f t="array" ref="AA487">_xlfn.IFS($AT487="target_sister",$AO487,$AT487="target_brother", $AN487,$AT487="distractor_sister",$AQ487,$AT487="distractor_brother",$AP487)</f>
        <v>ST2_sister_casey.png</v>
      </c>
      <c r="AB487" s="106" t="str" cm="1">
        <f t="array" ref="AB487">_xlfn.IFS($AU487="target_sister",$AO487,$AU487="target_brother", $AN487,$AU487="distractor_sister",$AQ487,$AU487="distractor_brother",$AP487)</f>
        <v>HT1_sister_jordan.png</v>
      </c>
      <c r="AC487" s="111" t="str">
        <f>_xlfn.CONCAT(VLOOKUP($C487&amp;$G487,'Character Sets'!$A$3:$H$21,6,FALSE)," gave the ",LEFT($Q487,FIND(".",$Q487)-1)," to ",$AK487," ",$AL487,".")</f>
        <v>Casey gave the spoon to her sister.</v>
      </c>
      <c r="AD487" s="107">
        <v>11</v>
      </c>
      <c r="AE487" s="106" t="str" cm="1">
        <f t="array" ref="AE487">_xlfn.IFS($B487="both", "_nametag", $B487="nametag", "_nametag", $B487="intro", "", $B487="neither", "")</f>
        <v/>
      </c>
      <c r="AF487" s="46" t="s">
        <v>5</v>
      </c>
      <c r="AG487" s="46" t="s">
        <v>6</v>
      </c>
      <c r="AH487" s="108" t="str">
        <f t="shared" si="82"/>
        <v>spoon</v>
      </c>
      <c r="AI487" s="46" t="s">
        <v>8</v>
      </c>
      <c r="AJ487" s="110" t="str">
        <f t="shared" si="91"/>
        <v>bottom left</v>
      </c>
      <c r="AK487" s="110" t="str" cm="1">
        <f t="array" ref="AK487">_xlfn.IFS($G487="he", "his", $G487="she", "her", $G487="they", "their")</f>
        <v>her</v>
      </c>
      <c r="AL487" s="110" t="s">
        <v>136</v>
      </c>
      <c r="AM487" s="111" t="str">
        <f t="shared" si="92"/>
        <v>she_sister</v>
      </c>
      <c r="AN487" s="106" t="str">
        <f t="shared" si="83"/>
        <v>ST2_brother_casey.png</v>
      </c>
      <c r="AO487" s="106" t="str">
        <f t="shared" si="84"/>
        <v>ST2_sister_casey.png</v>
      </c>
      <c r="AP487" s="106" t="str">
        <f t="shared" si="85"/>
        <v>HT1_brother_jordan.png</v>
      </c>
      <c r="AQ487" s="106" t="str">
        <f t="shared" si="86"/>
        <v>HT1_sister_jordan.png</v>
      </c>
      <c r="AR487" s="106" t="s">
        <v>355</v>
      </c>
      <c r="AS487" s="106" t="s">
        <v>357</v>
      </c>
      <c r="AT487" s="106" t="s">
        <v>356</v>
      </c>
      <c r="AU487" s="106" t="s">
        <v>358</v>
      </c>
    </row>
    <row r="488" spans="1:47" x14ac:dyDescent="0.25">
      <c r="A488" s="107">
        <v>14</v>
      </c>
      <c r="B488" s="107" t="s">
        <v>124</v>
      </c>
      <c r="C488" s="107">
        <v>2</v>
      </c>
      <c r="D488" s="46" t="s">
        <v>10</v>
      </c>
      <c r="E488" s="46" t="str">
        <f t="shared" si="87"/>
        <v>intro_list2_critical12</v>
      </c>
      <c r="F488" s="46" t="s">
        <v>337</v>
      </c>
      <c r="G488" s="46" t="s">
        <v>196</v>
      </c>
      <c r="H488" s="46">
        <f>VLOOKUP($C488&amp;$G488,'Character Sets'!$A$3:$H$21,3,FALSE)</f>
        <v>5</v>
      </c>
      <c r="I488" s="46" t="str">
        <f>VLOOKUP($C488&amp;$G488,'Character Sets'!$A$3:$H$21,4,FALSE)</f>
        <v>ST2</v>
      </c>
      <c r="J488" s="46" t="str">
        <f>LOWER(VLOOKUP($C488&amp;$G488,'Character Sets'!$A$3:$H$21,6,FALSE))</f>
        <v>casey</v>
      </c>
      <c r="K488" s="114" t="str">
        <f t="shared" si="88"/>
        <v>ST2_she_casey.png</v>
      </c>
      <c r="L488" s="46" t="s">
        <v>195</v>
      </c>
      <c r="M488" s="46">
        <f>VLOOKUP($C488&amp;$L488,'Character Sets'!$A$3:$H$21,3,FALSE)</f>
        <v>4</v>
      </c>
      <c r="N488" s="46" t="str">
        <f>VLOOKUP($C488&amp;$L488,'Character Sets'!$A$3:$H$21,4,FALSE)</f>
        <v>HT1</v>
      </c>
      <c r="O488" s="46" t="str">
        <f>LOWER(VLOOKUP($C488&amp;$L488,'Character Sets'!$A$3:$H$21,6,FALSE))</f>
        <v>jordan</v>
      </c>
      <c r="P488" s="114" t="str">
        <f t="shared" si="89"/>
        <v>HT1_he_jordan.png</v>
      </c>
      <c r="Q488" s="114" t="s">
        <v>23</v>
      </c>
      <c r="R488" s="107" cm="1">
        <f t="array" ref="R488">_xlfn.IFS($AF488="left", 275, $AF488="right", 525)</f>
        <v>525</v>
      </c>
      <c r="S488" s="107" cm="1">
        <f t="array" ref="S488">_xlfn.IFS($AG488="left", 275, $AG488="right", 525)</f>
        <v>275</v>
      </c>
      <c r="T488" s="107" cm="1">
        <f t="array" ref="T488">_xlfn.IFS($AF488="left", 175, $AF488="right", 725)</f>
        <v>725</v>
      </c>
      <c r="U488" s="107" cm="1">
        <f t="array" ref="U488">_xlfn.IFS($AI488="top", 150, $AI488="bottom", 250)</f>
        <v>250</v>
      </c>
      <c r="V488" s="107" cm="1">
        <f t="array" ref="V488">_xlfn.IFS($AI488="top", 100, $AI488="bottom", 300)</f>
        <v>300</v>
      </c>
      <c r="W488" s="107" cm="1">
        <f t="array" ref="W488">_xlfn.IFS($AI488="top", 50, $AI488="bottom", 350)</f>
        <v>350</v>
      </c>
      <c r="X488" s="111" t="str">
        <f t="shared" si="90"/>
        <v>ST2_brother_casey.png</v>
      </c>
      <c r="Y488" s="106" t="str" cm="1">
        <f t="array" ref="Y488">_xlfn.IFS($AR488="target_sister",$AO488,$AR488="target_brother", $AN488,$AR488="distractor_sister",$AQ488,$AR488="distractor_brother",$AP488)</f>
        <v>HT1_sister_jordan.png</v>
      </c>
      <c r="Z488" s="106" t="str" cm="1">
        <f t="array" ref="Z488">_xlfn.IFS($AS488="target_sister",$AO488,$AS488="target_brother", $AN488,$AS488="distractor_sister",$AQ488,$AS488="distractor_brother",$AP488)</f>
        <v>ST2_sister_casey.png</v>
      </c>
      <c r="AA488" s="106" t="str" cm="1">
        <f t="array" ref="AA488">_xlfn.IFS($AT488="target_sister",$AO488,$AT488="target_brother", $AN488,$AT488="distractor_sister",$AQ488,$AT488="distractor_brother",$AP488)</f>
        <v>HT1_brother_jordan.png</v>
      </c>
      <c r="AB488" s="106" t="str" cm="1">
        <f t="array" ref="AB488">_xlfn.IFS($AU488="target_sister",$AO488,$AU488="target_brother", $AN488,$AU488="distractor_sister",$AQ488,$AU488="distractor_brother",$AP488)</f>
        <v>ST2_brother_casey.png</v>
      </c>
      <c r="AC488" s="111" t="str">
        <f>_xlfn.CONCAT(VLOOKUP($C488&amp;$G488,'Character Sets'!$A$3:$H$21,6,FALSE)," gave the ",LEFT($Q488,FIND(".",$Q488)-1)," to ",$AK488," ",$AL488,".")</f>
        <v>Casey gave the broccoli to her brother.</v>
      </c>
      <c r="AD488" s="107">
        <v>12</v>
      </c>
      <c r="AE488" s="106" t="str" cm="1">
        <f t="array" ref="AE488">_xlfn.IFS($B488="both", "_nametag", $B488="nametag", "_nametag", $B488="intro", "", $B488="neither", "")</f>
        <v/>
      </c>
      <c r="AF488" s="46" t="s">
        <v>6</v>
      </c>
      <c r="AG488" s="46" t="s">
        <v>5</v>
      </c>
      <c r="AH488" s="108" t="str">
        <f t="shared" si="82"/>
        <v>broccoli</v>
      </c>
      <c r="AI488" s="46" t="s">
        <v>8</v>
      </c>
      <c r="AJ488" s="110" t="str">
        <f t="shared" si="91"/>
        <v>bottom right</v>
      </c>
      <c r="AK488" s="110" t="str" cm="1">
        <f t="array" ref="AK488">_xlfn.IFS($G488="he", "his", $G488="she", "her", $G488="they", "their")</f>
        <v>her</v>
      </c>
      <c r="AL488" s="110" t="s">
        <v>135</v>
      </c>
      <c r="AM488" s="111" t="str">
        <f t="shared" si="92"/>
        <v>she_brother</v>
      </c>
      <c r="AN488" s="106" t="str">
        <f t="shared" si="83"/>
        <v>ST2_brother_casey.png</v>
      </c>
      <c r="AO488" s="106" t="str">
        <f t="shared" si="84"/>
        <v>ST2_sister_casey.png</v>
      </c>
      <c r="AP488" s="106" t="str">
        <f t="shared" si="85"/>
        <v>HT1_brother_jordan.png</v>
      </c>
      <c r="AQ488" s="106" t="str">
        <f t="shared" si="86"/>
        <v>HT1_sister_jordan.png</v>
      </c>
      <c r="AR488" s="106" t="s">
        <v>358</v>
      </c>
      <c r="AS488" s="106" t="s">
        <v>356</v>
      </c>
      <c r="AT488" s="106" t="s">
        <v>357</v>
      </c>
      <c r="AU488" s="106" t="s">
        <v>355</v>
      </c>
    </row>
    <row r="489" spans="1:47" x14ac:dyDescent="0.25">
      <c r="A489" s="107">
        <v>14</v>
      </c>
      <c r="B489" s="107" t="s">
        <v>124</v>
      </c>
      <c r="C489" s="107">
        <v>2</v>
      </c>
      <c r="D489" s="46" t="s">
        <v>10</v>
      </c>
      <c r="E489" s="46" t="str">
        <f t="shared" si="87"/>
        <v>intro_list2_critical13</v>
      </c>
      <c r="F489" s="46" t="s">
        <v>337</v>
      </c>
      <c r="G489" s="46" t="s">
        <v>196</v>
      </c>
      <c r="H489" s="46">
        <f>VLOOKUP($C489&amp;$G489,'Character Sets'!$A$3:$H$21,3,FALSE)</f>
        <v>5</v>
      </c>
      <c r="I489" s="46" t="str">
        <f>VLOOKUP($C489&amp;$G489,'Character Sets'!$A$3:$H$21,4,FALSE)</f>
        <v>ST2</v>
      </c>
      <c r="J489" s="46" t="str">
        <f>LOWER(VLOOKUP($C489&amp;$G489,'Character Sets'!$A$3:$H$21,6,FALSE))</f>
        <v>casey</v>
      </c>
      <c r="K489" s="114" t="str">
        <f t="shared" si="88"/>
        <v>ST2_she_casey.png</v>
      </c>
      <c r="L489" s="46" t="s">
        <v>195</v>
      </c>
      <c r="M489" s="46">
        <f>VLOOKUP($C489&amp;$L489,'Character Sets'!$A$3:$H$21,3,FALSE)</f>
        <v>4</v>
      </c>
      <c r="N489" s="46" t="str">
        <f>VLOOKUP($C489&amp;$L489,'Character Sets'!$A$3:$H$21,4,FALSE)</f>
        <v>HT1</v>
      </c>
      <c r="O489" s="46" t="str">
        <f>LOWER(VLOOKUP($C489&amp;$L489,'Character Sets'!$A$3:$H$21,6,FALSE))</f>
        <v>jordan</v>
      </c>
      <c r="P489" s="114" t="str">
        <f t="shared" si="89"/>
        <v>HT1_he_jordan.png</v>
      </c>
      <c r="Q489" s="114" t="s">
        <v>24</v>
      </c>
      <c r="R489" s="107" cm="1">
        <f t="array" ref="R489">_xlfn.IFS($AF489="left", 275, $AF489="right", 525)</f>
        <v>275</v>
      </c>
      <c r="S489" s="107" cm="1">
        <f t="array" ref="S489">_xlfn.IFS($AG489="left", 275, $AG489="right", 525)</f>
        <v>525</v>
      </c>
      <c r="T489" s="107" cm="1">
        <f t="array" ref="T489">_xlfn.IFS($AF489="left", 175, $AF489="right", 725)</f>
        <v>175</v>
      </c>
      <c r="U489" s="107" cm="1">
        <f t="array" ref="U489">_xlfn.IFS($AI489="top", 150, $AI489="bottom", 250)</f>
        <v>150</v>
      </c>
      <c r="V489" s="107" cm="1">
        <f t="array" ref="V489">_xlfn.IFS($AI489="top", 100, $AI489="bottom", 300)</f>
        <v>100</v>
      </c>
      <c r="W489" s="107" cm="1">
        <f t="array" ref="W489">_xlfn.IFS($AI489="top", 50, $AI489="bottom", 350)</f>
        <v>50</v>
      </c>
      <c r="X489" s="111" t="str">
        <f t="shared" si="90"/>
        <v>ST2_brother_casey.png</v>
      </c>
      <c r="Y489" s="106" t="str" cm="1">
        <f t="array" ref="Y489">_xlfn.IFS($AR489="target_sister",$AO489,$AR489="target_brother", $AN489,$AR489="distractor_sister",$AQ489,$AR489="distractor_brother",$AP489)</f>
        <v>ST2_brother_casey.png</v>
      </c>
      <c r="Z489" s="106" t="str" cm="1">
        <f t="array" ref="Z489">_xlfn.IFS($AS489="target_sister",$AO489,$AS489="target_brother", $AN489,$AS489="distractor_sister",$AQ489,$AS489="distractor_brother",$AP489)</f>
        <v>HT1_brother_jordan.png</v>
      </c>
      <c r="AA489" s="106" t="str" cm="1">
        <f t="array" ref="AA489">_xlfn.IFS($AT489="target_sister",$AO489,$AT489="target_brother", $AN489,$AT489="distractor_sister",$AQ489,$AT489="distractor_brother",$AP489)</f>
        <v>ST2_sister_casey.png</v>
      </c>
      <c r="AB489" s="106" t="str" cm="1">
        <f t="array" ref="AB489">_xlfn.IFS($AU489="target_sister",$AO489,$AU489="target_brother", $AN489,$AU489="distractor_sister",$AQ489,$AU489="distractor_brother",$AP489)</f>
        <v>HT1_sister_jordan.png</v>
      </c>
      <c r="AC489" s="111" t="str">
        <f>_xlfn.CONCAT(VLOOKUP($C489&amp;$G489,'Character Sets'!$A$3:$H$21,6,FALSE)," gave the ",LEFT($Q489,FIND(".",$Q489)-1)," to ",$AK489," ",$AL489,".")</f>
        <v>Casey gave the egg to her brother.</v>
      </c>
      <c r="AD489" s="107">
        <v>13</v>
      </c>
      <c r="AE489" s="106" t="str" cm="1">
        <f t="array" ref="AE489">_xlfn.IFS($B489="both", "_nametag", $B489="nametag", "_nametag", $B489="intro", "", $B489="neither", "")</f>
        <v/>
      </c>
      <c r="AF489" s="46" t="s">
        <v>5</v>
      </c>
      <c r="AG489" s="46" t="s">
        <v>6</v>
      </c>
      <c r="AH489" s="108" t="str">
        <f t="shared" si="82"/>
        <v>egg</v>
      </c>
      <c r="AI489" s="46" t="s">
        <v>7</v>
      </c>
      <c r="AJ489" s="110" t="str">
        <f t="shared" si="91"/>
        <v>top left</v>
      </c>
      <c r="AK489" s="110" t="str" cm="1">
        <f t="array" ref="AK489">_xlfn.IFS($G489="he", "his", $G489="she", "her", $G489="they", "their")</f>
        <v>her</v>
      </c>
      <c r="AL489" s="110" t="s">
        <v>135</v>
      </c>
      <c r="AM489" s="111" t="str">
        <f t="shared" si="92"/>
        <v>she_brother</v>
      </c>
      <c r="AN489" s="106" t="str">
        <f t="shared" si="83"/>
        <v>ST2_brother_casey.png</v>
      </c>
      <c r="AO489" s="106" t="str">
        <f t="shared" si="84"/>
        <v>ST2_sister_casey.png</v>
      </c>
      <c r="AP489" s="106" t="str">
        <f t="shared" si="85"/>
        <v>HT1_brother_jordan.png</v>
      </c>
      <c r="AQ489" s="106" t="str">
        <f t="shared" si="86"/>
        <v>HT1_sister_jordan.png</v>
      </c>
      <c r="AR489" s="106" t="s">
        <v>355</v>
      </c>
      <c r="AS489" s="106" t="s">
        <v>357</v>
      </c>
      <c r="AT489" s="106" t="s">
        <v>356</v>
      </c>
      <c r="AU489" s="106" t="s">
        <v>358</v>
      </c>
    </row>
    <row r="490" spans="1:47" x14ac:dyDescent="0.25">
      <c r="A490" s="107">
        <v>14</v>
      </c>
      <c r="B490" s="107" t="s">
        <v>124</v>
      </c>
      <c r="C490" s="107">
        <v>2</v>
      </c>
      <c r="D490" s="46" t="s">
        <v>10</v>
      </c>
      <c r="E490" s="46" t="str">
        <f t="shared" si="87"/>
        <v>intro_list2_critical14</v>
      </c>
      <c r="F490" s="46" t="s">
        <v>337</v>
      </c>
      <c r="G490" s="46" t="s">
        <v>196</v>
      </c>
      <c r="H490" s="46">
        <f>VLOOKUP($C490&amp;$G490,'Character Sets'!$A$3:$H$21,3,FALSE)</f>
        <v>5</v>
      </c>
      <c r="I490" s="46" t="str">
        <f>VLOOKUP($C490&amp;$G490,'Character Sets'!$A$3:$H$21,4,FALSE)</f>
        <v>ST2</v>
      </c>
      <c r="J490" s="46" t="str">
        <f>LOWER(VLOOKUP($C490&amp;$G490,'Character Sets'!$A$3:$H$21,6,FALSE))</f>
        <v>casey</v>
      </c>
      <c r="K490" s="114" t="str">
        <f t="shared" si="88"/>
        <v>ST2_she_casey.png</v>
      </c>
      <c r="L490" s="46" t="s">
        <v>195</v>
      </c>
      <c r="M490" s="46">
        <f>VLOOKUP($C490&amp;$L490,'Character Sets'!$A$3:$H$21,3,FALSE)</f>
        <v>4</v>
      </c>
      <c r="N490" s="46" t="str">
        <f>VLOOKUP($C490&amp;$L490,'Character Sets'!$A$3:$H$21,4,FALSE)</f>
        <v>HT1</v>
      </c>
      <c r="O490" s="46" t="str">
        <f>LOWER(VLOOKUP($C490&amp;$L490,'Character Sets'!$A$3:$H$21,6,FALSE))</f>
        <v>jordan</v>
      </c>
      <c r="P490" s="114" t="str">
        <f t="shared" si="89"/>
        <v>HT1_he_jordan.png</v>
      </c>
      <c r="Q490" s="114" t="s">
        <v>35</v>
      </c>
      <c r="R490" s="107" cm="1">
        <f t="array" ref="R490">_xlfn.IFS($AF490="left", 275, $AF490="right", 525)</f>
        <v>525</v>
      </c>
      <c r="S490" s="107" cm="1">
        <f t="array" ref="S490">_xlfn.IFS($AG490="left", 275, $AG490="right", 525)</f>
        <v>275</v>
      </c>
      <c r="T490" s="107" cm="1">
        <f t="array" ref="T490">_xlfn.IFS($AF490="left", 175, $AF490="right", 725)</f>
        <v>725</v>
      </c>
      <c r="U490" s="107" cm="1">
        <f t="array" ref="U490">_xlfn.IFS($AI490="top", 150, $AI490="bottom", 250)</f>
        <v>150</v>
      </c>
      <c r="V490" s="107" cm="1">
        <f t="array" ref="V490">_xlfn.IFS($AI490="top", 100, $AI490="bottom", 300)</f>
        <v>100</v>
      </c>
      <c r="W490" s="107" cm="1">
        <f t="array" ref="W490">_xlfn.IFS($AI490="top", 50, $AI490="bottom", 350)</f>
        <v>50</v>
      </c>
      <c r="X490" s="111" t="str">
        <f t="shared" si="90"/>
        <v>ST2_sister_casey.png</v>
      </c>
      <c r="Y490" s="106" t="str" cm="1">
        <f t="array" ref="Y490">_xlfn.IFS($AR490="target_sister",$AO490,$AR490="target_brother", $AN490,$AR490="distractor_sister",$AQ490,$AR490="distractor_brother",$AP490)</f>
        <v>HT1_sister_jordan.png</v>
      </c>
      <c r="Z490" s="106" t="str" cm="1">
        <f t="array" ref="Z490">_xlfn.IFS($AS490="target_sister",$AO490,$AS490="target_brother", $AN490,$AS490="distractor_sister",$AQ490,$AS490="distractor_brother",$AP490)</f>
        <v>ST2_sister_casey.png</v>
      </c>
      <c r="AA490" s="106" t="str" cm="1">
        <f t="array" ref="AA490">_xlfn.IFS($AT490="target_sister",$AO490,$AT490="target_brother", $AN490,$AT490="distractor_sister",$AQ490,$AT490="distractor_brother",$AP490)</f>
        <v>HT1_brother_jordan.png</v>
      </c>
      <c r="AB490" s="106" t="str" cm="1">
        <f t="array" ref="AB490">_xlfn.IFS($AU490="target_sister",$AO490,$AU490="target_brother", $AN490,$AU490="distractor_sister",$AQ490,$AU490="distractor_brother",$AP490)</f>
        <v>ST2_brother_casey.png</v>
      </c>
      <c r="AC490" s="111" t="str">
        <f>_xlfn.CONCAT(VLOOKUP($C490&amp;$G490,'Character Sets'!$A$3:$H$21,6,FALSE)," gave the ",LEFT($Q490,FIND(".",$Q490)-1)," to ",$AK490," ",$AL490,".")</f>
        <v>Casey gave the strawberry to her sister.</v>
      </c>
      <c r="AD490" s="107">
        <v>14</v>
      </c>
      <c r="AE490" s="106" t="str" cm="1">
        <f t="array" ref="AE490">_xlfn.IFS($B490="both", "_nametag", $B490="nametag", "_nametag", $B490="intro", "", $B490="neither", "")</f>
        <v/>
      </c>
      <c r="AF490" s="46" t="s">
        <v>6</v>
      </c>
      <c r="AG490" s="46" t="s">
        <v>5</v>
      </c>
      <c r="AH490" s="108" t="str">
        <f t="shared" si="82"/>
        <v>strawberry</v>
      </c>
      <c r="AI490" s="46" t="s">
        <v>7</v>
      </c>
      <c r="AJ490" s="110" t="str">
        <f t="shared" si="91"/>
        <v>top right</v>
      </c>
      <c r="AK490" s="110" t="str" cm="1">
        <f t="array" ref="AK490">_xlfn.IFS($G490="he", "his", $G490="she", "her", $G490="they", "their")</f>
        <v>her</v>
      </c>
      <c r="AL490" s="110" t="s">
        <v>136</v>
      </c>
      <c r="AM490" s="111" t="str">
        <f t="shared" si="92"/>
        <v>she_sister</v>
      </c>
      <c r="AN490" s="106" t="str">
        <f t="shared" si="83"/>
        <v>ST2_brother_casey.png</v>
      </c>
      <c r="AO490" s="106" t="str">
        <f t="shared" si="84"/>
        <v>ST2_sister_casey.png</v>
      </c>
      <c r="AP490" s="106" t="str">
        <f t="shared" si="85"/>
        <v>HT1_brother_jordan.png</v>
      </c>
      <c r="AQ490" s="106" t="str">
        <f t="shared" si="86"/>
        <v>HT1_sister_jordan.png</v>
      </c>
      <c r="AR490" s="106" t="s">
        <v>358</v>
      </c>
      <c r="AS490" s="106" t="s">
        <v>356</v>
      </c>
      <c r="AT490" s="106" t="s">
        <v>357</v>
      </c>
      <c r="AU490" s="106" t="s">
        <v>355</v>
      </c>
    </row>
    <row r="491" spans="1:47" x14ac:dyDescent="0.25">
      <c r="A491" s="107">
        <v>14</v>
      </c>
      <c r="B491" s="107" t="s">
        <v>124</v>
      </c>
      <c r="C491" s="107">
        <v>2</v>
      </c>
      <c r="D491" s="46" t="s">
        <v>10</v>
      </c>
      <c r="E491" s="46" t="str">
        <f t="shared" si="87"/>
        <v>intro_list2_critical15</v>
      </c>
      <c r="F491" s="46" t="s">
        <v>337</v>
      </c>
      <c r="G491" s="46" t="s">
        <v>196</v>
      </c>
      <c r="H491" s="46">
        <f>VLOOKUP($C491&amp;$G491,'Character Sets'!$A$3:$H$21,3,FALSE)</f>
        <v>5</v>
      </c>
      <c r="I491" s="46" t="str">
        <f>VLOOKUP($C491&amp;$G491,'Character Sets'!$A$3:$H$21,4,FALSE)</f>
        <v>ST2</v>
      </c>
      <c r="J491" s="46" t="str">
        <f>LOWER(VLOOKUP($C491&amp;$G491,'Character Sets'!$A$3:$H$21,6,FALSE))</f>
        <v>casey</v>
      </c>
      <c r="K491" s="114" t="str">
        <f t="shared" si="88"/>
        <v>ST2_she_casey.png</v>
      </c>
      <c r="L491" s="46" t="s">
        <v>195</v>
      </c>
      <c r="M491" s="46">
        <f>VLOOKUP($C491&amp;$L491,'Character Sets'!$A$3:$H$21,3,FALSE)</f>
        <v>4</v>
      </c>
      <c r="N491" s="46" t="str">
        <f>VLOOKUP($C491&amp;$L491,'Character Sets'!$A$3:$H$21,4,FALSE)</f>
        <v>HT1</v>
      </c>
      <c r="O491" s="46" t="str">
        <f>LOWER(VLOOKUP($C491&amp;$L491,'Character Sets'!$A$3:$H$21,6,FALSE))</f>
        <v>jordan</v>
      </c>
      <c r="P491" s="114" t="str">
        <f t="shared" si="89"/>
        <v>HT1_he_jordan.png</v>
      </c>
      <c r="Q491" s="114" t="s">
        <v>25</v>
      </c>
      <c r="R491" s="107" cm="1">
        <f t="array" ref="R491">_xlfn.IFS($AF491="left", 275, $AF491="right", 525)</f>
        <v>275</v>
      </c>
      <c r="S491" s="107" cm="1">
        <f t="array" ref="S491">_xlfn.IFS($AG491="left", 275, $AG491="right", 525)</f>
        <v>525</v>
      </c>
      <c r="T491" s="107" cm="1">
        <f t="array" ref="T491">_xlfn.IFS($AF491="left", 175, $AF491="right", 725)</f>
        <v>175</v>
      </c>
      <c r="U491" s="107" cm="1">
        <f t="array" ref="U491">_xlfn.IFS($AI491="top", 150, $AI491="bottom", 250)</f>
        <v>250</v>
      </c>
      <c r="V491" s="107" cm="1">
        <f t="array" ref="V491">_xlfn.IFS($AI491="top", 100, $AI491="bottom", 300)</f>
        <v>300</v>
      </c>
      <c r="W491" s="107" cm="1">
        <f t="array" ref="W491">_xlfn.IFS($AI491="top", 50, $AI491="bottom", 350)</f>
        <v>350</v>
      </c>
      <c r="X491" s="111" t="str">
        <f t="shared" si="90"/>
        <v>ST2_brother_casey.png</v>
      </c>
      <c r="Y491" s="106" t="str" cm="1">
        <f t="array" ref="Y491">_xlfn.IFS($AR491="target_sister",$AO491,$AR491="target_brother", $AN491,$AR491="distractor_sister",$AQ491,$AR491="distractor_brother",$AP491)</f>
        <v>ST2_sister_casey.png</v>
      </c>
      <c r="Z491" s="106" t="str" cm="1">
        <f t="array" ref="Z491">_xlfn.IFS($AS491="target_sister",$AO491,$AS491="target_brother", $AN491,$AS491="distractor_sister",$AQ491,$AS491="distractor_brother",$AP491)</f>
        <v>HT1_brother_jordan.png</v>
      </c>
      <c r="AA491" s="106" t="str" cm="1">
        <f t="array" ref="AA491">_xlfn.IFS($AT491="target_sister",$AO491,$AT491="target_brother", $AN491,$AT491="distractor_sister",$AQ491,$AT491="distractor_brother",$AP491)</f>
        <v>ST2_brother_casey.png</v>
      </c>
      <c r="AB491" s="106" t="str" cm="1">
        <f t="array" ref="AB491">_xlfn.IFS($AU491="target_sister",$AO491,$AU491="target_brother", $AN491,$AU491="distractor_sister",$AQ491,$AU491="distractor_brother",$AP491)</f>
        <v>HT1_sister_jordan.png</v>
      </c>
      <c r="AC491" s="111" t="str">
        <f>_xlfn.CONCAT(VLOOKUP($C491&amp;$G491,'Character Sets'!$A$3:$H$21,6,FALSE)," gave the ",LEFT($Q491,FIND(".",$Q491)-1)," to ",$AK491," ",$AL491,".")</f>
        <v>Casey gave the pineapple to her brother.</v>
      </c>
      <c r="AD491" s="107">
        <v>15</v>
      </c>
      <c r="AE491" s="106" t="str" cm="1">
        <f t="array" ref="AE491">_xlfn.IFS($B491="both", "_nametag", $B491="nametag", "_nametag", $B491="intro", "", $B491="neither", "")</f>
        <v/>
      </c>
      <c r="AF491" s="46" t="s">
        <v>5</v>
      </c>
      <c r="AG491" s="46" t="s">
        <v>6</v>
      </c>
      <c r="AH491" s="108" t="str">
        <f t="shared" si="82"/>
        <v>pineapple</v>
      </c>
      <c r="AI491" s="46" t="s">
        <v>8</v>
      </c>
      <c r="AJ491" s="110" t="str">
        <f t="shared" si="91"/>
        <v>bottom left</v>
      </c>
      <c r="AK491" s="110" t="str" cm="1">
        <f t="array" ref="AK491">_xlfn.IFS($G491="he", "his", $G491="she", "her", $G491="they", "their")</f>
        <v>her</v>
      </c>
      <c r="AL491" s="110" t="s">
        <v>135</v>
      </c>
      <c r="AM491" s="111" t="str">
        <f t="shared" si="92"/>
        <v>she_brother</v>
      </c>
      <c r="AN491" s="106" t="str">
        <f t="shared" si="83"/>
        <v>ST2_brother_casey.png</v>
      </c>
      <c r="AO491" s="106" t="str">
        <f t="shared" si="84"/>
        <v>ST2_sister_casey.png</v>
      </c>
      <c r="AP491" s="106" t="str">
        <f t="shared" si="85"/>
        <v>HT1_brother_jordan.png</v>
      </c>
      <c r="AQ491" s="106" t="str">
        <f t="shared" si="86"/>
        <v>HT1_sister_jordan.png</v>
      </c>
      <c r="AR491" s="106" t="s">
        <v>356</v>
      </c>
      <c r="AS491" s="106" t="s">
        <v>357</v>
      </c>
      <c r="AT491" s="106" t="s">
        <v>355</v>
      </c>
      <c r="AU491" s="106" t="s">
        <v>358</v>
      </c>
    </row>
    <row r="492" spans="1:47" x14ac:dyDescent="0.25">
      <c r="A492" s="107">
        <v>14</v>
      </c>
      <c r="B492" s="107" t="s">
        <v>124</v>
      </c>
      <c r="C492" s="107">
        <v>2</v>
      </c>
      <c r="D492" s="46" t="s">
        <v>10</v>
      </c>
      <c r="E492" s="46" t="str">
        <f t="shared" si="87"/>
        <v>intro_list2_critical16</v>
      </c>
      <c r="F492" s="109" t="s">
        <v>338</v>
      </c>
      <c r="G492" s="46" t="s">
        <v>196</v>
      </c>
      <c r="H492" s="46">
        <f>VLOOKUP($C492&amp;$G492,'Character Sets'!$A$3:$H$21,3,FALSE)</f>
        <v>5</v>
      </c>
      <c r="I492" s="46" t="str">
        <f>VLOOKUP($C492&amp;$G492,'Character Sets'!$A$3:$H$21,4,FALSE)</f>
        <v>ST2</v>
      </c>
      <c r="J492" s="46" t="str">
        <f>LOWER(VLOOKUP($C492&amp;$G492,'Character Sets'!$A$3:$H$21,6,FALSE))</f>
        <v>casey</v>
      </c>
      <c r="K492" s="114" t="str">
        <f t="shared" si="88"/>
        <v>ST2_she_casey.png</v>
      </c>
      <c r="L492" s="46" t="s">
        <v>197</v>
      </c>
      <c r="M492" s="46">
        <f>VLOOKUP($C492&amp;$L492,'Character Sets'!$A$3:$H$21,3,FALSE)</f>
        <v>6</v>
      </c>
      <c r="N492" s="46" t="str">
        <f>VLOOKUP($C492&amp;$L492,'Character Sets'!$A$3:$H$21,4,FALSE)</f>
        <v>ST3</v>
      </c>
      <c r="O492" s="46" t="str">
        <f>LOWER(VLOOKUP($C492&amp;$L492,'Character Sets'!$A$3:$H$21,6,FALSE))</f>
        <v>jaime</v>
      </c>
      <c r="P492" s="114" t="str">
        <f t="shared" si="89"/>
        <v>ST3_they_jaime.png</v>
      </c>
      <c r="Q492" s="114" t="s">
        <v>26</v>
      </c>
      <c r="R492" s="107" cm="1">
        <f t="array" ref="R492">_xlfn.IFS($AF492="left", 275, $AF492="right", 525)</f>
        <v>525</v>
      </c>
      <c r="S492" s="107" cm="1">
        <f t="array" ref="S492">_xlfn.IFS($AG492="left", 275, $AG492="right", 525)</f>
        <v>275</v>
      </c>
      <c r="T492" s="107" cm="1">
        <f t="array" ref="T492">_xlfn.IFS($AF492="left", 175, $AF492="right", 725)</f>
        <v>725</v>
      </c>
      <c r="U492" s="107" cm="1">
        <f t="array" ref="U492">_xlfn.IFS($AI492="top", 150, $AI492="bottom", 250)</f>
        <v>250</v>
      </c>
      <c r="V492" s="107" cm="1">
        <f t="array" ref="V492">_xlfn.IFS($AI492="top", 100, $AI492="bottom", 300)</f>
        <v>300</v>
      </c>
      <c r="W492" s="107" cm="1">
        <f t="array" ref="W492">_xlfn.IFS($AI492="top", 50, $AI492="bottom", 350)</f>
        <v>350</v>
      </c>
      <c r="X492" s="111" t="str">
        <f t="shared" si="90"/>
        <v>ST2_sister_casey.png</v>
      </c>
      <c r="Y492" s="106" t="str" cm="1">
        <f t="array" ref="Y492">_xlfn.IFS($AR492="target_sister",$AO492,$AR492="target_brother", $AN492,$AR492="distractor_sister",$AQ492,$AR492="distractor_brother",$AP492)</f>
        <v>ST3_brother_jaime.png</v>
      </c>
      <c r="Z492" s="106" t="str" cm="1">
        <f t="array" ref="Z492">_xlfn.IFS($AS492="target_sister",$AO492,$AS492="target_brother", $AN492,$AS492="distractor_sister",$AQ492,$AS492="distractor_brother",$AP492)</f>
        <v>ST2_brother_casey.png</v>
      </c>
      <c r="AA492" s="106" t="str" cm="1">
        <f t="array" ref="AA492">_xlfn.IFS($AT492="target_sister",$AO492,$AT492="target_brother", $AN492,$AT492="distractor_sister",$AQ492,$AT492="distractor_brother",$AP492)</f>
        <v>ST3_sister_jaime.png</v>
      </c>
      <c r="AB492" s="106" t="str" cm="1">
        <f t="array" ref="AB492">_xlfn.IFS($AU492="target_sister",$AO492,$AU492="target_brother", $AN492,$AU492="distractor_sister",$AQ492,$AU492="distractor_brother",$AP492)</f>
        <v>ST2_sister_casey.png</v>
      </c>
      <c r="AC492" s="111" t="str">
        <f>_xlfn.CONCAT(VLOOKUP($C492&amp;$G492,'Character Sets'!$A$3:$H$21,6,FALSE)," gave the ",LEFT($Q492,FIND(".",$Q492)-1)," to ",$AK492," ",$AL492,".")</f>
        <v>Casey gave the banana to her sister.</v>
      </c>
      <c r="AD492" s="107">
        <v>16</v>
      </c>
      <c r="AE492" s="106" t="str" cm="1">
        <f t="array" ref="AE492">_xlfn.IFS($B492="both", "_nametag", $B492="nametag", "_nametag", $B492="intro", "", $B492="neither", "")</f>
        <v/>
      </c>
      <c r="AF492" s="46" t="s">
        <v>6</v>
      </c>
      <c r="AG492" s="46" t="s">
        <v>5</v>
      </c>
      <c r="AH492" s="108" t="str">
        <f t="shared" si="82"/>
        <v>banana</v>
      </c>
      <c r="AI492" s="46" t="s">
        <v>8</v>
      </c>
      <c r="AJ492" s="110" t="str">
        <f t="shared" si="91"/>
        <v>bottom right</v>
      </c>
      <c r="AK492" s="110" t="str" cm="1">
        <f t="array" ref="AK492">_xlfn.IFS($G492="he", "his", $G492="she", "her", $G492="they", "their")</f>
        <v>her</v>
      </c>
      <c r="AL492" s="110" t="s">
        <v>136</v>
      </c>
      <c r="AM492" s="111" t="str">
        <f t="shared" si="92"/>
        <v>she_sister</v>
      </c>
      <c r="AN492" s="106" t="str">
        <f t="shared" si="83"/>
        <v>ST2_brother_casey.png</v>
      </c>
      <c r="AO492" s="106" t="str">
        <f t="shared" si="84"/>
        <v>ST2_sister_casey.png</v>
      </c>
      <c r="AP492" s="106" t="str">
        <f t="shared" si="85"/>
        <v>ST3_brother_jaime.png</v>
      </c>
      <c r="AQ492" s="106" t="str">
        <f t="shared" si="86"/>
        <v>ST3_sister_jaime.png</v>
      </c>
      <c r="AR492" s="106" t="s">
        <v>357</v>
      </c>
      <c r="AS492" s="106" t="s">
        <v>355</v>
      </c>
      <c r="AT492" s="106" t="s">
        <v>358</v>
      </c>
      <c r="AU492" s="106" t="s">
        <v>356</v>
      </c>
    </row>
    <row r="493" spans="1:47" x14ac:dyDescent="0.25">
      <c r="A493" s="107">
        <v>14</v>
      </c>
      <c r="B493" s="107" t="s">
        <v>124</v>
      </c>
      <c r="C493" s="107">
        <v>2</v>
      </c>
      <c r="D493" s="46" t="s">
        <v>10</v>
      </c>
      <c r="E493" s="46" t="str">
        <f t="shared" si="87"/>
        <v>intro_list2_critical17</v>
      </c>
      <c r="F493" s="109" t="s">
        <v>338</v>
      </c>
      <c r="G493" s="46" t="s">
        <v>196</v>
      </c>
      <c r="H493" s="46">
        <f>VLOOKUP($C493&amp;$G493,'Character Sets'!$A$3:$H$21,3,FALSE)</f>
        <v>5</v>
      </c>
      <c r="I493" s="46" t="str">
        <f>VLOOKUP($C493&amp;$G493,'Character Sets'!$A$3:$H$21,4,FALSE)</f>
        <v>ST2</v>
      </c>
      <c r="J493" s="46" t="str">
        <f>LOWER(VLOOKUP($C493&amp;$G493,'Character Sets'!$A$3:$H$21,6,FALSE))</f>
        <v>casey</v>
      </c>
      <c r="K493" s="114" t="str">
        <f t="shared" si="88"/>
        <v>ST2_she_casey.png</v>
      </c>
      <c r="L493" s="46" t="s">
        <v>197</v>
      </c>
      <c r="M493" s="46">
        <f>VLOOKUP($C493&amp;$L493,'Character Sets'!$A$3:$H$21,3,FALSE)</f>
        <v>6</v>
      </c>
      <c r="N493" s="46" t="str">
        <f>VLOOKUP($C493&amp;$L493,'Character Sets'!$A$3:$H$21,4,FALSE)</f>
        <v>ST3</v>
      </c>
      <c r="O493" s="46" t="str">
        <f>LOWER(VLOOKUP($C493&amp;$L493,'Character Sets'!$A$3:$H$21,6,FALSE))</f>
        <v>jaime</v>
      </c>
      <c r="P493" s="114" t="str">
        <f t="shared" si="89"/>
        <v>ST3_they_jaime.png</v>
      </c>
      <c r="Q493" s="114" t="s">
        <v>175</v>
      </c>
      <c r="R493" s="107" cm="1">
        <f t="array" ref="R493">_xlfn.IFS($AF493="left", 275, $AF493="right", 525)</f>
        <v>275</v>
      </c>
      <c r="S493" s="107" cm="1">
        <f t="array" ref="S493">_xlfn.IFS($AG493="left", 275, $AG493="right", 525)</f>
        <v>525</v>
      </c>
      <c r="T493" s="107" cm="1">
        <f t="array" ref="T493">_xlfn.IFS($AF493="left", 175, $AF493="right", 725)</f>
        <v>175</v>
      </c>
      <c r="U493" s="107" cm="1">
        <f t="array" ref="U493">_xlfn.IFS($AI493="top", 150, $AI493="bottom", 250)</f>
        <v>150</v>
      </c>
      <c r="V493" s="107" cm="1">
        <f t="array" ref="V493">_xlfn.IFS($AI493="top", 100, $AI493="bottom", 300)</f>
        <v>100</v>
      </c>
      <c r="W493" s="107" cm="1">
        <f t="array" ref="W493">_xlfn.IFS($AI493="top", 50, $AI493="bottom", 350)</f>
        <v>50</v>
      </c>
      <c r="X493" s="111" t="str">
        <f t="shared" si="90"/>
        <v>ST2_sister_casey.png</v>
      </c>
      <c r="Y493" s="106" t="str" cm="1">
        <f t="array" ref="Y493">_xlfn.IFS($AR493="target_sister",$AO493,$AR493="target_brother", $AN493,$AR493="distractor_sister",$AQ493,$AR493="distractor_brother",$AP493)</f>
        <v>ST2_sister_casey.png</v>
      </c>
      <c r="Z493" s="106" t="str" cm="1">
        <f t="array" ref="Z493">_xlfn.IFS($AS493="target_sister",$AO493,$AS493="target_brother", $AN493,$AS493="distractor_sister",$AQ493,$AS493="distractor_brother",$AP493)</f>
        <v>ST3_sister_jaime.png</v>
      </c>
      <c r="AA493" s="106" t="str" cm="1">
        <f t="array" ref="AA493">_xlfn.IFS($AT493="target_sister",$AO493,$AT493="target_brother", $AN493,$AT493="distractor_sister",$AQ493,$AT493="distractor_brother",$AP493)</f>
        <v>ST2_brother_casey.png</v>
      </c>
      <c r="AB493" s="106" t="str" cm="1">
        <f t="array" ref="AB493">_xlfn.IFS($AU493="target_sister",$AO493,$AU493="target_brother", $AN493,$AU493="distractor_sister",$AQ493,$AU493="distractor_brother",$AP493)</f>
        <v>ST3_brother_jaime.png</v>
      </c>
      <c r="AC493" s="111" t="str">
        <f>_xlfn.CONCAT(VLOOKUP($C493&amp;$G493,'Character Sets'!$A$3:$H$21,6,FALSE)," gave the ",LEFT($Q493,FIND(".",$Q493)-1)," to ",$AK493," ",$AL493,".")</f>
        <v>Casey gave the bacon to her sister.</v>
      </c>
      <c r="AD493" s="107">
        <v>17</v>
      </c>
      <c r="AE493" s="106" t="str" cm="1">
        <f t="array" ref="AE493">_xlfn.IFS($B493="both", "_nametag", $B493="nametag", "_nametag", $B493="intro", "", $B493="neither", "")</f>
        <v/>
      </c>
      <c r="AF493" s="46" t="s">
        <v>5</v>
      </c>
      <c r="AG493" s="46" t="s">
        <v>6</v>
      </c>
      <c r="AH493" s="108" t="str">
        <f t="shared" si="82"/>
        <v>bacon</v>
      </c>
      <c r="AI493" s="46" t="s">
        <v>7</v>
      </c>
      <c r="AJ493" s="110" t="str">
        <f t="shared" si="91"/>
        <v>top left</v>
      </c>
      <c r="AK493" s="110" t="str" cm="1">
        <f t="array" ref="AK493">_xlfn.IFS($G493="he", "his", $G493="she", "her", $G493="they", "their")</f>
        <v>her</v>
      </c>
      <c r="AL493" s="110" t="s">
        <v>136</v>
      </c>
      <c r="AM493" s="111" t="str">
        <f t="shared" si="92"/>
        <v>she_sister</v>
      </c>
      <c r="AN493" s="106" t="str">
        <f t="shared" si="83"/>
        <v>ST2_brother_casey.png</v>
      </c>
      <c r="AO493" s="106" t="str">
        <f t="shared" si="84"/>
        <v>ST2_sister_casey.png</v>
      </c>
      <c r="AP493" s="106" t="str">
        <f t="shared" si="85"/>
        <v>ST3_brother_jaime.png</v>
      </c>
      <c r="AQ493" s="106" t="str">
        <f t="shared" si="86"/>
        <v>ST3_sister_jaime.png</v>
      </c>
      <c r="AR493" s="106" t="s">
        <v>356</v>
      </c>
      <c r="AS493" s="106" t="s">
        <v>358</v>
      </c>
      <c r="AT493" s="106" t="s">
        <v>355</v>
      </c>
      <c r="AU493" s="106" t="s">
        <v>357</v>
      </c>
    </row>
    <row r="494" spans="1:47" x14ac:dyDescent="0.25">
      <c r="A494" s="107">
        <v>14</v>
      </c>
      <c r="B494" s="107" t="s">
        <v>124</v>
      </c>
      <c r="C494" s="107">
        <v>2</v>
      </c>
      <c r="D494" s="46" t="s">
        <v>10</v>
      </c>
      <c r="E494" s="46" t="str">
        <f t="shared" si="87"/>
        <v>intro_list2_critical18</v>
      </c>
      <c r="F494" s="109" t="s">
        <v>338</v>
      </c>
      <c r="G494" s="46" t="s">
        <v>196</v>
      </c>
      <c r="H494" s="46">
        <f>VLOOKUP($C494&amp;$G494,'Character Sets'!$A$3:$H$21,3,FALSE)</f>
        <v>5</v>
      </c>
      <c r="I494" s="46" t="str">
        <f>VLOOKUP($C494&amp;$G494,'Character Sets'!$A$3:$H$21,4,FALSE)</f>
        <v>ST2</v>
      </c>
      <c r="J494" s="46" t="str">
        <f>LOWER(VLOOKUP($C494&amp;$G494,'Character Sets'!$A$3:$H$21,6,FALSE))</f>
        <v>casey</v>
      </c>
      <c r="K494" s="114" t="str">
        <f t="shared" si="88"/>
        <v>ST2_she_casey.png</v>
      </c>
      <c r="L494" s="46" t="s">
        <v>197</v>
      </c>
      <c r="M494" s="46">
        <f>VLOOKUP($C494&amp;$L494,'Character Sets'!$A$3:$H$21,3,FALSE)</f>
        <v>6</v>
      </c>
      <c r="N494" s="46" t="str">
        <f>VLOOKUP($C494&amp;$L494,'Character Sets'!$A$3:$H$21,4,FALSE)</f>
        <v>ST3</v>
      </c>
      <c r="O494" s="46" t="str">
        <f>LOWER(VLOOKUP($C494&amp;$L494,'Character Sets'!$A$3:$H$21,6,FALSE))</f>
        <v>jaime</v>
      </c>
      <c r="P494" s="114" t="str">
        <f t="shared" si="89"/>
        <v>ST3_they_jaime.png</v>
      </c>
      <c r="Q494" s="127" t="s">
        <v>171</v>
      </c>
      <c r="R494" s="107" cm="1">
        <f t="array" ref="R494">_xlfn.IFS($AF494="left", 275, $AF494="right", 525)</f>
        <v>525</v>
      </c>
      <c r="S494" s="107" cm="1">
        <f t="array" ref="S494">_xlfn.IFS($AG494="left", 275, $AG494="right", 525)</f>
        <v>275</v>
      </c>
      <c r="T494" s="107" cm="1">
        <f t="array" ref="T494">_xlfn.IFS($AF494="left", 175, $AF494="right", 725)</f>
        <v>725</v>
      </c>
      <c r="U494" s="107" cm="1">
        <f t="array" ref="U494">_xlfn.IFS($AI494="top", 150, $AI494="bottom", 250)</f>
        <v>150</v>
      </c>
      <c r="V494" s="107" cm="1">
        <f t="array" ref="V494">_xlfn.IFS($AI494="top", 100, $AI494="bottom", 300)</f>
        <v>100</v>
      </c>
      <c r="W494" s="107" cm="1">
        <f t="array" ref="W494">_xlfn.IFS($AI494="top", 50, $AI494="bottom", 350)</f>
        <v>50</v>
      </c>
      <c r="X494" s="111" t="str">
        <f t="shared" si="90"/>
        <v>ST2_brother_casey.png</v>
      </c>
      <c r="Y494" s="106" t="str" cm="1">
        <f t="array" ref="Y494">_xlfn.IFS($AR494="target_sister",$AO494,$AR494="target_brother", $AN494,$AR494="distractor_sister",$AQ494,$AR494="distractor_brother",$AP494)</f>
        <v>ST3_brother_jaime.png</v>
      </c>
      <c r="Z494" s="106" t="str" cm="1">
        <f t="array" ref="Z494">_xlfn.IFS($AS494="target_sister",$AO494,$AS494="target_brother", $AN494,$AS494="distractor_sister",$AQ494,$AS494="distractor_brother",$AP494)</f>
        <v>ST2_brother_casey.png</v>
      </c>
      <c r="AA494" s="106" t="str" cm="1">
        <f t="array" ref="AA494">_xlfn.IFS($AT494="target_sister",$AO494,$AT494="target_brother", $AN494,$AT494="distractor_sister",$AQ494,$AT494="distractor_brother",$AP494)</f>
        <v>ST3_sister_jaime.png</v>
      </c>
      <c r="AB494" s="106" t="str" cm="1">
        <f t="array" ref="AB494">_xlfn.IFS($AU494="target_sister",$AO494,$AU494="target_brother", $AN494,$AU494="distractor_sister",$AQ494,$AU494="distractor_brother",$AP494)</f>
        <v>ST2_sister_casey.png</v>
      </c>
      <c r="AC494" s="111" t="str">
        <f>_xlfn.CONCAT(VLOOKUP($C494&amp;$G494,'Character Sets'!$A$3:$H$21,6,FALSE)," gave the ",LEFT($Q494,FIND(".",$Q494)-1)," to ",$AK494," ",$AL494,".")</f>
        <v>Casey gave the icecream to her brother.</v>
      </c>
      <c r="AD494" s="107">
        <v>18</v>
      </c>
      <c r="AE494" s="106" t="str" cm="1">
        <f t="array" ref="AE494">_xlfn.IFS($B494="both", "_nametag", $B494="nametag", "_nametag", $B494="intro", "", $B494="neither", "")</f>
        <v/>
      </c>
      <c r="AF494" s="46" t="s">
        <v>6</v>
      </c>
      <c r="AG494" s="46" t="s">
        <v>5</v>
      </c>
      <c r="AH494" s="108" t="str">
        <f t="shared" si="82"/>
        <v>icecream</v>
      </c>
      <c r="AI494" s="46" t="s">
        <v>7</v>
      </c>
      <c r="AJ494" s="110" t="str">
        <f t="shared" si="91"/>
        <v>top right</v>
      </c>
      <c r="AK494" s="110" t="str" cm="1">
        <f t="array" ref="AK494">_xlfn.IFS($G494="he", "his", $G494="she", "her", $G494="they", "their")</f>
        <v>her</v>
      </c>
      <c r="AL494" s="110" t="s">
        <v>135</v>
      </c>
      <c r="AM494" s="111" t="str">
        <f t="shared" si="92"/>
        <v>she_brother</v>
      </c>
      <c r="AN494" s="106" t="str">
        <f t="shared" si="83"/>
        <v>ST2_brother_casey.png</v>
      </c>
      <c r="AO494" s="106" t="str">
        <f t="shared" si="84"/>
        <v>ST2_sister_casey.png</v>
      </c>
      <c r="AP494" s="106" t="str">
        <f t="shared" si="85"/>
        <v>ST3_brother_jaime.png</v>
      </c>
      <c r="AQ494" s="106" t="str">
        <f t="shared" si="86"/>
        <v>ST3_sister_jaime.png</v>
      </c>
      <c r="AR494" s="106" t="s">
        <v>357</v>
      </c>
      <c r="AS494" s="106" t="s">
        <v>355</v>
      </c>
      <c r="AT494" s="106" t="s">
        <v>358</v>
      </c>
      <c r="AU494" s="106" t="s">
        <v>356</v>
      </c>
    </row>
    <row r="495" spans="1:47" x14ac:dyDescent="0.25">
      <c r="A495" s="107">
        <v>14</v>
      </c>
      <c r="B495" s="107" t="s">
        <v>124</v>
      </c>
      <c r="C495" s="107">
        <v>2</v>
      </c>
      <c r="D495" s="46" t="s">
        <v>10</v>
      </c>
      <c r="E495" s="46" t="str">
        <f t="shared" si="87"/>
        <v>intro_list2_critical19</v>
      </c>
      <c r="F495" s="109" t="s">
        <v>338</v>
      </c>
      <c r="G495" s="46" t="s">
        <v>196</v>
      </c>
      <c r="H495" s="46">
        <f>VLOOKUP($C495&amp;$G495,'Character Sets'!$A$3:$H$21,3,FALSE)</f>
        <v>5</v>
      </c>
      <c r="I495" s="46" t="str">
        <f>VLOOKUP($C495&amp;$G495,'Character Sets'!$A$3:$H$21,4,FALSE)</f>
        <v>ST2</v>
      </c>
      <c r="J495" s="46" t="str">
        <f>LOWER(VLOOKUP($C495&amp;$G495,'Character Sets'!$A$3:$H$21,6,FALSE))</f>
        <v>casey</v>
      </c>
      <c r="K495" s="114" t="str">
        <f t="shared" si="88"/>
        <v>ST2_she_casey.png</v>
      </c>
      <c r="L495" s="46" t="s">
        <v>197</v>
      </c>
      <c r="M495" s="46">
        <f>VLOOKUP($C495&amp;$L495,'Character Sets'!$A$3:$H$21,3,FALSE)</f>
        <v>6</v>
      </c>
      <c r="N495" s="46" t="str">
        <f>VLOOKUP($C495&amp;$L495,'Character Sets'!$A$3:$H$21,4,FALSE)</f>
        <v>ST3</v>
      </c>
      <c r="O495" s="46" t="str">
        <f>LOWER(VLOOKUP($C495&amp;$L495,'Character Sets'!$A$3:$H$21,6,FALSE))</f>
        <v>jaime</v>
      </c>
      <c r="P495" s="114" t="str">
        <f t="shared" si="89"/>
        <v>ST3_they_jaime.png</v>
      </c>
      <c r="Q495" s="114" t="s">
        <v>27</v>
      </c>
      <c r="R495" s="107" cm="1">
        <f t="array" ref="R495">_xlfn.IFS($AF495="left", 275, $AF495="right", 525)</f>
        <v>275</v>
      </c>
      <c r="S495" s="107" cm="1">
        <f t="array" ref="S495">_xlfn.IFS($AG495="left", 275, $AG495="right", 525)</f>
        <v>525</v>
      </c>
      <c r="T495" s="107" cm="1">
        <f t="array" ref="T495">_xlfn.IFS($AF495="left", 175, $AF495="right", 725)</f>
        <v>175</v>
      </c>
      <c r="U495" s="107" cm="1">
        <f t="array" ref="U495">_xlfn.IFS($AI495="top", 150, $AI495="bottom", 250)</f>
        <v>250</v>
      </c>
      <c r="V495" s="107" cm="1">
        <f t="array" ref="V495">_xlfn.IFS($AI495="top", 100, $AI495="bottom", 300)</f>
        <v>300</v>
      </c>
      <c r="W495" s="107" cm="1">
        <f t="array" ref="W495">_xlfn.IFS($AI495="top", 50, $AI495="bottom", 350)</f>
        <v>350</v>
      </c>
      <c r="X495" s="111" t="str">
        <f t="shared" si="90"/>
        <v>ST2_sister_casey.png</v>
      </c>
      <c r="Y495" s="106" t="str" cm="1">
        <f t="array" ref="Y495">_xlfn.IFS($AR495="target_sister",$AO495,$AR495="target_brother", $AN495,$AR495="distractor_sister",$AQ495,$AR495="distractor_brother",$AP495)</f>
        <v>ST2_brother_casey.png</v>
      </c>
      <c r="Z495" s="106" t="str" cm="1">
        <f t="array" ref="Z495">_xlfn.IFS($AS495="target_sister",$AO495,$AS495="target_brother", $AN495,$AS495="distractor_sister",$AQ495,$AS495="distractor_brother",$AP495)</f>
        <v>ST3_sister_jaime.png</v>
      </c>
      <c r="AA495" s="106" t="str" cm="1">
        <f t="array" ref="AA495">_xlfn.IFS($AT495="target_sister",$AO495,$AT495="target_brother", $AN495,$AT495="distractor_sister",$AQ495,$AT495="distractor_brother",$AP495)</f>
        <v>ST2_sister_casey.png</v>
      </c>
      <c r="AB495" s="106" t="str" cm="1">
        <f t="array" ref="AB495">_xlfn.IFS($AU495="target_sister",$AO495,$AU495="target_brother", $AN495,$AU495="distractor_sister",$AQ495,$AU495="distractor_brother",$AP495)</f>
        <v>ST3_brother_jaime.png</v>
      </c>
      <c r="AC495" s="111" t="str">
        <f>_xlfn.CONCAT(VLOOKUP($C495&amp;$G495,'Character Sets'!$A$3:$H$21,6,FALSE)," gave the ",LEFT($Q495,FIND(".",$Q495)-1)," to ",$AK495," ",$AL495,".")</f>
        <v>Casey gave the carrot to her sister.</v>
      </c>
      <c r="AD495" s="107">
        <v>19</v>
      </c>
      <c r="AE495" s="106" t="str" cm="1">
        <f t="array" ref="AE495">_xlfn.IFS($B495="both", "_nametag", $B495="nametag", "_nametag", $B495="intro", "", $B495="neither", "")</f>
        <v/>
      </c>
      <c r="AF495" s="46" t="s">
        <v>5</v>
      </c>
      <c r="AG495" s="46" t="s">
        <v>6</v>
      </c>
      <c r="AH495" s="108" t="str">
        <f t="shared" si="82"/>
        <v>carrot</v>
      </c>
      <c r="AI495" s="46" t="s">
        <v>8</v>
      </c>
      <c r="AJ495" s="110" t="str">
        <f t="shared" si="91"/>
        <v>bottom left</v>
      </c>
      <c r="AK495" s="110" t="str" cm="1">
        <f t="array" ref="AK495">_xlfn.IFS($G495="he", "his", $G495="she", "her", $G495="they", "their")</f>
        <v>her</v>
      </c>
      <c r="AL495" s="110" t="s">
        <v>136</v>
      </c>
      <c r="AM495" s="111" t="str">
        <f t="shared" si="92"/>
        <v>she_sister</v>
      </c>
      <c r="AN495" s="106" t="str">
        <f t="shared" si="83"/>
        <v>ST2_brother_casey.png</v>
      </c>
      <c r="AO495" s="106" t="str">
        <f t="shared" si="84"/>
        <v>ST2_sister_casey.png</v>
      </c>
      <c r="AP495" s="106" t="str">
        <f t="shared" si="85"/>
        <v>ST3_brother_jaime.png</v>
      </c>
      <c r="AQ495" s="106" t="str">
        <f t="shared" si="86"/>
        <v>ST3_sister_jaime.png</v>
      </c>
      <c r="AR495" s="106" t="s">
        <v>355</v>
      </c>
      <c r="AS495" s="106" t="s">
        <v>358</v>
      </c>
      <c r="AT495" s="106" t="s">
        <v>356</v>
      </c>
      <c r="AU495" s="106" t="s">
        <v>357</v>
      </c>
    </row>
    <row r="496" spans="1:47" x14ac:dyDescent="0.25">
      <c r="A496" s="107">
        <v>14</v>
      </c>
      <c r="B496" s="107" t="s">
        <v>124</v>
      </c>
      <c r="C496" s="107">
        <v>2</v>
      </c>
      <c r="D496" s="46" t="s">
        <v>10</v>
      </c>
      <c r="E496" s="46" t="str">
        <f t="shared" si="87"/>
        <v>intro_list2_critical20</v>
      </c>
      <c r="F496" s="109" t="s">
        <v>338</v>
      </c>
      <c r="G496" s="46" t="s">
        <v>196</v>
      </c>
      <c r="H496" s="46">
        <f>VLOOKUP($C496&amp;$G496,'Character Sets'!$A$3:$H$21,3,FALSE)</f>
        <v>5</v>
      </c>
      <c r="I496" s="46" t="str">
        <f>VLOOKUP($C496&amp;$G496,'Character Sets'!$A$3:$H$21,4,FALSE)</f>
        <v>ST2</v>
      </c>
      <c r="J496" s="46" t="str">
        <f>LOWER(VLOOKUP($C496&amp;$G496,'Character Sets'!$A$3:$H$21,6,FALSE))</f>
        <v>casey</v>
      </c>
      <c r="K496" s="114" t="str">
        <f t="shared" si="88"/>
        <v>ST2_she_casey.png</v>
      </c>
      <c r="L496" s="46" t="s">
        <v>197</v>
      </c>
      <c r="M496" s="46">
        <f>VLOOKUP($C496&amp;$L496,'Character Sets'!$A$3:$H$21,3,FALSE)</f>
        <v>6</v>
      </c>
      <c r="N496" s="46" t="str">
        <f>VLOOKUP($C496&amp;$L496,'Character Sets'!$A$3:$H$21,4,FALSE)</f>
        <v>ST3</v>
      </c>
      <c r="O496" s="46" t="str">
        <f>LOWER(VLOOKUP($C496&amp;$L496,'Character Sets'!$A$3:$H$21,6,FALSE))</f>
        <v>jaime</v>
      </c>
      <c r="P496" s="114" t="str">
        <f t="shared" si="89"/>
        <v>ST3_they_jaime.png</v>
      </c>
      <c r="Q496" s="114" t="s">
        <v>28</v>
      </c>
      <c r="R496" s="107" cm="1">
        <f t="array" ref="R496">_xlfn.IFS($AF496="left", 275, $AF496="right", 525)</f>
        <v>525</v>
      </c>
      <c r="S496" s="107" cm="1">
        <f t="array" ref="S496">_xlfn.IFS($AG496="left", 275, $AG496="right", 525)</f>
        <v>275</v>
      </c>
      <c r="T496" s="107" cm="1">
        <f t="array" ref="T496">_xlfn.IFS($AF496="left", 175, $AF496="right", 725)</f>
        <v>725</v>
      </c>
      <c r="U496" s="107" cm="1">
        <f t="array" ref="U496">_xlfn.IFS($AI496="top", 150, $AI496="bottom", 250)</f>
        <v>250</v>
      </c>
      <c r="V496" s="107" cm="1">
        <f t="array" ref="V496">_xlfn.IFS($AI496="top", 100, $AI496="bottom", 300)</f>
        <v>300</v>
      </c>
      <c r="W496" s="107" cm="1">
        <f t="array" ref="W496">_xlfn.IFS($AI496="top", 50, $AI496="bottom", 350)</f>
        <v>350</v>
      </c>
      <c r="X496" s="111" t="str">
        <f t="shared" si="90"/>
        <v>ST2_brother_casey.png</v>
      </c>
      <c r="Y496" s="106" t="str" cm="1">
        <f t="array" ref="Y496">_xlfn.IFS($AR496="target_sister",$AO496,$AR496="target_brother", $AN496,$AR496="distractor_sister",$AQ496,$AR496="distractor_brother",$AP496)</f>
        <v>ST3_brother_jaime.png</v>
      </c>
      <c r="Z496" s="106" t="str" cm="1">
        <f t="array" ref="Z496">_xlfn.IFS($AS496="target_sister",$AO496,$AS496="target_brother", $AN496,$AS496="distractor_sister",$AQ496,$AS496="distractor_brother",$AP496)</f>
        <v>ST2_sister_casey.png</v>
      </c>
      <c r="AA496" s="106" t="str" cm="1">
        <f t="array" ref="AA496">_xlfn.IFS($AT496="target_sister",$AO496,$AT496="target_brother", $AN496,$AT496="distractor_sister",$AQ496,$AT496="distractor_brother",$AP496)</f>
        <v>ST3_sister_jaime.png</v>
      </c>
      <c r="AB496" s="106" t="str" cm="1">
        <f t="array" ref="AB496">_xlfn.IFS($AU496="target_sister",$AO496,$AU496="target_brother", $AN496,$AU496="distractor_sister",$AQ496,$AU496="distractor_brother",$AP496)</f>
        <v>ST2_brother_casey.png</v>
      </c>
      <c r="AC496" s="111" t="str">
        <f>_xlfn.CONCAT(VLOOKUP($C496&amp;$G496,'Character Sets'!$A$3:$H$21,6,FALSE)," gave the ",LEFT($Q496,FIND(".",$Q496)-1)," to ",$AK496," ",$AL496,".")</f>
        <v>Casey gave the lemon to her brother.</v>
      </c>
      <c r="AD496" s="107">
        <v>20</v>
      </c>
      <c r="AE496" s="106" t="str" cm="1">
        <f t="array" ref="AE496">_xlfn.IFS($B496="both", "_nametag", $B496="nametag", "_nametag", $B496="intro", "", $B496="neither", "")</f>
        <v/>
      </c>
      <c r="AF496" s="46" t="s">
        <v>6</v>
      </c>
      <c r="AG496" s="46" t="s">
        <v>5</v>
      </c>
      <c r="AH496" s="108" t="str">
        <f t="shared" si="82"/>
        <v>lemon</v>
      </c>
      <c r="AI496" s="46" t="s">
        <v>8</v>
      </c>
      <c r="AJ496" s="110" t="str">
        <f t="shared" si="91"/>
        <v>bottom right</v>
      </c>
      <c r="AK496" s="110" t="str" cm="1">
        <f t="array" ref="AK496">_xlfn.IFS($G496="he", "his", $G496="she", "her", $G496="they", "their")</f>
        <v>her</v>
      </c>
      <c r="AL496" s="110" t="s">
        <v>135</v>
      </c>
      <c r="AM496" s="111" t="str">
        <f t="shared" si="92"/>
        <v>she_brother</v>
      </c>
      <c r="AN496" s="106" t="str">
        <f t="shared" si="83"/>
        <v>ST2_brother_casey.png</v>
      </c>
      <c r="AO496" s="106" t="str">
        <f t="shared" si="84"/>
        <v>ST2_sister_casey.png</v>
      </c>
      <c r="AP496" s="106" t="str">
        <f t="shared" si="85"/>
        <v>ST3_brother_jaime.png</v>
      </c>
      <c r="AQ496" s="106" t="str">
        <f t="shared" si="86"/>
        <v>ST3_sister_jaime.png</v>
      </c>
      <c r="AR496" s="106" t="s">
        <v>357</v>
      </c>
      <c r="AS496" s="106" t="s">
        <v>356</v>
      </c>
      <c r="AT496" s="106" t="s">
        <v>358</v>
      </c>
      <c r="AU496" s="106" t="s">
        <v>355</v>
      </c>
    </row>
    <row r="497" spans="1:47" x14ac:dyDescent="0.25">
      <c r="A497" s="107">
        <v>14</v>
      </c>
      <c r="B497" s="107" t="s">
        <v>124</v>
      </c>
      <c r="C497" s="107">
        <v>2</v>
      </c>
      <c r="D497" s="46" t="s">
        <v>10</v>
      </c>
      <c r="E497" s="46" t="str">
        <f t="shared" si="87"/>
        <v>intro_list2_critical21</v>
      </c>
      <c r="F497" s="109" t="s">
        <v>339</v>
      </c>
      <c r="G497" s="46" t="s">
        <v>197</v>
      </c>
      <c r="H497" s="46">
        <f>VLOOKUP($C497&amp;$G497,'Character Sets'!$A$3:$H$21,3,FALSE)</f>
        <v>6</v>
      </c>
      <c r="I497" s="46" t="str">
        <f>VLOOKUP($C497&amp;$G497,'Character Sets'!$A$3:$H$21,4,FALSE)</f>
        <v>ST3</v>
      </c>
      <c r="J497" s="46" t="str">
        <f>LOWER(VLOOKUP($C497&amp;$G497,'Character Sets'!$A$3:$H$21,6,FALSE))</f>
        <v>jaime</v>
      </c>
      <c r="K497" s="114" t="str">
        <f t="shared" si="88"/>
        <v>ST3_they_jaime.png</v>
      </c>
      <c r="L497" s="46" t="s">
        <v>196</v>
      </c>
      <c r="M497" s="46">
        <f>VLOOKUP($C497&amp;$L497,'Character Sets'!$A$3:$H$21,3,FALSE)</f>
        <v>5</v>
      </c>
      <c r="N497" s="46" t="str">
        <f>VLOOKUP($C497&amp;$L497,'Character Sets'!$A$3:$H$21,4,FALSE)</f>
        <v>ST2</v>
      </c>
      <c r="O497" s="46" t="str">
        <f>LOWER(VLOOKUP($C497&amp;$L497,'Character Sets'!$A$3:$H$21,6,FALSE))</f>
        <v>casey</v>
      </c>
      <c r="P497" s="114" t="str">
        <f t="shared" si="89"/>
        <v>ST2_she_casey.png</v>
      </c>
      <c r="Q497" s="114" t="s">
        <v>170</v>
      </c>
      <c r="R497" s="107" cm="1">
        <f t="array" ref="R497">_xlfn.IFS($AF497="left", 275, $AF497="right", 525)</f>
        <v>275</v>
      </c>
      <c r="S497" s="107" cm="1">
        <f t="array" ref="S497">_xlfn.IFS($AG497="left", 275, $AG497="right", 525)</f>
        <v>525</v>
      </c>
      <c r="T497" s="107" cm="1">
        <f t="array" ref="T497">_xlfn.IFS($AF497="left", 175, $AF497="right", 725)</f>
        <v>175</v>
      </c>
      <c r="U497" s="107" cm="1">
        <f t="array" ref="U497">_xlfn.IFS($AI497="top", 150, $AI497="bottom", 250)</f>
        <v>150</v>
      </c>
      <c r="V497" s="107" cm="1">
        <f t="array" ref="V497">_xlfn.IFS($AI497="top", 100, $AI497="bottom", 300)</f>
        <v>100</v>
      </c>
      <c r="W497" s="107" cm="1">
        <f t="array" ref="W497">_xlfn.IFS($AI497="top", 50, $AI497="bottom", 350)</f>
        <v>50</v>
      </c>
      <c r="X497" s="111" t="str">
        <f t="shared" si="90"/>
        <v>ST3_brother_jaime.png</v>
      </c>
      <c r="Y497" s="106" t="str" cm="1">
        <f t="array" ref="Y497">_xlfn.IFS($AR497="target_sister",$AO497,$AR497="target_brother", $AN497,$AR497="distractor_sister",$AQ497,$AR497="distractor_brother",$AP497)</f>
        <v>ST3_brother_jaime.png</v>
      </c>
      <c r="Z497" s="106" t="str" cm="1">
        <f t="array" ref="Z497">_xlfn.IFS($AS497="target_sister",$AO497,$AS497="target_brother", $AN497,$AS497="distractor_sister",$AQ497,$AS497="distractor_brother",$AP497)</f>
        <v>ST2_sister_casey.png</v>
      </c>
      <c r="AA497" s="106" t="str" cm="1">
        <f t="array" ref="AA497">_xlfn.IFS($AT497="target_sister",$AO497,$AT497="target_brother", $AN497,$AT497="distractor_sister",$AQ497,$AT497="distractor_brother",$AP497)</f>
        <v>ST3_sister_jaime.png</v>
      </c>
      <c r="AB497" s="106" t="str" cm="1">
        <f t="array" ref="AB497">_xlfn.IFS($AU497="target_sister",$AO497,$AU497="target_brother", $AN497,$AU497="distractor_sister",$AQ497,$AU497="distractor_brother",$AP497)</f>
        <v>ST2_brother_casey.png</v>
      </c>
      <c r="AC497" s="111" t="str">
        <f>_xlfn.CONCAT(VLOOKUP($C497&amp;$G497,'Character Sets'!$A$3:$H$21,6,FALSE)," gave the ",LEFT($Q497,FIND(".",$Q497)-1)," to ",$AK497," ",$AL497,".")</f>
        <v>Jaime gave the pizza to their brother.</v>
      </c>
      <c r="AD497" s="107">
        <v>21</v>
      </c>
      <c r="AE497" s="106" t="str" cm="1">
        <f t="array" ref="AE497">_xlfn.IFS($B497="both", "_nametag", $B497="nametag", "_nametag", $B497="intro", "", $B497="neither", "")</f>
        <v/>
      </c>
      <c r="AF497" s="46" t="s">
        <v>5</v>
      </c>
      <c r="AG497" s="46" t="s">
        <v>6</v>
      </c>
      <c r="AH497" s="108" t="str">
        <f t="shared" si="82"/>
        <v>pizza</v>
      </c>
      <c r="AI497" s="46" t="s">
        <v>7</v>
      </c>
      <c r="AJ497" s="110" t="str">
        <f t="shared" si="91"/>
        <v>top left</v>
      </c>
      <c r="AK497" s="110" t="str" cm="1">
        <f t="array" ref="AK497">_xlfn.IFS($G497="he", "his", $G497="she", "her", $G497="they", "their")</f>
        <v>their</v>
      </c>
      <c r="AL497" s="110" t="s">
        <v>135</v>
      </c>
      <c r="AM497" s="111" t="str">
        <f t="shared" si="92"/>
        <v>they_brother</v>
      </c>
      <c r="AN497" s="106" t="str">
        <f t="shared" si="83"/>
        <v>ST3_brother_jaime.png</v>
      </c>
      <c r="AO497" s="106" t="str">
        <f t="shared" si="84"/>
        <v>ST3_sister_jaime.png</v>
      </c>
      <c r="AP497" s="106" t="str">
        <f t="shared" si="85"/>
        <v>ST2_brother_casey.png</v>
      </c>
      <c r="AQ497" s="106" t="str">
        <f t="shared" si="86"/>
        <v>ST2_sister_casey.png</v>
      </c>
      <c r="AR497" s="106" t="s">
        <v>355</v>
      </c>
      <c r="AS497" s="106" t="s">
        <v>358</v>
      </c>
      <c r="AT497" s="106" t="s">
        <v>356</v>
      </c>
      <c r="AU497" s="106" t="s">
        <v>357</v>
      </c>
    </row>
    <row r="498" spans="1:47" x14ac:dyDescent="0.25">
      <c r="A498" s="107">
        <v>14</v>
      </c>
      <c r="B498" s="107" t="s">
        <v>124</v>
      </c>
      <c r="C498" s="107">
        <v>2</v>
      </c>
      <c r="D498" s="46" t="s">
        <v>10</v>
      </c>
      <c r="E498" s="46" t="str">
        <f t="shared" si="87"/>
        <v>intro_list2_critical22</v>
      </c>
      <c r="F498" s="109" t="s">
        <v>339</v>
      </c>
      <c r="G498" s="46" t="s">
        <v>197</v>
      </c>
      <c r="H498" s="46">
        <f>VLOOKUP($C498&amp;$G498,'Character Sets'!$A$3:$H$21,3,FALSE)</f>
        <v>6</v>
      </c>
      <c r="I498" s="46" t="str">
        <f>VLOOKUP($C498&amp;$G498,'Character Sets'!$A$3:$H$21,4,FALSE)</f>
        <v>ST3</v>
      </c>
      <c r="J498" s="46" t="str">
        <f>LOWER(VLOOKUP($C498&amp;$G498,'Character Sets'!$A$3:$H$21,6,FALSE))</f>
        <v>jaime</v>
      </c>
      <c r="K498" s="114" t="str">
        <f t="shared" si="88"/>
        <v>ST3_they_jaime.png</v>
      </c>
      <c r="L498" s="46" t="s">
        <v>196</v>
      </c>
      <c r="M498" s="46">
        <f>VLOOKUP($C498&amp;$L498,'Character Sets'!$A$3:$H$21,3,FALSE)</f>
        <v>5</v>
      </c>
      <c r="N498" s="46" t="str">
        <f>VLOOKUP($C498&amp;$L498,'Character Sets'!$A$3:$H$21,4,FALSE)</f>
        <v>ST2</v>
      </c>
      <c r="O498" s="46" t="str">
        <f>LOWER(VLOOKUP($C498&amp;$L498,'Character Sets'!$A$3:$H$21,6,FALSE))</f>
        <v>casey</v>
      </c>
      <c r="P498" s="114" t="str">
        <f t="shared" si="89"/>
        <v>ST2_she_casey.png</v>
      </c>
      <c r="Q498" s="114" t="s">
        <v>176</v>
      </c>
      <c r="R498" s="107" cm="1">
        <f t="array" ref="R498">_xlfn.IFS($AF498="left", 275, $AF498="right", 525)</f>
        <v>525</v>
      </c>
      <c r="S498" s="107" cm="1">
        <f t="array" ref="S498">_xlfn.IFS($AG498="left", 275, $AG498="right", 525)</f>
        <v>275</v>
      </c>
      <c r="T498" s="107" cm="1">
        <f t="array" ref="T498">_xlfn.IFS($AF498="left", 175, $AF498="right", 725)</f>
        <v>725</v>
      </c>
      <c r="U498" s="107" cm="1">
        <f t="array" ref="U498">_xlfn.IFS($AI498="top", 150, $AI498="bottom", 250)</f>
        <v>150</v>
      </c>
      <c r="V498" s="107" cm="1">
        <f t="array" ref="V498">_xlfn.IFS($AI498="top", 100, $AI498="bottom", 300)</f>
        <v>100</v>
      </c>
      <c r="W498" s="107" cm="1">
        <f t="array" ref="W498">_xlfn.IFS($AI498="top", 50, $AI498="bottom", 350)</f>
        <v>50</v>
      </c>
      <c r="X498" s="111" t="str">
        <f t="shared" si="90"/>
        <v>ST3_sister_jaime.png</v>
      </c>
      <c r="Y498" s="106" t="str" cm="1">
        <f t="array" ref="Y498">_xlfn.IFS($AR498="target_sister",$AO498,$AR498="target_brother", $AN498,$AR498="distractor_sister",$AQ498,$AR498="distractor_brother",$AP498)</f>
        <v>ST2_brother_casey.png</v>
      </c>
      <c r="Z498" s="106" t="str" cm="1">
        <f t="array" ref="Z498">_xlfn.IFS($AS498="target_sister",$AO498,$AS498="target_brother", $AN498,$AS498="distractor_sister",$AQ498,$AS498="distractor_brother",$AP498)</f>
        <v>ST3_sister_jaime.png</v>
      </c>
      <c r="AA498" s="106" t="str" cm="1">
        <f t="array" ref="AA498">_xlfn.IFS($AT498="target_sister",$AO498,$AT498="target_brother", $AN498,$AT498="distractor_sister",$AQ498,$AT498="distractor_brother",$AP498)</f>
        <v>ST2_sister_casey.png</v>
      </c>
      <c r="AB498" s="106" t="str" cm="1">
        <f t="array" ref="AB498">_xlfn.IFS($AU498="target_sister",$AO498,$AU498="target_brother", $AN498,$AU498="distractor_sister",$AQ498,$AU498="distractor_brother",$AP498)</f>
        <v>ST3_brother_jaime.png</v>
      </c>
      <c r="AC498" s="111" t="str">
        <f>_xlfn.CONCAT(VLOOKUP($C498&amp;$G498,'Character Sets'!$A$3:$H$21,6,FALSE)," gave the ",LEFT($Q498,FIND(".",$Q498)-1)," to ",$AK498," ",$AL498,".")</f>
        <v>Jaime gave the plate to their sister.</v>
      </c>
      <c r="AD498" s="107">
        <v>22</v>
      </c>
      <c r="AE498" s="106" t="str" cm="1">
        <f t="array" ref="AE498">_xlfn.IFS($B498="both", "_nametag", $B498="nametag", "_nametag", $B498="intro", "", $B498="neither", "")</f>
        <v/>
      </c>
      <c r="AF498" s="46" t="s">
        <v>6</v>
      </c>
      <c r="AG498" s="46" t="s">
        <v>5</v>
      </c>
      <c r="AH498" s="108" t="str">
        <f t="shared" si="82"/>
        <v>plate</v>
      </c>
      <c r="AI498" s="46" t="s">
        <v>7</v>
      </c>
      <c r="AJ498" s="110" t="str">
        <f t="shared" si="91"/>
        <v>top right</v>
      </c>
      <c r="AK498" s="110" t="str" cm="1">
        <f t="array" ref="AK498">_xlfn.IFS($G498="he", "his", $G498="she", "her", $G498="they", "their")</f>
        <v>their</v>
      </c>
      <c r="AL498" s="110" t="s">
        <v>136</v>
      </c>
      <c r="AM498" s="111" t="str">
        <f t="shared" si="92"/>
        <v>they_sister</v>
      </c>
      <c r="AN498" s="106" t="str">
        <f t="shared" si="83"/>
        <v>ST3_brother_jaime.png</v>
      </c>
      <c r="AO498" s="106" t="str">
        <f t="shared" si="84"/>
        <v>ST3_sister_jaime.png</v>
      </c>
      <c r="AP498" s="106" t="str">
        <f t="shared" si="85"/>
        <v>ST2_brother_casey.png</v>
      </c>
      <c r="AQ498" s="106" t="str">
        <f t="shared" si="86"/>
        <v>ST2_sister_casey.png</v>
      </c>
      <c r="AR498" s="106" t="s">
        <v>357</v>
      </c>
      <c r="AS498" s="106" t="s">
        <v>356</v>
      </c>
      <c r="AT498" s="106" t="s">
        <v>358</v>
      </c>
      <c r="AU498" s="106" t="s">
        <v>355</v>
      </c>
    </row>
    <row r="499" spans="1:47" x14ac:dyDescent="0.25">
      <c r="A499" s="107">
        <v>14</v>
      </c>
      <c r="B499" s="107" t="s">
        <v>124</v>
      </c>
      <c r="C499" s="107">
        <v>2</v>
      </c>
      <c r="D499" s="46" t="s">
        <v>10</v>
      </c>
      <c r="E499" s="46" t="str">
        <f t="shared" si="87"/>
        <v>intro_list2_critical23</v>
      </c>
      <c r="F499" s="109" t="s">
        <v>339</v>
      </c>
      <c r="G499" s="46" t="s">
        <v>197</v>
      </c>
      <c r="H499" s="46">
        <f>VLOOKUP($C499&amp;$G499,'Character Sets'!$A$3:$H$21,3,FALSE)</f>
        <v>6</v>
      </c>
      <c r="I499" s="46" t="str">
        <f>VLOOKUP($C499&amp;$G499,'Character Sets'!$A$3:$H$21,4,FALSE)</f>
        <v>ST3</v>
      </c>
      <c r="J499" s="46" t="str">
        <f>LOWER(VLOOKUP($C499&amp;$G499,'Character Sets'!$A$3:$H$21,6,FALSE))</f>
        <v>jaime</v>
      </c>
      <c r="K499" s="114" t="str">
        <f t="shared" si="88"/>
        <v>ST3_they_jaime.png</v>
      </c>
      <c r="L499" s="46" t="s">
        <v>196</v>
      </c>
      <c r="M499" s="46">
        <f>VLOOKUP($C499&amp;$L499,'Character Sets'!$A$3:$H$21,3,FALSE)</f>
        <v>5</v>
      </c>
      <c r="N499" s="46" t="str">
        <f>VLOOKUP($C499&amp;$L499,'Character Sets'!$A$3:$H$21,4,FALSE)</f>
        <v>ST2</v>
      </c>
      <c r="O499" s="46" t="str">
        <f>LOWER(VLOOKUP($C499&amp;$L499,'Character Sets'!$A$3:$H$21,6,FALSE))</f>
        <v>casey</v>
      </c>
      <c r="P499" s="114" t="str">
        <f t="shared" si="89"/>
        <v>ST2_she_casey.png</v>
      </c>
      <c r="Q499" s="117" t="s">
        <v>37</v>
      </c>
      <c r="R499" s="107" cm="1">
        <f t="array" ref="R499">_xlfn.IFS($AF499="left", 275, $AF499="right", 525)</f>
        <v>275</v>
      </c>
      <c r="S499" s="107" cm="1">
        <f t="array" ref="S499">_xlfn.IFS($AG499="left", 275, $AG499="right", 525)</f>
        <v>525</v>
      </c>
      <c r="T499" s="107" cm="1">
        <f t="array" ref="T499">_xlfn.IFS($AF499="left", 175, $AF499="right", 725)</f>
        <v>175</v>
      </c>
      <c r="U499" s="107" cm="1">
        <f t="array" ref="U499">_xlfn.IFS($AI499="top", 150, $AI499="bottom", 250)</f>
        <v>250</v>
      </c>
      <c r="V499" s="107" cm="1">
        <f t="array" ref="V499">_xlfn.IFS($AI499="top", 100, $AI499="bottom", 300)</f>
        <v>300</v>
      </c>
      <c r="W499" s="107" cm="1">
        <f t="array" ref="W499">_xlfn.IFS($AI499="top", 50, $AI499="bottom", 350)</f>
        <v>350</v>
      </c>
      <c r="X499" s="111" t="str">
        <f t="shared" si="90"/>
        <v>ST3_sister_jaime.png</v>
      </c>
      <c r="Y499" s="106" t="str" cm="1">
        <f t="array" ref="Y499">_xlfn.IFS($AR499="target_sister",$AO499,$AR499="target_brother", $AN499,$AR499="distractor_sister",$AQ499,$AR499="distractor_brother",$AP499)</f>
        <v>ST3_brother_jaime.png</v>
      </c>
      <c r="Z499" s="106" t="str" cm="1">
        <f t="array" ref="Z499">_xlfn.IFS($AS499="target_sister",$AO499,$AS499="target_brother", $AN499,$AS499="distractor_sister",$AQ499,$AS499="distractor_brother",$AP499)</f>
        <v>ST2_sister_casey.png</v>
      </c>
      <c r="AA499" s="106" t="str" cm="1">
        <f t="array" ref="AA499">_xlfn.IFS($AT499="target_sister",$AO499,$AT499="target_brother", $AN499,$AT499="distractor_sister",$AQ499,$AT499="distractor_brother",$AP499)</f>
        <v>ST3_sister_jaime.png</v>
      </c>
      <c r="AB499" s="106" t="str" cm="1">
        <f t="array" ref="AB499">_xlfn.IFS($AU499="target_sister",$AO499,$AU499="target_brother", $AN499,$AU499="distractor_sister",$AQ499,$AU499="distractor_brother",$AP499)</f>
        <v>ST2_brother_casey.png</v>
      </c>
      <c r="AC499" s="111" t="str">
        <f>_xlfn.CONCAT(VLOOKUP($C499&amp;$G499,'Character Sets'!$A$3:$H$21,6,FALSE)," gave the ",LEFT($Q499,FIND(".",$Q499)-1)," to ",$AK499," ",$AL499,".")</f>
        <v>Jaime gave the orange to their sister.</v>
      </c>
      <c r="AD499" s="107">
        <v>23</v>
      </c>
      <c r="AE499" s="106" t="str" cm="1">
        <f t="array" ref="AE499">_xlfn.IFS($B499="both", "_nametag", $B499="nametag", "_nametag", $B499="intro", "", $B499="neither", "")</f>
        <v/>
      </c>
      <c r="AF499" s="46" t="s">
        <v>5</v>
      </c>
      <c r="AG499" s="46" t="s">
        <v>6</v>
      </c>
      <c r="AH499" s="108" t="str">
        <f t="shared" si="82"/>
        <v>orange</v>
      </c>
      <c r="AI499" s="46" t="s">
        <v>8</v>
      </c>
      <c r="AJ499" s="110" t="str">
        <f t="shared" si="91"/>
        <v>bottom left</v>
      </c>
      <c r="AK499" s="110" t="str" cm="1">
        <f t="array" ref="AK499">_xlfn.IFS($G499="he", "his", $G499="she", "her", $G499="they", "their")</f>
        <v>their</v>
      </c>
      <c r="AL499" s="110" t="s">
        <v>136</v>
      </c>
      <c r="AM499" s="111" t="str">
        <f t="shared" si="92"/>
        <v>they_sister</v>
      </c>
      <c r="AN499" s="106" t="str">
        <f t="shared" si="83"/>
        <v>ST3_brother_jaime.png</v>
      </c>
      <c r="AO499" s="106" t="str">
        <f t="shared" si="84"/>
        <v>ST3_sister_jaime.png</v>
      </c>
      <c r="AP499" s="106" t="str">
        <f t="shared" si="85"/>
        <v>ST2_brother_casey.png</v>
      </c>
      <c r="AQ499" s="106" t="str">
        <f t="shared" si="86"/>
        <v>ST2_sister_casey.png</v>
      </c>
      <c r="AR499" s="106" t="s">
        <v>355</v>
      </c>
      <c r="AS499" s="106" t="s">
        <v>358</v>
      </c>
      <c r="AT499" s="106" t="s">
        <v>356</v>
      </c>
      <c r="AU499" s="106" t="s">
        <v>357</v>
      </c>
    </row>
    <row r="500" spans="1:47" x14ac:dyDescent="0.25">
      <c r="A500" s="107">
        <v>14</v>
      </c>
      <c r="B500" s="107" t="s">
        <v>124</v>
      </c>
      <c r="C500" s="107">
        <v>2</v>
      </c>
      <c r="D500" s="46" t="s">
        <v>10</v>
      </c>
      <c r="E500" s="46" t="str">
        <f t="shared" si="87"/>
        <v>intro_list2_critical24</v>
      </c>
      <c r="F500" s="109" t="s">
        <v>339</v>
      </c>
      <c r="G500" s="46" t="s">
        <v>197</v>
      </c>
      <c r="H500" s="46">
        <f>VLOOKUP($C500&amp;$G500,'Character Sets'!$A$3:$H$21,3,FALSE)</f>
        <v>6</v>
      </c>
      <c r="I500" s="46" t="str">
        <f>VLOOKUP($C500&amp;$G500,'Character Sets'!$A$3:$H$21,4,FALSE)</f>
        <v>ST3</v>
      </c>
      <c r="J500" s="46" t="str">
        <f>LOWER(VLOOKUP($C500&amp;$G500,'Character Sets'!$A$3:$H$21,6,FALSE))</f>
        <v>jaime</v>
      </c>
      <c r="K500" s="114" t="str">
        <f t="shared" si="88"/>
        <v>ST3_they_jaime.png</v>
      </c>
      <c r="L500" s="46" t="s">
        <v>196</v>
      </c>
      <c r="M500" s="46">
        <f>VLOOKUP($C500&amp;$L500,'Character Sets'!$A$3:$H$21,3,FALSE)</f>
        <v>5</v>
      </c>
      <c r="N500" s="46" t="str">
        <f>VLOOKUP($C500&amp;$L500,'Character Sets'!$A$3:$H$21,4,FALSE)</f>
        <v>ST2</v>
      </c>
      <c r="O500" s="46" t="str">
        <f>LOWER(VLOOKUP($C500&amp;$L500,'Character Sets'!$A$3:$H$21,6,FALSE))</f>
        <v>casey</v>
      </c>
      <c r="P500" s="114" t="str">
        <f t="shared" si="89"/>
        <v>ST2_she_casey.png</v>
      </c>
      <c r="Q500" s="114" t="s">
        <v>29</v>
      </c>
      <c r="R500" s="107" cm="1">
        <f t="array" ref="R500">_xlfn.IFS($AF500="left", 275, $AF500="right", 525)</f>
        <v>525</v>
      </c>
      <c r="S500" s="107" cm="1">
        <f t="array" ref="S500">_xlfn.IFS($AG500="left", 275, $AG500="right", 525)</f>
        <v>275</v>
      </c>
      <c r="T500" s="107" cm="1">
        <f t="array" ref="T500">_xlfn.IFS($AF500="left", 175, $AF500="right", 725)</f>
        <v>725</v>
      </c>
      <c r="U500" s="107" cm="1">
        <f t="array" ref="U500">_xlfn.IFS($AI500="top", 150, $AI500="bottom", 250)</f>
        <v>250</v>
      </c>
      <c r="V500" s="107" cm="1">
        <f t="array" ref="V500">_xlfn.IFS($AI500="top", 100, $AI500="bottom", 300)</f>
        <v>300</v>
      </c>
      <c r="W500" s="107" cm="1">
        <f t="array" ref="W500">_xlfn.IFS($AI500="top", 50, $AI500="bottom", 350)</f>
        <v>350</v>
      </c>
      <c r="X500" s="111" t="str">
        <f t="shared" si="90"/>
        <v>ST3_brother_jaime.png</v>
      </c>
      <c r="Y500" s="106" t="str" cm="1">
        <f t="array" ref="Y500">_xlfn.IFS($AR500="target_sister",$AO500,$AR500="target_brother", $AN500,$AR500="distractor_sister",$AQ500,$AR500="distractor_brother",$AP500)</f>
        <v>ST2_brother_casey.png</v>
      </c>
      <c r="Z500" s="106" t="str" cm="1">
        <f t="array" ref="Z500">_xlfn.IFS($AS500="target_sister",$AO500,$AS500="target_brother", $AN500,$AS500="distractor_sister",$AQ500,$AS500="distractor_brother",$AP500)</f>
        <v>ST3_sister_jaime.png</v>
      </c>
      <c r="AA500" s="106" t="str" cm="1">
        <f t="array" ref="AA500">_xlfn.IFS($AT500="target_sister",$AO500,$AT500="target_brother", $AN500,$AT500="distractor_sister",$AQ500,$AT500="distractor_brother",$AP500)</f>
        <v>ST2_sister_casey.png</v>
      </c>
      <c r="AB500" s="106" t="str" cm="1">
        <f t="array" ref="AB500">_xlfn.IFS($AU500="target_sister",$AO500,$AU500="target_brother", $AN500,$AU500="distractor_sister",$AQ500,$AU500="distractor_brother",$AP500)</f>
        <v>ST3_brother_jaime.png</v>
      </c>
      <c r="AC500" s="111" t="str">
        <f>_xlfn.CONCAT(VLOOKUP($C500&amp;$G500,'Character Sets'!$A$3:$H$21,6,FALSE)," gave the ",LEFT($Q500,FIND(".",$Q500)-1)," to ",$AK500," ",$AL500,".")</f>
        <v>Jaime gave the potato to their brother.</v>
      </c>
      <c r="AD500" s="107">
        <v>24</v>
      </c>
      <c r="AE500" s="106" t="str" cm="1">
        <f t="array" ref="AE500">_xlfn.IFS($B500="both", "_nametag", $B500="nametag", "_nametag", $B500="intro", "", $B500="neither", "")</f>
        <v/>
      </c>
      <c r="AF500" s="46" t="s">
        <v>6</v>
      </c>
      <c r="AG500" s="46" t="s">
        <v>5</v>
      </c>
      <c r="AH500" s="108" t="str">
        <f t="shared" ref="AH500:AH563" si="93">LEFT($Q500,FIND(".",$Q500)-1)</f>
        <v>potato</v>
      </c>
      <c r="AI500" s="46" t="s">
        <v>8</v>
      </c>
      <c r="AJ500" s="110" t="str">
        <f t="shared" si="91"/>
        <v>bottom right</v>
      </c>
      <c r="AK500" s="110" t="str" cm="1">
        <f t="array" ref="AK500">_xlfn.IFS($G500="he", "his", $G500="she", "her", $G500="they", "their")</f>
        <v>their</v>
      </c>
      <c r="AL500" s="110" t="s">
        <v>135</v>
      </c>
      <c r="AM500" s="111" t="str">
        <f t="shared" si="92"/>
        <v>they_brother</v>
      </c>
      <c r="AN500" s="106" t="str">
        <f t="shared" ref="AN500:AN563" si="94">_xlfn.CONCAT($I500, "_brother_", $J500, ".png")</f>
        <v>ST3_brother_jaime.png</v>
      </c>
      <c r="AO500" s="106" t="str">
        <f t="shared" ref="AO500:AO563" si="95">_xlfn.CONCAT($I500, "_sister_", $J500, ".png")</f>
        <v>ST3_sister_jaime.png</v>
      </c>
      <c r="AP500" s="106" t="str">
        <f t="shared" ref="AP500:AP563" si="96">_xlfn.CONCAT($N500, "_brother_", $O500, ".png")</f>
        <v>ST2_brother_casey.png</v>
      </c>
      <c r="AQ500" s="106" t="str">
        <f t="shared" ref="AQ500:AQ563" si="97">_xlfn.CONCAT($N500, "_sister_", $O500, ".png")</f>
        <v>ST2_sister_casey.png</v>
      </c>
      <c r="AR500" s="106" t="s">
        <v>357</v>
      </c>
      <c r="AS500" s="106" t="s">
        <v>356</v>
      </c>
      <c r="AT500" s="106" t="s">
        <v>358</v>
      </c>
      <c r="AU500" s="106" t="s">
        <v>355</v>
      </c>
    </row>
    <row r="501" spans="1:47" x14ac:dyDescent="0.25">
      <c r="A501" s="107">
        <v>14</v>
      </c>
      <c r="B501" s="107" t="s">
        <v>124</v>
      </c>
      <c r="C501" s="107">
        <v>2</v>
      </c>
      <c r="D501" s="46" t="s">
        <v>10</v>
      </c>
      <c r="E501" s="46" t="str">
        <f t="shared" si="87"/>
        <v>intro_list2_critical25</v>
      </c>
      <c r="F501" s="109" t="s">
        <v>339</v>
      </c>
      <c r="G501" s="46" t="s">
        <v>197</v>
      </c>
      <c r="H501" s="46">
        <f>VLOOKUP($C501&amp;$G501,'Character Sets'!$A$3:$H$21,3,FALSE)</f>
        <v>6</v>
      </c>
      <c r="I501" s="46" t="str">
        <f>VLOOKUP($C501&amp;$G501,'Character Sets'!$A$3:$H$21,4,FALSE)</f>
        <v>ST3</v>
      </c>
      <c r="J501" s="46" t="str">
        <f>LOWER(VLOOKUP($C501&amp;$G501,'Character Sets'!$A$3:$H$21,6,FALSE))</f>
        <v>jaime</v>
      </c>
      <c r="K501" s="114" t="str">
        <f t="shared" si="88"/>
        <v>ST3_they_jaime.png</v>
      </c>
      <c r="L501" s="46" t="s">
        <v>196</v>
      </c>
      <c r="M501" s="46">
        <f>VLOOKUP($C501&amp;$L501,'Character Sets'!$A$3:$H$21,3,FALSE)</f>
        <v>5</v>
      </c>
      <c r="N501" s="46" t="str">
        <f>VLOOKUP($C501&amp;$L501,'Character Sets'!$A$3:$H$21,4,FALSE)</f>
        <v>ST2</v>
      </c>
      <c r="O501" s="46" t="str">
        <f>LOWER(VLOOKUP($C501&amp;$L501,'Character Sets'!$A$3:$H$21,6,FALSE))</f>
        <v>casey</v>
      </c>
      <c r="P501" s="114" t="str">
        <f t="shared" si="89"/>
        <v>ST2_she_casey.png</v>
      </c>
      <c r="Q501" s="114" t="s">
        <v>30</v>
      </c>
      <c r="R501" s="107" cm="1">
        <f t="array" ref="R501">_xlfn.IFS($AF501="left", 275, $AF501="right", 525)</f>
        <v>275</v>
      </c>
      <c r="S501" s="107" cm="1">
        <f t="array" ref="S501">_xlfn.IFS($AG501="left", 275, $AG501="right", 525)</f>
        <v>525</v>
      </c>
      <c r="T501" s="107" cm="1">
        <f t="array" ref="T501">_xlfn.IFS($AF501="left", 175, $AF501="right", 725)</f>
        <v>175</v>
      </c>
      <c r="U501" s="107" cm="1">
        <f t="array" ref="U501">_xlfn.IFS($AI501="top", 150, $AI501="bottom", 250)</f>
        <v>150</v>
      </c>
      <c r="V501" s="107" cm="1">
        <f t="array" ref="V501">_xlfn.IFS($AI501="top", 100, $AI501="bottom", 300)</f>
        <v>100</v>
      </c>
      <c r="W501" s="107" cm="1">
        <f t="array" ref="W501">_xlfn.IFS($AI501="top", 50, $AI501="bottom", 350)</f>
        <v>50</v>
      </c>
      <c r="X501" s="111" t="str">
        <f t="shared" si="90"/>
        <v>ST3_sister_jaime.png</v>
      </c>
      <c r="Y501" s="106" t="str" cm="1">
        <f t="array" ref="Y501">_xlfn.IFS($AR501="target_sister",$AO501,$AR501="target_brother", $AN501,$AR501="distractor_sister",$AQ501,$AR501="distractor_brother",$AP501)</f>
        <v>ST3_sister_jaime.png</v>
      </c>
      <c r="Z501" s="106" t="str" cm="1">
        <f t="array" ref="Z501">_xlfn.IFS($AS501="target_sister",$AO501,$AS501="target_brother", $AN501,$AS501="distractor_sister",$AQ501,$AS501="distractor_brother",$AP501)</f>
        <v>ST2_sister_casey.png</v>
      </c>
      <c r="AA501" s="106" t="str" cm="1">
        <f t="array" ref="AA501">_xlfn.IFS($AT501="target_sister",$AO501,$AT501="target_brother", $AN501,$AT501="distractor_sister",$AQ501,$AT501="distractor_brother",$AP501)</f>
        <v>ST3_brother_jaime.png</v>
      </c>
      <c r="AB501" s="106" t="str" cm="1">
        <f t="array" ref="AB501">_xlfn.IFS($AU501="target_sister",$AO501,$AU501="target_brother", $AN501,$AU501="distractor_sister",$AQ501,$AU501="distractor_brother",$AP501)</f>
        <v>ST2_brother_casey.png</v>
      </c>
      <c r="AC501" s="111" t="str">
        <f>_xlfn.CONCAT(VLOOKUP($C501&amp;$G501,'Character Sets'!$A$3:$H$21,6,FALSE)," gave the ",LEFT($Q501,FIND(".",$Q501)-1)," to ",$AK501," ",$AL501,".")</f>
        <v>Jaime gave the apple to their sister.</v>
      </c>
      <c r="AD501" s="107">
        <v>25</v>
      </c>
      <c r="AE501" s="106" t="str" cm="1">
        <f t="array" ref="AE501">_xlfn.IFS($B501="both", "_nametag", $B501="nametag", "_nametag", $B501="intro", "", $B501="neither", "")</f>
        <v/>
      </c>
      <c r="AF501" s="46" t="s">
        <v>5</v>
      </c>
      <c r="AG501" s="46" t="s">
        <v>6</v>
      </c>
      <c r="AH501" s="108" t="str">
        <f t="shared" si="93"/>
        <v>apple</v>
      </c>
      <c r="AI501" s="46" t="s">
        <v>7</v>
      </c>
      <c r="AJ501" s="110" t="str">
        <f t="shared" si="91"/>
        <v>top left</v>
      </c>
      <c r="AK501" s="110" t="str" cm="1">
        <f t="array" ref="AK501">_xlfn.IFS($G501="he", "his", $G501="she", "her", $G501="they", "their")</f>
        <v>their</v>
      </c>
      <c r="AL501" s="110" t="s">
        <v>136</v>
      </c>
      <c r="AM501" s="111" t="str">
        <f t="shared" si="92"/>
        <v>they_sister</v>
      </c>
      <c r="AN501" s="106" t="str">
        <f t="shared" si="94"/>
        <v>ST3_brother_jaime.png</v>
      </c>
      <c r="AO501" s="106" t="str">
        <f t="shared" si="95"/>
        <v>ST3_sister_jaime.png</v>
      </c>
      <c r="AP501" s="106" t="str">
        <f t="shared" si="96"/>
        <v>ST2_brother_casey.png</v>
      </c>
      <c r="AQ501" s="106" t="str">
        <f t="shared" si="97"/>
        <v>ST2_sister_casey.png</v>
      </c>
      <c r="AR501" s="106" t="s">
        <v>356</v>
      </c>
      <c r="AS501" s="106" t="s">
        <v>358</v>
      </c>
      <c r="AT501" s="106" t="s">
        <v>355</v>
      </c>
      <c r="AU501" s="106" t="s">
        <v>357</v>
      </c>
    </row>
    <row r="502" spans="1:47" x14ac:dyDescent="0.25">
      <c r="A502" s="107">
        <v>14</v>
      </c>
      <c r="B502" s="107" t="s">
        <v>124</v>
      </c>
      <c r="C502" s="107">
        <v>2</v>
      </c>
      <c r="D502" s="46" t="s">
        <v>10</v>
      </c>
      <c r="E502" s="46" t="str">
        <f t="shared" si="87"/>
        <v>intro_list2_critical26</v>
      </c>
      <c r="F502" s="109" t="s">
        <v>339</v>
      </c>
      <c r="G502" s="46" t="s">
        <v>197</v>
      </c>
      <c r="H502" s="46">
        <f>VLOOKUP($C502&amp;$G502,'Character Sets'!$A$3:$H$21,3,FALSE)</f>
        <v>6</v>
      </c>
      <c r="I502" s="46" t="str">
        <f>VLOOKUP($C502&amp;$G502,'Character Sets'!$A$3:$H$21,4,FALSE)</f>
        <v>ST3</v>
      </c>
      <c r="J502" s="46" t="str">
        <f>LOWER(VLOOKUP($C502&amp;$G502,'Character Sets'!$A$3:$H$21,6,FALSE))</f>
        <v>jaime</v>
      </c>
      <c r="K502" s="114" t="str">
        <f t="shared" si="88"/>
        <v>ST3_they_jaime.png</v>
      </c>
      <c r="L502" s="46" t="s">
        <v>195</v>
      </c>
      <c r="M502" s="46">
        <f>VLOOKUP($C502&amp;$L502,'Character Sets'!$A$3:$H$21,3,FALSE)</f>
        <v>4</v>
      </c>
      <c r="N502" s="46" t="str">
        <f>VLOOKUP($C502&amp;$L502,'Character Sets'!$A$3:$H$21,4,FALSE)</f>
        <v>HT1</v>
      </c>
      <c r="O502" s="46" t="str">
        <f>LOWER(VLOOKUP($C502&amp;$L502,'Character Sets'!$A$3:$H$21,6,FALSE))</f>
        <v>jordan</v>
      </c>
      <c r="P502" s="114" t="str">
        <f t="shared" si="89"/>
        <v>HT1_he_jordan.png</v>
      </c>
      <c r="Q502" s="114" t="s">
        <v>31</v>
      </c>
      <c r="R502" s="107" cm="1">
        <f t="array" ref="R502">_xlfn.IFS($AF502="left", 275, $AF502="right", 525)</f>
        <v>525</v>
      </c>
      <c r="S502" s="107" cm="1">
        <f t="array" ref="S502">_xlfn.IFS($AG502="left", 275, $AG502="right", 525)</f>
        <v>275</v>
      </c>
      <c r="T502" s="107" cm="1">
        <f t="array" ref="T502">_xlfn.IFS($AF502="left", 175, $AF502="right", 725)</f>
        <v>725</v>
      </c>
      <c r="U502" s="107" cm="1">
        <f t="array" ref="U502">_xlfn.IFS($AI502="top", 150, $AI502="bottom", 250)</f>
        <v>150</v>
      </c>
      <c r="V502" s="107" cm="1">
        <f t="array" ref="V502">_xlfn.IFS($AI502="top", 100, $AI502="bottom", 300)</f>
        <v>100</v>
      </c>
      <c r="W502" s="107" cm="1">
        <f t="array" ref="W502">_xlfn.IFS($AI502="top", 50, $AI502="bottom", 350)</f>
        <v>50</v>
      </c>
      <c r="X502" s="111" t="str">
        <f t="shared" si="90"/>
        <v>ST3_brother_jaime.png</v>
      </c>
      <c r="Y502" s="106" t="str" cm="1">
        <f t="array" ref="Y502">_xlfn.IFS($AR502="target_sister",$AO502,$AR502="target_brother", $AN502,$AR502="distractor_sister",$AQ502,$AR502="distractor_brother",$AP502)</f>
        <v>HT1_sister_jordan.png</v>
      </c>
      <c r="Z502" s="106" t="str" cm="1">
        <f t="array" ref="Z502">_xlfn.IFS($AS502="target_sister",$AO502,$AS502="target_brother", $AN502,$AS502="distractor_sister",$AQ502,$AS502="distractor_brother",$AP502)</f>
        <v>ST3_brother_jaime.png</v>
      </c>
      <c r="AA502" s="106" t="str" cm="1">
        <f t="array" ref="AA502">_xlfn.IFS($AT502="target_sister",$AO502,$AT502="target_brother", $AN502,$AT502="distractor_sister",$AQ502,$AT502="distractor_brother",$AP502)</f>
        <v>HT1_brother_jordan.png</v>
      </c>
      <c r="AB502" s="106" t="str" cm="1">
        <f t="array" ref="AB502">_xlfn.IFS($AU502="target_sister",$AO502,$AU502="target_brother", $AN502,$AU502="distractor_sister",$AQ502,$AU502="distractor_brother",$AP502)</f>
        <v>ST3_sister_jaime.png</v>
      </c>
      <c r="AC502" s="111" t="str">
        <f>_xlfn.CONCAT(VLOOKUP($C502&amp;$G502,'Character Sets'!$A$3:$H$21,6,FALSE)," gave the ",LEFT($Q502,FIND(".",$Q502)-1)," to ",$AK502," ",$AL502,".")</f>
        <v>Jaime gave the onion to their brother.</v>
      </c>
      <c r="AD502" s="107">
        <v>26</v>
      </c>
      <c r="AE502" s="106" t="str" cm="1">
        <f t="array" ref="AE502">_xlfn.IFS($B502="both", "_nametag", $B502="nametag", "_nametag", $B502="intro", "", $B502="neither", "")</f>
        <v/>
      </c>
      <c r="AF502" s="46" t="s">
        <v>6</v>
      </c>
      <c r="AG502" s="46" t="s">
        <v>5</v>
      </c>
      <c r="AH502" s="108" t="str">
        <f t="shared" si="93"/>
        <v>onion</v>
      </c>
      <c r="AI502" s="46" t="s">
        <v>7</v>
      </c>
      <c r="AJ502" s="110" t="str">
        <f t="shared" si="91"/>
        <v>top right</v>
      </c>
      <c r="AK502" s="110" t="str" cm="1">
        <f t="array" ref="AK502">_xlfn.IFS($G502="he", "his", $G502="she", "her", $G502="they", "their")</f>
        <v>their</v>
      </c>
      <c r="AL502" s="110" t="s">
        <v>135</v>
      </c>
      <c r="AM502" s="111" t="str">
        <f t="shared" si="92"/>
        <v>they_brother</v>
      </c>
      <c r="AN502" s="106" t="str">
        <f t="shared" si="94"/>
        <v>ST3_brother_jaime.png</v>
      </c>
      <c r="AO502" s="106" t="str">
        <f t="shared" si="95"/>
        <v>ST3_sister_jaime.png</v>
      </c>
      <c r="AP502" s="106" t="str">
        <f t="shared" si="96"/>
        <v>HT1_brother_jordan.png</v>
      </c>
      <c r="AQ502" s="106" t="str">
        <f t="shared" si="97"/>
        <v>HT1_sister_jordan.png</v>
      </c>
      <c r="AR502" s="106" t="s">
        <v>358</v>
      </c>
      <c r="AS502" s="106" t="s">
        <v>355</v>
      </c>
      <c r="AT502" s="106" t="s">
        <v>357</v>
      </c>
      <c r="AU502" s="106" t="s">
        <v>356</v>
      </c>
    </row>
    <row r="503" spans="1:47" x14ac:dyDescent="0.25">
      <c r="A503" s="107">
        <v>14</v>
      </c>
      <c r="B503" s="107" t="s">
        <v>124</v>
      </c>
      <c r="C503" s="107">
        <v>2</v>
      </c>
      <c r="D503" s="46" t="s">
        <v>10</v>
      </c>
      <c r="E503" s="46" t="str">
        <f t="shared" si="87"/>
        <v>intro_list2_critical27</v>
      </c>
      <c r="F503" s="109" t="s">
        <v>339</v>
      </c>
      <c r="G503" s="46" t="s">
        <v>197</v>
      </c>
      <c r="H503" s="46">
        <f>VLOOKUP($C503&amp;$G503,'Character Sets'!$A$3:$H$21,3,FALSE)</f>
        <v>6</v>
      </c>
      <c r="I503" s="46" t="str">
        <f>VLOOKUP($C503&amp;$G503,'Character Sets'!$A$3:$H$21,4,FALSE)</f>
        <v>ST3</v>
      </c>
      <c r="J503" s="46" t="str">
        <f>LOWER(VLOOKUP($C503&amp;$G503,'Character Sets'!$A$3:$H$21,6,FALSE))</f>
        <v>jaime</v>
      </c>
      <c r="K503" s="114" t="str">
        <f t="shared" si="88"/>
        <v>ST3_they_jaime.png</v>
      </c>
      <c r="L503" s="46" t="s">
        <v>195</v>
      </c>
      <c r="M503" s="46">
        <f>VLOOKUP($C503&amp;$L503,'Character Sets'!$A$3:$H$21,3,FALSE)</f>
        <v>4</v>
      </c>
      <c r="N503" s="46" t="str">
        <f>VLOOKUP($C503&amp;$L503,'Character Sets'!$A$3:$H$21,4,FALSE)</f>
        <v>HT1</v>
      </c>
      <c r="O503" s="46" t="str">
        <f>LOWER(VLOOKUP($C503&amp;$L503,'Character Sets'!$A$3:$H$21,6,FALSE))</f>
        <v>jordan</v>
      </c>
      <c r="P503" s="114" t="str">
        <f t="shared" si="89"/>
        <v>HT1_he_jordan.png</v>
      </c>
      <c r="Q503" s="114" t="s">
        <v>34</v>
      </c>
      <c r="R503" s="107" cm="1">
        <f t="array" ref="R503">_xlfn.IFS($AF503="left", 275, $AF503="right", 525)</f>
        <v>275</v>
      </c>
      <c r="S503" s="107" cm="1">
        <f t="array" ref="S503">_xlfn.IFS($AG503="left", 275, $AG503="right", 525)</f>
        <v>525</v>
      </c>
      <c r="T503" s="107" cm="1">
        <f t="array" ref="T503">_xlfn.IFS($AF503="left", 175, $AF503="right", 725)</f>
        <v>175</v>
      </c>
      <c r="U503" s="107" cm="1">
        <f t="array" ref="U503">_xlfn.IFS($AI503="top", 150, $AI503="bottom", 250)</f>
        <v>250</v>
      </c>
      <c r="V503" s="107" cm="1">
        <f t="array" ref="V503">_xlfn.IFS($AI503="top", 100, $AI503="bottom", 300)</f>
        <v>300</v>
      </c>
      <c r="W503" s="107" cm="1">
        <f t="array" ref="W503">_xlfn.IFS($AI503="top", 50, $AI503="bottom", 350)</f>
        <v>350</v>
      </c>
      <c r="X503" s="111" t="str">
        <f t="shared" si="90"/>
        <v>ST3_brother_jaime.png</v>
      </c>
      <c r="Y503" s="106" t="str" cm="1">
        <f t="array" ref="Y503">_xlfn.IFS($AR503="target_sister",$AO503,$AR503="target_brother", $AN503,$AR503="distractor_sister",$AQ503,$AR503="distractor_brother",$AP503)</f>
        <v>ST3_sister_jaime.png</v>
      </c>
      <c r="Z503" s="106" t="str" cm="1">
        <f t="array" ref="Z503">_xlfn.IFS($AS503="target_sister",$AO503,$AS503="target_brother", $AN503,$AS503="distractor_sister",$AQ503,$AS503="distractor_brother",$AP503)</f>
        <v>HT1_brother_jordan.png</v>
      </c>
      <c r="AA503" s="106" t="str" cm="1">
        <f t="array" ref="AA503">_xlfn.IFS($AT503="target_sister",$AO503,$AT503="target_brother", $AN503,$AT503="distractor_sister",$AQ503,$AT503="distractor_brother",$AP503)</f>
        <v>ST3_brother_jaime.png</v>
      </c>
      <c r="AB503" s="106" t="str" cm="1">
        <f t="array" ref="AB503">_xlfn.IFS($AU503="target_sister",$AO503,$AU503="target_brother", $AN503,$AU503="distractor_sister",$AQ503,$AU503="distractor_brother",$AP503)</f>
        <v>HT1_sister_jordan.png</v>
      </c>
      <c r="AC503" s="111" t="str">
        <f>_xlfn.CONCAT(VLOOKUP($C503&amp;$G503,'Character Sets'!$A$3:$H$21,6,FALSE)," gave the ",LEFT($Q503,FIND(".",$Q503)-1)," to ",$AK503," ",$AL503,".")</f>
        <v>Jaime gave the watermelon to their brother.</v>
      </c>
      <c r="AD503" s="107">
        <v>27</v>
      </c>
      <c r="AE503" s="106" t="str" cm="1">
        <f t="array" ref="AE503">_xlfn.IFS($B503="both", "_nametag", $B503="nametag", "_nametag", $B503="intro", "", $B503="neither", "")</f>
        <v/>
      </c>
      <c r="AF503" s="46" t="s">
        <v>5</v>
      </c>
      <c r="AG503" s="46" t="s">
        <v>6</v>
      </c>
      <c r="AH503" s="108" t="str">
        <f t="shared" si="93"/>
        <v>watermelon</v>
      </c>
      <c r="AI503" s="46" t="s">
        <v>8</v>
      </c>
      <c r="AJ503" s="110" t="str">
        <f t="shared" si="91"/>
        <v>bottom left</v>
      </c>
      <c r="AK503" s="110" t="str" cm="1">
        <f t="array" ref="AK503">_xlfn.IFS($G503="he", "his", $G503="she", "her", $G503="they", "their")</f>
        <v>their</v>
      </c>
      <c r="AL503" s="110" t="s">
        <v>135</v>
      </c>
      <c r="AM503" s="111" t="str">
        <f t="shared" si="92"/>
        <v>they_brother</v>
      </c>
      <c r="AN503" s="106" t="str">
        <f t="shared" si="94"/>
        <v>ST3_brother_jaime.png</v>
      </c>
      <c r="AO503" s="106" t="str">
        <f t="shared" si="95"/>
        <v>ST3_sister_jaime.png</v>
      </c>
      <c r="AP503" s="106" t="str">
        <f t="shared" si="96"/>
        <v>HT1_brother_jordan.png</v>
      </c>
      <c r="AQ503" s="106" t="str">
        <f t="shared" si="97"/>
        <v>HT1_sister_jordan.png</v>
      </c>
      <c r="AR503" s="106" t="s">
        <v>356</v>
      </c>
      <c r="AS503" s="106" t="s">
        <v>357</v>
      </c>
      <c r="AT503" s="106" t="s">
        <v>355</v>
      </c>
      <c r="AU503" s="106" t="s">
        <v>358</v>
      </c>
    </row>
    <row r="504" spans="1:47" x14ac:dyDescent="0.25">
      <c r="A504" s="107">
        <v>14</v>
      </c>
      <c r="B504" s="107" t="s">
        <v>124</v>
      </c>
      <c r="C504" s="107">
        <v>2</v>
      </c>
      <c r="D504" s="46" t="s">
        <v>10</v>
      </c>
      <c r="E504" s="46" t="str">
        <f t="shared" si="87"/>
        <v>intro_list2_critical28</v>
      </c>
      <c r="F504" s="109" t="s">
        <v>339</v>
      </c>
      <c r="G504" s="46" t="s">
        <v>197</v>
      </c>
      <c r="H504" s="46">
        <f>VLOOKUP($C504&amp;$G504,'Character Sets'!$A$3:$H$21,3,FALSE)</f>
        <v>6</v>
      </c>
      <c r="I504" s="46" t="str">
        <f>VLOOKUP($C504&amp;$G504,'Character Sets'!$A$3:$H$21,4,FALSE)</f>
        <v>ST3</v>
      </c>
      <c r="J504" s="46" t="str">
        <f>LOWER(VLOOKUP($C504&amp;$G504,'Character Sets'!$A$3:$H$21,6,FALSE))</f>
        <v>jaime</v>
      </c>
      <c r="K504" s="114" t="str">
        <f t="shared" si="88"/>
        <v>ST3_they_jaime.png</v>
      </c>
      <c r="L504" s="46" t="s">
        <v>195</v>
      </c>
      <c r="M504" s="46">
        <f>VLOOKUP($C504&amp;$L504,'Character Sets'!$A$3:$H$21,3,FALSE)</f>
        <v>4</v>
      </c>
      <c r="N504" s="46" t="str">
        <f>VLOOKUP($C504&amp;$L504,'Character Sets'!$A$3:$H$21,4,FALSE)</f>
        <v>HT1</v>
      </c>
      <c r="O504" s="46" t="str">
        <f>LOWER(VLOOKUP($C504&amp;$L504,'Character Sets'!$A$3:$H$21,6,FALSE))</f>
        <v>jordan</v>
      </c>
      <c r="P504" s="114" t="str">
        <f t="shared" si="89"/>
        <v>HT1_he_jordan.png</v>
      </c>
      <c r="Q504" s="114" t="s">
        <v>32</v>
      </c>
      <c r="R504" s="107" cm="1">
        <f t="array" ref="R504">_xlfn.IFS($AF504="left", 275, $AF504="right", 525)</f>
        <v>525</v>
      </c>
      <c r="S504" s="107" cm="1">
        <f t="array" ref="S504">_xlfn.IFS($AG504="left", 275, $AG504="right", 525)</f>
        <v>275</v>
      </c>
      <c r="T504" s="107" cm="1">
        <f t="array" ref="T504">_xlfn.IFS($AF504="left", 175, $AF504="right", 725)</f>
        <v>725</v>
      </c>
      <c r="U504" s="107" cm="1">
        <f t="array" ref="U504">_xlfn.IFS($AI504="top", 150, $AI504="bottom", 250)</f>
        <v>250</v>
      </c>
      <c r="V504" s="107" cm="1">
        <f t="array" ref="V504">_xlfn.IFS($AI504="top", 100, $AI504="bottom", 300)</f>
        <v>300</v>
      </c>
      <c r="W504" s="107" cm="1">
        <f t="array" ref="W504">_xlfn.IFS($AI504="top", 50, $AI504="bottom", 350)</f>
        <v>350</v>
      </c>
      <c r="X504" s="111" t="str">
        <f t="shared" si="90"/>
        <v>ST3_sister_jaime.png</v>
      </c>
      <c r="Y504" s="106" t="str" cm="1">
        <f t="array" ref="Y504">_xlfn.IFS($AR504="target_sister",$AO504,$AR504="target_brother", $AN504,$AR504="distractor_sister",$AQ504,$AR504="distractor_brother",$AP504)</f>
        <v>HT1_sister_jordan.png</v>
      </c>
      <c r="Z504" s="106" t="str" cm="1">
        <f t="array" ref="Z504">_xlfn.IFS($AS504="target_sister",$AO504,$AS504="target_brother", $AN504,$AS504="distractor_sister",$AQ504,$AS504="distractor_brother",$AP504)</f>
        <v>ST3_brother_jaime.png</v>
      </c>
      <c r="AA504" s="106" t="str" cm="1">
        <f t="array" ref="AA504">_xlfn.IFS($AT504="target_sister",$AO504,$AT504="target_brother", $AN504,$AT504="distractor_sister",$AQ504,$AT504="distractor_brother",$AP504)</f>
        <v>HT1_brother_jordan.png</v>
      </c>
      <c r="AB504" s="106" t="str" cm="1">
        <f t="array" ref="AB504">_xlfn.IFS($AU504="target_sister",$AO504,$AU504="target_brother", $AN504,$AU504="distractor_sister",$AQ504,$AU504="distractor_brother",$AP504)</f>
        <v>ST3_sister_jaime.png</v>
      </c>
      <c r="AC504" s="111" t="str">
        <f>_xlfn.CONCAT(VLOOKUP($C504&amp;$G504,'Character Sets'!$A$3:$H$21,6,FALSE)," gave the ",LEFT($Q504,FIND(".",$Q504)-1)," to ",$AK504," ",$AL504,".")</f>
        <v>Jaime gave the knife to their sister.</v>
      </c>
      <c r="AD504" s="107">
        <v>28</v>
      </c>
      <c r="AE504" s="106" t="str" cm="1">
        <f t="array" ref="AE504">_xlfn.IFS($B504="both", "_nametag", $B504="nametag", "_nametag", $B504="intro", "", $B504="neither", "")</f>
        <v/>
      </c>
      <c r="AF504" s="46" t="s">
        <v>6</v>
      </c>
      <c r="AG504" s="46" t="s">
        <v>5</v>
      </c>
      <c r="AH504" s="108" t="str">
        <f t="shared" si="93"/>
        <v>knife</v>
      </c>
      <c r="AI504" s="46" t="s">
        <v>8</v>
      </c>
      <c r="AJ504" s="110" t="str">
        <f t="shared" si="91"/>
        <v>bottom right</v>
      </c>
      <c r="AK504" s="110" t="str" cm="1">
        <f t="array" ref="AK504">_xlfn.IFS($G504="he", "his", $G504="she", "her", $G504="they", "their")</f>
        <v>their</v>
      </c>
      <c r="AL504" s="110" t="s">
        <v>136</v>
      </c>
      <c r="AM504" s="111" t="str">
        <f t="shared" si="92"/>
        <v>they_sister</v>
      </c>
      <c r="AN504" s="106" t="str">
        <f t="shared" si="94"/>
        <v>ST3_brother_jaime.png</v>
      </c>
      <c r="AO504" s="106" t="str">
        <f t="shared" si="95"/>
        <v>ST3_sister_jaime.png</v>
      </c>
      <c r="AP504" s="106" t="str">
        <f t="shared" si="96"/>
        <v>HT1_brother_jordan.png</v>
      </c>
      <c r="AQ504" s="106" t="str">
        <f t="shared" si="97"/>
        <v>HT1_sister_jordan.png</v>
      </c>
      <c r="AR504" s="106" t="s">
        <v>358</v>
      </c>
      <c r="AS504" s="106" t="s">
        <v>355</v>
      </c>
      <c r="AT504" s="106" t="s">
        <v>357</v>
      </c>
      <c r="AU504" s="106" t="s">
        <v>356</v>
      </c>
    </row>
    <row r="505" spans="1:47" x14ac:dyDescent="0.25">
      <c r="A505" s="107">
        <v>14</v>
      </c>
      <c r="B505" s="107" t="s">
        <v>124</v>
      </c>
      <c r="C505" s="107">
        <v>2</v>
      </c>
      <c r="D505" s="46" t="s">
        <v>10</v>
      </c>
      <c r="E505" s="46" t="str">
        <f t="shared" si="87"/>
        <v>intro_list2_critical29</v>
      </c>
      <c r="F505" s="109" t="s">
        <v>339</v>
      </c>
      <c r="G505" s="46" t="s">
        <v>197</v>
      </c>
      <c r="H505" s="46">
        <f>VLOOKUP($C505&amp;$G505,'Character Sets'!$A$3:$H$21,3,FALSE)</f>
        <v>6</v>
      </c>
      <c r="I505" s="46" t="str">
        <f>VLOOKUP($C505&amp;$G505,'Character Sets'!$A$3:$H$21,4,FALSE)</f>
        <v>ST3</v>
      </c>
      <c r="J505" s="46" t="str">
        <f>LOWER(VLOOKUP($C505&amp;$G505,'Character Sets'!$A$3:$H$21,6,FALSE))</f>
        <v>jaime</v>
      </c>
      <c r="K505" s="114" t="str">
        <f t="shared" si="88"/>
        <v>ST3_they_jaime.png</v>
      </c>
      <c r="L505" s="46" t="s">
        <v>195</v>
      </c>
      <c r="M505" s="46">
        <f>VLOOKUP($C505&amp;$L505,'Character Sets'!$A$3:$H$21,3,FALSE)</f>
        <v>4</v>
      </c>
      <c r="N505" s="46" t="str">
        <f>VLOOKUP($C505&amp;$L505,'Character Sets'!$A$3:$H$21,4,FALSE)</f>
        <v>HT1</v>
      </c>
      <c r="O505" s="46" t="str">
        <f>LOWER(VLOOKUP($C505&amp;$L505,'Character Sets'!$A$3:$H$21,6,FALSE))</f>
        <v>jordan</v>
      </c>
      <c r="P505" s="114" t="str">
        <f t="shared" si="89"/>
        <v>HT1_he_jordan.png</v>
      </c>
      <c r="Q505" s="114" t="s">
        <v>85</v>
      </c>
      <c r="R505" s="107" cm="1">
        <f t="array" ref="R505">_xlfn.IFS($AF505="left", 275, $AF505="right", 525)</f>
        <v>275</v>
      </c>
      <c r="S505" s="107" cm="1">
        <f t="array" ref="S505">_xlfn.IFS($AG505="left", 275, $AG505="right", 525)</f>
        <v>525</v>
      </c>
      <c r="T505" s="107" cm="1">
        <f t="array" ref="T505">_xlfn.IFS($AF505="left", 175, $AF505="right", 725)</f>
        <v>175</v>
      </c>
      <c r="U505" s="107" cm="1">
        <f t="array" ref="U505">_xlfn.IFS($AI505="top", 150, $AI505="bottom", 250)</f>
        <v>150</v>
      </c>
      <c r="V505" s="107" cm="1">
        <f t="array" ref="V505">_xlfn.IFS($AI505="top", 100, $AI505="bottom", 300)</f>
        <v>100</v>
      </c>
      <c r="W505" s="107" cm="1">
        <f t="array" ref="W505">_xlfn.IFS($AI505="top", 50, $AI505="bottom", 350)</f>
        <v>50</v>
      </c>
      <c r="X505" s="111" t="str">
        <f t="shared" si="90"/>
        <v>ST3_brother_jaime.png</v>
      </c>
      <c r="Y505" s="106" t="str" cm="1">
        <f t="array" ref="Y505">_xlfn.IFS($AR505="target_sister",$AO505,$AR505="target_brother", $AN505,$AR505="distractor_sister",$AQ505,$AR505="distractor_brother",$AP505)</f>
        <v>ST3_brother_jaime.png</v>
      </c>
      <c r="Z505" s="106" t="str" cm="1">
        <f t="array" ref="Z505">_xlfn.IFS($AS505="target_sister",$AO505,$AS505="target_brother", $AN505,$AS505="distractor_sister",$AQ505,$AS505="distractor_brother",$AP505)</f>
        <v>HT1_brother_jordan.png</v>
      </c>
      <c r="AA505" s="106" t="str" cm="1">
        <f t="array" ref="AA505">_xlfn.IFS($AT505="target_sister",$AO505,$AT505="target_brother", $AN505,$AT505="distractor_sister",$AQ505,$AT505="distractor_brother",$AP505)</f>
        <v>ST3_sister_jaime.png</v>
      </c>
      <c r="AB505" s="106" t="str" cm="1">
        <f t="array" ref="AB505">_xlfn.IFS($AU505="target_sister",$AO505,$AU505="target_brother", $AN505,$AU505="distractor_sister",$AQ505,$AU505="distractor_brother",$AP505)</f>
        <v>HT1_sister_jordan.png</v>
      </c>
      <c r="AC505" s="111" t="str">
        <f>_xlfn.CONCAT(VLOOKUP($C505&amp;$G505,'Character Sets'!$A$3:$H$21,6,FALSE)," gave the ",LEFT($Q505,FIND(".",$Q505)-1)," to ",$AK505," ",$AL505,".")</f>
        <v>Jaime gave the cookie to their brother.</v>
      </c>
      <c r="AD505" s="107">
        <v>29</v>
      </c>
      <c r="AE505" s="106" t="str" cm="1">
        <f t="array" ref="AE505">_xlfn.IFS($B505="both", "_nametag", $B505="nametag", "_nametag", $B505="intro", "", $B505="neither", "")</f>
        <v/>
      </c>
      <c r="AF505" s="46" t="s">
        <v>5</v>
      </c>
      <c r="AG505" s="46" t="s">
        <v>6</v>
      </c>
      <c r="AH505" s="108" t="str">
        <f t="shared" si="93"/>
        <v>cookie</v>
      </c>
      <c r="AI505" s="46" t="s">
        <v>7</v>
      </c>
      <c r="AJ505" s="110" t="str">
        <f t="shared" si="91"/>
        <v>top left</v>
      </c>
      <c r="AK505" s="110" t="str" cm="1">
        <f t="array" ref="AK505">_xlfn.IFS($G505="he", "his", $G505="she", "her", $G505="they", "their")</f>
        <v>their</v>
      </c>
      <c r="AL505" s="110" t="s">
        <v>135</v>
      </c>
      <c r="AM505" s="111" t="str">
        <f t="shared" si="92"/>
        <v>they_brother</v>
      </c>
      <c r="AN505" s="106" t="str">
        <f t="shared" si="94"/>
        <v>ST3_brother_jaime.png</v>
      </c>
      <c r="AO505" s="106" t="str">
        <f t="shared" si="95"/>
        <v>ST3_sister_jaime.png</v>
      </c>
      <c r="AP505" s="106" t="str">
        <f t="shared" si="96"/>
        <v>HT1_brother_jordan.png</v>
      </c>
      <c r="AQ505" s="106" t="str">
        <f t="shared" si="97"/>
        <v>HT1_sister_jordan.png</v>
      </c>
      <c r="AR505" s="106" t="s">
        <v>355</v>
      </c>
      <c r="AS505" s="106" t="s">
        <v>357</v>
      </c>
      <c r="AT505" s="106" t="s">
        <v>356</v>
      </c>
      <c r="AU505" s="106" t="s">
        <v>358</v>
      </c>
    </row>
    <row r="506" spans="1:47" x14ac:dyDescent="0.25">
      <c r="A506" s="107">
        <v>14</v>
      </c>
      <c r="B506" s="107" t="s">
        <v>124</v>
      </c>
      <c r="C506" s="107">
        <v>2</v>
      </c>
      <c r="D506" s="46" t="s">
        <v>10</v>
      </c>
      <c r="E506" s="46" t="str">
        <f t="shared" si="87"/>
        <v>intro_list2_critical30</v>
      </c>
      <c r="F506" s="109" t="s">
        <v>339</v>
      </c>
      <c r="G506" s="46" t="s">
        <v>197</v>
      </c>
      <c r="H506" s="46">
        <f>VLOOKUP($C506&amp;$G506,'Character Sets'!$A$3:$H$21,3,FALSE)</f>
        <v>6</v>
      </c>
      <c r="I506" s="46" t="str">
        <f>VLOOKUP($C506&amp;$G506,'Character Sets'!$A$3:$H$21,4,FALSE)</f>
        <v>ST3</v>
      </c>
      <c r="J506" s="46" t="str">
        <f>LOWER(VLOOKUP($C506&amp;$G506,'Character Sets'!$A$3:$H$21,6,FALSE))</f>
        <v>jaime</v>
      </c>
      <c r="K506" s="114" t="str">
        <f t="shared" si="88"/>
        <v>ST3_they_jaime.png</v>
      </c>
      <c r="L506" s="46" t="s">
        <v>195</v>
      </c>
      <c r="M506" s="46">
        <f>VLOOKUP($C506&amp;$L506,'Character Sets'!$A$3:$H$21,3,FALSE)</f>
        <v>4</v>
      </c>
      <c r="N506" s="46" t="str">
        <f>VLOOKUP($C506&amp;$L506,'Character Sets'!$A$3:$H$21,4,FALSE)</f>
        <v>HT1</v>
      </c>
      <c r="O506" s="46" t="str">
        <f>LOWER(VLOOKUP($C506&amp;$L506,'Character Sets'!$A$3:$H$21,6,FALSE))</f>
        <v>jordan</v>
      </c>
      <c r="P506" s="114" t="str">
        <f t="shared" si="89"/>
        <v>HT1_he_jordan.png</v>
      </c>
      <c r="Q506" s="114" t="s">
        <v>33</v>
      </c>
      <c r="R506" s="107" cm="1">
        <f t="array" ref="R506">_xlfn.IFS($AF506="left", 275, $AF506="right", 525)</f>
        <v>525</v>
      </c>
      <c r="S506" s="107" cm="1">
        <f t="array" ref="S506">_xlfn.IFS($AG506="left", 275, $AG506="right", 525)</f>
        <v>275</v>
      </c>
      <c r="T506" s="107" cm="1">
        <f t="array" ref="T506">_xlfn.IFS($AF506="left", 175, $AF506="right", 725)</f>
        <v>725</v>
      </c>
      <c r="U506" s="107" cm="1">
        <f t="array" ref="U506">_xlfn.IFS($AI506="top", 150, $AI506="bottom", 250)</f>
        <v>250</v>
      </c>
      <c r="V506" s="107" cm="1">
        <f t="array" ref="V506">_xlfn.IFS($AI506="top", 100, $AI506="bottom", 300)</f>
        <v>300</v>
      </c>
      <c r="W506" s="107" cm="1">
        <f t="array" ref="W506">_xlfn.IFS($AI506="top", 50, $AI506="bottom", 350)</f>
        <v>350</v>
      </c>
      <c r="X506" s="111" t="str">
        <f t="shared" si="90"/>
        <v>ST3_sister_jaime.png</v>
      </c>
      <c r="Y506" s="106" t="str" cm="1">
        <f t="array" ref="Y506">_xlfn.IFS($AR506="target_sister",$AO506,$AR506="target_brother", $AN506,$AR506="distractor_sister",$AQ506,$AR506="distractor_brother",$AP506)</f>
        <v>HT1_sister_jordan.png</v>
      </c>
      <c r="Z506" s="106" t="str" cm="1">
        <f t="array" ref="Z506">_xlfn.IFS($AS506="target_sister",$AO506,$AS506="target_brother", $AN506,$AS506="distractor_sister",$AQ506,$AS506="distractor_brother",$AP506)</f>
        <v>ST3_brother_jaime.png</v>
      </c>
      <c r="AA506" s="106" t="str" cm="1">
        <f t="array" ref="AA506">_xlfn.IFS($AT506="target_sister",$AO506,$AT506="target_brother", $AN506,$AT506="distractor_sister",$AQ506,$AT506="distractor_brother",$AP506)</f>
        <v>HT1_brother_jordan.png</v>
      </c>
      <c r="AB506" s="106" t="str" cm="1">
        <f t="array" ref="AB506">_xlfn.IFS($AU506="target_sister",$AO506,$AU506="target_brother", $AN506,$AU506="distractor_sister",$AQ506,$AU506="distractor_brother",$AP506)</f>
        <v>ST3_sister_jaime.png</v>
      </c>
      <c r="AC506" s="111" t="str">
        <f>_xlfn.CONCAT(VLOOKUP($C506&amp;$G506,'Character Sets'!$A$3:$H$21,6,FALSE)," gave the ",LEFT($Q506,FIND(".",$Q506)-1)," to ",$AK506," ",$AL506,".")</f>
        <v>Jaime gave the tomato to their sister.</v>
      </c>
      <c r="AD506" s="107">
        <v>30</v>
      </c>
      <c r="AE506" s="106" t="str" cm="1">
        <f t="array" ref="AE506">_xlfn.IFS($B506="both", "_nametag", $B506="nametag", "_nametag", $B506="intro", "", $B506="neither", "")</f>
        <v/>
      </c>
      <c r="AF506" s="46" t="s">
        <v>6</v>
      </c>
      <c r="AG506" s="46" t="s">
        <v>5</v>
      </c>
      <c r="AH506" s="108" t="str">
        <f t="shared" si="93"/>
        <v>tomato</v>
      </c>
      <c r="AI506" s="108" t="s">
        <v>8</v>
      </c>
      <c r="AJ506" s="110" t="str">
        <f t="shared" si="91"/>
        <v>bottom right</v>
      </c>
      <c r="AK506" s="110" t="str" cm="1">
        <f t="array" ref="AK506">_xlfn.IFS($G506="he", "his", $G506="she", "her", $G506="they", "their")</f>
        <v>their</v>
      </c>
      <c r="AL506" s="110" t="s">
        <v>136</v>
      </c>
      <c r="AM506" s="111" t="str">
        <f t="shared" si="92"/>
        <v>they_sister</v>
      </c>
      <c r="AN506" s="106" t="str">
        <f t="shared" si="94"/>
        <v>ST3_brother_jaime.png</v>
      </c>
      <c r="AO506" s="106" t="str">
        <f t="shared" si="95"/>
        <v>ST3_sister_jaime.png</v>
      </c>
      <c r="AP506" s="106" t="str">
        <f t="shared" si="96"/>
        <v>HT1_brother_jordan.png</v>
      </c>
      <c r="AQ506" s="106" t="str">
        <f t="shared" si="97"/>
        <v>HT1_sister_jordan.png</v>
      </c>
      <c r="AR506" s="106" t="s">
        <v>358</v>
      </c>
      <c r="AS506" s="106" t="s">
        <v>355</v>
      </c>
      <c r="AT506" s="106" t="s">
        <v>357</v>
      </c>
      <c r="AU506" s="106" t="s">
        <v>356</v>
      </c>
    </row>
    <row r="507" spans="1:47" x14ac:dyDescent="0.25">
      <c r="A507" s="107">
        <v>15</v>
      </c>
      <c r="B507" s="107" t="s">
        <v>124</v>
      </c>
      <c r="C507" s="107">
        <v>3</v>
      </c>
      <c r="D507" s="46" t="s">
        <v>65</v>
      </c>
      <c r="E507" s="46" t="str">
        <f t="shared" si="87"/>
        <v>intro_list3_example1</v>
      </c>
      <c r="F507" s="109" t="s">
        <v>337</v>
      </c>
      <c r="G507" s="46" t="s">
        <v>195</v>
      </c>
      <c r="H507" s="46">
        <f>VLOOKUP($C507&amp;$G507,'Character Sets'!$A$3:$H$21,3,FALSE)</f>
        <v>7</v>
      </c>
      <c r="I507" s="46" t="str">
        <f>VLOOKUP($C507&amp;$G507,'Character Sets'!$A$3:$H$21,4,FALSE)</f>
        <v>HT3</v>
      </c>
      <c r="J507" s="46" t="str">
        <f>LOWER(VLOOKUP($C507&amp;$G507,'Character Sets'!$A$3:$H$21,6,FALSE))</f>
        <v>jaime</v>
      </c>
      <c r="K507" s="114" t="str">
        <f t="shared" si="88"/>
        <v>HT3_he_jaime.png</v>
      </c>
      <c r="L507" s="46" t="s">
        <v>196</v>
      </c>
      <c r="M507" s="46">
        <f>VLOOKUP($C507&amp;$L507,'Character Sets'!$A$3:$H$21,3,FALSE)</f>
        <v>8</v>
      </c>
      <c r="N507" s="46" t="str">
        <f>VLOOKUP($C507&amp;$L507,'Character Sets'!$A$3:$H$21,4,FALSE)</f>
        <v>ST3</v>
      </c>
      <c r="O507" s="46" t="str">
        <f>LOWER(VLOOKUP($C507&amp;$L507,'Character Sets'!$A$3:$H$21,6,FALSE))</f>
        <v>alex</v>
      </c>
      <c r="P507" s="114" t="str">
        <f t="shared" si="89"/>
        <v>ST3_she_alex.png</v>
      </c>
      <c r="Q507" s="114" t="s">
        <v>38</v>
      </c>
      <c r="R507" s="107" cm="1">
        <f t="array" ref="R507">_xlfn.IFS($AF507="left", 275, $AF507="right", 525)</f>
        <v>275</v>
      </c>
      <c r="S507" s="107" cm="1">
        <f t="array" ref="S507">_xlfn.IFS($AG507="left", 275, $AG507="right", 525)</f>
        <v>525</v>
      </c>
      <c r="T507" s="107" cm="1">
        <f t="array" ref="T507">_xlfn.IFS($AF507="left", 175, $AF507="right", 725)</f>
        <v>175</v>
      </c>
      <c r="U507" s="107" cm="1">
        <f t="array" ref="U507">_xlfn.IFS($AI507="top", 150, $AI507="bottom", 250)</f>
        <v>250</v>
      </c>
      <c r="V507" s="107" cm="1">
        <f t="array" ref="V507">_xlfn.IFS($AI507="top", 100, $AI507="bottom", 300)</f>
        <v>300</v>
      </c>
      <c r="W507" s="107" cm="1">
        <f t="array" ref="W507">_xlfn.IFS($AI507="top", 50, $AI507="bottom", 350)</f>
        <v>350</v>
      </c>
      <c r="X507" s="111" t="str">
        <f t="shared" si="90"/>
        <v>HT3_brother_jaime.png</v>
      </c>
      <c r="Y507" s="106" t="str" cm="1">
        <f t="array" ref="Y507">_xlfn.IFS($AR507="target_sister",$AO507,$AR507="target_brother", $AN507,$AR507="distractor_sister",$AQ507,$AR507="distractor_brother",$AP507)</f>
        <v>HT3_sister_jaime.png</v>
      </c>
      <c r="Z507" s="106" t="str" cm="1">
        <f t="array" ref="Z507">_xlfn.IFS($AS507="target_sister",$AO507,$AS507="target_brother", $AN507,$AS507="distractor_sister",$AQ507,$AS507="distractor_brother",$AP507)</f>
        <v>ST3_brother_alex.png</v>
      </c>
      <c r="AA507" s="106" t="str" cm="1">
        <f t="array" ref="AA507">_xlfn.IFS($AT507="target_sister",$AO507,$AT507="target_brother", $AN507,$AT507="distractor_sister",$AQ507,$AT507="distractor_brother",$AP507)</f>
        <v>HT3_brother_jaime.png</v>
      </c>
      <c r="AB507" s="106" t="str" cm="1">
        <f t="array" ref="AB507">_xlfn.IFS($AU507="target_sister",$AO507,$AU507="target_brother", $AN507,$AU507="distractor_sister",$AQ507,$AU507="distractor_brother",$AP507)</f>
        <v>ST3_sister_alex.png</v>
      </c>
      <c r="AC507" s="111" t="str">
        <f>_xlfn.CONCAT(VLOOKUP($C507&amp;$G507,'Character Sets'!$A$3:$H$21,6,FALSE)," gave the ",LEFT($Q507,FIND(".",$Q507)-1)," to ",$AK507," ",$AL507,".")</f>
        <v>Jaime gave the fork to his brother.</v>
      </c>
      <c r="AD507" s="107">
        <v>1</v>
      </c>
      <c r="AE507" s="106" t="str" cm="1">
        <f t="array" ref="AE507">_xlfn.IFS($B507="both", "_nametag", $B507="nametag", "_nametag", $B507="intro", "", $B507="neither", "")</f>
        <v/>
      </c>
      <c r="AF507" s="108" t="s">
        <v>5</v>
      </c>
      <c r="AG507" s="108" t="s">
        <v>6</v>
      </c>
      <c r="AH507" s="108" t="str">
        <f t="shared" si="93"/>
        <v>fork</v>
      </c>
      <c r="AI507" s="108" t="s">
        <v>8</v>
      </c>
      <c r="AJ507" s="110" t="str">
        <f t="shared" si="91"/>
        <v>bottom left</v>
      </c>
      <c r="AK507" s="110" t="str" cm="1">
        <f t="array" ref="AK507">_xlfn.IFS($G507="he", "his", $G507="she", "her", $G507="they", "their")</f>
        <v>his</v>
      </c>
      <c r="AL507" s="110" t="s">
        <v>135</v>
      </c>
      <c r="AM507" s="111" t="str">
        <f t="shared" si="92"/>
        <v>he_brother</v>
      </c>
      <c r="AN507" s="106" t="str">
        <f t="shared" si="94"/>
        <v>HT3_brother_jaime.png</v>
      </c>
      <c r="AO507" s="106" t="str">
        <f t="shared" si="95"/>
        <v>HT3_sister_jaime.png</v>
      </c>
      <c r="AP507" s="106" t="str">
        <f t="shared" si="96"/>
        <v>ST3_brother_alex.png</v>
      </c>
      <c r="AQ507" s="106" t="str">
        <f t="shared" si="97"/>
        <v>ST3_sister_alex.png</v>
      </c>
      <c r="AR507" s="106" t="s">
        <v>356</v>
      </c>
      <c r="AS507" s="106" t="s">
        <v>357</v>
      </c>
      <c r="AT507" s="106" t="s">
        <v>355</v>
      </c>
      <c r="AU507" s="106" t="s">
        <v>358</v>
      </c>
    </row>
    <row r="508" spans="1:47" x14ac:dyDescent="0.25">
      <c r="A508" s="107">
        <v>15</v>
      </c>
      <c r="B508" s="107" t="s">
        <v>124</v>
      </c>
      <c r="C508" s="107">
        <v>3</v>
      </c>
      <c r="D508" s="46" t="s">
        <v>65</v>
      </c>
      <c r="E508" s="46" t="str">
        <f t="shared" si="87"/>
        <v>intro_list3_example2</v>
      </c>
      <c r="F508" s="109" t="s">
        <v>338</v>
      </c>
      <c r="G508" s="46" t="s">
        <v>196</v>
      </c>
      <c r="H508" s="46">
        <f>VLOOKUP($C508&amp;$G508,'Character Sets'!$A$3:$H$21,3,FALSE)</f>
        <v>8</v>
      </c>
      <c r="I508" s="46" t="str">
        <f>VLOOKUP($C508&amp;$G508,'Character Sets'!$A$3:$H$21,4,FALSE)</f>
        <v>ST3</v>
      </c>
      <c r="J508" s="46" t="str">
        <f>LOWER(VLOOKUP($C508&amp;$G508,'Character Sets'!$A$3:$H$21,6,FALSE))</f>
        <v>alex</v>
      </c>
      <c r="K508" s="114" t="str">
        <f t="shared" si="88"/>
        <v>ST3_she_alex.png</v>
      </c>
      <c r="L508" s="46" t="s">
        <v>197</v>
      </c>
      <c r="M508" s="46">
        <f>VLOOKUP($C508&amp;$L508,'Character Sets'!$A$3:$H$21,3,FALSE)</f>
        <v>9</v>
      </c>
      <c r="N508" s="46" t="str">
        <f>VLOOKUP($C508&amp;$L508,'Character Sets'!$A$3:$H$21,4,FALSE)</f>
        <v>HT1</v>
      </c>
      <c r="O508" s="46" t="str">
        <f>LOWER(VLOOKUP($C508&amp;$L508,'Character Sets'!$A$3:$H$21,6,FALSE))</f>
        <v>casey</v>
      </c>
      <c r="P508" s="114" t="str">
        <f t="shared" si="89"/>
        <v>HT1_they_casey.png</v>
      </c>
      <c r="Q508" s="114" t="s">
        <v>99</v>
      </c>
      <c r="R508" s="107" cm="1">
        <f t="array" ref="R508">_xlfn.IFS($AF508="left", 275, $AF508="right", 525)</f>
        <v>525</v>
      </c>
      <c r="S508" s="107" cm="1">
        <f t="array" ref="S508">_xlfn.IFS($AG508="left", 275, $AG508="right", 525)</f>
        <v>275</v>
      </c>
      <c r="T508" s="107" cm="1">
        <f t="array" ref="T508">_xlfn.IFS($AF508="left", 175, $AF508="right", 725)</f>
        <v>725</v>
      </c>
      <c r="U508" s="107" cm="1">
        <f t="array" ref="U508">_xlfn.IFS($AI508="top", 150, $AI508="bottom", 250)</f>
        <v>250</v>
      </c>
      <c r="V508" s="107" cm="1">
        <f t="array" ref="V508">_xlfn.IFS($AI508="top", 100, $AI508="bottom", 300)</f>
        <v>300</v>
      </c>
      <c r="W508" s="107" cm="1">
        <f t="array" ref="W508">_xlfn.IFS($AI508="top", 50, $AI508="bottom", 350)</f>
        <v>350</v>
      </c>
      <c r="X508" s="111" t="str">
        <f t="shared" si="90"/>
        <v>ST3_sister_alex.png</v>
      </c>
      <c r="Y508" s="106" t="str" cm="1">
        <f t="array" ref="Y508">_xlfn.IFS($AR508="target_sister",$AO508,$AR508="target_brother", $AN508,$AR508="distractor_sister",$AQ508,$AR508="distractor_brother",$AP508)</f>
        <v>HT1_brother_casey.png</v>
      </c>
      <c r="Z508" s="106" t="str" cm="1">
        <f t="array" ref="Z508">_xlfn.IFS($AS508="target_sister",$AO508,$AS508="target_brother", $AN508,$AS508="distractor_sister",$AQ508,$AS508="distractor_brother",$AP508)</f>
        <v>ST3_brother_alex.png</v>
      </c>
      <c r="AA508" s="106" t="str" cm="1">
        <f t="array" ref="AA508">_xlfn.IFS($AT508="target_sister",$AO508,$AT508="target_brother", $AN508,$AT508="distractor_sister",$AQ508,$AT508="distractor_brother",$AP508)</f>
        <v>HT1_sister_casey.png</v>
      </c>
      <c r="AB508" s="106" t="str" cm="1">
        <f t="array" ref="AB508">_xlfn.IFS($AU508="target_sister",$AO508,$AU508="target_brother", $AN508,$AU508="distractor_sister",$AQ508,$AU508="distractor_brother",$AP508)</f>
        <v>ST3_sister_alex.png</v>
      </c>
      <c r="AC508" s="111" t="str">
        <f>_xlfn.CONCAT(VLOOKUP($C508&amp;$G508,'Character Sets'!$A$3:$H$21,6,FALSE)," gave the ",LEFT($Q508,FIND(".",$Q508)-1)," to ",$AK508," ",$AL508,".")</f>
        <v>Alex gave the pepper to her sister.</v>
      </c>
      <c r="AD508" s="107">
        <v>2</v>
      </c>
      <c r="AE508" s="106" t="str" cm="1">
        <f t="array" ref="AE508">_xlfn.IFS($B508="both", "_nametag", $B508="nametag", "_nametag", $B508="intro", "", $B508="neither", "")</f>
        <v/>
      </c>
      <c r="AF508" s="108" t="s">
        <v>6</v>
      </c>
      <c r="AG508" s="108" t="s">
        <v>5</v>
      </c>
      <c r="AH508" s="108" t="str">
        <f t="shared" si="93"/>
        <v>pepper</v>
      </c>
      <c r="AI508" s="108" t="s">
        <v>8</v>
      </c>
      <c r="AJ508" s="110" t="str">
        <f t="shared" si="91"/>
        <v>bottom right</v>
      </c>
      <c r="AK508" s="110" t="str" cm="1">
        <f t="array" ref="AK508">_xlfn.IFS($G508="he", "his", $G508="she", "her", $G508="they", "their")</f>
        <v>her</v>
      </c>
      <c r="AL508" s="110" t="s">
        <v>136</v>
      </c>
      <c r="AM508" s="111" t="str">
        <f t="shared" si="92"/>
        <v>she_sister</v>
      </c>
      <c r="AN508" s="106" t="str">
        <f t="shared" si="94"/>
        <v>ST3_brother_alex.png</v>
      </c>
      <c r="AO508" s="106" t="str">
        <f t="shared" si="95"/>
        <v>ST3_sister_alex.png</v>
      </c>
      <c r="AP508" s="106" t="str">
        <f t="shared" si="96"/>
        <v>HT1_brother_casey.png</v>
      </c>
      <c r="AQ508" s="106" t="str">
        <f t="shared" si="97"/>
        <v>HT1_sister_casey.png</v>
      </c>
      <c r="AR508" s="106" t="s">
        <v>357</v>
      </c>
      <c r="AS508" s="106" t="s">
        <v>355</v>
      </c>
      <c r="AT508" s="106" t="s">
        <v>358</v>
      </c>
      <c r="AU508" s="106" t="s">
        <v>356</v>
      </c>
    </row>
    <row r="509" spans="1:47" x14ac:dyDescent="0.25">
      <c r="A509" s="107">
        <v>15</v>
      </c>
      <c r="B509" s="107" t="s">
        <v>124</v>
      </c>
      <c r="C509" s="107">
        <v>3</v>
      </c>
      <c r="D509" s="46" t="s">
        <v>65</v>
      </c>
      <c r="E509" s="46" t="str">
        <f t="shared" si="87"/>
        <v>intro_list3_example3</v>
      </c>
      <c r="F509" s="109" t="s">
        <v>339</v>
      </c>
      <c r="G509" s="46" t="s">
        <v>197</v>
      </c>
      <c r="H509" s="46">
        <f>VLOOKUP($C509&amp;$G509,'Character Sets'!$A$3:$H$21,3,FALSE)</f>
        <v>9</v>
      </c>
      <c r="I509" s="46" t="str">
        <f>VLOOKUP($C509&amp;$G509,'Character Sets'!$A$3:$H$21,4,FALSE)</f>
        <v>HT1</v>
      </c>
      <c r="J509" s="46" t="str">
        <f>LOWER(VLOOKUP($C509&amp;$G509,'Character Sets'!$A$3:$H$21,6,FALSE))</f>
        <v>casey</v>
      </c>
      <c r="K509" s="114" t="str">
        <f t="shared" si="88"/>
        <v>HT1_they_casey.png</v>
      </c>
      <c r="L509" s="46" t="s">
        <v>195</v>
      </c>
      <c r="M509" s="46">
        <f>VLOOKUP($C509&amp;$L509,'Character Sets'!$A$3:$H$21,3,FALSE)</f>
        <v>7</v>
      </c>
      <c r="N509" s="46" t="str">
        <f>VLOOKUP($C509&amp;$L509,'Character Sets'!$A$3:$H$21,4,FALSE)</f>
        <v>HT3</v>
      </c>
      <c r="O509" s="46" t="str">
        <f>LOWER(VLOOKUP($C509&amp;$L509,'Character Sets'!$A$3:$H$21,6,FALSE))</f>
        <v>jaime</v>
      </c>
      <c r="P509" s="114" t="str">
        <f t="shared" si="89"/>
        <v>HT3_he_jaime.png</v>
      </c>
      <c r="Q509" s="114" t="s">
        <v>36</v>
      </c>
      <c r="R509" s="107" cm="1">
        <f t="array" ref="R509">_xlfn.IFS($AF509="left", 275, $AF509="right", 525)</f>
        <v>525</v>
      </c>
      <c r="S509" s="107" cm="1">
        <f t="array" ref="S509">_xlfn.IFS($AG509="left", 275, $AG509="right", 525)</f>
        <v>275</v>
      </c>
      <c r="T509" s="107" cm="1">
        <f t="array" ref="T509">_xlfn.IFS($AF509="left", 175, $AF509="right", 725)</f>
        <v>725</v>
      </c>
      <c r="U509" s="107" cm="1">
        <f t="array" ref="U509">_xlfn.IFS($AI509="top", 150, $AI509="bottom", 250)</f>
        <v>150</v>
      </c>
      <c r="V509" s="107" cm="1">
        <f t="array" ref="V509">_xlfn.IFS($AI509="top", 100, $AI509="bottom", 300)</f>
        <v>100</v>
      </c>
      <c r="W509" s="107" cm="1">
        <f t="array" ref="W509">_xlfn.IFS($AI509="top", 50, $AI509="bottom", 350)</f>
        <v>50</v>
      </c>
      <c r="X509" s="111" t="str">
        <f t="shared" si="90"/>
        <v>HT1_brother_casey.png</v>
      </c>
      <c r="Y509" s="106" t="str" cm="1">
        <f t="array" ref="Y509">_xlfn.IFS($AR509="target_sister",$AO509,$AR509="target_brother", $AN509,$AR509="distractor_sister",$AQ509,$AR509="distractor_brother",$AP509)</f>
        <v>HT3_brother_jaime.png</v>
      </c>
      <c r="Z509" s="106" t="str" cm="1">
        <f t="array" ref="Z509">_xlfn.IFS($AS509="target_sister",$AO509,$AS509="target_brother", $AN509,$AS509="distractor_sister",$AQ509,$AS509="distractor_brother",$AP509)</f>
        <v>HT1_brother_casey.png</v>
      </c>
      <c r="AA509" s="106" t="str" cm="1">
        <f t="array" ref="AA509">_xlfn.IFS($AT509="target_sister",$AO509,$AT509="target_brother", $AN509,$AT509="distractor_sister",$AQ509,$AT509="distractor_brother",$AP509)</f>
        <v>HT3_sister_jaime.png</v>
      </c>
      <c r="AB509" s="106" t="str" cm="1">
        <f t="array" ref="AB509">_xlfn.IFS($AU509="target_sister",$AO509,$AU509="target_brother", $AN509,$AU509="distractor_sister",$AQ509,$AU509="distractor_brother",$AP509)</f>
        <v>HT1_sister_casey.png</v>
      </c>
      <c r="AC509" s="111" t="str">
        <f>_xlfn.CONCAT(VLOOKUP($C509&amp;$G509,'Character Sets'!$A$3:$H$21,6,FALSE)," gave the ",LEFT($Q509,FIND(".",$Q509)-1)," to ",$AK509," ",$AL509,".")</f>
        <v>Casey gave the peach to their brother.</v>
      </c>
      <c r="AD509" s="107">
        <v>3</v>
      </c>
      <c r="AE509" s="106" t="str" cm="1">
        <f t="array" ref="AE509">_xlfn.IFS($B509="both", "_nametag", $B509="nametag", "_nametag", $B509="intro", "", $B509="neither", "")</f>
        <v/>
      </c>
      <c r="AF509" s="108" t="s">
        <v>6</v>
      </c>
      <c r="AG509" s="108" t="s">
        <v>5</v>
      </c>
      <c r="AH509" s="108" t="str">
        <f t="shared" si="93"/>
        <v>peach</v>
      </c>
      <c r="AI509" s="108" t="s">
        <v>7</v>
      </c>
      <c r="AJ509" s="110" t="str">
        <f t="shared" si="91"/>
        <v>top right</v>
      </c>
      <c r="AK509" s="110" t="str" cm="1">
        <f t="array" ref="AK509">_xlfn.IFS($G509="he", "his", $G509="she", "her", $G509="they", "their")</f>
        <v>their</v>
      </c>
      <c r="AL509" s="110" t="s">
        <v>135</v>
      </c>
      <c r="AM509" s="111" t="str">
        <f t="shared" si="92"/>
        <v>they_brother</v>
      </c>
      <c r="AN509" s="106" t="str">
        <f t="shared" si="94"/>
        <v>HT1_brother_casey.png</v>
      </c>
      <c r="AO509" s="106" t="str">
        <f t="shared" si="95"/>
        <v>HT1_sister_casey.png</v>
      </c>
      <c r="AP509" s="106" t="str">
        <f t="shared" si="96"/>
        <v>HT3_brother_jaime.png</v>
      </c>
      <c r="AQ509" s="106" t="str">
        <f t="shared" si="97"/>
        <v>HT3_sister_jaime.png</v>
      </c>
      <c r="AR509" s="106" t="s">
        <v>357</v>
      </c>
      <c r="AS509" s="106" t="s">
        <v>355</v>
      </c>
      <c r="AT509" s="106" t="s">
        <v>358</v>
      </c>
      <c r="AU509" s="106" t="s">
        <v>356</v>
      </c>
    </row>
    <row r="510" spans="1:47" x14ac:dyDescent="0.25">
      <c r="A510" s="107">
        <v>15</v>
      </c>
      <c r="B510" s="107" t="s">
        <v>124</v>
      </c>
      <c r="C510" s="107">
        <v>3</v>
      </c>
      <c r="D510" s="46" t="s">
        <v>66</v>
      </c>
      <c r="E510" s="46" t="str">
        <f t="shared" si="87"/>
        <v>intro_list3_practice1</v>
      </c>
      <c r="F510" s="109" t="s">
        <v>338</v>
      </c>
      <c r="G510" s="46" t="s">
        <v>195</v>
      </c>
      <c r="H510" s="46">
        <f>VLOOKUP($C510&amp;$G510,'Character Sets'!$A$3:$H$21,3,FALSE)</f>
        <v>7</v>
      </c>
      <c r="I510" s="46" t="str">
        <f>VLOOKUP($C510&amp;$G510,'Character Sets'!$A$3:$H$21,4,FALSE)</f>
        <v>HT3</v>
      </c>
      <c r="J510" s="46" t="str">
        <f>LOWER(VLOOKUP($C510&amp;$G510,'Character Sets'!$A$3:$H$21,6,FALSE))</f>
        <v>jaime</v>
      </c>
      <c r="K510" s="114" t="str">
        <f t="shared" si="88"/>
        <v>HT3_he_jaime.png</v>
      </c>
      <c r="L510" s="46" t="s">
        <v>197</v>
      </c>
      <c r="M510" s="46">
        <f>VLOOKUP($C510&amp;$L510,'Character Sets'!$A$3:$H$21,3,FALSE)</f>
        <v>9</v>
      </c>
      <c r="N510" s="46" t="str">
        <f>VLOOKUP($C510&amp;$L510,'Character Sets'!$A$3:$H$21,4,FALSE)</f>
        <v>HT1</v>
      </c>
      <c r="O510" s="46" t="str">
        <f>LOWER(VLOOKUP($C510&amp;$L510,'Character Sets'!$A$3:$H$21,6,FALSE))</f>
        <v>casey</v>
      </c>
      <c r="P510" s="114" t="str">
        <f t="shared" si="89"/>
        <v>HT1_they_casey.png</v>
      </c>
      <c r="Q510" s="114" t="s">
        <v>39</v>
      </c>
      <c r="R510" s="107" cm="1">
        <f t="array" ref="R510">_xlfn.IFS($AF510="left", 275, $AF510="right", 525)</f>
        <v>525</v>
      </c>
      <c r="S510" s="107" cm="1">
        <f t="array" ref="S510">_xlfn.IFS($AG510="left", 275, $AG510="right", 525)</f>
        <v>275</v>
      </c>
      <c r="T510" s="107" cm="1">
        <f t="array" ref="T510">_xlfn.IFS($AF510="left", 175, $AF510="right", 725)</f>
        <v>725</v>
      </c>
      <c r="U510" s="107" cm="1">
        <f t="array" ref="U510">_xlfn.IFS($AI510="top", 150, $AI510="bottom", 250)</f>
        <v>150</v>
      </c>
      <c r="V510" s="107" cm="1">
        <f t="array" ref="V510">_xlfn.IFS($AI510="top", 100, $AI510="bottom", 300)</f>
        <v>100</v>
      </c>
      <c r="W510" s="107" cm="1">
        <f t="array" ref="W510">_xlfn.IFS($AI510="top", 50, $AI510="bottom", 350)</f>
        <v>50</v>
      </c>
      <c r="X510" s="111" t="str">
        <f t="shared" si="90"/>
        <v>HT3_sister_jaime.png</v>
      </c>
      <c r="Y510" s="106" t="str" cm="1">
        <f t="array" ref="Y510">_xlfn.IFS($AR510="target_sister",$AO510,$AR510="target_brother", $AN510,$AR510="distractor_sister",$AQ510,$AR510="distractor_brother",$AP510)</f>
        <v>HT1_sister_casey.png</v>
      </c>
      <c r="Z510" s="106" t="str" cm="1">
        <f t="array" ref="Z510">_xlfn.IFS($AS510="target_sister",$AO510,$AS510="target_brother", $AN510,$AS510="distractor_sister",$AQ510,$AS510="distractor_brother",$AP510)</f>
        <v>HT3_sister_jaime.png</v>
      </c>
      <c r="AA510" s="106" t="str" cm="1">
        <f t="array" ref="AA510">_xlfn.IFS($AT510="target_sister",$AO510,$AT510="target_brother", $AN510,$AT510="distractor_sister",$AQ510,$AT510="distractor_brother",$AP510)</f>
        <v>HT1_brother_casey.png</v>
      </c>
      <c r="AB510" s="106" t="str" cm="1">
        <f t="array" ref="AB510">_xlfn.IFS($AU510="target_sister",$AO510,$AU510="target_brother", $AN510,$AU510="distractor_sister",$AQ510,$AU510="distractor_brother",$AP510)</f>
        <v>HT3_brother_jaime.png</v>
      </c>
      <c r="AC510" s="111" t="str">
        <f>_xlfn.CONCAT(VLOOKUP($C510&amp;$G510,'Character Sets'!$A$3:$H$21,6,FALSE)," gave the ",LEFT($Q510,FIND(".",$Q510)-1)," to ",$AK510," ",$AL510,".")</f>
        <v>Jaime gave the sandwich to his sister.</v>
      </c>
      <c r="AD510" s="107">
        <v>1</v>
      </c>
      <c r="AE510" s="106" t="str" cm="1">
        <f t="array" ref="AE510">_xlfn.IFS($B510="both", "_nametag", $B510="nametag", "_nametag", $B510="intro", "", $B510="neither", "")</f>
        <v/>
      </c>
      <c r="AF510" s="108" t="s">
        <v>6</v>
      </c>
      <c r="AG510" s="108" t="s">
        <v>5</v>
      </c>
      <c r="AH510" s="108" t="str">
        <f t="shared" si="93"/>
        <v>sandwich</v>
      </c>
      <c r="AI510" s="108" t="s">
        <v>7</v>
      </c>
      <c r="AJ510" s="110" t="str">
        <f t="shared" si="91"/>
        <v>top right</v>
      </c>
      <c r="AK510" s="110" t="str" cm="1">
        <f t="array" ref="AK510">_xlfn.IFS($G510="he", "his", $G510="she", "her", $G510="they", "their")</f>
        <v>his</v>
      </c>
      <c r="AL510" s="110" t="s">
        <v>136</v>
      </c>
      <c r="AM510" s="111" t="str">
        <f t="shared" si="92"/>
        <v>he_sister</v>
      </c>
      <c r="AN510" s="106" t="str">
        <f t="shared" si="94"/>
        <v>HT3_brother_jaime.png</v>
      </c>
      <c r="AO510" s="106" t="str">
        <f t="shared" si="95"/>
        <v>HT3_sister_jaime.png</v>
      </c>
      <c r="AP510" s="106" t="str">
        <f t="shared" si="96"/>
        <v>HT1_brother_casey.png</v>
      </c>
      <c r="AQ510" s="106" t="str">
        <f t="shared" si="97"/>
        <v>HT1_sister_casey.png</v>
      </c>
      <c r="AR510" s="106" t="s">
        <v>358</v>
      </c>
      <c r="AS510" s="106" t="s">
        <v>356</v>
      </c>
      <c r="AT510" s="106" t="s">
        <v>357</v>
      </c>
      <c r="AU510" s="106" t="s">
        <v>355</v>
      </c>
    </row>
    <row r="511" spans="1:47" x14ac:dyDescent="0.25">
      <c r="A511" s="107">
        <v>15</v>
      </c>
      <c r="B511" s="107" t="s">
        <v>124</v>
      </c>
      <c r="C511" s="107">
        <v>3</v>
      </c>
      <c r="D511" s="46" t="s">
        <v>66</v>
      </c>
      <c r="E511" s="46" t="str">
        <f t="shared" si="87"/>
        <v>intro_list3_practice2</v>
      </c>
      <c r="F511" s="109" t="s">
        <v>337</v>
      </c>
      <c r="G511" s="46" t="s">
        <v>196</v>
      </c>
      <c r="H511" s="46">
        <f>VLOOKUP($C511&amp;$G511,'Character Sets'!$A$3:$H$21,3,FALSE)</f>
        <v>8</v>
      </c>
      <c r="I511" s="46" t="str">
        <f>VLOOKUP($C511&amp;$G511,'Character Sets'!$A$3:$H$21,4,FALSE)</f>
        <v>ST3</v>
      </c>
      <c r="J511" s="46" t="str">
        <f>LOWER(VLOOKUP($C511&amp;$G511,'Character Sets'!$A$3:$H$21,6,FALSE))</f>
        <v>alex</v>
      </c>
      <c r="K511" s="114" t="str">
        <f t="shared" si="88"/>
        <v>ST3_she_alex.png</v>
      </c>
      <c r="L511" s="46" t="s">
        <v>195</v>
      </c>
      <c r="M511" s="46">
        <f>VLOOKUP($C511&amp;$L511,'Character Sets'!$A$3:$H$21,3,FALSE)</f>
        <v>7</v>
      </c>
      <c r="N511" s="46" t="str">
        <f>VLOOKUP($C511&amp;$L511,'Character Sets'!$A$3:$H$21,4,FALSE)</f>
        <v>HT3</v>
      </c>
      <c r="O511" s="46" t="str">
        <f>LOWER(VLOOKUP($C511&amp;$L511,'Character Sets'!$A$3:$H$21,6,FALSE))</f>
        <v>jaime</v>
      </c>
      <c r="P511" s="114" t="str">
        <f t="shared" si="89"/>
        <v>HT3_he_jaime.png</v>
      </c>
      <c r="Q511" s="114" t="s">
        <v>107</v>
      </c>
      <c r="R511" s="107" cm="1">
        <f t="array" ref="R511">_xlfn.IFS($AF511="left", 275, $AF511="right", 525)</f>
        <v>275</v>
      </c>
      <c r="S511" s="107" cm="1">
        <f t="array" ref="S511">_xlfn.IFS($AG511="left", 275, $AG511="right", 525)</f>
        <v>525</v>
      </c>
      <c r="T511" s="107" cm="1">
        <f t="array" ref="T511">_xlfn.IFS($AF511="left", 175, $AF511="right", 725)</f>
        <v>175</v>
      </c>
      <c r="U511" s="107" cm="1">
        <f t="array" ref="U511">_xlfn.IFS($AI511="top", 150, $AI511="bottom", 250)</f>
        <v>150</v>
      </c>
      <c r="V511" s="107" cm="1">
        <f t="array" ref="V511">_xlfn.IFS($AI511="top", 100, $AI511="bottom", 300)</f>
        <v>100</v>
      </c>
      <c r="W511" s="107" cm="1">
        <f t="array" ref="W511">_xlfn.IFS($AI511="top", 50, $AI511="bottom", 350)</f>
        <v>50</v>
      </c>
      <c r="X511" s="111" t="str">
        <f t="shared" si="90"/>
        <v>ST3_brother_alex.png</v>
      </c>
      <c r="Y511" s="106" t="str" cm="1">
        <f t="array" ref="Y511">_xlfn.IFS($AR511="target_sister",$AO511,$AR511="target_brother", $AN511,$AR511="distractor_sister",$AQ511,$AR511="distractor_brother",$AP511)</f>
        <v>ST3_brother_alex.png</v>
      </c>
      <c r="Z511" s="106" t="str" cm="1">
        <f t="array" ref="Z511">_xlfn.IFS($AS511="target_sister",$AO511,$AS511="target_brother", $AN511,$AS511="distractor_sister",$AQ511,$AS511="distractor_brother",$AP511)</f>
        <v>HT3_brother_jaime.png</v>
      </c>
      <c r="AA511" s="106" t="str" cm="1">
        <f t="array" ref="AA511">_xlfn.IFS($AT511="target_sister",$AO511,$AT511="target_brother", $AN511,$AT511="distractor_sister",$AQ511,$AT511="distractor_brother",$AP511)</f>
        <v>ST3_sister_alex.png</v>
      </c>
      <c r="AB511" s="106" t="str" cm="1">
        <f t="array" ref="AB511">_xlfn.IFS($AU511="target_sister",$AO511,$AU511="target_brother", $AN511,$AU511="distractor_sister",$AQ511,$AU511="distractor_brother",$AP511)</f>
        <v>HT3_sister_jaime.png</v>
      </c>
      <c r="AC511" s="111" t="str">
        <f>_xlfn.CONCAT(VLOOKUP($C511&amp;$G511,'Character Sets'!$A$3:$H$21,6,FALSE)," gave the ",LEFT($Q511,FIND(".",$Q511)-1)," to ",$AK511," ",$AL511,".")</f>
        <v>Alex gave the popcorn to her brother.</v>
      </c>
      <c r="AD511" s="107">
        <v>2</v>
      </c>
      <c r="AE511" s="106" t="str" cm="1">
        <f t="array" ref="AE511">_xlfn.IFS($B511="both", "_nametag", $B511="nametag", "_nametag", $B511="intro", "", $B511="neither", "")</f>
        <v/>
      </c>
      <c r="AF511" s="108" t="s">
        <v>5</v>
      </c>
      <c r="AG511" s="108" t="s">
        <v>6</v>
      </c>
      <c r="AH511" s="108" t="str">
        <f t="shared" si="93"/>
        <v>popcorn</v>
      </c>
      <c r="AI511" s="108" t="s">
        <v>7</v>
      </c>
      <c r="AJ511" s="110" t="str">
        <f t="shared" si="91"/>
        <v>top left</v>
      </c>
      <c r="AK511" s="110" t="str" cm="1">
        <f t="array" ref="AK511">_xlfn.IFS($G511="he", "his", $G511="she", "her", $G511="they", "their")</f>
        <v>her</v>
      </c>
      <c r="AL511" s="110" t="s">
        <v>135</v>
      </c>
      <c r="AM511" s="111" t="str">
        <f t="shared" si="92"/>
        <v>she_brother</v>
      </c>
      <c r="AN511" s="106" t="str">
        <f t="shared" si="94"/>
        <v>ST3_brother_alex.png</v>
      </c>
      <c r="AO511" s="106" t="str">
        <f t="shared" si="95"/>
        <v>ST3_sister_alex.png</v>
      </c>
      <c r="AP511" s="106" t="str">
        <f t="shared" si="96"/>
        <v>HT3_brother_jaime.png</v>
      </c>
      <c r="AQ511" s="106" t="str">
        <f t="shared" si="97"/>
        <v>HT3_sister_jaime.png</v>
      </c>
      <c r="AR511" s="106" t="s">
        <v>355</v>
      </c>
      <c r="AS511" s="106" t="s">
        <v>357</v>
      </c>
      <c r="AT511" s="106" t="s">
        <v>356</v>
      </c>
      <c r="AU511" s="106" t="s">
        <v>358</v>
      </c>
    </row>
    <row r="512" spans="1:47" x14ac:dyDescent="0.25">
      <c r="A512" s="107">
        <v>15</v>
      </c>
      <c r="B512" s="107" t="s">
        <v>124</v>
      </c>
      <c r="C512" s="107">
        <v>3</v>
      </c>
      <c r="D512" s="46" t="s">
        <v>66</v>
      </c>
      <c r="E512" s="46" t="str">
        <f t="shared" si="87"/>
        <v>intro_list3_practice3</v>
      </c>
      <c r="F512" s="109" t="s">
        <v>339</v>
      </c>
      <c r="G512" s="46" t="s">
        <v>197</v>
      </c>
      <c r="H512" s="46">
        <f>VLOOKUP($C512&amp;$G512,'Character Sets'!$A$3:$H$21,3,FALSE)</f>
        <v>9</v>
      </c>
      <c r="I512" s="46" t="str">
        <f>VLOOKUP($C512&amp;$G512,'Character Sets'!$A$3:$H$21,4,FALSE)</f>
        <v>HT1</v>
      </c>
      <c r="J512" s="46" t="str">
        <f>LOWER(VLOOKUP($C512&amp;$G512,'Character Sets'!$A$3:$H$21,6,FALSE))</f>
        <v>casey</v>
      </c>
      <c r="K512" s="114" t="str">
        <f t="shared" si="88"/>
        <v>HT1_they_casey.png</v>
      </c>
      <c r="L512" s="46" t="s">
        <v>196</v>
      </c>
      <c r="M512" s="46">
        <f>VLOOKUP($C512&amp;$L512,'Character Sets'!$A$3:$H$21,3,FALSE)</f>
        <v>8</v>
      </c>
      <c r="N512" s="46" t="str">
        <f>VLOOKUP($C512&amp;$L512,'Character Sets'!$A$3:$H$21,4,FALSE)</f>
        <v>ST3</v>
      </c>
      <c r="O512" s="46" t="str">
        <f>LOWER(VLOOKUP($C512&amp;$L512,'Character Sets'!$A$3:$H$21,6,FALSE))</f>
        <v>alex</v>
      </c>
      <c r="P512" s="114" t="str">
        <f t="shared" si="89"/>
        <v>ST3_she_alex.png</v>
      </c>
      <c r="Q512" s="114" t="s">
        <v>41</v>
      </c>
      <c r="R512" s="107" cm="1">
        <f t="array" ref="R512">_xlfn.IFS($AF512="left", 275, $AF512="right", 525)</f>
        <v>275</v>
      </c>
      <c r="S512" s="107" cm="1">
        <f t="array" ref="S512">_xlfn.IFS($AG512="left", 275, $AG512="right", 525)</f>
        <v>525</v>
      </c>
      <c r="T512" s="107" cm="1">
        <f t="array" ref="T512">_xlfn.IFS($AF512="left", 175, $AF512="right", 725)</f>
        <v>175</v>
      </c>
      <c r="U512" s="107" cm="1">
        <f t="array" ref="U512">_xlfn.IFS($AI512="top", 150, $AI512="bottom", 250)</f>
        <v>250</v>
      </c>
      <c r="V512" s="107" cm="1">
        <f t="array" ref="V512">_xlfn.IFS($AI512="top", 100, $AI512="bottom", 300)</f>
        <v>300</v>
      </c>
      <c r="W512" s="107" cm="1">
        <f t="array" ref="W512">_xlfn.IFS($AI512="top", 50, $AI512="bottom", 350)</f>
        <v>350</v>
      </c>
      <c r="X512" s="111" t="str">
        <f t="shared" si="90"/>
        <v>HT1_sister_casey.png</v>
      </c>
      <c r="Y512" s="106" t="str" cm="1">
        <f t="array" ref="Y512">_xlfn.IFS($AR512="target_sister",$AO512,$AR512="target_brother", $AN512,$AR512="distractor_sister",$AQ512,$AR512="distractor_brother",$AP512)</f>
        <v>HT1_brother_casey.png</v>
      </c>
      <c r="Z512" s="106" t="str" cm="1">
        <f t="array" ref="Z512">_xlfn.IFS($AS512="target_sister",$AO512,$AS512="target_brother", $AN512,$AS512="distractor_sister",$AQ512,$AS512="distractor_brother",$AP512)</f>
        <v>ST3_sister_alex.png</v>
      </c>
      <c r="AA512" s="106" t="str" cm="1">
        <f t="array" ref="AA512">_xlfn.IFS($AT512="target_sister",$AO512,$AT512="target_brother", $AN512,$AT512="distractor_sister",$AQ512,$AT512="distractor_brother",$AP512)</f>
        <v>HT1_sister_casey.png</v>
      </c>
      <c r="AB512" s="106" t="str" cm="1">
        <f t="array" ref="AB512">_xlfn.IFS($AU512="target_sister",$AO512,$AU512="target_brother", $AN512,$AU512="distractor_sister",$AQ512,$AU512="distractor_brother",$AP512)</f>
        <v>ST3_brother_alex.png</v>
      </c>
      <c r="AC512" s="111" t="str">
        <f>_xlfn.CONCAT(VLOOKUP($C512&amp;$G512,'Character Sets'!$A$3:$H$21,6,FALSE)," gave the ",LEFT($Q512,FIND(".",$Q512)-1)," to ",$AK512," ",$AL512,".")</f>
        <v>Casey gave the hotdog to their sister.</v>
      </c>
      <c r="AD512" s="107">
        <v>3</v>
      </c>
      <c r="AE512" s="106" t="str" cm="1">
        <f t="array" ref="AE512">_xlfn.IFS($B512="both", "_nametag", $B512="nametag", "_nametag", $B512="intro", "", $B512="neither", "")</f>
        <v/>
      </c>
      <c r="AF512" s="108" t="s">
        <v>5</v>
      </c>
      <c r="AG512" s="108" t="s">
        <v>6</v>
      </c>
      <c r="AH512" s="108" t="str">
        <f t="shared" si="93"/>
        <v>hotdog</v>
      </c>
      <c r="AI512" s="108" t="s">
        <v>8</v>
      </c>
      <c r="AJ512" s="110" t="str">
        <f t="shared" si="91"/>
        <v>bottom left</v>
      </c>
      <c r="AK512" s="110" t="str" cm="1">
        <f t="array" ref="AK512">_xlfn.IFS($G512="he", "his", $G512="she", "her", $G512="they", "their")</f>
        <v>their</v>
      </c>
      <c r="AL512" s="110" t="s">
        <v>136</v>
      </c>
      <c r="AM512" s="111" t="str">
        <f t="shared" si="92"/>
        <v>they_sister</v>
      </c>
      <c r="AN512" s="106" t="str">
        <f t="shared" si="94"/>
        <v>HT1_brother_casey.png</v>
      </c>
      <c r="AO512" s="106" t="str">
        <f t="shared" si="95"/>
        <v>HT1_sister_casey.png</v>
      </c>
      <c r="AP512" s="106" t="str">
        <f t="shared" si="96"/>
        <v>ST3_brother_alex.png</v>
      </c>
      <c r="AQ512" s="106" t="str">
        <f t="shared" si="97"/>
        <v>ST3_sister_alex.png</v>
      </c>
      <c r="AR512" s="106" t="s">
        <v>355</v>
      </c>
      <c r="AS512" s="106" t="s">
        <v>358</v>
      </c>
      <c r="AT512" s="106" t="s">
        <v>356</v>
      </c>
      <c r="AU512" s="106" t="s">
        <v>357</v>
      </c>
    </row>
    <row r="513" spans="1:47" x14ac:dyDescent="0.25">
      <c r="A513" s="107">
        <v>15</v>
      </c>
      <c r="B513" s="107" t="s">
        <v>124</v>
      </c>
      <c r="C513" s="107">
        <v>3</v>
      </c>
      <c r="D513" s="46" t="s">
        <v>10</v>
      </c>
      <c r="E513" s="46" t="str">
        <f t="shared" si="87"/>
        <v>intro_list3_critical1</v>
      </c>
      <c r="F513" s="109" t="s">
        <v>337</v>
      </c>
      <c r="G513" s="46" t="s">
        <v>195</v>
      </c>
      <c r="H513" s="46">
        <f>VLOOKUP($C513&amp;$G513,'Character Sets'!$A$3:$H$21,3,FALSE)</f>
        <v>7</v>
      </c>
      <c r="I513" s="46" t="str">
        <f>VLOOKUP($C513&amp;$G513,'Character Sets'!$A$3:$H$21,4,FALSE)</f>
        <v>HT3</v>
      </c>
      <c r="J513" s="46" t="str">
        <f>LOWER(VLOOKUP($C513&amp;$G513,'Character Sets'!$A$3:$H$21,6,FALSE))</f>
        <v>jaime</v>
      </c>
      <c r="K513" s="114" t="str">
        <f t="shared" si="88"/>
        <v>HT3_he_jaime.png</v>
      </c>
      <c r="L513" s="46" t="s">
        <v>196</v>
      </c>
      <c r="M513" s="46">
        <f>VLOOKUP($C513&amp;$L513,'Character Sets'!$A$3:$H$21,3,FALSE)</f>
        <v>8</v>
      </c>
      <c r="N513" s="46" t="str">
        <f>VLOOKUP($C513&amp;$L513,'Character Sets'!$A$3:$H$21,4,FALSE)</f>
        <v>ST3</v>
      </c>
      <c r="O513" s="46" t="str">
        <f>LOWER(VLOOKUP($C513&amp;$L513,'Character Sets'!$A$3:$H$21,6,FALSE))</f>
        <v>alex</v>
      </c>
      <c r="P513" s="114" t="str">
        <f t="shared" si="89"/>
        <v>ST3_she_alex.png</v>
      </c>
      <c r="Q513" s="114" t="s">
        <v>16</v>
      </c>
      <c r="R513" s="107" cm="1">
        <f t="array" ref="R513">_xlfn.IFS($AF513="left", 275, $AF513="right", 525)</f>
        <v>275</v>
      </c>
      <c r="S513" s="107" cm="1">
        <f t="array" ref="S513">_xlfn.IFS($AG513="left", 275, $AG513="right", 525)</f>
        <v>525</v>
      </c>
      <c r="T513" s="107" cm="1">
        <f t="array" ref="T513">_xlfn.IFS($AF513="left", 175, $AF513="right", 725)</f>
        <v>175</v>
      </c>
      <c r="U513" s="107" cm="1">
        <f t="array" ref="U513">_xlfn.IFS($AI513="top", 150, $AI513="bottom", 250)</f>
        <v>150</v>
      </c>
      <c r="V513" s="107" cm="1">
        <f t="array" ref="V513">_xlfn.IFS($AI513="top", 100, $AI513="bottom", 300)</f>
        <v>100</v>
      </c>
      <c r="W513" s="107" cm="1">
        <f t="array" ref="W513">_xlfn.IFS($AI513="top", 50, $AI513="bottom", 350)</f>
        <v>50</v>
      </c>
      <c r="X513" s="111" t="str">
        <f t="shared" si="90"/>
        <v>HT3_brother_jaime.png</v>
      </c>
      <c r="Y513" s="106" t="str" cm="1">
        <f t="array" ref="Y513">_xlfn.IFS($AR513="target_sister",$AO513,$AR513="target_brother", $AN513,$AR513="distractor_sister",$AQ513,$AR513="distractor_brother",$AP513)</f>
        <v>HT3_brother_jaime.png</v>
      </c>
      <c r="Z513" s="106" t="str" cm="1">
        <f t="array" ref="Z513">_xlfn.IFS($AS513="target_sister",$AO513,$AS513="target_brother", $AN513,$AS513="distractor_sister",$AQ513,$AS513="distractor_brother",$AP513)</f>
        <v>ST3_brother_alex.png</v>
      </c>
      <c r="AA513" s="106" t="str" cm="1">
        <f t="array" ref="AA513">_xlfn.IFS($AT513="target_sister",$AO513,$AT513="target_brother", $AN513,$AT513="distractor_sister",$AQ513,$AT513="distractor_brother",$AP513)</f>
        <v>HT3_sister_jaime.png</v>
      </c>
      <c r="AB513" s="106" t="str" cm="1">
        <f t="array" ref="AB513">_xlfn.IFS($AU513="target_sister",$AO513,$AU513="target_brother", $AN513,$AU513="distractor_sister",$AQ513,$AU513="distractor_brother",$AP513)</f>
        <v>ST3_sister_alex.png</v>
      </c>
      <c r="AC513" s="111" t="str">
        <f>_xlfn.CONCAT(VLOOKUP($C513&amp;$G513,'Character Sets'!$A$3:$H$21,6,FALSE)," gave the ",LEFT($Q513,FIND(".",$Q513)-1)," to ",$AK513," ",$AL513,".")</f>
        <v>Jaime gave the chocolate to his brother.</v>
      </c>
      <c r="AD513" s="107">
        <v>1</v>
      </c>
      <c r="AE513" s="106" t="str" cm="1">
        <f t="array" ref="AE513">_xlfn.IFS($B513="both", "_nametag", $B513="nametag", "_nametag", $B513="intro", "", $B513="neither", "")</f>
        <v/>
      </c>
      <c r="AF513" s="46" t="s">
        <v>5</v>
      </c>
      <c r="AG513" s="46" t="s">
        <v>6</v>
      </c>
      <c r="AH513" s="108" t="str">
        <f t="shared" si="93"/>
        <v>chocolate</v>
      </c>
      <c r="AI513" s="46" t="s">
        <v>7</v>
      </c>
      <c r="AJ513" s="110" t="str">
        <f t="shared" si="91"/>
        <v>top left</v>
      </c>
      <c r="AK513" s="110" t="str" cm="1">
        <f t="array" ref="AK513">_xlfn.IFS($G513="he", "his", $G513="she", "her", $G513="they", "their")</f>
        <v>his</v>
      </c>
      <c r="AL513" s="110" t="s">
        <v>135</v>
      </c>
      <c r="AM513" s="111" t="str">
        <f t="shared" si="92"/>
        <v>he_brother</v>
      </c>
      <c r="AN513" s="106" t="str">
        <f t="shared" si="94"/>
        <v>HT3_brother_jaime.png</v>
      </c>
      <c r="AO513" s="106" t="str">
        <f t="shared" si="95"/>
        <v>HT3_sister_jaime.png</v>
      </c>
      <c r="AP513" s="106" t="str">
        <f t="shared" si="96"/>
        <v>ST3_brother_alex.png</v>
      </c>
      <c r="AQ513" s="106" t="str">
        <f t="shared" si="97"/>
        <v>ST3_sister_alex.png</v>
      </c>
      <c r="AR513" s="106" t="s">
        <v>355</v>
      </c>
      <c r="AS513" s="106" t="s">
        <v>357</v>
      </c>
      <c r="AT513" s="106" t="s">
        <v>356</v>
      </c>
      <c r="AU513" s="106" t="s">
        <v>358</v>
      </c>
    </row>
    <row r="514" spans="1:47" x14ac:dyDescent="0.25">
      <c r="A514" s="107">
        <v>15</v>
      </c>
      <c r="B514" s="107" t="s">
        <v>124</v>
      </c>
      <c r="C514" s="107">
        <v>3</v>
      </c>
      <c r="D514" s="46" t="s">
        <v>10</v>
      </c>
      <c r="E514" s="46" t="str">
        <f t="shared" si="87"/>
        <v>intro_list3_critical2</v>
      </c>
      <c r="F514" s="46" t="s">
        <v>337</v>
      </c>
      <c r="G514" s="46" t="s">
        <v>195</v>
      </c>
      <c r="H514" s="46">
        <f>VLOOKUP($C514&amp;$G514,'Character Sets'!$A$3:$H$21,3,FALSE)</f>
        <v>7</v>
      </c>
      <c r="I514" s="46" t="str">
        <f>VLOOKUP($C514&amp;$G514,'Character Sets'!$A$3:$H$21,4,FALSE)</f>
        <v>HT3</v>
      </c>
      <c r="J514" s="46" t="str">
        <f>LOWER(VLOOKUP($C514&amp;$G514,'Character Sets'!$A$3:$H$21,6,FALSE))</f>
        <v>jaime</v>
      </c>
      <c r="K514" s="114" t="str">
        <f t="shared" si="88"/>
        <v>HT3_he_jaime.png</v>
      </c>
      <c r="L514" s="46" t="s">
        <v>196</v>
      </c>
      <c r="M514" s="46">
        <f>VLOOKUP($C514&amp;$L514,'Character Sets'!$A$3:$H$21,3,FALSE)</f>
        <v>8</v>
      </c>
      <c r="N514" s="46" t="str">
        <f>VLOOKUP($C514&amp;$L514,'Character Sets'!$A$3:$H$21,4,FALSE)</f>
        <v>ST3</v>
      </c>
      <c r="O514" s="46" t="str">
        <f>LOWER(VLOOKUP($C514&amp;$L514,'Character Sets'!$A$3:$H$21,6,FALSE))</f>
        <v>alex</v>
      </c>
      <c r="P514" s="114" t="str">
        <f t="shared" si="89"/>
        <v>ST3_she_alex.png</v>
      </c>
      <c r="Q514" s="114" t="s">
        <v>17</v>
      </c>
      <c r="R514" s="107" cm="1">
        <f t="array" ref="R514">_xlfn.IFS($AF514="left", 275, $AF514="right", 525)</f>
        <v>525</v>
      </c>
      <c r="S514" s="107" cm="1">
        <f t="array" ref="S514">_xlfn.IFS($AG514="left", 275, $AG514="right", 525)</f>
        <v>275</v>
      </c>
      <c r="T514" s="107" cm="1">
        <f t="array" ref="T514">_xlfn.IFS($AF514="left", 175, $AF514="right", 725)</f>
        <v>725</v>
      </c>
      <c r="U514" s="107" cm="1">
        <f t="array" ref="U514">_xlfn.IFS($AI514="top", 150, $AI514="bottom", 250)</f>
        <v>150</v>
      </c>
      <c r="V514" s="107" cm="1">
        <f t="array" ref="V514">_xlfn.IFS($AI514="top", 100, $AI514="bottom", 300)</f>
        <v>100</v>
      </c>
      <c r="W514" s="107" cm="1">
        <f t="array" ref="W514">_xlfn.IFS($AI514="top", 50, $AI514="bottom", 350)</f>
        <v>50</v>
      </c>
      <c r="X514" s="111" t="str">
        <f t="shared" si="90"/>
        <v>HT3_sister_jaime.png</v>
      </c>
      <c r="Y514" s="106" t="str" cm="1">
        <f t="array" ref="Y514">_xlfn.IFS($AR514="target_sister",$AO514,$AR514="target_brother", $AN514,$AR514="distractor_sister",$AQ514,$AR514="distractor_brother",$AP514)</f>
        <v>ST3_sister_alex.png</v>
      </c>
      <c r="Z514" s="106" t="str" cm="1">
        <f t="array" ref="Z514">_xlfn.IFS($AS514="target_sister",$AO514,$AS514="target_brother", $AN514,$AS514="distractor_sister",$AQ514,$AS514="distractor_brother",$AP514)</f>
        <v>HT3_sister_jaime.png</v>
      </c>
      <c r="AA514" s="106" t="str" cm="1">
        <f t="array" ref="AA514">_xlfn.IFS($AT514="target_sister",$AO514,$AT514="target_brother", $AN514,$AT514="distractor_sister",$AQ514,$AT514="distractor_brother",$AP514)</f>
        <v>ST3_brother_alex.png</v>
      </c>
      <c r="AB514" s="106" t="str" cm="1">
        <f t="array" ref="AB514">_xlfn.IFS($AU514="target_sister",$AO514,$AU514="target_brother", $AN514,$AU514="distractor_sister",$AQ514,$AU514="distractor_brother",$AP514)</f>
        <v>HT3_brother_jaime.png</v>
      </c>
      <c r="AC514" s="111" t="str">
        <f>_xlfn.CONCAT(VLOOKUP($C514&amp;$G514,'Character Sets'!$A$3:$H$21,6,FALSE)," gave the ",LEFT($Q514,FIND(".",$Q514)-1)," to ",$AK514," ",$AL514,".")</f>
        <v>Jaime gave the cherries to his sister.</v>
      </c>
      <c r="AD514" s="107">
        <v>2</v>
      </c>
      <c r="AE514" s="106" t="str" cm="1">
        <f t="array" ref="AE514">_xlfn.IFS($B514="both", "_nametag", $B514="nametag", "_nametag", $B514="intro", "", $B514="neither", "")</f>
        <v/>
      </c>
      <c r="AF514" s="46" t="s">
        <v>6</v>
      </c>
      <c r="AG514" s="46" t="s">
        <v>5</v>
      </c>
      <c r="AH514" s="108" t="str">
        <f t="shared" si="93"/>
        <v>cherries</v>
      </c>
      <c r="AI514" s="46" t="s">
        <v>7</v>
      </c>
      <c r="AJ514" s="110" t="str">
        <f t="shared" si="91"/>
        <v>top right</v>
      </c>
      <c r="AK514" s="110" t="str" cm="1">
        <f t="array" ref="AK514">_xlfn.IFS($G514="he", "his", $G514="she", "her", $G514="they", "their")</f>
        <v>his</v>
      </c>
      <c r="AL514" s="110" t="s">
        <v>136</v>
      </c>
      <c r="AM514" s="111" t="str">
        <f t="shared" si="92"/>
        <v>he_sister</v>
      </c>
      <c r="AN514" s="106" t="str">
        <f t="shared" si="94"/>
        <v>HT3_brother_jaime.png</v>
      </c>
      <c r="AO514" s="106" t="str">
        <f t="shared" si="95"/>
        <v>HT3_sister_jaime.png</v>
      </c>
      <c r="AP514" s="106" t="str">
        <f t="shared" si="96"/>
        <v>ST3_brother_alex.png</v>
      </c>
      <c r="AQ514" s="106" t="str">
        <f t="shared" si="97"/>
        <v>ST3_sister_alex.png</v>
      </c>
      <c r="AR514" s="106" t="s">
        <v>358</v>
      </c>
      <c r="AS514" s="106" t="s">
        <v>356</v>
      </c>
      <c r="AT514" s="106" t="s">
        <v>357</v>
      </c>
      <c r="AU514" s="106" t="s">
        <v>355</v>
      </c>
    </row>
    <row r="515" spans="1:47" x14ac:dyDescent="0.25">
      <c r="A515" s="107">
        <v>15</v>
      </c>
      <c r="B515" s="107" t="s">
        <v>124</v>
      </c>
      <c r="C515" s="107">
        <v>3</v>
      </c>
      <c r="D515" s="46" t="s">
        <v>10</v>
      </c>
      <c r="E515" s="46" t="str">
        <f t="shared" ref="E515:E578" si="98">_xlfn.CONCAT($B515, "_list", $C515, "_", $D515, $AD515)</f>
        <v>intro_list3_critical3</v>
      </c>
      <c r="F515" s="46" t="s">
        <v>337</v>
      </c>
      <c r="G515" s="46" t="s">
        <v>195</v>
      </c>
      <c r="H515" s="46">
        <f>VLOOKUP($C515&amp;$G515,'Character Sets'!$A$3:$H$21,3,FALSE)</f>
        <v>7</v>
      </c>
      <c r="I515" s="46" t="str">
        <f>VLOOKUP($C515&amp;$G515,'Character Sets'!$A$3:$H$21,4,FALSE)</f>
        <v>HT3</v>
      </c>
      <c r="J515" s="46" t="str">
        <f>LOWER(VLOOKUP($C515&amp;$G515,'Character Sets'!$A$3:$H$21,6,FALSE))</f>
        <v>jaime</v>
      </c>
      <c r="K515" s="114" t="str">
        <f t="shared" ref="K515:K578" si="99">_xlfn.CONCAT($I515, "_", $G515, "_", $J515, $AE515, ".png")</f>
        <v>HT3_he_jaime.png</v>
      </c>
      <c r="L515" s="46" t="s">
        <v>196</v>
      </c>
      <c r="M515" s="46">
        <f>VLOOKUP($C515&amp;$L515,'Character Sets'!$A$3:$H$21,3,FALSE)</f>
        <v>8</v>
      </c>
      <c r="N515" s="46" t="str">
        <f>VLOOKUP($C515&amp;$L515,'Character Sets'!$A$3:$H$21,4,FALSE)</f>
        <v>ST3</v>
      </c>
      <c r="O515" s="46" t="str">
        <f>LOWER(VLOOKUP($C515&amp;$L515,'Character Sets'!$A$3:$H$21,6,FALSE))</f>
        <v>alex</v>
      </c>
      <c r="P515" s="114" t="str">
        <f t="shared" ref="P515:P578" si="100">_xlfn.CONCAT($N515, "_", $L515, "_", $O515, $AE515, ".png")</f>
        <v>ST3_she_alex.png</v>
      </c>
      <c r="Q515" s="114" t="s">
        <v>18</v>
      </c>
      <c r="R515" s="107" cm="1">
        <f t="array" ref="R515">_xlfn.IFS($AF515="left", 275, $AF515="right", 525)</f>
        <v>275</v>
      </c>
      <c r="S515" s="107" cm="1">
        <f t="array" ref="S515">_xlfn.IFS($AG515="left", 275, $AG515="right", 525)</f>
        <v>525</v>
      </c>
      <c r="T515" s="107" cm="1">
        <f t="array" ref="T515">_xlfn.IFS($AF515="left", 175, $AF515="right", 725)</f>
        <v>175</v>
      </c>
      <c r="U515" s="107" cm="1">
        <f t="array" ref="U515">_xlfn.IFS($AI515="top", 150, $AI515="bottom", 250)</f>
        <v>250</v>
      </c>
      <c r="V515" s="107" cm="1">
        <f t="array" ref="V515">_xlfn.IFS($AI515="top", 100, $AI515="bottom", 300)</f>
        <v>300</v>
      </c>
      <c r="W515" s="107" cm="1">
        <f t="array" ref="W515">_xlfn.IFS($AI515="top", 50, $AI515="bottom", 350)</f>
        <v>350</v>
      </c>
      <c r="X515" s="111" t="str">
        <f t="shared" ref="X515:X578" si="101">_xlfn.CONCAT($I515,"_",$AL515,"_",$J515, ".png")</f>
        <v>HT3_sister_jaime.png</v>
      </c>
      <c r="Y515" s="106" t="str" cm="1">
        <f t="array" ref="Y515">_xlfn.IFS($AR515="target_sister",$AO515,$AR515="target_brother", $AN515,$AR515="distractor_sister",$AQ515,$AR515="distractor_brother",$AP515)</f>
        <v>HT3_brother_jaime.png</v>
      </c>
      <c r="Z515" s="106" t="str" cm="1">
        <f t="array" ref="Z515">_xlfn.IFS($AS515="target_sister",$AO515,$AS515="target_brother", $AN515,$AS515="distractor_sister",$AQ515,$AS515="distractor_brother",$AP515)</f>
        <v>ST3_brother_alex.png</v>
      </c>
      <c r="AA515" s="106" t="str" cm="1">
        <f t="array" ref="AA515">_xlfn.IFS($AT515="target_sister",$AO515,$AT515="target_brother", $AN515,$AT515="distractor_sister",$AQ515,$AT515="distractor_brother",$AP515)</f>
        <v>HT3_sister_jaime.png</v>
      </c>
      <c r="AB515" s="106" t="str" cm="1">
        <f t="array" ref="AB515">_xlfn.IFS($AU515="target_sister",$AO515,$AU515="target_brother", $AN515,$AU515="distractor_sister",$AQ515,$AU515="distractor_brother",$AP515)</f>
        <v>ST3_sister_alex.png</v>
      </c>
      <c r="AC515" s="111" t="str">
        <f>_xlfn.CONCAT(VLOOKUP($C515&amp;$G515,'Character Sets'!$A$3:$H$21,6,FALSE)," gave the ",LEFT($Q515,FIND(".",$Q515)-1)," to ",$AK515," ",$AL515,".")</f>
        <v>Jaime gave the avocado to his sister.</v>
      </c>
      <c r="AD515" s="107">
        <v>3</v>
      </c>
      <c r="AE515" s="106" t="str" cm="1">
        <f t="array" ref="AE515">_xlfn.IFS($B515="both", "_nametag", $B515="nametag", "_nametag", $B515="intro", "", $B515="neither", "")</f>
        <v/>
      </c>
      <c r="AF515" s="46" t="s">
        <v>5</v>
      </c>
      <c r="AG515" s="46" t="s">
        <v>6</v>
      </c>
      <c r="AH515" s="108" t="str">
        <f t="shared" si="93"/>
        <v>avocado</v>
      </c>
      <c r="AI515" s="46" t="s">
        <v>8</v>
      </c>
      <c r="AJ515" s="110" t="str">
        <f t="shared" ref="AJ515:AJ578" si="102">_xlfn.CONCAT($AI515, " ", $AF515)</f>
        <v>bottom left</v>
      </c>
      <c r="AK515" s="110" t="str" cm="1">
        <f t="array" ref="AK515">_xlfn.IFS($G515="he", "his", $G515="she", "her", $G515="they", "their")</f>
        <v>his</v>
      </c>
      <c r="AL515" s="110" t="s">
        <v>136</v>
      </c>
      <c r="AM515" s="111" t="str">
        <f t="shared" ref="AM515:AM578" si="103">_xlfn.CONCAT($G515,"_",$AL515)</f>
        <v>he_sister</v>
      </c>
      <c r="AN515" s="106" t="str">
        <f t="shared" si="94"/>
        <v>HT3_brother_jaime.png</v>
      </c>
      <c r="AO515" s="106" t="str">
        <f t="shared" si="95"/>
        <v>HT3_sister_jaime.png</v>
      </c>
      <c r="AP515" s="106" t="str">
        <f t="shared" si="96"/>
        <v>ST3_brother_alex.png</v>
      </c>
      <c r="AQ515" s="106" t="str">
        <f t="shared" si="97"/>
        <v>ST3_sister_alex.png</v>
      </c>
      <c r="AR515" s="106" t="s">
        <v>355</v>
      </c>
      <c r="AS515" s="106" t="s">
        <v>357</v>
      </c>
      <c r="AT515" s="106" t="s">
        <v>356</v>
      </c>
      <c r="AU515" s="106" t="s">
        <v>358</v>
      </c>
    </row>
    <row r="516" spans="1:47" x14ac:dyDescent="0.25">
      <c r="A516" s="107">
        <v>15</v>
      </c>
      <c r="B516" s="107" t="s">
        <v>124</v>
      </c>
      <c r="C516" s="107">
        <v>3</v>
      </c>
      <c r="D516" s="46" t="s">
        <v>10</v>
      </c>
      <c r="E516" s="46" t="str">
        <f t="shared" si="98"/>
        <v>intro_list3_critical4</v>
      </c>
      <c r="F516" s="46" t="s">
        <v>337</v>
      </c>
      <c r="G516" s="46" t="s">
        <v>195</v>
      </c>
      <c r="H516" s="46">
        <f>VLOOKUP($C516&amp;$G516,'Character Sets'!$A$3:$H$21,3,FALSE)</f>
        <v>7</v>
      </c>
      <c r="I516" s="46" t="str">
        <f>VLOOKUP($C516&amp;$G516,'Character Sets'!$A$3:$H$21,4,FALSE)</f>
        <v>HT3</v>
      </c>
      <c r="J516" s="46" t="str">
        <f>LOWER(VLOOKUP($C516&amp;$G516,'Character Sets'!$A$3:$H$21,6,FALSE))</f>
        <v>jaime</v>
      </c>
      <c r="K516" s="114" t="str">
        <f t="shared" si="99"/>
        <v>HT3_he_jaime.png</v>
      </c>
      <c r="L516" s="46" t="s">
        <v>196</v>
      </c>
      <c r="M516" s="46">
        <f>VLOOKUP($C516&amp;$L516,'Character Sets'!$A$3:$H$21,3,FALSE)</f>
        <v>8</v>
      </c>
      <c r="N516" s="46" t="str">
        <f>VLOOKUP($C516&amp;$L516,'Character Sets'!$A$3:$H$21,4,FALSE)</f>
        <v>ST3</v>
      </c>
      <c r="O516" s="46" t="str">
        <f>LOWER(VLOOKUP($C516&amp;$L516,'Character Sets'!$A$3:$H$21,6,FALSE))</f>
        <v>alex</v>
      </c>
      <c r="P516" s="114" t="str">
        <f t="shared" si="100"/>
        <v>ST3_she_alex.png</v>
      </c>
      <c r="Q516" s="114" t="s">
        <v>105</v>
      </c>
      <c r="R516" s="107" cm="1">
        <f t="array" ref="R516">_xlfn.IFS($AF516="left", 275, $AF516="right", 525)</f>
        <v>525</v>
      </c>
      <c r="S516" s="107" cm="1">
        <f t="array" ref="S516">_xlfn.IFS($AG516="left", 275, $AG516="right", 525)</f>
        <v>275</v>
      </c>
      <c r="T516" s="107" cm="1">
        <f t="array" ref="T516">_xlfn.IFS($AF516="left", 175, $AF516="right", 725)</f>
        <v>725</v>
      </c>
      <c r="U516" s="107" cm="1">
        <f t="array" ref="U516">_xlfn.IFS($AI516="top", 150, $AI516="bottom", 250)</f>
        <v>250</v>
      </c>
      <c r="V516" s="107" cm="1">
        <f t="array" ref="V516">_xlfn.IFS($AI516="top", 100, $AI516="bottom", 300)</f>
        <v>300</v>
      </c>
      <c r="W516" s="107" cm="1">
        <f t="array" ref="W516">_xlfn.IFS($AI516="top", 50, $AI516="bottom", 350)</f>
        <v>350</v>
      </c>
      <c r="X516" s="111" t="str">
        <f t="shared" si="101"/>
        <v>HT3_brother_jaime.png</v>
      </c>
      <c r="Y516" s="106" t="str" cm="1">
        <f t="array" ref="Y516">_xlfn.IFS($AR516="target_sister",$AO516,$AR516="target_brother", $AN516,$AR516="distractor_sister",$AQ516,$AR516="distractor_brother",$AP516)</f>
        <v>ST3_brother_alex.png</v>
      </c>
      <c r="Z516" s="106" t="str" cm="1">
        <f t="array" ref="Z516">_xlfn.IFS($AS516="target_sister",$AO516,$AS516="target_brother", $AN516,$AS516="distractor_sister",$AQ516,$AS516="distractor_brother",$AP516)</f>
        <v>HT3_sister_jaime.png</v>
      </c>
      <c r="AA516" s="106" t="str" cm="1">
        <f t="array" ref="AA516">_xlfn.IFS($AT516="target_sister",$AO516,$AT516="target_brother", $AN516,$AT516="distractor_sister",$AQ516,$AT516="distractor_brother",$AP516)</f>
        <v>ST3_sister_alex.png</v>
      </c>
      <c r="AB516" s="106" t="str" cm="1">
        <f t="array" ref="AB516">_xlfn.IFS($AU516="target_sister",$AO516,$AU516="target_brother", $AN516,$AU516="distractor_sister",$AQ516,$AU516="distractor_brother",$AP516)</f>
        <v>HT3_brother_jaime.png</v>
      </c>
      <c r="AC516" s="111" t="str">
        <f>_xlfn.CONCAT(VLOOKUP($C516&amp;$G516,'Character Sets'!$A$3:$H$21,6,FALSE)," gave the ",LEFT($Q516,FIND(".",$Q516)-1)," to ",$AK516," ",$AL516,".")</f>
        <v>Jaime gave the pumpkin to his brother.</v>
      </c>
      <c r="AD516" s="107">
        <v>4</v>
      </c>
      <c r="AE516" s="106" t="str" cm="1">
        <f t="array" ref="AE516">_xlfn.IFS($B516="both", "_nametag", $B516="nametag", "_nametag", $B516="intro", "", $B516="neither", "")</f>
        <v/>
      </c>
      <c r="AF516" s="46" t="s">
        <v>6</v>
      </c>
      <c r="AG516" s="46" t="s">
        <v>5</v>
      </c>
      <c r="AH516" s="108" t="str">
        <f t="shared" si="93"/>
        <v>pumpkin</v>
      </c>
      <c r="AI516" s="46" t="s">
        <v>8</v>
      </c>
      <c r="AJ516" s="110" t="str">
        <f t="shared" si="102"/>
        <v>bottom right</v>
      </c>
      <c r="AK516" s="110" t="str" cm="1">
        <f t="array" ref="AK516">_xlfn.IFS($G516="he", "his", $G516="she", "her", $G516="they", "their")</f>
        <v>his</v>
      </c>
      <c r="AL516" s="110" t="s">
        <v>135</v>
      </c>
      <c r="AM516" s="111" t="str">
        <f t="shared" si="103"/>
        <v>he_brother</v>
      </c>
      <c r="AN516" s="106" t="str">
        <f t="shared" si="94"/>
        <v>HT3_brother_jaime.png</v>
      </c>
      <c r="AO516" s="106" t="str">
        <f t="shared" si="95"/>
        <v>HT3_sister_jaime.png</v>
      </c>
      <c r="AP516" s="106" t="str">
        <f t="shared" si="96"/>
        <v>ST3_brother_alex.png</v>
      </c>
      <c r="AQ516" s="106" t="str">
        <f t="shared" si="97"/>
        <v>ST3_sister_alex.png</v>
      </c>
      <c r="AR516" s="106" t="s">
        <v>357</v>
      </c>
      <c r="AS516" s="106" t="s">
        <v>356</v>
      </c>
      <c r="AT516" s="106" t="s">
        <v>358</v>
      </c>
      <c r="AU516" s="106" t="s">
        <v>355</v>
      </c>
    </row>
    <row r="517" spans="1:47" x14ac:dyDescent="0.25">
      <c r="A517" s="107">
        <v>15</v>
      </c>
      <c r="B517" s="107" t="s">
        <v>124</v>
      </c>
      <c r="C517" s="107">
        <v>3</v>
      </c>
      <c r="D517" s="46" t="s">
        <v>10</v>
      </c>
      <c r="E517" s="46" t="str">
        <f t="shared" si="98"/>
        <v>intro_list3_critical5</v>
      </c>
      <c r="F517" s="46" t="s">
        <v>337</v>
      </c>
      <c r="G517" s="46" t="s">
        <v>195</v>
      </c>
      <c r="H517" s="46">
        <f>VLOOKUP($C517&amp;$G517,'Character Sets'!$A$3:$H$21,3,FALSE)</f>
        <v>7</v>
      </c>
      <c r="I517" s="46" t="str">
        <f>VLOOKUP($C517&amp;$G517,'Character Sets'!$A$3:$H$21,4,FALSE)</f>
        <v>HT3</v>
      </c>
      <c r="J517" s="46" t="str">
        <f>LOWER(VLOOKUP($C517&amp;$G517,'Character Sets'!$A$3:$H$21,6,FALSE))</f>
        <v>jaime</v>
      </c>
      <c r="K517" s="114" t="str">
        <f t="shared" si="99"/>
        <v>HT3_he_jaime.png</v>
      </c>
      <c r="L517" s="46" t="s">
        <v>196</v>
      </c>
      <c r="M517" s="46">
        <f>VLOOKUP($C517&amp;$L517,'Character Sets'!$A$3:$H$21,3,FALSE)</f>
        <v>8</v>
      </c>
      <c r="N517" s="46" t="str">
        <f>VLOOKUP($C517&amp;$L517,'Character Sets'!$A$3:$H$21,4,FALSE)</f>
        <v>ST3</v>
      </c>
      <c r="O517" s="46" t="str">
        <f>LOWER(VLOOKUP($C517&amp;$L517,'Character Sets'!$A$3:$H$21,6,FALSE))</f>
        <v>alex</v>
      </c>
      <c r="P517" s="114" t="str">
        <f t="shared" si="100"/>
        <v>ST3_she_alex.png</v>
      </c>
      <c r="Q517" s="114" t="s">
        <v>19</v>
      </c>
      <c r="R517" s="107" cm="1">
        <f t="array" ref="R517">_xlfn.IFS($AF517="left", 275, $AF517="right", 525)</f>
        <v>275</v>
      </c>
      <c r="S517" s="107" cm="1">
        <f t="array" ref="S517">_xlfn.IFS($AG517="left", 275, $AG517="right", 525)</f>
        <v>525</v>
      </c>
      <c r="T517" s="107" cm="1">
        <f t="array" ref="T517">_xlfn.IFS($AF517="left", 175, $AF517="right", 725)</f>
        <v>175</v>
      </c>
      <c r="U517" s="107" cm="1">
        <f t="array" ref="U517">_xlfn.IFS($AI517="top", 150, $AI517="bottom", 250)</f>
        <v>150</v>
      </c>
      <c r="V517" s="107" cm="1">
        <f t="array" ref="V517">_xlfn.IFS($AI517="top", 100, $AI517="bottom", 300)</f>
        <v>100</v>
      </c>
      <c r="W517" s="107" cm="1">
        <f t="array" ref="W517">_xlfn.IFS($AI517="top", 50, $AI517="bottom", 350)</f>
        <v>50</v>
      </c>
      <c r="X517" s="111" t="str">
        <f t="shared" si="101"/>
        <v>HT3_sister_jaime.png</v>
      </c>
      <c r="Y517" s="106" t="str" cm="1">
        <f t="array" ref="Y517">_xlfn.IFS($AR517="target_sister",$AO517,$AR517="target_brother", $AN517,$AR517="distractor_sister",$AQ517,$AR517="distractor_brother",$AP517)</f>
        <v>HT3_sister_jaime.png</v>
      </c>
      <c r="Z517" s="106" t="str" cm="1">
        <f t="array" ref="Z517">_xlfn.IFS($AS517="target_sister",$AO517,$AS517="target_brother", $AN517,$AS517="distractor_sister",$AQ517,$AS517="distractor_brother",$AP517)</f>
        <v>ST3_sister_alex.png</v>
      </c>
      <c r="AA517" s="106" t="str" cm="1">
        <f t="array" ref="AA517">_xlfn.IFS($AT517="target_sister",$AO517,$AT517="target_brother", $AN517,$AT517="distractor_sister",$AQ517,$AT517="distractor_brother",$AP517)</f>
        <v>HT3_brother_jaime.png</v>
      </c>
      <c r="AB517" s="106" t="str" cm="1">
        <f t="array" ref="AB517">_xlfn.IFS($AU517="target_sister",$AO517,$AU517="target_brother", $AN517,$AU517="distractor_sister",$AQ517,$AU517="distractor_brother",$AP517)</f>
        <v>ST3_brother_alex.png</v>
      </c>
      <c r="AC517" s="111" t="str">
        <f>_xlfn.CONCAT(VLOOKUP($C517&amp;$G517,'Character Sets'!$A$3:$H$21,6,FALSE)," gave the ",LEFT($Q517,FIND(".",$Q517)-1)," to ",$AK517," ",$AL517,".")</f>
        <v>Jaime gave the bread to his sister.</v>
      </c>
      <c r="AD517" s="107">
        <v>5</v>
      </c>
      <c r="AE517" s="106" t="str" cm="1">
        <f t="array" ref="AE517">_xlfn.IFS($B517="both", "_nametag", $B517="nametag", "_nametag", $B517="intro", "", $B517="neither", "")</f>
        <v/>
      </c>
      <c r="AF517" s="46" t="s">
        <v>5</v>
      </c>
      <c r="AG517" s="46" t="s">
        <v>6</v>
      </c>
      <c r="AH517" s="108" t="str">
        <f t="shared" si="93"/>
        <v>bread</v>
      </c>
      <c r="AI517" s="46" t="s">
        <v>7</v>
      </c>
      <c r="AJ517" s="110" t="str">
        <f t="shared" si="102"/>
        <v>top left</v>
      </c>
      <c r="AK517" s="110" t="str" cm="1">
        <f t="array" ref="AK517">_xlfn.IFS($G517="he", "his", $G517="she", "her", $G517="they", "their")</f>
        <v>his</v>
      </c>
      <c r="AL517" s="110" t="s">
        <v>136</v>
      </c>
      <c r="AM517" s="111" t="str">
        <f t="shared" si="103"/>
        <v>he_sister</v>
      </c>
      <c r="AN517" s="106" t="str">
        <f t="shared" si="94"/>
        <v>HT3_brother_jaime.png</v>
      </c>
      <c r="AO517" s="106" t="str">
        <f t="shared" si="95"/>
        <v>HT3_sister_jaime.png</v>
      </c>
      <c r="AP517" s="106" t="str">
        <f t="shared" si="96"/>
        <v>ST3_brother_alex.png</v>
      </c>
      <c r="AQ517" s="106" t="str">
        <f t="shared" si="97"/>
        <v>ST3_sister_alex.png</v>
      </c>
      <c r="AR517" s="106" t="s">
        <v>356</v>
      </c>
      <c r="AS517" s="106" t="s">
        <v>358</v>
      </c>
      <c r="AT517" s="106" t="s">
        <v>355</v>
      </c>
      <c r="AU517" s="106" t="s">
        <v>357</v>
      </c>
    </row>
    <row r="518" spans="1:47" x14ac:dyDescent="0.25">
      <c r="A518" s="107">
        <v>15</v>
      </c>
      <c r="B518" s="107" t="s">
        <v>124</v>
      </c>
      <c r="C518" s="107">
        <v>3</v>
      </c>
      <c r="D518" s="46" t="s">
        <v>10</v>
      </c>
      <c r="E518" s="46" t="str">
        <f t="shared" si="98"/>
        <v>intro_list3_critical6</v>
      </c>
      <c r="F518" s="109" t="s">
        <v>338</v>
      </c>
      <c r="G518" s="46" t="s">
        <v>195</v>
      </c>
      <c r="H518" s="46">
        <f>VLOOKUP($C518&amp;$G518,'Character Sets'!$A$3:$H$21,3,FALSE)</f>
        <v>7</v>
      </c>
      <c r="I518" s="46" t="str">
        <f>VLOOKUP($C518&amp;$G518,'Character Sets'!$A$3:$H$21,4,FALSE)</f>
        <v>HT3</v>
      </c>
      <c r="J518" s="46" t="str">
        <f>LOWER(VLOOKUP($C518&amp;$G518,'Character Sets'!$A$3:$H$21,6,FALSE))</f>
        <v>jaime</v>
      </c>
      <c r="K518" s="114" t="str">
        <f t="shared" si="99"/>
        <v>HT3_he_jaime.png</v>
      </c>
      <c r="L518" s="46" t="s">
        <v>197</v>
      </c>
      <c r="M518" s="46">
        <f>VLOOKUP($C518&amp;$L518,'Character Sets'!$A$3:$H$21,3,FALSE)</f>
        <v>9</v>
      </c>
      <c r="N518" s="46" t="str">
        <f>VLOOKUP($C518&amp;$L518,'Character Sets'!$A$3:$H$21,4,FALSE)</f>
        <v>HT1</v>
      </c>
      <c r="O518" s="46" t="str">
        <f>LOWER(VLOOKUP($C518&amp;$L518,'Character Sets'!$A$3:$H$21,6,FALSE))</f>
        <v>casey</v>
      </c>
      <c r="P518" s="114" t="str">
        <f t="shared" si="100"/>
        <v>HT1_they_casey.png</v>
      </c>
      <c r="Q518" s="114" t="s">
        <v>20</v>
      </c>
      <c r="R518" s="107" cm="1">
        <f t="array" ref="R518">_xlfn.IFS($AF518="left", 275, $AF518="right", 525)</f>
        <v>525</v>
      </c>
      <c r="S518" s="107" cm="1">
        <f t="array" ref="S518">_xlfn.IFS($AG518="left", 275, $AG518="right", 525)</f>
        <v>275</v>
      </c>
      <c r="T518" s="107" cm="1">
        <f t="array" ref="T518">_xlfn.IFS($AF518="left", 175, $AF518="right", 725)</f>
        <v>725</v>
      </c>
      <c r="U518" s="107" cm="1">
        <f t="array" ref="U518">_xlfn.IFS($AI518="top", 150, $AI518="bottom", 250)</f>
        <v>150</v>
      </c>
      <c r="V518" s="107" cm="1">
        <f t="array" ref="V518">_xlfn.IFS($AI518="top", 100, $AI518="bottom", 300)</f>
        <v>100</v>
      </c>
      <c r="W518" s="107" cm="1">
        <f t="array" ref="W518">_xlfn.IFS($AI518="top", 50, $AI518="bottom", 350)</f>
        <v>50</v>
      </c>
      <c r="X518" s="111" t="str">
        <f t="shared" si="101"/>
        <v>HT3_brother_jaime.png</v>
      </c>
      <c r="Y518" s="106" t="str" cm="1">
        <f t="array" ref="Y518">_xlfn.IFS($AR518="target_sister",$AO518,$AR518="target_brother", $AN518,$AR518="distractor_sister",$AQ518,$AR518="distractor_brother",$AP518)</f>
        <v>HT1_brother_casey.png</v>
      </c>
      <c r="Z518" s="106" t="str" cm="1">
        <f t="array" ref="Z518">_xlfn.IFS($AS518="target_sister",$AO518,$AS518="target_brother", $AN518,$AS518="distractor_sister",$AQ518,$AS518="distractor_brother",$AP518)</f>
        <v>HT3_brother_jaime.png</v>
      </c>
      <c r="AA518" s="106" t="str" cm="1">
        <f t="array" ref="AA518">_xlfn.IFS($AT518="target_sister",$AO518,$AT518="target_brother", $AN518,$AT518="distractor_sister",$AQ518,$AT518="distractor_brother",$AP518)</f>
        <v>HT1_sister_casey.png</v>
      </c>
      <c r="AB518" s="106" t="str" cm="1">
        <f t="array" ref="AB518">_xlfn.IFS($AU518="target_sister",$AO518,$AU518="target_brother", $AN518,$AU518="distractor_sister",$AQ518,$AU518="distractor_brother",$AP518)</f>
        <v>HT3_sister_jaime.png</v>
      </c>
      <c r="AC518" s="111" t="str">
        <f>_xlfn.CONCAT(VLOOKUP($C518&amp;$G518,'Character Sets'!$A$3:$H$21,6,FALSE)," gave the ",LEFT($Q518,FIND(".",$Q518)-1)," to ",$AK518," ",$AL518,".")</f>
        <v>Jaime gave the corn to his brother.</v>
      </c>
      <c r="AD518" s="107">
        <v>6</v>
      </c>
      <c r="AE518" s="106" t="str" cm="1">
        <f t="array" ref="AE518">_xlfn.IFS($B518="both", "_nametag", $B518="nametag", "_nametag", $B518="intro", "", $B518="neither", "")</f>
        <v/>
      </c>
      <c r="AF518" s="46" t="s">
        <v>6</v>
      </c>
      <c r="AG518" s="46" t="s">
        <v>5</v>
      </c>
      <c r="AH518" s="108" t="str">
        <f t="shared" si="93"/>
        <v>corn</v>
      </c>
      <c r="AI518" s="46" t="s">
        <v>7</v>
      </c>
      <c r="AJ518" s="110" t="str">
        <f t="shared" si="102"/>
        <v>top right</v>
      </c>
      <c r="AK518" s="110" t="str" cm="1">
        <f t="array" ref="AK518">_xlfn.IFS($G518="he", "his", $G518="she", "her", $G518="they", "their")</f>
        <v>his</v>
      </c>
      <c r="AL518" s="110" t="s">
        <v>135</v>
      </c>
      <c r="AM518" s="111" t="str">
        <f t="shared" si="103"/>
        <v>he_brother</v>
      </c>
      <c r="AN518" s="106" t="str">
        <f t="shared" si="94"/>
        <v>HT3_brother_jaime.png</v>
      </c>
      <c r="AO518" s="106" t="str">
        <f t="shared" si="95"/>
        <v>HT3_sister_jaime.png</v>
      </c>
      <c r="AP518" s="106" t="str">
        <f t="shared" si="96"/>
        <v>HT1_brother_casey.png</v>
      </c>
      <c r="AQ518" s="106" t="str">
        <f t="shared" si="97"/>
        <v>HT1_sister_casey.png</v>
      </c>
      <c r="AR518" s="106" t="s">
        <v>357</v>
      </c>
      <c r="AS518" s="106" t="s">
        <v>355</v>
      </c>
      <c r="AT518" s="106" t="s">
        <v>358</v>
      </c>
      <c r="AU518" s="106" t="s">
        <v>356</v>
      </c>
    </row>
    <row r="519" spans="1:47" x14ac:dyDescent="0.25">
      <c r="A519" s="107">
        <v>15</v>
      </c>
      <c r="B519" s="107" t="s">
        <v>124</v>
      </c>
      <c r="C519" s="107">
        <v>3</v>
      </c>
      <c r="D519" s="46" t="s">
        <v>10</v>
      </c>
      <c r="E519" s="46" t="str">
        <f t="shared" si="98"/>
        <v>intro_list3_critical7</v>
      </c>
      <c r="F519" s="109" t="s">
        <v>338</v>
      </c>
      <c r="G519" s="46" t="s">
        <v>195</v>
      </c>
      <c r="H519" s="46">
        <f>VLOOKUP($C519&amp;$G519,'Character Sets'!$A$3:$H$21,3,FALSE)</f>
        <v>7</v>
      </c>
      <c r="I519" s="46" t="str">
        <f>VLOOKUP($C519&amp;$G519,'Character Sets'!$A$3:$H$21,4,FALSE)</f>
        <v>HT3</v>
      </c>
      <c r="J519" s="46" t="str">
        <f>LOWER(VLOOKUP($C519&amp;$G519,'Character Sets'!$A$3:$H$21,6,FALSE))</f>
        <v>jaime</v>
      </c>
      <c r="K519" s="114" t="str">
        <f t="shared" si="99"/>
        <v>HT3_he_jaime.png</v>
      </c>
      <c r="L519" s="46" t="s">
        <v>197</v>
      </c>
      <c r="M519" s="46">
        <f>VLOOKUP($C519&amp;$L519,'Character Sets'!$A$3:$H$21,3,FALSE)</f>
        <v>9</v>
      </c>
      <c r="N519" s="46" t="str">
        <f>VLOOKUP($C519&amp;$L519,'Character Sets'!$A$3:$H$21,4,FALSE)</f>
        <v>HT1</v>
      </c>
      <c r="O519" s="46" t="str">
        <f>LOWER(VLOOKUP($C519&amp;$L519,'Character Sets'!$A$3:$H$21,6,FALSE))</f>
        <v>casey</v>
      </c>
      <c r="P519" s="114" t="str">
        <f t="shared" si="100"/>
        <v>HT1_they_casey.png</v>
      </c>
      <c r="Q519" s="114" t="s">
        <v>103</v>
      </c>
      <c r="R519" s="107" cm="1">
        <f t="array" ref="R519">_xlfn.IFS($AF519="left", 275, $AF519="right", 525)</f>
        <v>275</v>
      </c>
      <c r="S519" s="107" cm="1">
        <f t="array" ref="S519">_xlfn.IFS($AG519="left", 275, $AG519="right", 525)</f>
        <v>525</v>
      </c>
      <c r="T519" s="107" cm="1">
        <f t="array" ref="T519">_xlfn.IFS($AF519="left", 175, $AF519="right", 725)</f>
        <v>175</v>
      </c>
      <c r="U519" s="107" cm="1">
        <f t="array" ref="U519">_xlfn.IFS($AI519="top", 150, $AI519="bottom", 250)</f>
        <v>250</v>
      </c>
      <c r="V519" s="107" cm="1">
        <f t="array" ref="V519">_xlfn.IFS($AI519="top", 100, $AI519="bottom", 300)</f>
        <v>300</v>
      </c>
      <c r="W519" s="107" cm="1">
        <f t="array" ref="W519">_xlfn.IFS($AI519="top", 50, $AI519="bottom", 350)</f>
        <v>350</v>
      </c>
      <c r="X519" s="111" t="str">
        <f t="shared" si="101"/>
        <v>HT3_brother_jaime.png</v>
      </c>
      <c r="Y519" s="106" t="str" cm="1">
        <f t="array" ref="Y519">_xlfn.IFS($AR519="target_sister",$AO519,$AR519="target_brother", $AN519,$AR519="distractor_sister",$AQ519,$AR519="distractor_brother",$AP519)</f>
        <v>HT3_sister_jaime.png</v>
      </c>
      <c r="Z519" s="106" t="str" cm="1">
        <f t="array" ref="Z519">_xlfn.IFS($AS519="target_sister",$AO519,$AS519="target_brother", $AN519,$AS519="distractor_sister",$AQ519,$AS519="distractor_brother",$AP519)</f>
        <v>HT1_sister_casey.png</v>
      </c>
      <c r="AA519" s="106" t="str" cm="1">
        <f t="array" ref="AA519">_xlfn.IFS($AT519="target_sister",$AO519,$AT519="target_brother", $AN519,$AT519="distractor_sister",$AQ519,$AT519="distractor_brother",$AP519)</f>
        <v>HT3_brother_jaime.png</v>
      </c>
      <c r="AB519" s="106" t="str" cm="1">
        <f t="array" ref="AB519">_xlfn.IFS($AU519="target_sister",$AO519,$AU519="target_brother", $AN519,$AU519="distractor_sister",$AQ519,$AU519="distractor_brother",$AP519)</f>
        <v>HT1_brother_casey.png</v>
      </c>
      <c r="AC519" s="111" t="str">
        <f>_xlfn.CONCAT(VLOOKUP($C519&amp;$G519,'Character Sets'!$A$3:$H$21,6,FALSE)," gave the ",LEFT($Q519,FIND(".",$Q519)-1)," to ",$AK519," ",$AL519,".")</f>
        <v>Jaime gave the kiwi to his brother.</v>
      </c>
      <c r="AD519" s="107">
        <v>7</v>
      </c>
      <c r="AE519" s="106" t="str" cm="1">
        <f t="array" ref="AE519">_xlfn.IFS($B519="both", "_nametag", $B519="nametag", "_nametag", $B519="intro", "", $B519="neither", "")</f>
        <v/>
      </c>
      <c r="AF519" s="46" t="s">
        <v>5</v>
      </c>
      <c r="AG519" s="46" t="s">
        <v>6</v>
      </c>
      <c r="AH519" s="108" t="str">
        <f t="shared" si="93"/>
        <v>kiwi</v>
      </c>
      <c r="AI519" s="46" t="s">
        <v>8</v>
      </c>
      <c r="AJ519" s="110" t="str">
        <f t="shared" si="102"/>
        <v>bottom left</v>
      </c>
      <c r="AK519" s="110" t="str" cm="1">
        <f t="array" ref="AK519">_xlfn.IFS($G519="he", "his", $G519="she", "her", $G519="they", "their")</f>
        <v>his</v>
      </c>
      <c r="AL519" s="110" t="s">
        <v>135</v>
      </c>
      <c r="AM519" s="111" t="str">
        <f t="shared" si="103"/>
        <v>he_brother</v>
      </c>
      <c r="AN519" s="106" t="str">
        <f t="shared" si="94"/>
        <v>HT3_brother_jaime.png</v>
      </c>
      <c r="AO519" s="106" t="str">
        <f t="shared" si="95"/>
        <v>HT3_sister_jaime.png</v>
      </c>
      <c r="AP519" s="106" t="str">
        <f t="shared" si="96"/>
        <v>HT1_brother_casey.png</v>
      </c>
      <c r="AQ519" s="106" t="str">
        <f t="shared" si="97"/>
        <v>HT1_sister_casey.png</v>
      </c>
      <c r="AR519" s="106" t="s">
        <v>356</v>
      </c>
      <c r="AS519" s="106" t="s">
        <v>358</v>
      </c>
      <c r="AT519" s="106" t="s">
        <v>355</v>
      </c>
      <c r="AU519" s="106" t="s">
        <v>357</v>
      </c>
    </row>
    <row r="520" spans="1:47" x14ac:dyDescent="0.25">
      <c r="A520" s="107">
        <v>15</v>
      </c>
      <c r="B520" s="107" t="s">
        <v>124</v>
      </c>
      <c r="C520" s="107">
        <v>3</v>
      </c>
      <c r="D520" s="46" t="s">
        <v>10</v>
      </c>
      <c r="E520" s="46" t="str">
        <f t="shared" si="98"/>
        <v>intro_list3_critical8</v>
      </c>
      <c r="F520" s="109" t="s">
        <v>338</v>
      </c>
      <c r="G520" s="46" t="s">
        <v>195</v>
      </c>
      <c r="H520" s="46">
        <f>VLOOKUP($C520&amp;$G520,'Character Sets'!$A$3:$H$21,3,FALSE)</f>
        <v>7</v>
      </c>
      <c r="I520" s="46" t="str">
        <f>VLOOKUP($C520&amp;$G520,'Character Sets'!$A$3:$H$21,4,FALSE)</f>
        <v>HT3</v>
      </c>
      <c r="J520" s="46" t="str">
        <f>LOWER(VLOOKUP($C520&amp;$G520,'Character Sets'!$A$3:$H$21,6,FALSE))</f>
        <v>jaime</v>
      </c>
      <c r="K520" s="114" t="str">
        <f t="shared" si="99"/>
        <v>HT3_he_jaime.png</v>
      </c>
      <c r="L520" s="46" t="s">
        <v>197</v>
      </c>
      <c r="M520" s="46">
        <f>VLOOKUP($C520&amp;$L520,'Character Sets'!$A$3:$H$21,3,FALSE)</f>
        <v>9</v>
      </c>
      <c r="N520" s="46" t="str">
        <f>VLOOKUP($C520&amp;$L520,'Character Sets'!$A$3:$H$21,4,FALSE)</f>
        <v>HT1</v>
      </c>
      <c r="O520" s="46" t="str">
        <f>LOWER(VLOOKUP($C520&amp;$L520,'Character Sets'!$A$3:$H$21,6,FALSE))</f>
        <v>casey</v>
      </c>
      <c r="P520" s="114" t="str">
        <f t="shared" si="100"/>
        <v>HT1_they_casey.png</v>
      </c>
      <c r="Q520" s="114" t="s">
        <v>40</v>
      </c>
      <c r="R520" s="107" cm="1">
        <f t="array" ref="R520">_xlfn.IFS($AF520="left", 275, $AF520="right", 525)</f>
        <v>525</v>
      </c>
      <c r="S520" s="107" cm="1">
        <f t="array" ref="S520">_xlfn.IFS($AG520="left", 275, $AG520="right", 525)</f>
        <v>275</v>
      </c>
      <c r="T520" s="107" cm="1">
        <f t="array" ref="T520">_xlfn.IFS($AF520="left", 175, $AF520="right", 725)</f>
        <v>725</v>
      </c>
      <c r="U520" s="107" cm="1">
        <f t="array" ref="U520">_xlfn.IFS($AI520="top", 150, $AI520="bottom", 250)</f>
        <v>250</v>
      </c>
      <c r="V520" s="107" cm="1">
        <f t="array" ref="V520">_xlfn.IFS($AI520="top", 100, $AI520="bottom", 300)</f>
        <v>300</v>
      </c>
      <c r="W520" s="107" cm="1">
        <f t="array" ref="W520">_xlfn.IFS($AI520="top", 50, $AI520="bottom", 350)</f>
        <v>350</v>
      </c>
      <c r="X520" s="111" t="str">
        <f t="shared" si="101"/>
        <v>HT3_sister_jaime.png</v>
      </c>
      <c r="Y520" s="106" t="str" cm="1">
        <f t="array" ref="Y520">_xlfn.IFS($AR520="target_sister",$AO520,$AR520="target_brother", $AN520,$AR520="distractor_sister",$AQ520,$AR520="distractor_brother",$AP520)</f>
        <v>HT1_brother_casey.png</v>
      </c>
      <c r="Z520" s="106" t="str" cm="1">
        <f t="array" ref="Z520">_xlfn.IFS($AS520="target_sister",$AO520,$AS520="target_brother", $AN520,$AS520="distractor_sister",$AQ520,$AS520="distractor_brother",$AP520)</f>
        <v>HT3_brother_jaime.png</v>
      </c>
      <c r="AA520" s="106" t="str" cm="1">
        <f t="array" ref="AA520">_xlfn.IFS($AT520="target_sister",$AO520,$AT520="target_brother", $AN520,$AT520="distractor_sister",$AQ520,$AT520="distractor_brother",$AP520)</f>
        <v>HT1_sister_casey.png</v>
      </c>
      <c r="AB520" s="106" t="str" cm="1">
        <f t="array" ref="AB520">_xlfn.IFS($AU520="target_sister",$AO520,$AU520="target_brother", $AN520,$AU520="distractor_sister",$AQ520,$AU520="distractor_brother",$AP520)</f>
        <v>HT3_sister_jaime.png</v>
      </c>
      <c r="AC520" s="111" t="str">
        <f>_xlfn.CONCAT(VLOOKUP($C520&amp;$G520,'Character Sets'!$A$3:$H$21,6,FALSE)," gave the ",LEFT($Q520,FIND(".",$Q520)-1)," to ",$AK520," ",$AL520,".")</f>
        <v>Jaime gave the grapes to his sister.</v>
      </c>
      <c r="AD520" s="107">
        <v>8</v>
      </c>
      <c r="AE520" s="106" t="str" cm="1">
        <f t="array" ref="AE520">_xlfn.IFS($B520="both", "_nametag", $B520="nametag", "_nametag", $B520="intro", "", $B520="neither", "")</f>
        <v/>
      </c>
      <c r="AF520" s="46" t="s">
        <v>6</v>
      </c>
      <c r="AG520" s="46" t="s">
        <v>5</v>
      </c>
      <c r="AH520" s="108" t="str">
        <f t="shared" si="93"/>
        <v>grapes</v>
      </c>
      <c r="AI520" s="46" t="s">
        <v>8</v>
      </c>
      <c r="AJ520" s="110" t="str">
        <f t="shared" si="102"/>
        <v>bottom right</v>
      </c>
      <c r="AK520" s="110" t="str" cm="1">
        <f t="array" ref="AK520">_xlfn.IFS($G520="he", "his", $G520="she", "her", $G520="they", "their")</f>
        <v>his</v>
      </c>
      <c r="AL520" s="110" t="s">
        <v>136</v>
      </c>
      <c r="AM520" s="111" t="str">
        <f t="shared" si="103"/>
        <v>he_sister</v>
      </c>
      <c r="AN520" s="106" t="str">
        <f t="shared" si="94"/>
        <v>HT3_brother_jaime.png</v>
      </c>
      <c r="AO520" s="106" t="str">
        <f t="shared" si="95"/>
        <v>HT3_sister_jaime.png</v>
      </c>
      <c r="AP520" s="106" t="str">
        <f t="shared" si="96"/>
        <v>HT1_brother_casey.png</v>
      </c>
      <c r="AQ520" s="106" t="str">
        <f t="shared" si="97"/>
        <v>HT1_sister_casey.png</v>
      </c>
      <c r="AR520" s="106" t="s">
        <v>357</v>
      </c>
      <c r="AS520" s="106" t="s">
        <v>355</v>
      </c>
      <c r="AT520" s="106" t="s">
        <v>358</v>
      </c>
      <c r="AU520" s="106" t="s">
        <v>356</v>
      </c>
    </row>
    <row r="521" spans="1:47" x14ac:dyDescent="0.25">
      <c r="A521" s="107">
        <v>15</v>
      </c>
      <c r="B521" s="107" t="s">
        <v>124</v>
      </c>
      <c r="C521" s="107">
        <v>3</v>
      </c>
      <c r="D521" s="46" t="s">
        <v>10</v>
      </c>
      <c r="E521" s="46" t="str">
        <f t="shared" si="98"/>
        <v>intro_list3_critical9</v>
      </c>
      <c r="F521" s="109" t="s">
        <v>338</v>
      </c>
      <c r="G521" s="46" t="s">
        <v>195</v>
      </c>
      <c r="H521" s="46">
        <f>VLOOKUP($C521&amp;$G521,'Character Sets'!$A$3:$H$21,3,FALSE)</f>
        <v>7</v>
      </c>
      <c r="I521" s="46" t="str">
        <f>VLOOKUP($C521&amp;$G521,'Character Sets'!$A$3:$H$21,4,FALSE)</f>
        <v>HT3</v>
      </c>
      <c r="J521" s="46" t="str">
        <f>LOWER(VLOOKUP($C521&amp;$G521,'Character Sets'!$A$3:$H$21,6,FALSE))</f>
        <v>jaime</v>
      </c>
      <c r="K521" s="114" t="str">
        <f t="shared" si="99"/>
        <v>HT3_he_jaime.png</v>
      </c>
      <c r="L521" s="46" t="s">
        <v>197</v>
      </c>
      <c r="M521" s="46">
        <f>VLOOKUP($C521&amp;$L521,'Character Sets'!$A$3:$H$21,3,FALSE)</f>
        <v>9</v>
      </c>
      <c r="N521" s="46" t="str">
        <f>VLOOKUP($C521&amp;$L521,'Character Sets'!$A$3:$H$21,4,FALSE)</f>
        <v>HT1</v>
      </c>
      <c r="O521" s="46" t="str">
        <f>LOWER(VLOOKUP($C521&amp;$L521,'Character Sets'!$A$3:$H$21,6,FALSE))</f>
        <v>casey</v>
      </c>
      <c r="P521" s="114" t="str">
        <f t="shared" si="100"/>
        <v>HT1_they_casey.png</v>
      </c>
      <c r="Q521" s="114" t="s">
        <v>101</v>
      </c>
      <c r="R521" s="107" cm="1">
        <f t="array" ref="R521">_xlfn.IFS($AF521="left", 275, $AF521="right", 525)</f>
        <v>275</v>
      </c>
      <c r="S521" s="107" cm="1">
        <f t="array" ref="S521">_xlfn.IFS($AG521="left", 275, $AG521="right", 525)</f>
        <v>525</v>
      </c>
      <c r="T521" s="107" cm="1">
        <f t="array" ref="T521">_xlfn.IFS($AF521="left", 175, $AF521="right", 725)</f>
        <v>175</v>
      </c>
      <c r="U521" s="107" cm="1">
        <f t="array" ref="U521">_xlfn.IFS($AI521="top", 150, $AI521="bottom", 250)</f>
        <v>150</v>
      </c>
      <c r="V521" s="107" cm="1">
        <f t="array" ref="V521">_xlfn.IFS($AI521="top", 100, $AI521="bottom", 300)</f>
        <v>100</v>
      </c>
      <c r="W521" s="107" cm="1">
        <f t="array" ref="W521">_xlfn.IFS($AI521="top", 50, $AI521="bottom", 350)</f>
        <v>50</v>
      </c>
      <c r="X521" s="111" t="str">
        <f t="shared" si="101"/>
        <v>HT3_sister_jaime.png</v>
      </c>
      <c r="Y521" s="106" t="str" cm="1">
        <f t="array" ref="Y521">_xlfn.IFS($AR521="target_sister",$AO521,$AR521="target_brother", $AN521,$AR521="distractor_sister",$AQ521,$AR521="distractor_brother",$AP521)</f>
        <v>HT3_sister_jaime.png</v>
      </c>
      <c r="Z521" s="106" t="str" cm="1">
        <f t="array" ref="Z521">_xlfn.IFS($AS521="target_sister",$AO521,$AS521="target_brother", $AN521,$AS521="distractor_sister",$AQ521,$AS521="distractor_brother",$AP521)</f>
        <v>HT1_sister_casey.png</v>
      </c>
      <c r="AA521" s="106" t="str" cm="1">
        <f t="array" ref="AA521">_xlfn.IFS($AT521="target_sister",$AO521,$AT521="target_brother", $AN521,$AT521="distractor_sister",$AQ521,$AT521="distractor_brother",$AP521)</f>
        <v>HT3_brother_jaime.png</v>
      </c>
      <c r="AB521" s="106" t="str" cm="1">
        <f t="array" ref="AB521">_xlfn.IFS($AU521="target_sister",$AO521,$AU521="target_brother", $AN521,$AU521="distractor_sister",$AQ521,$AU521="distractor_brother",$AP521)</f>
        <v>HT1_brother_casey.png</v>
      </c>
      <c r="AC521" s="111" t="str">
        <f>_xlfn.CONCAT(VLOOKUP($C521&amp;$G521,'Character Sets'!$A$3:$H$21,6,FALSE)," gave the ",LEFT($Q521,FIND(".",$Q521)-1)," to ",$AK521," ",$AL521,".")</f>
        <v>Jaime gave the pear to his sister.</v>
      </c>
      <c r="AD521" s="107">
        <v>9</v>
      </c>
      <c r="AE521" s="106" t="str" cm="1">
        <f t="array" ref="AE521">_xlfn.IFS($B521="both", "_nametag", $B521="nametag", "_nametag", $B521="intro", "", $B521="neither", "")</f>
        <v/>
      </c>
      <c r="AF521" s="46" t="s">
        <v>5</v>
      </c>
      <c r="AG521" s="46" t="s">
        <v>6</v>
      </c>
      <c r="AH521" s="108" t="str">
        <f t="shared" si="93"/>
        <v>pear</v>
      </c>
      <c r="AI521" s="46" t="s">
        <v>7</v>
      </c>
      <c r="AJ521" s="110" t="str">
        <f t="shared" si="102"/>
        <v>top left</v>
      </c>
      <c r="AK521" s="110" t="str" cm="1">
        <f t="array" ref="AK521">_xlfn.IFS($G521="he", "his", $G521="she", "her", $G521="they", "their")</f>
        <v>his</v>
      </c>
      <c r="AL521" s="110" t="s">
        <v>136</v>
      </c>
      <c r="AM521" s="111" t="str">
        <f t="shared" si="103"/>
        <v>he_sister</v>
      </c>
      <c r="AN521" s="106" t="str">
        <f t="shared" si="94"/>
        <v>HT3_brother_jaime.png</v>
      </c>
      <c r="AO521" s="106" t="str">
        <f t="shared" si="95"/>
        <v>HT3_sister_jaime.png</v>
      </c>
      <c r="AP521" s="106" t="str">
        <f t="shared" si="96"/>
        <v>HT1_brother_casey.png</v>
      </c>
      <c r="AQ521" s="106" t="str">
        <f t="shared" si="97"/>
        <v>HT1_sister_casey.png</v>
      </c>
      <c r="AR521" s="106" t="s">
        <v>356</v>
      </c>
      <c r="AS521" s="106" t="s">
        <v>358</v>
      </c>
      <c r="AT521" s="106" t="s">
        <v>355</v>
      </c>
      <c r="AU521" s="106" t="s">
        <v>357</v>
      </c>
    </row>
    <row r="522" spans="1:47" x14ac:dyDescent="0.25">
      <c r="A522" s="107">
        <v>15</v>
      </c>
      <c r="B522" s="107" t="s">
        <v>124</v>
      </c>
      <c r="C522" s="107">
        <v>3</v>
      </c>
      <c r="D522" s="46" t="s">
        <v>10</v>
      </c>
      <c r="E522" s="46" t="str">
        <f t="shared" si="98"/>
        <v>intro_list3_critical10</v>
      </c>
      <c r="F522" s="109" t="s">
        <v>338</v>
      </c>
      <c r="G522" s="46" t="s">
        <v>195</v>
      </c>
      <c r="H522" s="46">
        <f>VLOOKUP($C522&amp;$G522,'Character Sets'!$A$3:$H$21,3,FALSE)</f>
        <v>7</v>
      </c>
      <c r="I522" s="46" t="str">
        <f>VLOOKUP($C522&amp;$G522,'Character Sets'!$A$3:$H$21,4,FALSE)</f>
        <v>HT3</v>
      </c>
      <c r="J522" s="46" t="str">
        <f>LOWER(VLOOKUP($C522&amp;$G522,'Character Sets'!$A$3:$H$21,6,FALSE))</f>
        <v>jaime</v>
      </c>
      <c r="K522" s="114" t="str">
        <f t="shared" si="99"/>
        <v>HT3_he_jaime.png</v>
      </c>
      <c r="L522" s="46" t="s">
        <v>197</v>
      </c>
      <c r="M522" s="46">
        <f>VLOOKUP($C522&amp;$L522,'Character Sets'!$A$3:$H$21,3,FALSE)</f>
        <v>9</v>
      </c>
      <c r="N522" s="46" t="str">
        <f>VLOOKUP($C522&amp;$L522,'Character Sets'!$A$3:$H$21,4,FALSE)</f>
        <v>HT1</v>
      </c>
      <c r="O522" s="46" t="str">
        <f>LOWER(VLOOKUP($C522&amp;$L522,'Character Sets'!$A$3:$H$21,6,FALSE))</f>
        <v>casey</v>
      </c>
      <c r="P522" s="114" t="str">
        <f t="shared" si="100"/>
        <v>HT1_they_casey.png</v>
      </c>
      <c r="Q522" s="114" t="s">
        <v>21</v>
      </c>
      <c r="R522" s="107" cm="1">
        <f t="array" ref="R522">_xlfn.IFS($AF522="left", 275, $AF522="right", 525)</f>
        <v>525</v>
      </c>
      <c r="S522" s="107" cm="1">
        <f t="array" ref="S522">_xlfn.IFS($AG522="left", 275, $AG522="right", 525)</f>
        <v>275</v>
      </c>
      <c r="T522" s="107" cm="1">
        <f t="array" ref="T522">_xlfn.IFS($AF522="left", 175, $AF522="right", 725)</f>
        <v>725</v>
      </c>
      <c r="U522" s="107" cm="1">
        <f t="array" ref="U522">_xlfn.IFS($AI522="top", 150, $AI522="bottom", 250)</f>
        <v>150</v>
      </c>
      <c r="V522" s="107" cm="1">
        <f t="array" ref="V522">_xlfn.IFS($AI522="top", 100, $AI522="bottom", 300)</f>
        <v>100</v>
      </c>
      <c r="W522" s="107" cm="1">
        <f t="array" ref="W522">_xlfn.IFS($AI522="top", 50, $AI522="bottom", 350)</f>
        <v>50</v>
      </c>
      <c r="X522" s="111" t="str">
        <f t="shared" si="101"/>
        <v>HT3_brother_jaime.png</v>
      </c>
      <c r="Y522" s="106" t="str" cm="1">
        <f t="array" ref="Y522">_xlfn.IFS($AR522="target_sister",$AO522,$AR522="target_brother", $AN522,$AR522="distractor_sister",$AQ522,$AR522="distractor_brother",$AP522)</f>
        <v>HT1_brother_casey.png</v>
      </c>
      <c r="Z522" s="106" t="str" cm="1">
        <f t="array" ref="Z522">_xlfn.IFS($AS522="target_sister",$AO522,$AS522="target_brother", $AN522,$AS522="distractor_sister",$AQ522,$AS522="distractor_brother",$AP522)</f>
        <v>HT3_brother_jaime.png</v>
      </c>
      <c r="AA522" s="106" t="str" cm="1">
        <f t="array" ref="AA522">_xlfn.IFS($AT522="target_sister",$AO522,$AT522="target_brother", $AN522,$AT522="distractor_sister",$AQ522,$AT522="distractor_brother",$AP522)</f>
        <v>HT1_sister_casey.png</v>
      </c>
      <c r="AB522" s="106" t="str" cm="1">
        <f t="array" ref="AB522">_xlfn.IFS($AU522="target_sister",$AO522,$AU522="target_brother", $AN522,$AU522="distractor_sister",$AQ522,$AU522="distractor_brother",$AP522)</f>
        <v>HT3_sister_jaime.png</v>
      </c>
      <c r="AC522" s="111" t="str">
        <f>_xlfn.CONCAT(VLOOKUP($C522&amp;$G522,'Character Sets'!$A$3:$H$21,6,FALSE)," gave the ",LEFT($Q522,FIND(".",$Q522)-1)," to ",$AK522," ",$AL522,".")</f>
        <v>Jaime gave the juice to his brother.</v>
      </c>
      <c r="AD522" s="107">
        <v>10</v>
      </c>
      <c r="AE522" s="106" t="str" cm="1">
        <f t="array" ref="AE522">_xlfn.IFS($B522="both", "_nametag", $B522="nametag", "_nametag", $B522="intro", "", $B522="neither", "")</f>
        <v/>
      </c>
      <c r="AF522" s="46" t="s">
        <v>6</v>
      </c>
      <c r="AG522" s="46" t="s">
        <v>5</v>
      </c>
      <c r="AH522" s="108" t="str">
        <f t="shared" si="93"/>
        <v>juice</v>
      </c>
      <c r="AI522" s="46" t="s">
        <v>7</v>
      </c>
      <c r="AJ522" s="110" t="str">
        <f t="shared" si="102"/>
        <v>top right</v>
      </c>
      <c r="AK522" s="110" t="str" cm="1">
        <f t="array" ref="AK522">_xlfn.IFS($G522="he", "his", $G522="she", "her", $G522="they", "their")</f>
        <v>his</v>
      </c>
      <c r="AL522" s="110" t="s">
        <v>135</v>
      </c>
      <c r="AM522" s="111" t="str">
        <f t="shared" si="103"/>
        <v>he_brother</v>
      </c>
      <c r="AN522" s="106" t="str">
        <f t="shared" si="94"/>
        <v>HT3_brother_jaime.png</v>
      </c>
      <c r="AO522" s="106" t="str">
        <f t="shared" si="95"/>
        <v>HT3_sister_jaime.png</v>
      </c>
      <c r="AP522" s="106" t="str">
        <f t="shared" si="96"/>
        <v>HT1_brother_casey.png</v>
      </c>
      <c r="AQ522" s="106" t="str">
        <f t="shared" si="97"/>
        <v>HT1_sister_casey.png</v>
      </c>
      <c r="AR522" s="106" t="s">
        <v>357</v>
      </c>
      <c r="AS522" s="106" t="s">
        <v>355</v>
      </c>
      <c r="AT522" s="106" t="s">
        <v>358</v>
      </c>
      <c r="AU522" s="106" t="s">
        <v>356</v>
      </c>
    </row>
    <row r="523" spans="1:47" x14ac:dyDescent="0.25">
      <c r="A523" s="107">
        <v>15</v>
      </c>
      <c r="B523" s="107" t="s">
        <v>124</v>
      </c>
      <c r="C523" s="107">
        <v>3</v>
      </c>
      <c r="D523" s="46" t="s">
        <v>10</v>
      </c>
      <c r="E523" s="46" t="str">
        <f t="shared" si="98"/>
        <v>intro_list3_critical11</v>
      </c>
      <c r="F523" s="46" t="s">
        <v>337</v>
      </c>
      <c r="G523" s="46" t="s">
        <v>196</v>
      </c>
      <c r="H523" s="46">
        <f>VLOOKUP($C523&amp;$G523,'Character Sets'!$A$3:$H$21,3,FALSE)</f>
        <v>8</v>
      </c>
      <c r="I523" s="46" t="str">
        <f>VLOOKUP($C523&amp;$G523,'Character Sets'!$A$3:$H$21,4,FALSE)</f>
        <v>ST3</v>
      </c>
      <c r="J523" s="46" t="str">
        <f>LOWER(VLOOKUP($C523&amp;$G523,'Character Sets'!$A$3:$H$21,6,FALSE))</f>
        <v>alex</v>
      </c>
      <c r="K523" s="114" t="str">
        <f t="shared" si="99"/>
        <v>ST3_she_alex.png</v>
      </c>
      <c r="L523" s="46" t="s">
        <v>195</v>
      </c>
      <c r="M523" s="46">
        <f>VLOOKUP($C523&amp;$L523,'Character Sets'!$A$3:$H$21,3,FALSE)</f>
        <v>7</v>
      </c>
      <c r="N523" s="46" t="str">
        <f>VLOOKUP($C523&amp;$L523,'Character Sets'!$A$3:$H$21,4,FALSE)</f>
        <v>HT3</v>
      </c>
      <c r="O523" s="46" t="str">
        <f>LOWER(VLOOKUP($C523&amp;$L523,'Character Sets'!$A$3:$H$21,6,FALSE))</f>
        <v>jaime</v>
      </c>
      <c r="P523" s="114" t="str">
        <f t="shared" si="100"/>
        <v>HT3_he_jaime.png</v>
      </c>
      <c r="Q523" s="114" t="s">
        <v>22</v>
      </c>
      <c r="R523" s="107" cm="1">
        <f t="array" ref="R523">_xlfn.IFS($AF523="left", 275, $AF523="right", 525)</f>
        <v>275</v>
      </c>
      <c r="S523" s="107" cm="1">
        <f t="array" ref="S523">_xlfn.IFS($AG523="left", 275, $AG523="right", 525)</f>
        <v>525</v>
      </c>
      <c r="T523" s="107" cm="1">
        <f t="array" ref="T523">_xlfn.IFS($AF523="left", 175, $AF523="right", 725)</f>
        <v>175</v>
      </c>
      <c r="U523" s="107" cm="1">
        <f t="array" ref="U523">_xlfn.IFS($AI523="top", 150, $AI523="bottom", 250)</f>
        <v>250</v>
      </c>
      <c r="V523" s="107" cm="1">
        <f t="array" ref="V523">_xlfn.IFS($AI523="top", 100, $AI523="bottom", 300)</f>
        <v>300</v>
      </c>
      <c r="W523" s="107" cm="1">
        <f t="array" ref="W523">_xlfn.IFS($AI523="top", 50, $AI523="bottom", 350)</f>
        <v>350</v>
      </c>
      <c r="X523" s="111" t="str">
        <f t="shared" si="101"/>
        <v>ST3_sister_alex.png</v>
      </c>
      <c r="Y523" s="106" t="str" cm="1">
        <f t="array" ref="Y523">_xlfn.IFS($AR523="target_sister",$AO523,$AR523="target_brother", $AN523,$AR523="distractor_sister",$AQ523,$AR523="distractor_brother",$AP523)</f>
        <v>ST3_brother_alex.png</v>
      </c>
      <c r="Z523" s="106" t="str" cm="1">
        <f t="array" ref="Z523">_xlfn.IFS($AS523="target_sister",$AO523,$AS523="target_brother", $AN523,$AS523="distractor_sister",$AQ523,$AS523="distractor_brother",$AP523)</f>
        <v>HT3_brother_jaime.png</v>
      </c>
      <c r="AA523" s="106" t="str" cm="1">
        <f t="array" ref="AA523">_xlfn.IFS($AT523="target_sister",$AO523,$AT523="target_brother", $AN523,$AT523="distractor_sister",$AQ523,$AT523="distractor_brother",$AP523)</f>
        <v>ST3_sister_alex.png</v>
      </c>
      <c r="AB523" s="106" t="str" cm="1">
        <f t="array" ref="AB523">_xlfn.IFS($AU523="target_sister",$AO523,$AU523="target_brother", $AN523,$AU523="distractor_sister",$AQ523,$AU523="distractor_brother",$AP523)</f>
        <v>HT3_sister_jaime.png</v>
      </c>
      <c r="AC523" s="111" t="str">
        <f>_xlfn.CONCAT(VLOOKUP($C523&amp;$G523,'Character Sets'!$A$3:$H$21,6,FALSE)," gave the ",LEFT($Q523,FIND(".",$Q523)-1)," to ",$AK523," ",$AL523,".")</f>
        <v>Alex gave the spoon to her sister.</v>
      </c>
      <c r="AD523" s="107">
        <v>11</v>
      </c>
      <c r="AE523" s="106" t="str" cm="1">
        <f t="array" ref="AE523">_xlfn.IFS($B523="both", "_nametag", $B523="nametag", "_nametag", $B523="intro", "", $B523="neither", "")</f>
        <v/>
      </c>
      <c r="AF523" s="46" t="s">
        <v>5</v>
      </c>
      <c r="AG523" s="46" t="s">
        <v>6</v>
      </c>
      <c r="AH523" s="108" t="str">
        <f t="shared" si="93"/>
        <v>spoon</v>
      </c>
      <c r="AI523" s="46" t="s">
        <v>8</v>
      </c>
      <c r="AJ523" s="110" t="str">
        <f t="shared" si="102"/>
        <v>bottom left</v>
      </c>
      <c r="AK523" s="110" t="str" cm="1">
        <f t="array" ref="AK523">_xlfn.IFS($G523="he", "his", $G523="she", "her", $G523="they", "their")</f>
        <v>her</v>
      </c>
      <c r="AL523" s="110" t="s">
        <v>136</v>
      </c>
      <c r="AM523" s="111" t="str">
        <f t="shared" si="103"/>
        <v>she_sister</v>
      </c>
      <c r="AN523" s="106" t="str">
        <f t="shared" si="94"/>
        <v>ST3_brother_alex.png</v>
      </c>
      <c r="AO523" s="106" t="str">
        <f t="shared" si="95"/>
        <v>ST3_sister_alex.png</v>
      </c>
      <c r="AP523" s="106" t="str">
        <f t="shared" si="96"/>
        <v>HT3_brother_jaime.png</v>
      </c>
      <c r="AQ523" s="106" t="str">
        <f t="shared" si="97"/>
        <v>HT3_sister_jaime.png</v>
      </c>
      <c r="AR523" s="106" t="s">
        <v>355</v>
      </c>
      <c r="AS523" s="106" t="s">
        <v>357</v>
      </c>
      <c r="AT523" s="106" t="s">
        <v>356</v>
      </c>
      <c r="AU523" s="106" t="s">
        <v>358</v>
      </c>
    </row>
    <row r="524" spans="1:47" x14ac:dyDescent="0.25">
      <c r="A524" s="107">
        <v>15</v>
      </c>
      <c r="B524" s="107" t="s">
        <v>124</v>
      </c>
      <c r="C524" s="107">
        <v>3</v>
      </c>
      <c r="D524" s="46" t="s">
        <v>10</v>
      </c>
      <c r="E524" s="46" t="str">
        <f t="shared" si="98"/>
        <v>intro_list3_critical12</v>
      </c>
      <c r="F524" s="46" t="s">
        <v>337</v>
      </c>
      <c r="G524" s="46" t="s">
        <v>196</v>
      </c>
      <c r="H524" s="46">
        <f>VLOOKUP($C524&amp;$G524,'Character Sets'!$A$3:$H$21,3,FALSE)</f>
        <v>8</v>
      </c>
      <c r="I524" s="46" t="str">
        <f>VLOOKUP($C524&amp;$G524,'Character Sets'!$A$3:$H$21,4,FALSE)</f>
        <v>ST3</v>
      </c>
      <c r="J524" s="46" t="str">
        <f>LOWER(VLOOKUP($C524&amp;$G524,'Character Sets'!$A$3:$H$21,6,FALSE))</f>
        <v>alex</v>
      </c>
      <c r="K524" s="114" t="str">
        <f t="shared" si="99"/>
        <v>ST3_she_alex.png</v>
      </c>
      <c r="L524" s="46" t="s">
        <v>195</v>
      </c>
      <c r="M524" s="46">
        <f>VLOOKUP($C524&amp;$L524,'Character Sets'!$A$3:$H$21,3,FALSE)</f>
        <v>7</v>
      </c>
      <c r="N524" s="46" t="str">
        <f>VLOOKUP($C524&amp;$L524,'Character Sets'!$A$3:$H$21,4,FALSE)</f>
        <v>HT3</v>
      </c>
      <c r="O524" s="46" t="str">
        <f>LOWER(VLOOKUP($C524&amp;$L524,'Character Sets'!$A$3:$H$21,6,FALSE))</f>
        <v>jaime</v>
      </c>
      <c r="P524" s="114" t="str">
        <f t="shared" si="100"/>
        <v>HT3_he_jaime.png</v>
      </c>
      <c r="Q524" s="114" t="s">
        <v>23</v>
      </c>
      <c r="R524" s="107" cm="1">
        <f t="array" ref="R524">_xlfn.IFS($AF524="left", 275, $AF524="right", 525)</f>
        <v>525</v>
      </c>
      <c r="S524" s="107" cm="1">
        <f t="array" ref="S524">_xlfn.IFS($AG524="left", 275, $AG524="right", 525)</f>
        <v>275</v>
      </c>
      <c r="T524" s="107" cm="1">
        <f t="array" ref="T524">_xlfn.IFS($AF524="left", 175, $AF524="right", 725)</f>
        <v>725</v>
      </c>
      <c r="U524" s="107" cm="1">
        <f t="array" ref="U524">_xlfn.IFS($AI524="top", 150, $AI524="bottom", 250)</f>
        <v>250</v>
      </c>
      <c r="V524" s="107" cm="1">
        <f t="array" ref="V524">_xlfn.IFS($AI524="top", 100, $AI524="bottom", 300)</f>
        <v>300</v>
      </c>
      <c r="W524" s="107" cm="1">
        <f t="array" ref="W524">_xlfn.IFS($AI524="top", 50, $AI524="bottom", 350)</f>
        <v>350</v>
      </c>
      <c r="X524" s="111" t="str">
        <f t="shared" si="101"/>
        <v>ST3_brother_alex.png</v>
      </c>
      <c r="Y524" s="106" t="str" cm="1">
        <f t="array" ref="Y524">_xlfn.IFS($AR524="target_sister",$AO524,$AR524="target_brother", $AN524,$AR524="distractor_sister",$AQ524,$AR524="distractor_brother",$AP524)</f>
        <v>HT3_sister_jaime.png</v>
      </c>
      <c r="Z524" s="106" t="str" cm="1">
        <f t="array" ref="Z524">_xlfn.IFS($AS524="target_sister",$AO524,$AS524="target_brother", $AN524,$AS524="distractor_sister",$AQ524,$AS524="distractor_brother",$AP524)</f>
        <v>ST3_sister_alex.png</v>
      </c>
      <c r="AA524" s="106" t="str" cm="1">
        <f t="array" ref="AA524">_xlfn.IFS($AT524="target_sister",$AO524,$AT524="target_brother", $AN524,$AT524="distractor_sister",$AQ524,$AT524="distractor_brother",$AP524)</f>
        <v>HT3_brother_jaime.png</v>
      </c>
      <c r="AB524" s="106" t="str" cm="1">
        <f t="array" ref="AB524">_xlfn.IFS($AU524="target_sister",$AO524,$AU524="target_brother", $AN524,$AU524="distractor_sister",$AQ524,$AU524="distractor_brother",$AP524)</f>
        <v>ST3_brother_alex.png</v>
      </c>
      <c r="AC524" s="111" t="str">
        <f>_xlfn.CONCAT(VLOOKUP($C524&amp;$G524,'Character Sets'!$A$3:$H$21,6,FALSE)," gave the ",LEFT($Q524,FIND(".",$Q524)-1)," to ",$AK524," ",$AL524,".")</f>
        <v>Alex gave the broccoli to her brother.</v>
      </c>
      <c r="AD524" s="107">
        <v>12</v>
      </c>
      <c r="AE524" s="106" t="str" cm="1">
        <f t="array" ref="AE524">_xlfn.IFS($B524="both", "_nametag", $B524="nametag", "_nametag", $B524="intro", "", $B524="neither", "")</f>
        <v/>
      </c>
      <c r="AF524" s="46" t="s">
        <v>6</v>
      </c>
      <c r="AG524" s="46" t="s">
        <v>5</v>
      </c>
      <c r="AH524" s="108" t="str">
        <f t="shared" si="93"/>
        <v>broccoli</v>
      </c>
      <c r="AI524" s="46" t="s">
        <v>8</v>
      </c>
      <c r="AJ524" s="110" t="str">
        <f t="shared" si="102"/>
        <v>bottom right</v>
      </c>
      <c r="AK524" s="110" t="str" cm="1">
        <f t="array" ref="AK524">_xlfn.IFS($G524="he", "his", $G524="she", "her", $G524="they", "their")</f>
        <v>her</v>
      </c>
      <c r="AL524" s="110" t="s">
        <v>135</v>
      </c>
      <c r="AM524" s="111" t="str">
        <f t="shared" si="103"/>
        <v>she_brother</v>
      </c>
      <c r="AN524" s="106" t="str">
        <f t="shared" si="94"/>
        <v>ST3_brother_alex.png</v>
      </c>
      <c r="AO524" s="106" t="str">
        <f t="shared" si="95"/>
        <v>ST3_sister_alex.png</v>
      </c>
      <c r="AP524" s="106" t="str">
        <f t="shared" si="96"/>
        <v>HT3_brother_jaime.png</v>
      </c>
      <c r="AQ524" s="106" t="str">
        <f t="shared" si="97"/>
        <v>HT3_sister_jaime.png</v>
      </c>
      <c r="AR524" s="106" t="s">
        <v>358</v>
      </c>
      <c r="AS524" s="106" t="s">
        <v>356</v>
      </c>
      <c r="AT524" s="106" t="s">
        <v>357</v>
      </c>
      <c r="AU524" s="106" t="s">
        <v>355</v>
      </c>
    </row>
    <row r="525" spans="1:47" x14ac:dyDescent="0.25">
      <c r="A525" s="107">
        <v>15</v>
      </c>
      <c r="B525" s="107" t="s">
        <v>124</v>
      </c>
      <c r="C525" s="107">
        <v>3</v>
      </c>
      <c r="D525" s="46" t="s">
        <v>10</v>
      </c>
      <c r="E525" s="46" t="str">
        <f t="shared" si="98"/>
        <v>intro_list3_critical13</v>
      </c>
      <c r="F525" s="46" t="s">
        <v>337</v>
      </c>
      <c r="G525" s="46" t="s">
        <v>196</v>
      </c>
      <c r="H525" s="46">
        <f>VLOOKUP($C525&amp;$G525,'Character Sets'!$A$3:$H$21,3,FALSE)</f>
        <v>8</v>
      </c>
      <c r="I525" s="46" t="str">
        <f>VLOOKUP($C525&amp;$G525,'Character Sets'!$A$3:$H$21,4,FALSE)</f>
        <v>ST3</v>
      </c>
      <c r="J525" s="46" t="str">
        <f>LOWER(VLOOKUP($C525&amp;$G525,'Character Sets'!$A$3:$H$21,6,FALSE))</f>
        <v>alex</v>
      </c>
      <c r="K525" s="114" t="str">
        <f t="shared" si="99"/>
        <v>ST3_she_alex.png</v>
      </c>
      <c r="L525" s="46" t="s">
        <v>195</v>
      </c>
      <c r="M525" s="46">
        <f>VLOOKUP($C525&amp;$L525,'Character Sets'!$A$3:$H$21,3,FALSE)</f>
        <v>7</v>
      </c>
      <c r="N525" s="46" t="str">
        <f>VLOOKUP($C525&amp;$L525,'Character Sets'!$A$3:$H$21,4,FALSE)</f>
        <v>HT3</v>
      </c>
      <c r="O525" s="46" t="str">
        <f>LOWER(VLOOKUP($C525&amp;$L525,'Character Sets'!$A$3:$H$21,6,FALSE))</f>
        <v>jaime</v>
      </c>
      <c r="P525" s="114" t="str">
        <f t="shared" si="100"/>
        <v>HT3_he_jaime.png</v>
      </c>
      <c r="Q525" s="114" t="s">
        <v>24</v>
      </c>
      <c r="R525" s="107" cm="1">
        <f t="array" ref="R525">_xlfn.IFS($AF525="left", 275, $AF525="right", 525)</f>
        <v>275</v>
      </c>
      <c r="S525" s="107" cm="1">
        <f t="array" ref="S525">_xlfn.IFS($AG525="left", 275, $AG525="right", 525)</f>
        <v>525</v>
      </c>
      <c r="T525" s="107" cm="1">
        <f t="array" ref="T525">_xlfn.IFS($AF525="left", 175, $AF525="right", 725)</f>
        <v>175</v>
      </c>
      <c r="U525" s="107" cm="1">
        <f t="array" ref="U525">_xlfn.IFS($AI525="top", 150, $AI525="bottom", 250)</f>
        <v>150</v>
      </c>
      <c r="V525" s="107" cm="1">
        <f t="array" ref="V525">_xlfn.IFS($AI525="top", 100, $AI525="bottom", 300)</f>
        <v>100</v>
      </c>
      <c r="W525" s="107" cm="1">
        <f t="array" ref="W525">_xlfn.IFS($AI525="top", 50, $AI525="bottom", 350)</f>
        <v>50</v>
      </c>
      <c r="X525" s="111" t="str">
        <f t="shared" si="101"/>
        <v>ST3_brother_alex.png</v>
      </c>
      <c r="Y525" s="106" t="str" cm="1">
        <f t="array" ref="Y525">_xlfn.IFS($AR525="target_sister",$AO525,$AR525="target_brother", $AN525,$AR525="distractor_sister",$AQ525,$AR525="distractor_brother",$AP525)</f>
        <v>ST3_brother_alex.png</v>
      </c>
      <c r="Z525" s="106" t="str" cm="1">
        <f t="array" ref="Z525">_xlfn.IFS($AS525="target_sister",$AO525,$AS525="target_brother", $AN525,$AS525="distractor_sister",$AQ525,$AS525="distractor_brother",$AP525)</f>
        <v>HT3_brother_jaime.png</v>
      </c>
      <c r="AA525" s="106" t="str" cm="1">
        <f t="array" ref="AA525">_xlfn.IFS($AT525="target_sister",$AO525,$AT525="target_brother", $AN525,$AT525="distractor_sister",$AQ525,$AT525="distractor_brother",$AP525)</f>
        <v>ST3_sister_alex.png</v>
      </c>
      <c r="AB525" s="106" t="str" cm="1">
        <f t="array" ref="AB525">_xlfn.IFS($AU525="target_sister",$AO525,$AU525="target_brother", $AN525,$AU525="distractor_sister",$AQ525,$AU525="distractor_brother",$AP525)</f>
        <v>HT3_sister_jaime.png</v>
      </c>
      <c r="AC525" s="111" t="str">
        <f>_xlfn.CONCAT(VLOOKUP($C525&amp;$G525,'Character Sets'!$A$3:$H$21,6,FALSE)," gave the ",LEFT($Q525,FIND(".",$Q525)-1)," to ",$AK525," ",$AL525,".")</f>
        <v>Alex gave the egg to her brother.</v>
      </c>
      <c r="AD525" s="107">
        <v>13</v>
      </c>
      <c r="AE525" s="106" t="str" cm="1">
        <f t="array" ref="AE525">_xlfn.IFS($B525="both", "_nametag", $B525="nametag", "_nametag", $B525="intro", "", $B525="neither", "")</f>
        <v/>
      </c>
      <c r="AF525" s="46" t="s">
        <v>5</v>
      </c>
      <c r="AG525" s="46" t="s">
        <v>6</v>
      </c>
      <c r="AH525" s="108" t="str">
        <f t="shared" si="93"/>
        <v>egg</v>
      </c>
      <c r="AI525" s="46" t="s">
        <v>7</v>
      </c>
      <c r="AJ525" s="110" t="str">
        <f t="shared" si="102"/>
        <v>top left</v>
      </c>
      <c r="AK525" s="110" t="str" cm="1">
        <f t="array" ref="AK525">_xlfn.IFS($G525="he", "his", $G525="she", "her", $G525="they", "their")</f>
        <v>her</v>
      </c>
      <c r="AL525" s="110" t="s">
        <v>135</v>
      </c>
      <c r="AM525" s="111" t="str">
        <f t="shared" si="103"/>
        <v>she_brother</v>
      </c>
      <c r="AN525" s="106" t="str">
        <f t="shared" si="94"/>
        <v>ST3_brother_alex.png</v>
      </c>
      <c r="AO525" s="106" t="str">
        <f t="shared" si="95"/>
        <v>ST3_sister_alex.png</v>
      </c>
      <c r="AP525" s="106" t="str">
        <f t="shared" si="96"/>
        <v>HT3_brother_jaime.png</v>
      </c>
      <c r="AQ525" s="106" t="str">
        <f t="shared" si="97"/>
        <v>HT3_sister_jaime.png</v>
      </c>
      <c r="AR525" s="106" t="s">
        <v>355</v>
      </c>
      <c r="AS525" s="106" t="s">
        <v>357</v>
      </c>
      <c r="AT525" s="106" t="s">
        <v>356</v>
      </c>
      <c r="AU525" s="106" t="s">
        <v>358</v>
      </c>
    </row>
    <row r="526" spans="1:47" x14ac:dyDescent="0.25">
      <c r="A526" s="107">
        <v>15</v>
      </c>
      <c r="B526" s="107" t="s">
        <v>124</v>
      </c>
      <c r="C526" s="107">
        <v>3</v>
      </c>
      <c r="D526" s="46" t="s">
        <v>10</v>
      </c>
      <c r="E526" s="46" t="str">
        <f t="shared" si="98"/>
        <v>intro_list3_critical14</v>
      </c>
      <c r="F526" s="46" t="s">
        <v>337</v>
      </c>
      <c r="G526" s="46" t="s">
        <v>196</v>
      </c>
      <c r="H526" s="46">
        <f>VLOOKUP($C526&amp;$G526,'Character Sets'!$A$3:$H$21,3,FALSE)</f>
        <v>8</v>
      </c>
      <c r="I526" s="46" t="str">
        <f>VLOOKUP($C526&amp;$G526,'Character Sets'!$A$3:$H$21,4,FALSE)</f>
        <v>ST3</v>
      </c>
      <c r="J526" s="46" t="str">
        <f>LOWER(VLOOKUP($C526&amp;$G526,'Character Sets'!$A$3:$H$21,6,FALSE))</f>
        <v>alex</v>
      </c>
      <c r="K526" s="114" t="str">
        <f t="shared" si="99"/>
        <v>ST3_she_alex.png</v>
      </c>
      <c r="L526" s="46" t="s">
        <v>195</v>
      </c>
      <c r="M526" s="46">
        <f>VLOOKUP($C526&amp;$L526,'Character Sets'!$A$3:$H$21,3,FALSE)</f>
        <v>7</v>
      </c>
      <c r="N526" s="46" t="str">
        <f>VLOOKUP($C526&amp;$L526,'Character Sets'!$A$3:$H$21,4,FALSE)</f>
        <v>HT3</v>
      </c>
      <c r="O526" s="46" t="str">
        <f>LOWER(VLOOKUP($C526&amp;$L526,'Character Sets'!$A$3:$H$21,6,FALSE))</f>
        <v>jaime</v>
      </c>
      <c r="P526" s="114" t="str">
        <f t="shared" si="100"/>
        <v>HT3_he_jaime.png</v>
      </c>
      <c r="Q526" s="114" t="s">
        <v>35</v>
      </c>
      <c r="R526" s="107" cm="1">
        <f t="array" ref="R526">_xlfn.IFS($AF526="left", 275, $AF526="right", 525)</f>
        <v>525</v>
      </c>
      <c r="S526" s="107" cm="1">
        <f t="array" ref="S526">_xlfn.IFS($AG526="left", 275, $AG526="right", 525)</f>
        <v>275</v>
      </c>
      <c r="T526" s="107" cm="1">
        <f t="array" ref="T526">_xlfn.IFS($AF526="left", 175, $AF526="right", 725)</f>
        <v>725</v>
      </c>
      <c r="U526" s="107" cm="1">
        <f t="array" ref="U526">_xlfn.IFS($AI526="top", 150, $AI526="bottom", 250)</f>
        <v>150</v>
      </c>
      <c r="V526" s="107" cm="1">
        <f t="array" ref="V526">_xlfn.IFS($AI526="top", 100, $AI526="bottom", 300)</f>
        <v>100</v>
      </c>
      <c r="W526" s="107" cm="1">
        <f t="array" ref="W526">_xlfn.IFS($AI526="top", 50, $AI526="bottom", 350)</f>
        <v>50</v>
      </c>
      <c r="X526" s="111" t="str">
        <f t="shared" si="101"/>
        <v>ST3_sister_alex.png</v>
      </c>
      <c r="Y526" s="106" t="str" cm="1">
        <f t="array" ref="Y526">_xlfn.IFS($AR526="target_sister",$AO526,$AR526="target_brother", $AN526,$AR526="distractor_sister",$AQ526,$AR526="distractor_brother",$AP526)</f>
        <v>HT3_sister_jaime.png</v>
      </c>
      <c r="Z526" s="106" t="str" cm="1">
        <f t="array" ref="Z526">_xlfn.IFS($AS526="target_sister",$AO526,$AS526="target_brother", $AN526,$AS526="distractor_sister",$AQ526,$AS526="distractor_brother",$AP526)</f>
        <v>ST3_sister_alex.png</v>
      </c>
      <c r="AA526" s="106" t="str" cm="1">
        <f t="array" ref="AA526">_xlfn.IFS($AT526="target_sister",$AO526,$AT526="target_brother", $AN526,$AT526="distractor_sister",$AQ526,$AT526="distractor_brother",$AP526)</f>
        <v>HT3_brother_jaime.png</v>
      </c>
      <c r="AB526" s="106" t="str" cm="1">
        <f t="array" ref="AB526">_xlfn.IFS($AU526="target_sister",$AO526,$AU526="target_brother", $AN526,$AU526="distractor_sister",$AQ526,$AU526="distractor_brother",$AP526)</f>
        <v>ST3_brother_alex.png</v>
      </c>
      <c r="AC526" s="111" t="str">
        <f>_xlfn.CONCAT(VLOOKUP($C526&amp;$G526,'Character Sets'!$A$3:$H$21,6,FALSE)," gave the ",LEFT($Q526,FIND(".",$Q526)-1)," to ",$AK526," ",$AL526,".")</f>
        <v>Alex gave the strawberry to her sister.</v>
      </c>
      <c r="AD526" s="107">
        <v>14</v>
      </c>
      <c r="AE526" s="106" t="str" cm="1">
        <f t="array" ref="AE526">_xlfn.IFS($B526="both", "_nametag", $B526="nametag", "_nametag", $B526="intro", "", $B526="neither", "")</f>
        <v/>
      </c>
      <c r="AF526" s="46" t="s">
        <v>6</v>
      </c>
      <c r="AG526" s="46" t="s">
        <v>5</v>
      </c>
      <c r="AH526" s="108" t="str">
        <f t="shared" si="93"/>
        <v>strawberry</v>
      </c>
      <c r="AI526" s="46" t="s">
        <v>7</v>
      </c>
      <c r="AJ526" s="110" t="str">
        <f t="shared" si="102"/>
        <v>top right</v>
      </c>
      <c r="AK526" s="110" t="str" cm="1">
        <f t="array" ref="AK526">_xlfn.IFS($G526="he", "his", $G526="she", "her", $G526="they", "their")</f>
        <v>her</v>
      </c>
      <c r="AL526" s="110" t="s">
        <v>136</v>
      </c>
      <c r="AM526" s="111" t="str">
        <f t="shared" si="103"/>
        <v>she_sister</v>
      </c>
      <c r="AN526" s="106" t="str">
        <f t="shared" si="94"/>
        <v>ST3_brother_alex.png</v>
      </c>
      <c r="AO526" s="106" t="str">
        <f t="shared" si="95"/>
        <v>ST3_sister_alex.png</v>
      </c>
      <c r="AP526" s="106" t="str">
        <f t="shared" si="96"/>
        <v>HT3_brother_jaime.png</v>
      </c>
      <c r="AQ526" s="106" t="str">
        <f t="shared" si="97"/>
        <v>HT3_sister_jaime.png</v>
      </c>
      <c r="AR526" s="106" t="s">
        <v>358</v>
      </c>
      <c r="AS526" s="106" t="s">
        <v>356</v>
      </c>
      <c r="AT526" s="106" t="s">
        <v>357</v>
      </c>
      <c r="AU526" s="106" t="s">
        <v>355</v>
      </c>
    </row>
    <row r="527" spans="1:47" x14ac:dyDescent="0.25">
      <c r="A527" s="107">
        <v>15</v>
      </c>
      <c r="B527" s="107" t="s">
        <v>124</v>
      </c>
      <c r="C527" s="107">
        <v>3</v>
      </c>
      <c r="D527" s="46" t="s">
        <v>10</v>
      </c>
      <c r="E527" s="46" t="str">
        <f t="shared" si="98"/>
        <v>intro_list3_critical15</v>
      </c>
      <c r="F527" s="46" t="s">
        <v>337</v>
      </c>
      <c r="G527" s="46" t="s">
        <v>196</v>
      </c>
      <c r="H527" s="46">
        <f>VLOOKUP($C527&amp;$G527,'Character Sets'!$A$3:$H$21,3,FALSE)</f>
        <v>8</v>
      </c>
      <c r="I527" s="46" t="str">
        <f>VLOOKUP($C527&amp;$G527,'Character Sets'!$A$3:$H$21,4,FALSE)</f>
        <v>ST3</v>
      </c>
      <c r="J527" s="46" t="str">
        <f>LOWER(VLOOKUP($C527&amp;$G527,'Character Sets'!$A$3:$H$21,6,FALSE))</f>
        <v>alex</v>
      </c>
      <c r="K527" s="114" t="str">
        <f t="shared" si="99"/>
        <v>ST3_she_alex.png</v>
      </c>
      <c r="L527" s="46" t="s">
        <v>195</v>
      </c>
      <c r="M527" s="46">
        <f>VLOOKUP($C527&amp;$L527,'Character Sets'!$A$3:$H$21,3,FALSE)</f>
        <v>7</v>
      </c>
      <c r="N527" s="46" t="str">
        <f>VLOOKUP($C527&amp;$L527,'Character Sets'!$A$3:$H$21,4,FALSE)</f>
        <v>HT3</v>
      </c>
      <c r="O527" s="46" t="str">
        <f>LOWER(VLOOKUP($C527&amp;$L527,'Character Sets'!$A$3:$H$21,6,FALSE))</f>
        <v>jaime</v>
      </c>
      <c r="P527" s="114" t="str">
        <f t="shared" si="100"/>
        <v>HT3_he_jaime.png</v>
      </c>
      <c r="Q527" s="114" t="s">
        <v>25</v>
      </c>
      <c r="R527" s="107" cm="1">
        <f t="array" ref="R527">_xlfn.IFS($AF527="left", 275, $AF527="right", 525)</f>
        <v>275</v>
      </c>
      <c r="S527" s="107" cm="1">
        <f t="array" ref="S527">_xlfn.IFS($AG527="left", 275, $AG527="right", 525)</f>
        <v>525</v>
      </c>
      <c r="T527" s="107" cm="1">
        <f t="array" ref="T527">_xlfn.IFS($AF527="left", 175, $AF527="right", 725)</f>
        <v>175</v>
      </c>
      <c r="U527" s="107" cm="1">
        <f t="array" ref="U527">_xlfn.IFS($AI527="top", 150, $AI527="bottom", 250)</f>
        <v>250</v>
      </c>
      <c r="V527" s="107" cm="1">
        <f t="array" ref="V527">_xlfn.IFS($AI527="top", 100, $AI527="bottom", 300)</f>
        <v>300</v>
      </c>
      <c r="W527" s="107" cm="1">
        <f t="array" ref="W527">_xlfn.IFS($AI527="top", 50, $AI527="bottom", 350)</f>
        <v>350</v>
      </c>
      <c r="X527" s="111" t="str">
        <f t="shared" si="101"/>
        <v>ST3_brother_alex.png</v>
      </c>
      <c r="Y527" s="106" t="str" cm="1">
        <f t="array" ref="Y527">_xlfn.IFS($AR527="target_sister",$AO527,$AR527="target_brother", $AN527,$AR527="distractor_sister",$AQ527,$AR527="distractor_brother",$AP527)</f>
        <v>ST3_sister_alex.png</v>
      </c>
      <c r="Z527" s="106" t="str" cm="1">
        <f t="array" ref="Z527">_xlfn.IFS($AS527="target_sister",$AO527,$AS527="target_brother", $AN527,$AS527="distractor_sister",$AQ527,$AS527="distractor_brother",$AP527)</f>
        <v>HT3_brother_jaime.png</v>
      </c>
      <c r="AA527" s="106" t="str" cm="1">
        <f t="array" ref="AA527">_xlfn.IFS($AT527="target_sister",$AO527,$AT527="target_brother", $AN527,$AT527="distractor_sister",$AQ527,$AT527="distractor_brother",$AP527)</f>
        <v>ST3_brother_alex.png</v>
      </c>
      <c r="AB527" s="106" t="str" cm="1">
        <f t="array" ref="AB527">_xlfn.IFS($AU527="target_sister",$AO527,$AU527="target_brother", $AN527,$AU527="distractor_sister",$AQ527,$AU527="distractor_brother",$AP527)</f>
        <v>HT3_sister_jaime.png</v>
      </c>
      <c r="AC527" s="111" t="str">
        <f>_xlfn.CONCAT(VLOOKUP($C527&amp;$G527,'Character Sets'!$A$3:$H$21,6,FALSE)," gave the ",LEFT($Q527,FIND(".",$Q527)-1)," to ",$AK527," ",$AL527,".")</f>
        <v>Alex gave the pineapple to her brother.</v>
      </c>
      <c r="AD527" s="107">
        <v>15</v>
      </c>
      <c r="AE527" s="106" t="str" cm="1">
        <f t="array" ref="AE527">_xlfn.IFS($B527="both", "_nametag", $B527="nametag", "_nametag", $B527="intro", "", $B527="neither", "")</f>
        <v/>
      </c>
      <c r="AF527" s="46" t="s">
        <v>5</v>
      </c>
      <c r="AG527" s="46" t="s">
        <v>6</v>
      </c>
      <c r="AH527" s="108" t="str">
        <f t="shared" si="93"/>
        <v>pineapple</v>
      </c>
      <c r="AI527" s="46" t="s">
        <v>8</v>
      </c>
      <c r="AJ527" s="110" t="str">
        <f t="shared" si="102"/>
        <v>bottom left</v>
      </c>
      <c r="AK527" s="110" t="str" cm="1">
        <f t="array" ref="AK527">_xlfn.IFS($G527="he", "his", $G527="she", "her", $G527="they", "their")</f>
        <v>her</v>
      </c>
      <c r="AL527" s="110" t="s">
        <v>135</v>
      </c>
      <c r="AM527" s="111" t="str">
        <f t="shared" si="103"/>
        <v>she_brother</v>
      </c>
      <c r="AN527" s="106" t="str">
        <f t="shared" si="94"/>
        <v>ST3_brother_alex.png</v>
      </c>
      <c r="AO527" s="106" t="str">
        <f t="shared" si="95"/>
        <v>ST3_sister_alex.png</v>
      </c>
      <c r="AP527" s="106" t="str">
        <f t="shared" si="96"/>
        <v>HT3_brother_jaime.png</v>
      </c>
      <c r="AQ527" s="106" t="str">
        <f t="shared" si="97"/>
        <v>HT3_sister_jaime.png</v>
      </c>
      <c r="AR527" s="106" t="s">
        <v>356</v>
      </c>
      <c r="AS527" s="106" t="s">
        <v>357</v>
      </c>
      <c r="AT527" s="106" t="s">
        <v>355</v>
      </c>
      <c r="AU527" s="106" t="s">
        <v>358</v>
      </c>
    </row>
    <row r="528" spans="1:47" x14ac:dyDescent="0.25">
      <c r="A528" s="107">
        <v>15</v>
      </c>
      <c r="B528" s="107" t="s">
        <v>124</v>
      </c>
      <c r="C528" s="107">
        <v>3</v>
      </c>
      <c r="D528" s="46" t="s">
        <v>10</v>
      </c>
      <c r="E528" s="46" t="str">
        <f t="shared" si="98"/>
        <v>intro_list3_critical16</v>
      </c>
      <c r="F528" s="109" t="s">
        <v>338</v>
      </c>
      <c r="G528" s="46" t="s">
        <v>196</v>
      </c>
      <c r="H528" s="46">
        <f>VLOOKUP($C528&amp;$G528,'Character Sets'!$A$3:$H$21,3,FALSE)</f>
        <v>8</v>
      </c>
      <c r="I528" s="46" t="str">
        <f>VLOOKUP($C528&amp;$G528,'Character Sets'!$A$3:$H$21,4,FALSE)</f>
        <v>ST3</v>
      </c>
      <c r="J528" s="46" t="str">
        <f>LOWER(VLOOKUP($C528&amp;$G528,'Character Sets'!$A$3:$H$21,6,FALSE))</f>
        <v>alex</v>
      </c>
      <c r="K528" s="114" t="str">
        <f t="shared" si="99"/>
        <v>ST3_she_alex.png</v>
      </c>
      <c r="L528" s="46" t="s">
        <v>197</v>
      </c>
      <c r="M528" s="46">
        <f>VLOOKUP($C528&amp;$L528,'Character Sets'!$A$3:$H$21,3,FALSE)</f>
        <v>9</v>
      </c>
      <c r="N528" s="46" t="str">
        <f>VLOOKUP($C528&amp;$L528,'Character Sets'!$A$3:$H$21,4,FALSE)</f>
        <v>HT1</v>
      </c>
      <c r="O528" s="46" t="str">
        <f>LOWER(VLOOKUP($C528&amp;$L528,'Character Sets'!$A$3:$H$21,6,FALSE))</f>
        <v>casey</v>
      </c>
      <c r="P528" s="114" t="str">
        <f t="shared" si="100"/>
        <v>HT1_they_casey.png</v>
      </c>
      <c r="Q528" s="114" t="s">
        <v>26</v>
      </c>
      <c r="R528" s="107" cm="1">
        <f t="array" ref="R528">_xlfn.IFS($AF528="left", 275, $AF528="right", 525)</f>
        <v>525</v>
      </c>
      <c r="S528" s="107" cm="1">
        <f t="array" ref="S528">_xlfn.IFS($AG528="left", 275, $AG528="right", 525)</f>
        <v>275</v>
      </c>
      <c r="T528" s="107" cm="1">
        <f t="array" ref="T528">_xlfn.IFS($AF528="left", 175, $AF528="right", 725)</f>
        <v>725</v>
      </c>
      <c r="U528" s="107" cm="1">
        <f t="array" ref="U528">_xlfn.IFS($AI528="top", 150, $AI528="bottom", 250)</f>
        <v>250</v>
      </c>
      <c r="V528" s="107" cm="1">
        <f t="array" ref="V528">_xlfn.IFS($AI528="top", 100, $AI528="bottom", 300)</f>
        <v>300</v>
      </c>
      <c r="W528" s="107" cm="1">
        <f t="array" ref="W528">_xlfn.IFS($AI528="top", 50, $AI528="bottom", 350)</f>
        <v>350</v>
      </c>
      <c r="X528" s="111" t="str">
        <f t="shared" si="101"/>
        <v>ST3_sister_alex.png</v>
      </c>
      <c r="Y528" s="106" t="str" cm="1">
        <f t="array" ref="Y528">_xlfn.IFS($AR528="target_sister",$AO528,$AR528="target_brother", $AN528,$AR528="distractor_sister",$AQ528,$AR528="distractor_brother",$AP528)</f>
        <v>HT1_brother_casey.png</v>
      </c>
      <c r="Z528" s="106" t="str" cm="1">
        <f t="array" ref="Z528">_xlfn.IFS($AS528="target_sister",$AO528,$AS528="target_brother", $AN528,$AS528="distractor_sister",$AQ528,$AS528="distractor_brother",$AP528)</f>
        <v>ST3_brother_alex.png</v>
      </c>
      <c r="AA528" s="106" t="str" cm="1">
        <f t="array" ref="AA528">_xlfn.IFS($AT528="target_sister",$AO528,$AT528="target_brother", $AN528,$AT528="distractor_sister",$AQ528,$AT528="distractor_brother",$AP528)</f>
        <v>HT1_sister_casey.png</v>
      </c>
      <c r="AB528" s="106" t="str" cm="1">
        <f t="array" ref="AB528">_xlfn.IFS($AU528="target_sister",$AO528,$AU528="target_brother", $AN528,$AU528="distractor_sister",$AQ528,$AU528="distractor_brother",$AP528)</f>
        <v>ST3_sister_alex.png</v>
      </c>
      <c r="AC528" s="111" t="str">
        <f>_xlfn.CONCAT(VLOOKUP($C528&amp;$G528,'Character Sets'!$A$3:$H$21,6,FALSE)," gave the ",LEFT($Q528,FIND(".",$Q528)-1)," to ",$AK528," ",$AL528,".")</f>
        <v>Alex gave the banana to her sister.</v>
      </c>
      <c r="AD528" s="107">
        <v>16</v>
      </c>
      <c r="AE528" s="106" t="str" cm="1">
        <f t="array" ref="AE528">_xlfn.IFS($B528="both", "_nametag", $B528="nametag", "_nametag", $B528="intro", "", $B528="neither", "")</f>
        <v/>
      </c>
      <c r="AF528" s="46" t="s">
        <v>6</v>
      </c>
      <c r="AG528" s="46" t="s">
        <v>5</v>
      </c>
      <c r="AH528" s="108" t="str">
        <f t="shared" si="93"/>
        <v>banana</v>
      </c>
      <c r="AI528" s="46" t="s">
        <v>8</v>
      </c>
      <c r="AJ528" s="110" t="str">
        <f t="shared" si="102"/>
        <v>bottom right</v>
      </c>
      <c r="AK528" s="110" t="str" cm="1">
        <f t="array" ref="AK528">_xlfn.IFS($G528="he", "his", $G528="she", "her", $G528="they", "their")</f>
        <v>her</v>
      </c>
      <c r="AL528" s="110" t="s">
        <v>136</v>
      </c>
      <c r="AM528" s="111" t="str">
        <f t="shared" si="103"/>
        <v>she_sister</v>
      </c>
      <c r="AN528" s="106" t="str">
        <f t="shared" si="94"/>
        <v>ST3_brother_alex.png</v>
      </c>
      <c r="AO528" s="106" t="str">
        <f t="shared" si="95"/>
        <v>ST3_sister_alex.png</v>
      </c>
      <c r="AP528" s="106" t="str">
        <f t="shared" si="96"/>
        <v>HT1_brother_casey.png</v>
      </c>
      <c r="AQ528" s="106" t="str">
        <f t="shared" si="97"/>
        <v>HT1_sister_casey.png</v>
      </c>
      <c r="AR528" s="106" t="s">
        <v>357</v>
      </c>
      <c r="AS528" s="106" t="s">
        <v>355</v>
      </c>
      <c r="AT528" s="106" t="s">
        <v>358</v>
      </c>
      <c r="AU528" s="106" t="s">
        <v>356</v>
      </c>
    </row>
    <row r="529" spans="1:47" x14ac:dyDescent="0.25">
      <c r="A529" s="107">
        <v>15</v>
      </c>
      <c r="B529" s="107" t="s">
        <v>124</v>
      </c>
      <c r="C529" s="107">
        <v>3</v>
      </c>
      <c r="D529" s="46" t="s">
        <v>10</v>
      </c>
      <c r="E529" s="46" t="str">
        <f t="shared" si="98"/>
        <v>intro_list3_critical17</v>
      </c>
      <c r="F529" s="109" t="s">
        <v>338</v>
      </c>
      <c r="G529" s="46" t="s">
        <v>196</v>
      </c>
      <c r="H529" s="46">
        <f>VLOOKUP($C529&amp;$G529,'Character Sets'!$A$3:$H$21,3,FALSE)</f>
        <v>8</v>
      </c>
      <c r="I529" s="46" t="str">
        <f>VLOOKUP($C529&amp;$G529,'Character Sets'!$A$3:$H$21,4,FALSE)</f>
        <v>ST3</v>
      </c>
      <c r="J529" s="46" t="str">
        <f>LOWER(VLOOKUP($C529&amp;$G529,'Character Sets'!$A$3:$H$21,6,FALSE))</f>
        <v>alex</v>
      </c>
      <c r="K529" s="114" t="str">
        <f t="shared" si="99"/>
        <v>ST3_she_alex.png</v>
      </c>
      <c r="L529" s="46" t="s">
        <v>197</v>
      </c>
      <c r="M529" s="46">
        <f>VLOOKUP($C529&amp;$L529,'Character Sets'!$A$3:$H$21,3,FALSE)</f>
        <v>9</v>
      </c>
      <c r="N529" s="46" t="str">
        <f>VLOOKUP($C529&amp;$L529,'Character Sets'!$A$3:$H$21,4,FALSE)</f>
        <v>HT1</v>
      </c>
      <c r="O529" s="46" t="str">
        <f>LOWER(VLOOKUP($C529&amp;$L529,'Character Sets'!$A$3:$H$21,6,FALSE))</f>
        <v>casey</v>
      </c>
      <c r="P529" s="114" t="str">
        <f t="shared" si="100"/>
        <v>HT1_they_casey.png</v>
      </c>
      <c r="Q529" s="114" t="s">
        <v>175</v>
      </c>
      <c r="R529" s="107" cm="1">
        <f t="array" ref="R529">_xlfn.IFS($AF529="left", 275, $AF529="right", 525)</f>
        <v>275</v>
      </c>
      <c r="S529" s="107" cm="1">
        <f t="array" ref="S529">_xlfn.IFS($AG529="left", 275, $AG529="right", 525)</f>
        <v>525</v>
      </c>
      <c r="T529" s="107" cm="1">
        <f t="array" ref="T529">_xlfn.IFS($AF529="left", 175, $AF529="right", 725)</f>
        <v>175</v>
      </c>
      <c r="U529" s="107" cm="1">
        <f t="array" ref="U529">_xlfn.IFS($AI529="top", 150, $AI529="bottom", 250)</f>
        <v>150</v>
      </c>
      <c r="V529" s="107" cm="1">
        <f t="array" ref="V529">_xlfn.IFS($AI529="top", 100, $AI529="bottom", 300)</f>
        <v>100</v>
      </c>
      <c r="W529" s="107" cm="1">
        <f t="array" ref="W529">_xlfn.IFS($AI529="top", 50, $AI529="bottom", 350)</f>
        <v>50</v>
      </c>
      <c r="X529" s="111" t="str">
        <f t="shared" si="101"/>
        <v>ST3_sister_alex.png</v>
      </c>
      <c r="Y529" s="106" t="str" cm="1">
        <f t="array" ref="Y529">_xlfn.IFS($AR529="target_sister",$AO529,$AR529="target_brother", $AN529,$AR529="distractor_sister",$AQ529,$AR529="distractor_brother",$AP529)</f>
        <v>ST3_sister_alex.png</v>
      </c>
      <c r="Z529" s="106" t="str" cm="1">
        <f t="array" ref="Z529">_xlfn.IFS($AS529="target_sister",$AO529,$AS529="target_brother", $AN529,$AS529="distractor_sister",$AQ529,$AS529="distractor_brother",$AP529)</f>
        <v>HT1_sister_casey.png</v>
      </c>
      <c r="AA529" s="106" t="str" cm="1">
        <f t="array" ref="AA529">_xlfn.IFS($AT529="target_sister",$AO529,$AT529="target_brother", $AN529,$AT529="distractor_sister",$AQ529,$AT529="distractor_brother",$AP529)</f>
        <v>ST3_brother_alex.png</v>
      </c>
      <c r="AB529" s="106" t="str" cm="1">
        <f t="array" ref="AB529">_xlfn.IFS($AU529="target_sister",$AO529,$AU529="target_brother", $AN529,$AU529="distractor_sister",$AQ529,$AU529="distractor_brother",$AP529)</f>
        <v>HT1_brother_casey.png</v>
      </c>
      <c r="AC529" s="111" t="str">
        <f>_xlfn.CONCAT(VLOOKUP($C529&amp;$G529,'Character Sets'!$A$3:$H$21,6,FALSE)," gave the ",LEFT($Q529,FIND(".",$Q529)-1)," to ",$AK529," ",$AL529,".")</f>
        <v>Alex gave the bacon to her sister.</v>
      </c>
      <c r="AD529" s="107">
        <v>17</v>
      </c>
      <c r="AE529" s="106" t="str" cm="1">
        <f t="array" ref="AE529">_xlfn.IFS($B529="both", "_nametag", $B529="nametag", "_nametag", $B529="intro", "", $B529="neither", "")</f>
        <v/>
      </c>
      <c r="AF529" s="46" t="s">
        <v>5</v>
      </c>
      <c r="AG529" s="46" t="s">
        <v>6</v>
      </c>
      <c r="AH529" s="108" t="str">
        <f t="shared" si="93"/>
        <v>bacon</v>
      </c>
      <c r="AI529" s="46" t="s">
        <v>7</v>
      </c>
      <c r="AJ529" s="110" t="str">
        <f t="shared" si="102"/>
        <v>top left</v>
      </c>
      <c r="AK529" s="110" t="str" cm="1">
        <f t="array" ref="AK529">_xlfn.IFS($G529="he", "his", $G529="she", "her", $G529="they", "their")</f>
        <v>her</v>
      </c>
      <c r="AL529" s="110" t="s">
        <v>136</v>
      </c>
      <c r="AM529" s="111" t="str">
        <f t="shared" si="103"/>
        <v>she_sister</v>
      </c>
      <c r="AN529" s="106" t="str">
        <f t="shared" si="94"/>
        <v>ST3_brother_alex.png</v>
      </c>
      <c r="AO529" s="106" t="str">
        <f t="shared" si="95"/>
        <v>ST3_sister_alex.png</v>
      </c>
      <c r="AP529" s="106" t="str">
        <f t="shared" si="96"/>
        <v>HT1_brother_casey.png</v>
      </c>
      <c r="AQ529" s="106" t="str">
        <f t="shared" si="97"/>
        <v>HT1_sister_casey.png</v>
      </c>
      <c r="AR529" s="106" t="s">
        <v>356</v>
      </c>
      <c r="AS529" s="106" t="s">
        <v>358</v>
      </c>
      <c r="AT529" s="106" t="s">
        <v>355</v>
      </c>
      <c r="AU529" s="106" t="s">
        <v>357</v>
      </c>
    </row>
    <row r="530" spans="1:47" x14ac:dyDescent="0.25">
      <c r="A530" s="107">
        <v>15</v>
      </c>
      <c r="B530" s="107" t="s">
        <v>124</v>
      </c>
      <c r="C530" s="107">
        <v>3</v>
      </c>
      <c r="D530" s="46" t="s">
        <v>10</v>
      </c>
      <c r="E530" s="46" t="str">
        <f t="shared" si="98"/>
        <v>intro_list3_critical18</v>
      </c>
      <c r="F530" s="109" t="s">
        <v>338</v>
      </c>
      <c r="G530" s="46" t="s">
        <v>196</v>
      </c>
      <c r="H530" s="46">
        <f>VLOOKUP($C530&amp;$G530,'Character Sets'!$A$3:$H$21,3,FALSE)</f>
        <v>8</v>
      </c>
      <c r="I530" s="46" t="str">
        <f>VLOOKUP($C530&amp;$G530,'Character Sets'!$A$3:$H$21,4,FALSE)</f>
        <v>ST3</v>
      </c>
      <c r="J530" s="46" t="str">
        <f>LOWER(VLOOKUP($C530&amp;$G530,'Character Sets'!$A$3:$H$21,6,FALSE))</f>
        <v>alex</v>
      </c>
      <c r="K530" s="114" t="str">
        <f t="shared" si="99"/>
        <v>ST3_she_alex.png</v>
      </c>
      <c r="L530" s="46" t="s">
        <v>197</v>
      </c>
      <c r="M530" s="46">
        <f>VLOOKUP($C530&amp;$L530,'Character Sets'!$A$3:$H$21,3,FALSE)</f>
        <v>9</v>
      </c>
      <c r="N530" s="46" t="str">
        <f>VLOOKUP($C530&amp;$L530,'Character Sets'!$A$3:$H$21,4,FALSE)</f>
        <v>HT1</v>
      </c>
      <c r="O530" s="46" t="str">
        <f>LOWER(VLOOKUP($C530&amp;$L530,'Character Sets'!$A$3:$H$21,6,FALSE))</f>
        <v>casey</v>
      </c>
      <c r="P530" s="114" t="str">
        <f t="shared" si="100"/>
        <v>HT1_they_casey.png</v>
      </c>
      <c r="Q530" s="127" t="s">
        <v>171</v>
      </c>
      <c r="R530" s="107" cm="1">
        <f t="array" ref="R530">_xlfn.IFS($AF530="left", 275, $AF530="right", 525)</f>
        <v>525</v>
      </c>
      <c r="S530" s="107" cm="1">
        <f t="array" ref="S530">_xlfn.IFS($AG530="left", 275, $AG530="right", 525)</f>
        <v>275</v>
      </c>
      <c r="T530" s="107" cm="1">
        <f t="array" ref="T530">_xlfn.IFS($AF530="left", 175, $AF530="right", 725)</f>
        <v>725</v>
      </c>
      <c r="U530" s="107" cm="1">
        <f t="array" ref="U530">_xlfn.IFS($AI530="top", 150, $AI530="bottom", 250)</f>
        <v>150</v>
      </c>
      <c r="V530" s="107" cm="1">
        <f t="array" ref="V530">_xlfn.IFS($AI530="top", 100, $AI530="bottom", 300)</f>
        <v>100</v>
      </c>
      <c r="W530" s="107" cm="1">
        <f t="array" ref="W530">_xlfn.IFS($AI530="top", 50, $AI530="bottom", 350)</f>
        <v>50</v>
      </c>
      <c r="X530" s="111" t="str">
        <f t="shared" si="101"/>
        <v>ST3_brother_alex.png</v>
      </c>
      <c r="Y530" s="106" t="str" cm="1">
        <f t="array" ref="Y530">_xlfn.IFS($AR530="target_sister",$AO530,$AR530="target_brother", $AN530,$AR530="distractor_sister",$AQ530,$AR530="distractor_brother",$AP530)</f>
        <v>HT1_brother_casey.png</v>
      </c>
      <c r="Z530" s="106" t="str" cm="1">
        <f t="array" ref="Z530">_xlfn.IFS($AS530="target_sister",$AO530,$AS530="target_brother", $AN530,$AS530="distractor_sister",$AQ530,$AS530="distractor_brother",$AP530)</f>
        <v>ST3_brother_alex.png</v>
      </c>
      <c r="AA530" s="106" t="str" cm="1">
        <f t="array" ref="AA530">_xlfn.IFS($AT530="target_sister",$AO530,$AT530="target_brother", $AN530,$AT530="distractor_sister",$AQ530,$AT530="distractor_brother",$AP530)</f>
        <v>HT1_sister_casey.png</v>
      </c>
      <c r="AB530" s="106" t="str" cm="1">
        <f t="array" ref="AB530">_xlfn.IFS($AU530="target_sister",$AO530,$AU530="target_brother", $AN530,$AU530="distractor_sister",$AQ530,$AU530="distractor_brother",$AP530)</f>
        <v>ST3_sister_alex.png</v>
      </c>
      <c r="AC530" s="111" t="str">
        <f>_xlfn.CONCAT(VLOOKUP($C530&amp;$G530,'Character Sets'!$A$3:$H$21,6,FALSE)," gave the ",LEFT($Q530,FIND(".",$Q530)-1)," to ",$AK530," ",$AL530,".")</f>
        <v>Alex gave the icecream to her brother.</v>
      </c>
      <c r="AD530" s="107">
        <v>18</v>
      </c>
      <c r="AE530" s="106" t="str" cm="1">
        <f t="array" ref="AE530">_xlfn.IFS($B530="both", "_nametag", $B530="nametag", "_nametag", $B530="intro", "", $B530="neither", "")</f>
        <v/>
      </c>
      <c r="AF530" s="46" t="s">
        <v>6</v>
      </c>
      <c r="AG530" s="46" t="s">
        <v>5</v>
      </c>
      <c r="AH530" s="108" t="str">
        <f t="shared" si="93"/>
        <v>icecream</v>
      </c>
      <c r="AI530" s="46" t="s">
        <v>7</v>
      </c>
      <c r="AJ530" s="110" t="str">
        <f t="shared" si="102"/>
        <v>top right</v>
      </c>
      <c r="AK530" s="110" t="str" cm="1">
        <f t="array" ref="AK530">_xlfn.IFS($G530="he", "his", $G530="she", "her", $G530="they", "their")</f>
        <v>her</v>
      </c>
      <c r="AL530" s="110" t="s">
        <v>135</v>
      </c>
      <c r="AM530" s="111" t="str">
        <f t="shared" si="103"/>
        <v>she_brother</v>
      </c>
      <c r="AN530" s="106" t="str">
        <f t="shared" si="94"/>
        <v>ST3_brother_alex.png</v>
      </c>
      <c r="AO530" s="106" t="str">
        <f t="shared" si="95"/>
        <v>ST3_sister_alex.png</v>
      </c>
      <c r="AP530" s="106" t="str">
        <f t="shared" si="96"/>
        <v>HT1_brother_casey.png</v>
      </c>
      <c r="AQ530" s="106" t="str">
        <f t="shared" si="97"/>
        <v>HT1_sister_casey.png</v>
      </c>
      <c r="AR530" s="106" t="s">
        <v>357</v>
      </c>
      <c r="AS530" s="106" t="s">
        <v>355</v>
      </c>
      <c r="AT530" s="106" t="s">
        <v>358</v>
      </c>
      <c r="AU530" s="106" t="s">
        <v>356</v>
      </c>
    </row>
    <row r="531" spans="1:47" x14ac:dyDescent="0.25">
      <c r="A531" s="107">
        <v>15</v>
      </c>
      <c r="B531" s="107" t="s">
        <v>124</v>
      </c>
      <c r="C531" s="107">
        <v>3</v>
      </c>
      <c r="D531" s="46" t="s">
        <v>10</v>
      </c>
      <c r="E531" s="46" t="str">
        <f t="shared" si="98"/>
        <v>intro_list3_critical19</v>
      </c>
      <c r="F531" s="109" t="s">
        <v>338</v>
      </c>
      <c r="G531" s="46" t="s">
        <v>196</v>
      </c>
      <c r="H531" s="46">
        <f>VLOOKUP($C531&amp;$G531,'Character Sets'!$A$3:$H$21,3,FALSE)</f>
        <v>8</v>
      </c>
      <c r="I531" s="46" t="str">
        <f>VLOOKUP($C531&amp;$G531,'Character Sets'!$A$3:$H$21,4,FALSE)</f>
        <v>ST3</v>
      </c>
      <c r="J531" s="46" t="str">
        <f>LOWER(VLOOKUP($C531&amp;$G531,'Character Sets'!$A$3:$H$21,6,FALSE))</f>
        <v>alex</v>
      </c>
      <c r="K531" s="114" t="str">
        <f t="shared" si="99"/>
        <v>ST3_she_alex.png</v>
      </c>
      <c r="L531" s="46" t="s">
        <v>197</v>
      </c>
      <c r="M531" s="46">
        <f>VLOOKUP($C531&amp;$L531,'Character Sets'!$A$3:$H$21,3,FALSE)</f>
        <v>9</v>
      </c>
      <c r="N531" s="46" t="str">
        <f>VLOOKUP($C531&amp;$L531,'Character Sets'!$A$3:$H$21,4,FALSE)</f>
        <v>HT1</v>
      </c>
      <c r="O531" s="46" t="str">
        <f>LOWER(VLOOKUP($C531&amp;$L531,'Character Sets'!$A$3:$H$21,6,FALSE))</f>
        <v>casey</v>
      </c>
      <c r="P531" s="114" t="str">
        <f t="shared" si="100"/>
        <v>HT1_they_casey.png</v>
      </c>
      <c r="Q531" s="114" t="s">
        <v>27</v>
      </c>
      <c r="R531" s="107" cm="1">
        <f t="array" ref="R531">_xlfn.IFS($AF531="left", 275, $AF531="right", 525)</f>
        <v>275</v>
      </c>
      <c r="S531" s="107" cm="1">
        <f t="array" ref="S531">_xlfn.IFS($AG531="left", 275, $AG531="right", 525)</f>
        <v>525</v>
      </c>
      <c r="T531" s="107" cm="1">
        <f t="array" ref="T531">_xlfn.IFS($AF531="left", 175, $AF531="right", 725)</f>
        <v>175</v>
      </c>
      <c r="U531" s="107" cm="1">
        <f t="array" ref="U531">_xlfn.IFS($AI531="top", 150, $AI531="bottom", 250)</f>
        <v>250</v>
      </c>
      <c r="V531" s="107" cm="1">
        <f t="array" ref="V531">_xlfn.IFS($AI531="top", 100, $AI531="bottom", 300)</f>
        <v>300</v>
      </c>
      <c r="W531" s="107" cm="1">
        <f t="array" ref="W531">_xlfn.IFS($AI531="top", 50, $AI531="bottom", 350)</f>
        <v>350</v>
      </c>
      <c r="X531" s="111" t="str">
        <f t="shared" si="101"/>
        <v>ST3_sister_alex.png</v>
      </c>
      <c r="Y531" s="106" t="str" cm="1">
        <f t="array" ref="Y531">_xlfn.IFS($AR531="target_sister",$AO531,$AR531="target_brother", $AN531,$AR531="distractor_sister",$AQ531,$AR531="distractor_brother",$AP531)</f>
        <v>ST3_brother_alex.png</v>
      </c>
      <c r="Z531" s="106" t="str" cm="1">
        <f t="array" ref="Z531">_xlfn.IFS($AS531="target_sister",$AO531,$AS531="target_brother", $AN531,$AS531="distractor_sister",$AQ531,$AS531="distractor_brother",$AP531)</f>
        <v>HT1_sister_casey.png</v>
      </c>
      <c r="AA531" s="106" t="str" cm="1">
        <f t="array" ref="AA531">_xlfn.IFS($AT531="target_sister",$AO531,$AT531="target_brother", $AN531,$AT531="distractor_sister",$AQ531,$AT531="distractor_brother",$AP531)</f>
        <v>ST3_sister_alex.png</v>
      </c>
      <c r="AB531" s="106" t="str" cm="1">
        <f t="array" ref="AB531">_xlfn.IFS($AU531="target_sister",$AO531,$AU531="target_brother", $AN531,$AU531="distractor_sister",$AQ531,$AU531="distractor_brother",$AP531)</f>
        <v>HT1_brother_casey.png</v>
      </c>
      <c r="AC531" s="111" t="str">
        <f>_xlfn.CONCAT(VLOOKUP($C531&amp;$G531,'Character Sets'!$A$3:$H$21,6,FALSE)," gave the ",LEFT($Q531,FIND(".",$Q531)-1)," to ",$AK531," ",$AL531,".")</f>
        <v>Alex gave the carrot to her sister.</v>
      </c>
      <c r="AD531" s="107">
        <v>19</v>
      </c>
      <c r="AE531" s="106" t="str" cm="1">
        <f t="array" ref="AE531">_xlfn.IFS($B531="both", "_nametag", $B531="nametag", "_nametag", $B531="intro", "", $B531="neither", "")</f>
        <v/>
      </c>
      <c r="AF531" s="46" t="s">
        <v>5</v>
      </c>
      <c r="AG531" s="46" t="s">
        <v>6</v>
      </c>
      <c r="AH531" s="108" t="str">
        <f t="shared" si="93"/>
        <v>carrot</v>
      </c>
      <c r="AI531" s="46" t="s">
        <v>8</v>
      </c>
      <c r="AJ531" s="110" t="str">
        <f t="shared" si="102"/>
        <v>bottom left</v>
      </c>
      <c r="AK531" s="110" t="str" cm="1">
        <f t="array" ref="AK531">_xlfn.IFS($G531="he", "his", $G531="she", "her", $G531="they", "their")</f>
        <v>her</v>
      </c>
      <c r="AL531" s="110" t="s">
        <v>136</v>
      </c>
      <c r="AM531" s="111" t="str">
        <f t="shared" si="103"/>
        <v>she_sister</v>
      </c>
      <c r="AN531" s="106" t="str">
        <f t="shared" si="94"/>
        <v>ST3_brother_alex.png</v>
      </c>
      <c r="AO531" s="106" t="str">
        <f t="shared" si="95"/>
        <v>ST3_sister_alex.png</v>
      </c>
      <c r="AP531" s="106" t="str">
        <f t="shared" si="96"/>
        <v>HT1_brother_casey.png</v>
      </c>
      <c r="AQ531" s="106" t="str">
        <f t="shared" si="97"/>
        <v>HT1_sister_casey.png</v>
      </c>
      <c r="AR531" s="106" t="s">
        <v>355</v>
      </c>
      <c r="AS531" s="106" t="s">
        <v>358</v>
      </c>
      <c r="AT531" s="106" t="s">
        <v>356</v>
      </c>
      <c r="AU531" s="106" t="s">
        <v>357</v>
      </c>
    </row>
    <row r="532" spans="1:47" x14ac:dyDescent="0.25">
      <c r="A532" s="107">
        <v>15</v>
      </c>
      <c r="B532" s="107" t="s">
        <v>124</v>
      </c>
      <c r="C532" s="107">
        <v>3</v>
      </c>
      <c r="D532" s="46" t="s">
        <v>10</v>
      </c>
      <c r="E532" s="46" t="str">
        <f t="shared" si="98"/>
        <v>intro_list3_critical20</v>
      </c>
      <c r="F532" s="109" t="s">
        <v>338</v>
      </c>
      <c r="G532" s="46" t="s">
        <v>196</v>
      </c>
      <c r="H532" s="46">
        <f>VLOOKUP($C532&amp;$G532,'Character Sets'!$A$3:$H$21,3,FALSE)</f>
        <v>8</v>
      </c>
      <c r="I532" s="46" t="str">
        <f>VLOOKUP($C532&amp;$G532,'Character Sets'!$A$3:$H$21,4,FALSE)</f>
        <v>ST3</v>
      </c>
      <c r="J532" s="46" t="str">
        <f>LOWER(VLOOKUP($C532&amp;$G532,'Character Sets'!$A$3:$H$21,6,FALSE))</f>
        <v>alex</v>
      </c>
      <c r="K532" s="114" t="str">
        <f t="shared" si="99"/>
        <v>ST3_she_alex.png</v>
      </c>
      <c r="L532" s="46" t="s">
        <v>197</v>
      </c>
      <c r="M532" s="46">
        <f>VLOOKUP($C532&amp;$L532,'Character Sets'!$A$3:$H$21,3,FALSE)</f>
        <v>9</v>
      </c>
      <c r="N532" s="46" t="str">
        <f>VLOOKUP($C532&amp;$L532,'Character Sets'!$A$3:$H$21,4,FALSE)</f>
        <v>HT1</v>
      </c>
      <c r="O532" s="46" t="str">
        <f>LOWER(VLOOKUP($C532&amp;$L532,'Character Sets'!$A$3:$H$21,6,FALSE))</f>
        <v>casey</v>
      </c>
      <c r="P532" s="114" t="str">
        <f t="shared" si="100"/>
        <v>HT1_they_casey.png</v>
      </c>
      <c r="Q532" s="114" t="s">
        <v>28</v>
      </c>
      <c r="R532" s="107" cm="1">
        <f t="array" ref="R532">_xlfn.IFS($AF532="left", 275, $AF532="right", 525)</f>
        <v>525</v>
      </c>
      <c r="S532" s="107" cm="1">
        <f t="array" ref="S532">_xlfn.IFS($AG532="left", 275, $AG532="right", 525)</f>
        <v>275</v>
      </c>
      <c r="T532" s="107" cm="1">
        <f t="array" ref="T532">_xlfn.IFS($AF532="left", 175, $AF532="right", 725)</f>
        <v>725</v>
      </c>
      <c r="U532" s="107" cm="1">
        <f t="array" ref="U532">_xlfn.IFS($AI532="top", 150, $AI532="bottom", 250)</f>
        <v>250</v>
      </c>
      <c r="V532" s="107" cm="1">
        <f t="array" ref="V532">_xlfn.IFS($AI532="top", 100, $AI532="bottom", 300)</f>
        <v>300</v>
      </c>
      <c r="W532" s="107" cm="1">
        <f t="array" ref="W532">_xlfn.IFS($AI532="top", 50, $AI532="bottom", 350)</f>
        <v>350</v>
      </c>
      <c r="X532" s="111" t="str">
        <f t="shared" si="101"/>
        <v>ST3_brother_alex.png</v>
      </c>
      <c r="Y532" s="106" t="str" cm="1">
        <f t="array" ref="Y532">_xlfn.IFS($AR532="target_sister",$AO532,$AR532="target_brother", $AN532,$AR532="distractor_sister",$AQ532,$AR532="distractor_brother",$AP532)</f>
        <v>HT1_brother_casey.png</v>
      </c>
      <c r="Z532" s="106" t="str" cm="1">
        <f t="array" ref="Z532">_xlfn.IFS($AS532="target_sister",$AO532,$AS532="target_brother", $AN532,$AS532="distractor_sister",$AQ532,$AS532="distractor_brother",$AP532)</f>
        <v>ST3_sister_alex.png</v>
      </c>
      <c r="AA532" s="106" t="str" cm="1">
        <f t="array" ref="AA532">_xlfn.IFS($AT532="target_sister",$AO532,$AT532="target_brother", $AN532,$AT532="distractor_sister",$AQ532,$AT532="distractor_brother",$AP532)</f>
        <v>HT1_sister_casey.png</v>
      </c>
      <c r="AB532" s="106" t="str" cm="1">
        <f t="array" ref="AB532">_xlfn.IFS($AU532="target_sister",$AO532,$AU532="target_brother", $AN532,$AU532="distractor_sister",$AQ532,$AU532="distractor_brother",$AP532)</f>
        <v>ST3_brother_alex.png</v>
      </c>
      <c r="AC532" s="111" t="str">
        <f>_xlfn.CONCAT(VLOOKUP($C532&amp;$G532,'Character Sets'!$A$3:$H$21,6,FALSE)," gave the ",LEFT($Q532,FIND(".",$Q532)-1)," to ",$AK532," ",$AL532,".")</f>
        <v>Alex gave the lemon to her brother.</v>
      </c>
      <c r="AD532" s="107">
        <v>20</v>
      </c>
      <c r="AE532" s="106" t="str" cm="1">
        <f t="array" ref="AE532">_xlfn.IFS($B532="both", "_nametag", $B532="nametag", "_nametag", $B532="intro", "", $B532="neither", "")</f>
        <v/>
      </c>
      <c r="AF532" s="46" t="s">
        <v>6</v>
      </c>
      <c r="AG532" s="46" t="s">
        <v>5</v>
      </c>
      <c r="AH532" s="108" t="str">
        <f t="shared" si="93"/>
        <v>lemon</v>
      </c>
      <c r="AI532" s="46" t="s">
        <v>8</v>
      </c>
      <c r="AJ532" s="110" t="str">
        <f t="shared" si="102"/>
        <v>bottom right</v>
      </c>
      <c r="AK532" s="110" t="str" cm="1">
        <f t="array" ref="AK532">_xlfn.IFS($G532="he", "his", $G532="she", "her", $G532="they", "their")</f>
        <v>her</v>
      </c>
      <c r="AL532" s="110" t="s">
        <v>135</v>
      </c>
      <c r="AM532" s="111" t="str">
        <f t="shared" si="103"/>
        <v>she_brother</v>
      </c>
      <c r="AN532" s="106" t="str">
        <f t="shared" si="94"/>
        <v>ST3_brother_alex.png</v>
      </c>
      <c r="AO532" s="106" t="str">
        <f t="shared" si="95"/>
        <v>ST3_sister_alex.png</v>
      </c>
      <c r="AP532" s="106" t="str">
        <f t="shared" si="96"/>
        <v>HT1_brother_casey.png</v>
      </c>
      <c r="AQ532" s="106" t="str">
        <f t="shared" si="97"/>
        <v>HT1_sister_casey.png</v>
      </c>
      <c r="AR532" s="106" t="s">
        <v>357</v>
      </c>
      <c r="AS532" s="106" t="s">
        <v>356</v>
      </c>
      <c r="AT532" s="106" t="s">
        <v>358</v>
      </c>
      <c r="AU532" s="106" t="s">
        <v>355</v>
      </c>
    </row>
    <row r="533" spans="1:47" x14ac:dyDescent="0.25">
      <c r="A533" s="107">
        <v>15</v>
      </c>
      <c r="B533" s="107" t="s">
        <v>124</v>
      </c>
      <c r="C533" s="107">
        <v>3</v>
      </c>
      <c r="D533" s="46" t="s">
        <v>10</v>
      </c>
      <c r="E533" s="46" t="str">
        <f t="shared" si="98"/>
        <v>intro_list3_critical21</v>
      </c>
      <c r="F533" s="109" t="s">
        <v>339</v>
      </c>
      <c r="G533" s="46" t="s">
        <v>197</v>
      </c>
      <c r="H533" s="46">
        <f>VLOOKUP($C533&amp;$G533,'Character Sets'!$A$3:$H$21,3,FALSE)</f>
        <v>9</v>
      </c>
      <c r="I533" s="46" t="str">
        <f>VLOOKUP($C533&amp;$G533,'Character Sets'!$A$3:$H$21,4,FALSE)</f>
        <v>HT1</v>
      </c>
      <c r="J533" s="46" t="str">
        <f>LOWER(VLOOKUP($C533&amp;$G533,'Character Sets'!$A$3:$H$21,6,FALSE))</f>
        <v>casey</v>
      </c>
      <c r="K533" s="114" t="str">
        <f t="shared" si="99"/>
        <v>HT1_they_casey.png</v>
      </c>
      <c r="L533" s="46" t="s">
        <v>196</v>
      </c>
      <c r="M533" s="46">
        <f>VLOOKUP($C533&amp;$L533,'Character Sets'!$A$3:$H$21,3,FALSE)</f>
        <v>8</v>
      </c>
      <c r="N533" s="46" t="str">
        <f>VLOOKUP($C533&amp;$L533,'Character Sets'!$A$3:$H$21,4,FALSE)</f>
        <v>ST3</v>
      </c>
      <c r="O533" s="46" t="str">
        <f>LOWER(VLOOKUP($C533&amp;$L533,'Character Sets'!$A$3:$H$21,6,FALSE))</f>
        <v>alex</v>
      </c>
      <c r="P533" s="114" t="str">
        <f t="shared" si="100"/>
        <v>ST3_she_alex.png</v>
      </c>
      <c r="Q533" s="114" t="s">
        <v>170</v>
      </c>
      <c r="R533" s="107" cm="1">
        <f t="array" ref="R533">_xlfn.IFS($AF533="left", 275, $AF533="right", 525)</f>
        <v>275</v>
      </c>
      <c r="S533" s="107" cm="1">
        <f t="array" ref="S533">_xlfn.IFS($AG533="left", 275, $AG533="right", 525)</f>
        <v>525</v>
      </c>
      <c r="T533" s="107" cm="1">
        <f t="array" ref="T533">_xlfn.IFS($AF533="left", 175, $AF533="right", 725)</f>
        <v>175</v>
      </c>
      <c r="U533" s="107" cm="1">
        <f t="array" ref="U533">_xlfn.IFS($AI533="top", 150, $AI533="bottom", 250)</f>
        <v>150</v>
      </c>
      <c r="V533" s="107" cm="1">
        <f t="array" ref="V533">_xlfn.IFS($AI533="top", 100, $AI533="bottom", 300)</f>
        <v>100</v>
      </c>
      <c r="W533" s="107" cm="1">
        <f t="array" ref="W533">_xlfn.IFS($AI533="top", 50, $AI533="bottom", 350)</f>
        <v>50</v>
      </c>
      <c r="X533" s="111" t="str">
        <f t="shared" si="101"/>
        <v>HT1_brother_casey.png</v>
      </c>
      <c r="Y533" s="106" t="str" cm="1">
        <f t="array" ref="Y533">_xlfn.IFS($AR533="target_sister",$AO533,$AR533="target_brother", $AN533,$AR533="distractor_sister",$AQ533,$AR533="distractor_brother",$AP533)</f>
        <v>HT1_brother_casey.png</v>
      </c>
      <c r="Z533" s="106" t="str" cm="1">
        <f t="array" ref="Z533">_xlfn.IFS($AS533="target_sister",$AO533,$AS533="target_brother", $AN533,$AS533="distractor_sister",$AQ533,$AS533="distractor_brother",$AP533)</f>
        <v>ST3_sister_alex.png</v>
      </c>
      <c r="AA533" s="106" t="str" cm="1">
        <f t="array" ref="AA533">_xlfn.IFS($AT533="target_sister",$AO533,$AT533="target_brother", $AN533,$AT533="distractor_sister",$AQ533,$AT533="distractor_brother",$AP533)</f>
        <v>HT1_sister_casey.png</v>
      </c>
      <c r="AB533" s="106" t="str" cm="1">
        <f t="array" ref="AB533">_xlfn.IFS($AU533="target_sister",$AO533,$AU533="target_brother", $AN533,$AU533="distractor_sister",$AQ533,$AU533="distractor_brother",$AP533)</f>
        <v>ST3_brother_alex.png</v>
      </c>
      <c r="AC533" s="111" t="str">
        <f>_xlfn.CONCAT(VLOOKUP($C533&amp;$G533,'Character Sets'!$A$3:$H$21,6,FALSE)," gave the ",LEFT($Q533,FIND(".",$Q533)-1)," to ",$AK533," ",$AL533,".")</f>
        <v>Casey gave the pizza to their brother.</v>
      </c>
      <c r="AD533" s="107">
        <v>21</v>
      </c>
      <c r="AE533" s="106" t="str" cm="1">
        <f t="array" ref="AE533">_xlfn.IFS($B533="both", "_nametag", $B533="nametag", "_nametag", $B533="intro", "", $B533="neither", "")</f>
        <v/>
      </c>
      <c r="AF533" s="46" t="s">
        <v>5</v>
      </c>
      <c r="AG533" s="46" t="s">
        <v>6</v>
      </c>
      <c r="AH533" s="108" t="str">
        <f t="shared" si="93"/>
        <v>pizza</v>
      </c>
      <c r="AI533" s="46" t="s">
        <v>7</v>
      </c>
      <c r="AJ533" s="110" t="str">
        <f t="shared" si="102"/>
        <v>top left</v>
      </c>
      <c r="AK533" s="110" t="str" cm="1">
        <f t="array" ref="AK533">_xlfn.IFS($G533="he", "his", $G533="she", "her", $G533="they", "their")</f>
        <v>their</v>
      </c>
      <c r="AL533" s="110" t="s">
        <v>135</v>
      </c>
      <c r="AM533" s="111" t="str">
        <f t="shared" si="103"/>
        <v>they_brother</v>
      </c>
      <c r="AN533" s="106" t="str">
        <f t="shared" si="94"/>
        <v>HT1_brother_casey.png</v>
      </c>
      <c r="AO533" s="106" t="str">
        <f t="shared" si="95"/>
        <v>HT1_sister_casey.png</v>
      </c>
      <c r="AP533" s="106" t="str">
        <f t="shared" si="96"/>
        <v>ST3_brother_alex.png</v>
      </c>
      <c r="AQ533" s="106" t="str">
        <f t="shared" si="97"/>
        <v>ST3_sister_alex.png</v>
      </c>
      <c r="AR533" s="106" t="s">
        <v>355</v>
      </c>
      <c r="AS533" s="106" t="s">
        <v>358</v>
      </c>
      <c r="AT533" s="106" t="s">
        <v>356</v>
      </c>
      <c r="AU533" s="106" t="s">
        <v>357</v>
      </c>
    </row>
    <row r="534" spans="1:47" x14ac:dyDescent="0.25">
      <c r="A534" s="107">
        <v>15</v>
      </c>
      <c r="B534" s="107" t="s">
        <v>124</v>
      </c>
      <c r="C534" s="107">
        <v>3</v>
      </c>
      <c r="D534" s="46" t="s">
        <v>10</v>
      </c>
      <c r="E534" s="46" t="str">
        <f t="shared" si="98"/>
        <v>intro_list3_critical22</v>
      </c>
      <c r="F534" s="109" t="s">
        <v>339</v>
      </c>
      <c r="G534" s="46" t="s">
        <v>197</v>
      </c>
      <c r="H534" s="46">
        <f>VLOOKUP($C534&amp;$G534,'Character Sets'!$A$3:$H$21,3,FALSE)</f>
        <v>9</v>
      </c>
      <c r="I534" s="46" t="str">
        <f>VLOOKUP($C534&amp;$G534,'Character Sets'!$A$3:$H$21,4,FALSE)</f>
        <v>HT1</v>
      </c>
      <c r="J534" s="46" t="str">
        <f>LOWER(VLOOKUP($C534&amp;$G534,'Character Sets'!$A$3:$H$21,6,FALSE))</f>
        <v>casey</v>
      </c>
      <c r="K534" s="114" t="str">
        <f t="shared" si="99"/>
        <v>HT1_they_casey.png</v>
      </c>
      <c r="L534" s="46" t="s">
        <v>196</v>
      </c>
      <c r="M534" s="46">
        <f>VLOOKUP($C534&amp;$L534,'Character Sets'!$A$3:$H$21,3,FALSE)</f>
        <v>8</v>
      </c>
      <c r="N534" s="46" t="str">
        <f>VLOOKUP($C534&amp;$L534,'Character Sets'!$A$3:$H$21,4,FALSE)</f>
        <v>ST3</v>
      </c>
      <c r="O534" s="46" t="str">
        <f>LOWER(VLOOKUP($C534&amp;$L534,'Character Sets'!$A$3:$H$21,6,FALSE))</f>
        <v>alex</v>
      </c>
      <c r="P534" s="114" t="str">
        <f t="shared" si="100"/>
        <v>ST3_she_alex.png</v>
      </c>
      <c r="Q534" s="114" t="s">
        <v>176</v>
      </c>
      <c r="R534" s="107" cm="1">
        <f t="array" ref="R534">_xlfn.IFS($AF534="left", 275, $AF534="right", 525)</f>
        <v>525</v>
      </c>
      <c r="S534" s="107" cm="1">
        <f t="array" ref="S534">_xlfn.IFS($AG534="left", 275, $AG534="right", 525)</f>
        <v>275</v>
      </c>
      <c r="T534" s="107" cm="1">
        <f t="array" ref="T534">_xlfn.IFS($AF534="left", 175, $AF534="right", 725)</f>
        <v>725</v>
      </c>
      <c r="U534" s="107" cm="1">
        <f t="array" ref="U534">_xlfn.IFS($AI534="top", 150, $AI534="bottom", 250)</f>
        <v>150</v>
      </c>
      <c r="V534" s="107" cm="1">
        <f t="array" ref="V534">_xlfn.IFS($AI534="top", 100, $AI534="bottom", 300)</f>
        <v>100</v>
      </c>
      <c r="W534" s="107" cm="1">
        <f t="array" ref="W534">_xlfn.IFS($AI534="top", 50, $AI534="bottom", 350)</f>
        <v>50</v>
      </c>
      <c r="X534" s="111" t="str">
        <f t="shared" si="101"/>
        <v>HT1_sister_casey.png</v>
      </c>
      <c r="Y534" s="106" t="str" cm="1">
        <f t="array" ref="Y534">_xlfn.IFS($AR534="target_sister",$AO534,$AR534="target_brother", $AN534,$AR534="distractor_sister",$AQ534,$AR534="distractor_brother",$AP534)</f>
        <v>ST3_brother_alex.png</v>
      </c>
      <c r="Z534" s="106" t="str" cm="1">
        <f t="array" ref="Z534">_xlfn.IFS($AS534="target_sister",$AO534,$AS534="target_brother", $AN534,$AS534="distractor_sister",$AQ534,$AS534="distractor_brother",$AP534)</f>
        <v>HT1_sister_casey.png</v>
      </c>
      <c r="AA534" s="106" t="str" cm="1">
        <f t="array" ref="AA534">_xlfn.IFS($AT534="target_sister",$AO534,$AT534="target_brother", $AN534,$AT534="distractor_sister",$AQ534,$AT534="distractor_brother",$AP534)</f>
        <v>ST3_sister_alex.png</v>
      </c>
      <c r="AB534" s="106" t="str" cm="1">
        <f t="array" ref="AB534">_xlfn.IFS($AU534="target_sister",$AO534,$AU534="target_brother", $AN534,$AU534="distractor_sister",$AQ534,$AU534="distractor_brother",$AP534)</f>
        <v>HT1_brother_casey.png</v>
      </c>
      <c r="AC534" s="111" t="str">
        <f>_xlfn.CONCAT(VLOOKUP($C534&amp;$G534,'Character Sets'!$A$3:$H$21,6,FALSE)," gave the ",LEFT($Q534,FIND(".",$Q534)-1)," to ",$AK534," ",$AL534,".")</f>
        <v>Casey gave the plate to their sister.</v>
      </c>
      <c r="AD534" s="107">
        <v>22</v>
      </c>
      <c r="AE534" s="106" t="str" cm="1">
        <f t="array" ref="AE534">_xlfn.IFS($B534="both", "_nametag", $B534="nametag", "_nametag", $B534="intro", "", $B534="neither", "")</f>
        <v/>
      </c>
      <c r="AF534" s="46" t="s">
        <v>6</v>
      </c>
      <c r="AG534" s="46" t="s">
        <v>5</v>
      </c>
      <c r="AH534" s="108" t="str">
        <f t="shared" si="93"/>
        <v>plate</v>
      </c>
      <c r="AI534" s="46" t="s">
        <v>7</v>
      </c>
      <c r="AJ534" s="110" t="str">
        <f t="shared" si="102"/>
        <v>top right</v>
      </c>
      <c r="AK534" s="110" t="str" cm="1">
        <f t="array" ref="AK534">_xlfn.IFS($G534="he", "his", $G534="she", "her", $G534="they", "their")</f>
        <v>their</v>
      </c>
      <c r="AL534" s="110" t="s">
        <v>136</v>
      </c>
      <c r="AM534" s="111" t="str">
        <f t="shared" si="103"/>
        <v>they_sister</v>
      </c>
      <c r="AN534" s="106" t="str">
        <f t="shared" si="94"/>
        <v>HT1_brother_casey.png</v>
      </c>
      <c r="AO534" s="106" t="str">
        <f t="shared" si="95"/>
        <v>HT1_sister_casey.png</v>
      </c>
      <c r="AP534" s="106" t="str">
        <f t="shared" si="96"/>
        <v>ST3_brother_alex.png</v>
      </c>
      <c r="AQ534" s="106" t="str">
        <f t="shared" si="97"/>
        <v>ST3_sister_alex.png</v>
      </c>
      <c r="AR534" s="106" t="s">
        <v>357</v>
      </c>
      <c r="AS534" s="106" t="s">
        <v>356</v>
      </c>
      <c r="AT534" s="106" t="s">
        <v>358</v>
      </c>
      <c r="AU534" s="106" t="s">
        <v>355</v>
      </c>
    </row>
    <row r="535" spans="1:47" x14ac:dyDescent="0.25">
      <c r="A535" s="107">
        <v>15</v>
      </c>
      <c r="B535" s="107" t="s">
        <v>124</v>
      </c>
      <c r="C535" s="107">
        <v>3</v>
      </c>
      <c r="D535" s="46" t="s">
        <v>10</v>
      </c>
      <c r="E535" s="46" t="str">
        <f t="shared" si="98"/>
        <v>intro_list3_critical23</v>
      </c>
      <c r="F535" s="109" t="s">
        <v>339</v>
      </c>
      <c r="G535" s="46" t="s">
        <v>197</v>
      </c>
      <c r="H535" s="46">
        <f>VLOOKUP($C535&amp;$G535,'Character Sets'!$A$3:$H$21,3,FALSE)</f>
        <v>9</v>
      </c>
      <c r="I535" s="46" t="str">
        <f>VLOOKUP($C535&amp;$G535,'Character Sets'!$A$3:$H$21,4,FALSE)</f>
        <v>HT1</v>
      </c>
      <c r="J535" s="46" t="str">
        <f>LOWER(VLOOKUP($C535&amp;$G535,'Character Sets'!$A$3:$H$21,6,FALSE))</f>
        <v>casey</v>
      </c>
      <c r="K535" s="114" t="str">
        <f t="shared" si="99"/>
        <v>HT1_they_casey.png</v>
      </c>
      <c r="L535" s="46" t="s">
        <v>196</v>
      </c>
      <c r="M535" s="46">
        <f>VLOOKUP($C535&amp;$L535,'Character Sets'!$A$3:$H$21,3,FALSE)</f>
        <v>8</v>
      </c>
      <c r="N535" s="46" t="str">
        <f>VLOOKUP($C535&amp;$L535,'Character Sets'!$A$3:$H$21,4,FALSE)</f>
        <v>ST3</v>
      </c>
      <c r="O535" s="46" t="str">
        <f>LOWER(VLOOKUP($C535&amp;$L535,'Character Sets'!$A$3:$H$21,6,FALSE))</f>
        <v>alex</v>
      </c>
      <c r="P535" s="114" t="str">
        <f t="shared" si="100"/>
        <v>ST3_she_alex.png</v>
      </c>
      <c r="Q535" s="117" t="s">
        <v>37</v>
      </c>
      <c r="R535" s="107" cm="1">
        <f t="array" ref="R535">_xlfn.IFS($AF535="left", 275, $AF535="right", 525)</f>
        <v>275</v>
      </c>
      <c r="S535" s="107" cm="1">
        <f t="array" ref="S535">_xlfn.IFS($AG535="left", 275, $AG535="right", 525)</f>
        <v>525</v>
      </c>
      <c r="T535" s="107" cm="1">
        <f t="array" ref="T535">_xlfn.IFS($AF535="left", 175, $AF535="right", 725)</f>
        <v>175</v>
      </c>
      <c r="U535" s="107" cm="1">
        <f t="array" ref="U535">_xlfn.IFS($AI535="top", 150, $AI535="bottom", 250)</f>
        <v>250</v>
      </c>
      <c r="V535" s="107" cm="1">
        <f t="array" ref="V535">_xlfn.IFS($AI535="top", 100, $AI535="bottom", 300)</f>
        <v>300</v>
      </c>
      <c r="W535" s="107" cm="1">
        <f t="array" ref="W535">_xlfn.IFS($AI535="top", 50, $AI535="bottom", 350)</f>
        <v>350</v>
      </c>
      <c r="X535" s="111" t="str">
        <f t="shared" si="101"/>
        <v>HT1_sister_casey.png</v>
      </c>
      <c r="Y535" s="106" t="str" cm="1">
        <f t="array" ref="Y535">_xlfn.IFS($AR535="target_sister",$AO535,$AR535="target_brother", $AN535,$AR535="distractor_sister",$AQ535,$AR535="distractor_brother",$AP535)</f>
        <v>HT1_brother_casey.png</v>
      </c>
      <c r="Z535" s="106" t="str" cm="1">
        <f t="array" ref="Z535">_xlfn.IFS($AS535="target_sister",$AO535,$AS535="target_brother", $AN535,$AS535="distractor_sister",$AQ535,$AS535="distractor_brother",$AP535)</f>
        <v>ST3_sister_alex.png</v>
      </c>
      <c r="AA535" s="106" t="str" cm="1">
        <f t="array" ref="AA535">_xlfn.IFS($AT535="target_sister",$AO535,$AT535="target_brother", $AN535,$AT535="distractor_sister",$AQ535,$AT535="distractor_brother",$AP535)</f>
        <v>HT1_sister_casey.png</v>
      </c>
      <c r="AB535" s="106" t="str" cm="1">
        <f t="array" ref="AB535">_xlfn.IFS($AU535="target_sister",$AO535,$AU535="target_brother", $AN535,$AU535="distractor_sister",$AQ535,$AU535="distractor_brother",$AP535)</f>
        <v>ST3_brother_alex.png</v>
      </c>
      <c r="AC535" s="111" t="str">
        <f>_xlfn.CONCAT(VLOOKUP($C535&amp;$G535,'Character Sets'!$A$3:$H$21,6,FALSE)," gave the ",LEFT($Q535,FIND(".",$Q535)-1)," to ",$AK535," ",$AL535,".")</f>
        <v>Casey gave the orange to their sister.</v>
      </c>
      <c r="AD535" s="107">
        <v>23</v>
      </c>
      <c r="AE535" s="106" t="str" cm="1">
        <f t="array" ref="AE535">_xlfn.IFS($B535="both", "_nametag", $B535="nametag", "_nametag", $B535="intro", "", $B535="neither", "")</f>
        <v/>
      </c>
      <c r="AF535" s="46" t="s">
        <v>5</v>
      </c>
      <c r="AG535" s="46" t="s">
        <v>6</v>
      </c>
      <c r="AH535" s="108" t="str">
        <f t="shared" si="93"/>
        <v>orange</v>
      </c>
      <c r="AI535" s="46" t="s">
        <v>8</v>
      </c>
      <c r="AJ535" s="110" t="str">
        <f t="shared" si="102"/>
        <v>bottom left</v>
      </c>
      <c r="AK535" s="110" t="str" cm="1">
        <f t="array" ref="AK535">_xlfn.IFS($G535="he", "his", $G535="she", "her", $G535="they", "their")</f>
        <v>their</v>
      </c>
      <c r="AL535" s="110" t="s">
        <v>136</v>
      </c>
      <c r="AM535" s="111" t="str">
        <f t="shared" si="103"/>
        <v>they_sister</v>
      </c>
      <c r="AN535" s="106" t="str">
        <f t="shared" si="94"/>
        <v>HT1_brother_casey.png</v>
      </c>
      <c r="AO535" s="106" t="str">
        <f t="shared" si="95"/>
        <v>HT1_sister_casey.png</v>
      </c>
      <c r="AP535" s="106" t="str">
        <f t="shared" si="96"/>
        <v>ST3_brother_alex.png</v>
      </c>
      <c r="AQ535" s="106" t="str">
        <f t="shared" si="97"/>
        <v>ST3_sister_alex.png</v>
      </c>
      <c r="AR535" s="106" t="s">
        <v>355</v>
      </c>
      <c r="AS535" s="106" t="s">
        <v>358</v>
      </c>
      <c r="AT535" s="106" t="s">
        <v>356</v>
      </c>
      <c r="AU535" s="106" t="s">
        <v>357</v>
      </c>
    </row>
    <row r="536" spans="1:47" x14ac:dyDescent="0.25">
      <c r="A536" s="107">
        <v>15</v>
      </c>
      <c r="B536" s="107" t="s">
        <v>124</v>
      </c>
      <c r="C536" s="107">
        <v>3</v>
      </c>
      <c r="D536" s="46" t="s">
        <v>10</v>
      </c>
      <c r="E536" s="46" t="str">
        <f t="shared" si="98"/>
        <v>intro_list3_critical24</v>
      </c>
      <c r="F536" s="109" t="s">
        <v>339</v>
      </c>
      <c r="G536" s="46" t="s">
        <v>197</v>
      </c>
      <c r="H536" s="46">
        <f>VLOOKUP($C536&amp;$G536,'Character Sets'!$A$3:$H$21,3,FALSE)</f>
        <v>9</v>
      </c>
      <c r="I536" s="46" t="str">
        <f>VLOOKUP($C536&amp;$G536,'Character Sets'!$A$3:$H$21,4,FALSE)</f>
        <v>HT1</v>
      </c>
      <c r="J536" s="46" t="str">
        <f>LOWER(VLOOKUP($C536&amp;$G536,'Character Sets'!$A$3:$H$21,6,FALSE))</f>
        <v>casey</v>
      </c>
      <c r="K536" s="114" t="str">
        <f t="shared" si="99"/>
        <v>HT1_they_casey.png</v>
      </c>
      <c r="L536" s="46" t="s">
        <v>196</v>
      </c>
      <c r="M536" s="46">
        <f>VLOOKUP($C536&amp;$L536,'Character Sets'!$A$3:$H$21,3,FALSE)</f>
        <v>8</v>
      </c>
      <c r="N536" s="46" t="str">
        <f>VLOOKUP($C536&amp;$L536,'Character Sets'!$A$3:$H$21,4,FALSE)</f>
        <v>ST3</v>
      </c>
      <c r="O536" s="46" t="str">
        <f>LOWER(VLOOKUP($C536&amp;$L536,'Character Sets'!$A$3:$H$21,6,FALSE))</f>
        <v>alex</v>
      </c>
      <c r="P536" s="114" t="str">
        <f t="shared" si="100"/>
        <v>ST3_she_alex.png</v>
      </c>
      <c r="Q536" s="114" t="s">
        <v>29</v>
      </c>
      <c r="R536" s="107" cm="1">
        <f t="array" ref="R536">_xlfn.IFS($AF536="left", 275, $AF536="right", 525)</f>
        <v>525</v>
      </c>
      <c r="S536" s="107" cm="1">
        <f t="array" ref="S536">_xlfn.IFS($AG536="left", 275, $AG536="right", 525)</f>
        <v>275</v>
      </c>
      <c r="T536" s="107" cm="1">
        <f t="array" ref="T536">_xlfn.IFS($AF536="left", 175, $AF536="right", 725)</f>
        <v>725</v>
      </c>
      <c r="U536" s="107" cm="1">
        <f t="array" ref="U536">_xlfn.IFS($AI536="top", 150, $AI536="bottom", 250)</f>
        <v>250</v>
      </c>
      <c r="V536" s="107" cm="1">
        <f t="array" ref="V536">_xlfn.IFS($AI536="top", 100, $AI536="bottom", 300)</f>
        <v>300</v>
      </c>
      <c r="W536" s="107" cm="1">
        <f t="array" ref="W536">_xlfn.IFS($AI536="top", 50, $AI536="bottom", 350)</f>
        <v>350</v>
      </c>
      <c r="X536" s="111" t="str">
        <f t="shared" si="101"/>
        <v>HT1_brother_casey.png</v>
      </c>
      <c r="Y536" s="106" t="str" cm="1">
        <f t="array" ref="Y536">_xlfn.IFS($AR536="target_sister",$AO536,$AR536="target_brother", $AN536,$AR536="distractor_sister",$AQ536,$AR536="distractor_brother",$AP536)</f>
        <v>ST3_brother_alex.png</v>
      </c>
      <c r="Z536" s="106" t="str" cm="1">
        <f t="array" ref="Z536">_xlfn.IFS($AS536="target_sister",$AO536,$AS536="target_brother", $AN536,$AS536="distractor_sister",$AQ536,$AS536="distractor_brother",$AP536)</f>
        <v>HT1_sister_casey.png</v>
      </c>
      <c r="AA536" s="106" t="str" cm="1">
        <f t="array" ref="AA536">_xlfn.IFS($AT536="target_sister",$AO536,$AT536="target_brother", $AN536,$AT536="distractor_sister",$AQ536,$AT536="distractor_brother",$AP536)</f>
        <v>ST3_sister_alex.png</v>
      </c>
      <c r="AB536" s="106" t="str" cm="1">
        <f t="array" ref="AB536">_xlfn.IFS($AU536="target_sister",$AO536,$AU536="target_brother", $AN536,$AU536="distractor_sister",$AQ536,$AU536="distractor_brother",$AP536)</f>
        <v>HT1_brother_casey.png</v>
      </c>
      <c r="AC536" s="111" t="str">
        <f>_xlfn.CONCAT(VLOOKUP($C536&amp;$G536,'Character Sets'!$A$3:$H$21,6,FALSE)," gave the ",LEFT($Q536,FIND(".",$Q536)-1)," to ",$AK536," ",$AL536,".")</f>
        <v>Casey gave the potato to their brother.</v>
      </c>
      <c r="AD536" s="107">
        <v>24</v>
      </c>
      <c r="AE536" s="106" t="str" cm="1">
        <f t="array" ref="AE536">_xlfn.IFS($B536="both", "_nametag", $B536="nametag", "_nametag", $B536="intro", "", $B536="neither", "")</f>
        <v/>
      </c>
      <c r="AF536" s="46" t="s">
        <v>6</v>
      </c>
      <c r="AG536" s="46" t="s">
        <v>5</v>
      </c>
      <c r="AH536" s="108" t="str">
        <f t="shared" si="93"/>
        <v>potato</v>
      </c>
      <c r="AI536" s="46" t="s">
        <v>8</v>
      </c>
      <c r="AJ536" s="110" t="str">
        <f t="shared" si="102"/>
        <v>bottom right</v>
      </c>
      <c r="AK536" s="110" t="str" cm="1">
        <f t="array" ref="AK536">_xlfn.IFS($G536="he", "his", $G536="she", "her", $G536="they", "their")</f>
        <v>their</v>
      </c>
      <c r="AL536" s="110" t="s">
        <v>135</v>
      </c>
      <c r="AM536" s="111" t="str">
        <f t="shared" si="103"/>
        <v>they_brother</v>
      </c>
      <c r="AN536" s="106" t="str">
        <f t="shared" si="94"/>
        <v>HT1_brother_casey.png</v>
      </c>
      <c r="AO536" s="106" t="str">
        <f t="shared" si="95"/>
        <v>HT1_sister_casey.png</v>
      </c>
      <c r="AP536" s="106" t="str">
        <f t="shared" si="96"/>
        <v>ST3_brother_alex.png</v>
      </c>
      <c r="AQ536" s="106" t="str">
        <f t="shared" si="97"/>
        <v>ST3_sister_alex.png</v>
      </c>
      <c r="AR536" s="106" t="s">
        <v>357</v>
      </c>
      <c r="AS536" s="106" t="s">
        <v>356</v>
      </c>
      <c r="AT536" s="106" t="s">
        <v>358</v>
      </c>
      <c r="AU536" s="106" t="s">
        <v>355</v>
      </c>
    </row>
    <row r="537" spans="1:47" x14ac:dyDescent="0.25">
      <c r="A537" s="107">
        <v>15</v>
      </c>
      <c r="B537" s="107" t="s">
        <v>124</v>
      </c>
      <c r="C537" s="107">
        <v>3</v>
      </c>
      <c r="D537" s="46" t="s">
        <v>10</v>
      </c>
      <c r="E537" s="46" t="str">
        <f t="shared" si="98"/>
        <v>intro_list3_critical25</v>
      </c>
      <c r="F537" s="109" t="s">
        <v>339</v>
      </c>
      <c r="G537" s="46" t="s">
        <v>197</v>
      </c>
      <c r="H537" s="46">
        <f>VLOOKUP($C537&amp;$G537,'Character Sets'!$A$3:$H$21,3,FALSE)</f>
        <v>9</v>
      </c>
      <c r="I537" s="46" t="str">
        <f>VLOOKUP($C537&amp;$G537,'Character Sets'!$A$3:$H$21,4,FALSE)</f>
        <v>HT1</v>
      </c>
      <c r="J537" s="46" t="str">
        <f>LOWER(VLOOKUP($C537&amp;$G537,'Character Sets'!$A$3:$H$21,6,FALSE))</f>
        <v>casey</v>
      </c>
      <c r="K537" s="114" t="str">
        <f t="shared" si="99"/>
        <v>HT1_they_casey.png</v>
      </c>
      <c r="L537" s="46" t="s">
        <v>196</v>
      </c>
      <c r="M537" s="46">
        <f>VLOOKUP($C537&amp;$L537,'Character Sets'!$A$3:$H$21,3,FALSE)</f>
        <v>8</v>
      </c>
      <c r="N537" s="46" t="str">
        <f>VLOOKUP($C537&amp;$L537,'Character Sets'!$A$3:$H$21,4,FALSE)</f>
        <v>ST3</v>
      </c>
      <c r="O537" s="46" t="str">
        <f>LOWER(VLOOKUP($C537&amp;$L537,'Character Sets'!$A$3:$H$21,6,FALSE))</f>
        <v>alex</v>
      </c>
      <c r="P537" s="114" t="str">
        <f t="shared" si="100"/>
        <v>ST3_she_alex.png</v>
      </c>
      <c r="Q537" s="114" t="s">
        <v>30</v>
      </c>
      <c r="R537" s="107" cm="1">
        <f t="array" ref="R537">_xlfn.IFS($AF537="left", 275, $AF537="right", 525)</f>
        <v>275</v>
      </c>
      <c r="S537" s="107" cm="1">
        <f t="array" ref="S537">_xlfn.IFS($AG537="left", 275, $AG537="right", 525)</f>
        <v>525</v>
      </c>
      <c r="T537" s="107" cm="1">
        <f t="array" ref="T537">_xlfn.IFS($AF537="left", 175, $AF537="right", 725)</f>
        <v>175</v>
      </c>
      <c r="U537" s="107" cm="1">
        <f t="array" ref="U537">_xlfn.IFS($AI537="top", 150, $AI537="bottom", 250)</f>
        <v>150</v>
      </c>
      <c r="V537" s="107" cm="1">
        <f t="array" ref="V537">_xlfn.IFS($AI537="top", 100, $AI537="bottom", 300)</f>
        <v>100</v>
      </c>
      <c r="W537" s="107" cm="1">
        <f t="array" ref="W537">_xlfn.IFS($AI537="top", 50, $AI537="bottom", 350)</f>
        <v>50</v>
      </c>
      <c r="X537" s="111" t="str">
        <f t="shared" si="101"/>
        <v>HT1_sister_casey.png</v>
      </c>
      <c r="Y537" s="106" t="str" cm="1">
        <f t="array" ref="Y537">_xlfn.IFS($AR537="target_sister",$AO537,$AR537="target_brother", $AN537,$AR537="distractor_sister",$AQ537,$AR537="distractor_brother",$AP537)</f>
        <v>HT1_sister_casey.png</v>
      </c>
      <c r="Z537" s="106" t="str" cm="1">
        <f t="array" ref="Z537">_xlfn.IFS($AS537="target_sister",$AO537,$AS537="target_brother", $AN537,$AS537="distractor_sister",$AQ537,$AS537="distractor_brother",$AP537)</f>
        <v>ST3_sister_alex.png</v>
      </c>
      <c r="AA537" s="106" t="str" cm="1">
        <f t="array" ref="AA537">_xlfn.IFS($AT537="target_sister",$AO537,$AT537="target_brother", $AN537,$AT537="distractor_sister",$AQ537,$AT537="distractor_brother",$AP537)</f>
        <v>HT1_brother_casey.png</v>
      </c>
      <c r="AB537" s="106" t="str" cm="1">
        <f t="array" ref="AB537">_xlfn.IFS($AU537="target_sister",$AO537,$AU537="target_brother", $AN537,$AU537="distractor_sister",$AQ537,$AU537="distractor_brother",$AP537)</f>
        <v>ST3_brother_alex.png</v>
      </c>
      <c r="AC537" s="111" t="str">
        <f>_xlfn.CONCAT(VLOOKUP($C537&amp;$G537,'Character Sets'!$A$3:$H$21,6,FALSE)," gave the ",LEFT($Q537,FIND(".",$Q537)-1)," to ",$AK537," ",$AL537,".")</f>
        <v>Casey gave the apple to their sister.</v>
      </c>
      <c r="AD537" s="107">
        <v>25</v>
      </c>
      <c r="AE537" s="106" t="str" cm="1">
        <f t="array" ref="AE537">_xlfn.IFS($B537="both", "_nametag", $B537="nametag", "_nametag", $B537="intro", "", $B537="neither", "")</f>
        <v/>
      </c>
      <c r="AF537" s="46" t="s">
        <v>5</v>
      </c>
      <c r="AG537" s="46" t="s">
        <v>6</v>
      </c>
      <c r="AH537" s="108" t="str">
        <f t="shared" si="93"/>
        <v>apple</v>
      </c>
      <c r="AI537" s="46" t="s">
        <v>7</v>
      </c>
      <c r="AJ537" s="110" t="str">
        <f t="shared" si="102"/>
        <v>top left</v>
      </c>
      <c r="AK537" s="110" t="str" cm="1">
        <f t="array" ref="AK537">_xlfn.IFS($G537="he", "his", $G537="she", "her", $G537="they", "their")</f>
        <v>their</v>
      </c>
      <c r="AL537" s="110" t="s">
        <v>136</v>
      </c>
      <c r="AM537" s="111" t="str">
        <f t="shared" si="103"/>
        <v>they_sister</v>
      </c>
      <c r="AN537" s="106" t="str">
        <f t="shared" si="94"/>
        <v>HT1_brother_casey.png</v>
      </c>
      <c r="AO537" s="106" t="str">
        <f t="shared" si="95"/>
        <v>HT1_sister_casey.png</v>
      </c>
      <c r="AP537" s="106" t="str">
        <f t="shared" si="96"/>
        <v>ST3_brother_alex.png</v>
      </c>
      <c r="AQ537" s="106" t="str">
        <f t="shared" si="97"/>
        <v>ST3_sister_alex.png</v>
      </c>
      <c r="AR537" s="106" t="s">
        <v>356</v>
      </c>
      <c r="AS537" s="106" t="s">
        <v>358</v>
      </c>
      <c r="AT537" s="106" t="s">
        <v>355</v>
      </c>
      <c r="AU537" s="106" t="s">
        <v>357</v>
      </c>
    </row>
    <row r="538" spans="1:47" x14ac:dyDescent="0.25">
      <c r="A538" s="107">
        <v>15</v>
      </c>
      <c r="B538" s="107" t="s">
        <v>124</v>
      </c>
      <c r="C538" s="107">
        <v>3</v>
      </c>
      <c r="D538" s="46" t="s">
        <v>10</v>
      </c>
      <c r="E538" s="46" t="str">
        <f t="shared" si="98"/>
        <v>intro_list3_critical26</v>
      </c>
      <c r="F538" s="109" t="s">
        <v>339</v>
      </c>
      <c r="G538" s="46" t="s">
        <v>197</v>
      </c>
      <c r="H538" s="46">
        <f>VLOOKUP($C538&amp;$G538,'Character Sets'!$A$3:$H$21,3,FALSE)</f>
        <v>9</v>
      </c>
      <c r="I538" s="46" t="str">
        <f>VLOOKUP($C538&amp;$G538,'Character Sets'!$A$3:$H$21,4,FALSE)</f>
        <v>HT1</v>
      </c>
      <c r="J538" s="46" t="str">
        <f>LOWER(VLOOKUP($C538&amp;$G538,'Character Sets'!$A$3:$H$21,6,FALSE))</f>
        <v>casey</v>
      </c>
      <c r="K538" s="114" t="str">
        <f t="shared" si="99"/>
        <v>HT1_they_casey.png</v>
      </c>
      <c r="L538" s="46" t="s">
        <v>195</v>
      </c>
      <c r="M538" s="46">
        <f>VLOOKUP($C538&amp;$L538,'Character Sets'!$A$3:$H$21,3,FALSE)</f>
        <v>7</v>
      </c>
      <c r="N538" s="46" t="str">
        <f>VLOOKUP($C538&amp;$L538,'Character Sets'!$A$3:$H$21,4,FALSE)</f>
        <v>HT3</v>
      </c>
      <c r="O538" s="46" t="str">
        <f>LOWER(VLOOKUP($C538&amp;$L538,'Character Sets'!$A$3:$H$21,6,FALSE))</f>
        <v>jaime</v>
      </c>
      <c r="P538" s="114" t="str">
        <f t="shared" si="100"/>
        <v>HT3_he_jaime.png</v>
      </c>
      <c r="Q538" s="114" t="s">
        <v>31</v>
      </c>
      <c r="R538" s="107" cm="1">
        <f t="array" ref="R538">_xlfn.IFS($AF538="left", 275, $AF538="right", 525)</f>
        <v>525</v>
      </c>
      <c r="S538" s="107" cm="1">
        <f t="array" ref="S538">_xlfn.IFS($AG538="left", 275, $AG538="right", 525)</f>
        <v>275</v>
      </c>
      <c r="T538" s="107" cm="1">
        <f t="array" ref="T538">_xlfn.IFS($AF538="left", 175, $AF538="right", 725)</f>
        <v>725</v>
      </c>
      <c r="U538" s="107" cm="1">
        <f t="array" ref="U538">_xlfn.IFS($AI538="top", 150, $AI538="bottom", 250)</f>
        <v>150</v>
      </c>
      <c r="V538" s="107" cm="1">
        <f t="array" ref="V538">_xlfn.IFS($AI538="top", 100, $AI538="bottom", 300)</f>
        <v>100</v>
      </c>
      <c r="W538" s="107" cm="1">
        <f t="array" ref="W538">_xlfn.IFS($AI538="top", 50, $AI538="bottom", 350)</f>
        <v>50</v>
      </c>
      <c r="X538" s="111" t="str">
        <f t="shared" si="101"/>
        <v>HT1_brother_casey.png</v>
      </c>
      <c r="Y538" s="106" t="str" cm="1">
        <f t="array" ref="Y538">_xlfn.IFS($AR538="target_sister",$AO538,$AR538="target_brother", $AN538,$AR538="distractor_sister",$AQ538,$AR538="distractor_brother",$AP538)</f>
        <v>HT3_sister_jaime.png</v>
      </c>
      <c r="Z538" s="106" t="str" cm="1">
        <f t="array" ref="Z538">_xlfn.IFS($AS538="target_sister",$AO538,$AS538="target_brother", $AN538,$AS538="distractor_sister",$AQ538,$AS538="distractor_brother",$AP538)</f>
        <v>HT1_brother_casey.png</v>
      </c>
      <c r="AA538" s="106" t="str" cm="1">
        <f t="array" ref="AA538">_xlfn.IFS($AT538="target_sister",$AO538,$AT538="target_brother", $AN538,$AT538="distractor_sister",$AQ538,$AT538="distractor_brother",$AP538)</f>
        <v>HT3_brother_jaime.png</v>
      </c>
      <c r="AB538" s="106" t="str" cm="1">
        <f t="array" ref="AB538">_xlfn.IFS($AU538="target_sister",$AO538,$AU538="target_brother", $AN538,$AU538="distractor_sister",$AQ538,$AU538="distractor_brother",$AP538)</f>
        <v>HT1_sister_casey.png</v>
      </c>
      <c r="AC538" s="111" t="str">
        <f>_xlfn.CONCAT(VLOOKUP($C538&amp;$G538,'Character Sets'!$A$3:$H$21,6,FALSE)," gave the ",LEFT($Q538,FIND(".",$Q538)-1)," to ",$AK538," ",$AL538,".")</f>
        <v>Casey gave the onion to their brother.</v>
      </c>
      <c r="AD538" s="107">
        <v>26</v>
      </c>
      <c r="AE538" s="106" t="str" cm="1">
        <f t="array" ref="AE538">_xlfn.IFS($B538="both", "_nametag", $B538="nametag", "_nametag", $B538="intro", "", $B538="neither", "")</f>
        <v/>
      </c>
      <c r="AF538" s="46" t="s">
        <v>6</v>
      </c>
      <c r="AG538" s="46" t="s">
        <v>5</v>
      </c>
      <c r="AH538" s="108" t="str">
        <f t="shared" si="93"/>
        <v>onion</v>
      </c>
      <c r="AI538" s="46" t="s">
        <v>7</v>
      </c>
      <c r="AJ538" s="110" t="str">
        <f t="shared" si="102"/>
        <v>top right</v>
      </c>
      <c r="AK538" s="110" t="str" cm="1">
        <f t="array" ref="AK538">_xlfn.IFS($G538="he", "his", $G538="she", "her", $G538="they", "their")</f>
        <v>their</v>
      </c>
      <c r="AL538" s="110" t="s">
        <v>135</v>
      </c>
      <c r="AM538" s="111" t="str">
        <f t="shared" si="103"/>
        <v>they_brother</v>
      </c>
      <c r="AN538" s="106" t="str">
        <f t="shared" si="94"/>
        <v>HT1_brother_casey.png</v>
      </c>
      <c r="AO538" s="106" t="str">
        <f t="shared" si="95"/>
        <v>HT1_sister_casey.png</v>
      </c>
      <c r="AP538" s="106" t="str">
        <f t="shared" si="96"/>
        <v>HT3_brother_jaime.png</v>
      </c>
      <c r="AQ538" s="106" t="str">
        <f t="shared" si="97"/>
        <v>HT3_sister_jaime.png</v>
      </c>
      <c r="AR538" s="106" t="s">
        <v>358</v>
      </c>
      <c r="AS538" s="106" t="s">
        <v>355</v>
      </c>
      <c r="AT538" s="106" t="s">
        <v>357</v>
      </c>
      <c r="AU538" s="106" t="s">
        <v>356</v>
      </c>
    </row>
    <row r="539" spans="1:47" x14ac:dyDescent="0.25">
      <c r="A539" s="107">
        <v>15</v>
      </c>
      <c r="B539" s="107" t="s">
        <v>124</v>
      </c>
      <c r="C539" s="107">
        <v>3</v>
      </c>
      <c r="D539" s="46" t="s">
        <v>10</v>
      </c>
      <c r="E539" s="46" t="str">
        <f t="shared" si="98"/>
        <v>intro_list3_critical27</v>
      </c>
      <c r="F539" s="109" t="s">
        <v>339</v>
      </c>
      <c r="G539" s="46" t="s">
        <v>197</v>
      </c>
      <c r="H539" s="46">
        <f>VLOOKUP($C539&amp;$G539,'Character Sets'!$A$3:$H$21,3,FALSE)</f>
        <v>9</v>
      </c>
      <c r="I539" s="46" t="str">
        <f>VLOOKUP($C539&amp;$G539,'Character Sets'!$A$3:$H$21,4,FALSE)</f>
        <v>HT1</v>
      </c>
      <c r="J539" s="46" t="str">
        <f>LOWER(VLOOKUP($C539&amp;$G539,'Character Sets'!$A$3:$H$21,6,FALSE))</f>
        <v>casey</v>
      </c>
      <c r="K539" s="114" t="str">
        <f t="shared" si="99"/>
        <v>HT1_they_casey.png</v>
      </c>
      <c r="L539" s="46" t="s">
        <v>195</v>
      </c>
      <c r="M539" s="46">
        <f>VLOOKUP($C539&amp;$L539,'Character Sets'!$A$3:$H$21,3,FALSE)</f>
        <v>7</v>
      </c>
      <c r="N539" s="46" t="str">
        <f>VLOOKUP($C539&amp;$L539,'Character Sets'!$A$3:$H$21,4,FALSE)</f>
        <v>HT3</v>
      </c>
      <c r="O539" s="46" t="str">
        <f>LOWER(VLOOKUP($C539&amp;$L539,'Character Sets'!$A$3:$H$21,6,FALSE))</f>
        <v>jaime</v>
      </c>
      <c r="P539" s="114" t="str">
        <f t="shared" si="100"/>
        <v>HT3_he_jaime.png</v>
      </c>
      <c r="Q539" s="114" t="s">
        <v>34</v>
      </c>
      <c r="R539" s="107" cm="1">
        <f t="array" ref="R539">_xlfn.IFS($AF539="left", 275, $AF539="right", 525)</f>
        <v>275</v>
      </c>
      <c r="S539" s="107" cm="1">
        <f t="array" ref="S539">_xlfn.IFS($AG539="left", 275, $AG539="right", 525)</f>
        <v>525</v>
      </c>
      <c r="T539" s="107" cm="1">
        <f t="array" ref="T539">_xlfn.IFS($AF539="left", 175, $AF539="right", 725)</f>
        <v>175</v>
      </c>
      <c r="U539" s="107" cm="1">
        <f t="array" ref="U539">_xlfn.IFS($AI539="top", 150, $AI539="bottom", 250)</f>
        <v>250</v>
      </c>
      <c r="V539" s="107" cm="1">
        <f t="array" ref="V539">_xlfn.IFS($AI539="top", 100, $AI539="bottom", 300)</f>
        <v>300</v>
      </c>
      <c r="W539" s="107" cm="1">
        <f t="array" ref="W539">_xlfn.IFS($AI539="top", 50, $AI539="bottom", 350)</f>
        <v>350</v>
      </c>
      <c r="X539" s="111" t="str">
        <f t="shared" si="101"/>
        <v>HT1_brother_casey.png</v>
      </c>
      <c r="Y539" s="106" t="str" cm="1">
        <f t="array" ref="Y539">_xlfn.IFS($AR539="target_sister",$AO539,$AR539="target_brother", $AN539,$AR539="distractor_sister",$AQ539,$AR539="distractor_brother",$AP539)</f>
        <v>HT1_sister_casey.png</v>
      </c>
      <c r="Z539" s="106" t="str" cm="1">
        <f t="array" ref="Z539">_xlfn.IFS($AS539="target_sister",$AO539,$AS539="target_brother", $AN539,$AS539="distractor_sister",$AQ539,$AS539="distractor_brother",$AP539)</f>
        <v>HT3_brother_jaime.png</v>
      </c>
      <c r="AA539" s="106" t="str" cm="1">
        <f t="array" ref="AA539">_xlfn.IFS($AT539="target_sister",$AO539,$AT539="target_brother", $AN539,$AT539="distractor_sister",$AQ539,$AT539="distractor_brother",$AP539)</f>
        <v>HT1_brother_casey.png</v>
      </c>
      <c r="AB539" s="106" t="str" cm="1">
        <f t="array" ref="AB539">_xlfn.IFS($AU539="target_sister",$AO539,$AU539="target_brother", $AN539,$AU539="distractor_sister",$AQ539,$AU539="distractor_brother",$AP539)</f>
        <v>HT3_sister_jaime.png</v>
      </c>
      <c r="AC539" s="111" t="str">
        <f>_xlfn.CONCAT(VLOOKUP($C539&amp;$G539,'Character Sets'!$A$3:$H$21,6,FALSE)," gave the ",LEFT($Q539,FIND(".",$Q539)-1)," to ",$AK539," ",$AL539,".")</f>
        <v>Casey gave the watermelon to their brother.</v>
      </c>
      <c r="AD539" s="107">
        <v>27</v>
      </c>
      <c r="AE539" s="106" t="str" cm="1">
        <f t="array" ref="AE539">_xlfn.IFS($B539="both", "_nametag", $B539="nametag", "_nametag", $B539="intro", "", $B539="neither", "")</f>
        <v/>
      </c>
      <c r="AF539" s="46" t="s">
        <v>5</v>
      </c>
      <c r="AG539" s="46" t="s">
        <v>6</v>
      </c>
      <c r="AH539" s="108" t="str">
        <f t="shared" si="93"/>
        <v>watermelon</v>
      </c>
      <c r="AI539" s="46" t="s">
        <v>8</v>
      </c>
      <c r="AJ539" s="110" t="str">
        <f t="shared" si="102"/>
        <v>bottom left</v>
      </c>
      <c r="AK539" s="110" t="str" cm="1">
        <f t="array" ref="AK539">_xlfn.IFS($G539="he", "his", $G539="she", "her", $G539="they", "their")</f>
        <v>their</v>
      </c>
      <c r="AL539" s="110" t="s">
        <v>135</v>
      </c>
      <c r="AM539" s="111" t="str">
        <f t="shared" si="103"/>
        <v>they_brother</v>
      </c>
      <c r="AN539" s="106" t="str">
        <f t="shared" si="94"/>
        <v>HT1_brother_casey.png</v>
      </c>
      <c r="AO539" s="106" t="str">
        <f t="shared" si="95"/>
        <v>HT1_sister_casey.png</v>
      </c>
      <c r="AP539" s="106" t="str">
        <f t="shared" si="96"/>
        <v>HT3_brother_jaime.png</v>
      </c>
      <c r="AQ539" s="106" t="str">
        <f t="shared" si="97"/>
        <v>HT3_sister_jaime.png</v>
      </c>
      <c r="AR539" s="106" t="s">
        <v>356</v>
      </c>
      <c r="AS539" s="106" t="s">
        <v>357</v>
      </c>
      <c r="AT539" s="106" t="s">
        <v>355</v>
      </c>
      <c r="AU539" s="106" t="s">
        <v>358</v>
      </c>
    </row>
    <row r="540" spans="1:47" x14ac:dyDescent="0.25">
      <c r="A540" s="107">
        <v>15</v>
      </c>
      <c r="B540" s="107" t="s">
        <v>124</v>
      </c>
      <c r="C540" s="107">
        <v>3</v>
      </c>
      <c r="D540" s="46" t="s">
        <v>10</v>
      </c>
      <c r="E540" s="46" t="str">
        <f t="shared" si="98"/>
        <v>intro_list3_critical28</v>
      </c>
      <c r="F540" s="109" t="s">
        <v>339</v>
      </c>
      <c r="G540" s="46" t="s">
        <v>197</v>
      </c>
      <c r="H540" s="46">
        <f>VLOOKUP($C540&amp;$G540,'Character Sets'!$A$3:$H$21,3,FALSE)</f>
        <v>9</v>
      </c>
      <c r="I540" s="46" t="str">
        <f>VLOOKUP($C540&amp;$G540,'Character Sets'!$A$3:$H$21,4,FALSE)</f>
        <v>HT1</v>
      </c>
      <c r="J540" s="46" t="str">
        <f>LOWER(VLOOKUP($C540&amp;$G540,'Character Sets'!$A$3:$H$21,6,FALSE))</f>
        <v>casey</v>
      </c>
      <c r="K540" s="114" t="str">
        <f t="shared" si="99"/>
        <v>HT1_they_casey.png</v>
      </c>
      <c r="L540" s="46" t="s">
        <v>195</v>
      </c>
      <c r="M540" s="46">
        <f>VLOOKUP($C540&amp;$L540,'Character Sets'!$A$3:$H$21,3,FALSE)</f>
        <v>7</v>
      </c>
      <c r="N540" s="46" t="str">
        <f>VLOOKUP($C540&amp;$L540,'Character Sets'!$A$3:$H$21,4,FALSE)</f>
        <v>HT3</v>
      </c>
      <c r="O540" s="46" t="str">
        <f>LOWER(VLOOKUP($C540&amp;$L540,'Character Sets'!$A$3:$H$21,6,FALSE))</f>
        <v>jaime</v>
      </c>
      <c r="P540" s="114" t="str">
        <f t="shared" si="100"/>
        <v>HT3_he_jaime.png</v>
      </c>
      <c r="Q540" s="114" t="s">
        <v>32</v>
      </c>
      <c r="R540" s="107" cm="1">
        <f t="array" ref="R540">_xlfn.IFS($AF540="left", 275, $AF540="right", 525)</f>
        <v>525</v>
      </c>
      <c r="S540" s="107" cm="1">
        <f t="array" ref="S540">_xlfn.IFS($AG540="left", 275, $AG540="right", 525)</f>
        <v>275</v>
      </c>
      <c r="T540" s="107" cm="1">
        <f t="array" ref="T540">_xlfn.IFS($AF540="left", 175, $AF540="right", 725)</f>
        <v>725</v>
      </c>
      <c r="U540" s="107" cm="1">
        <f t="array" ref="U540">_xlfn.IFS($AI540="top", 150, $AI540="bottom", 250)</f>
        <v>250</v>
      </c>
      <c r="V540" s="107" cm="1">
        <f t="array" ref="V540">_xlfn.IFS($AI540="top", 100, $AI540="bottom", 300)</f>
        <v>300</v>
      </c>
      <c r="W540" s="107" cm="1">
        <f t="array" ref="W540">_xlfn.IFS($AI540="top", 50, $AI540="bottom", 350)</f>
        <v>350</v>
      </c>
      <c r="X540" s="111" t="str">
        <f t="shared" si="101"/>
        <v>HT1_sister_casey.png</v>
      </c>
      <c r="Y540" s="106" t="str" cm="1">
        <f t="array" ref="Y540">_xlfn.IFS($AR540="target_sister",$AO540,$AR540="target_brother", $AN540,$AR540="distractor_sister",$AQ540,$AR540="distractor_brother",$AP540)</f>
        <v>HT3_sister_jaime.png</v>
      </c>
      <c r="Z540" s="106" t="str" cm="1">
        <f t="array" ref="Z540">_xlfn.IFS($AS540="target_sister",$AO540,$AS540="target_brother", $AN540,$AS540="distractor_sister",$AQ540,$AS540="distractor_brother",$AP540)</f>
        <v>HT1_brother_casey.png</v>
      </c>
      <c r="AA540" s="106" t="str" cm="1">
        <f t="array" ref="AA540">_xlfn.IFS($AT540="target_sister",$AO540,$AT540="target_brother", $AN540,$AT540="distractor_sister",$AQ540,$AT540="distractor_brother",$AP540)</f>
        <v>HT3_brother_jaime.png</v>
      </c>
      <c r="AB540" s="106" t="str" cm="1">
        <f t="array" ref="AB540">_xlfn.IFS($AU540="target_sister",$AO540,$AU540="target_brother", $AN540,$AU540="distractor_sister",$AQ540,$AU540="distractor_brother",$AP540)</f>
        <v>HT1_sister_casey.png</v>
      </c>
      <c r="AC540" s="111" t="str">
        <f>_xlfn.CONCAT(VLOOKUP($C540&amp;$G540,'Character Sets'!$A$3:$H$21,6,FALSE)," gave the ",LEFT($Q540,FIND(".",$Q540)-1)," to ",$AK540," ",$AL540,".")</f>
        <v>Casey gave the knife to their sister.</v>
      </c>
      <c r="AD540" s="107">
        <v>28</v>
      </c>
      <c r="AE540" s="106" t="str" cm="1">
        <f t="array" ref="AE540">_xlfn.IFS($B540="both", "_nametag", $B540="nametag", "_nametag", $B540="intro", "", $B540="neither", "")</f>
        <v/>
      </c>
      <c r="AF540" s="46" t="s">
        <v>6</v>
      </c>
      <c r="AG540" s="46" t="s">
        <v>5</v>
      </c>
      <c r="AH540" s="108" t="str">
        <f t="shared" si="93"/>
        <v>knife</v>
      </c>
      <c r="AI540" s="46" t="s">
        <v>8</v>
      </c>
      <c r="AJ540" s="110" t="str">
        <f t="shared" si="102"/>
        <v>bottom right</v>
      </c>
      <c r="AK540" s="110" t="str" cm="1">
        <f t="array" ref="AK540">_xlfn.IFS($G540="he", "his", $G540="she", "her", $G540="they", "their")</f>
        <v>their</v>
      </c>
      <c r="AL540" s="110" t="s">
        <v>136</v>
      </c>
      <c r="AM540" s="111" t="str">
        <f t="shared" si="103"/>
        <v>they_sister</v>
      </c>
      <c r="AN540" s="106" t="str">
        <f t="shared" si="94"/>
        <v>HT1_brother_casey.png</v>
      </c>
      <c r="AO540" s="106" t="str">
        <f t="shared" si="95"/>
        <v>HT1_sister_casey.png</v>
      </c>
      <c r="AP540" s="106" t="str">
        <f t="shared" si="96"/>
        <v>HT3_brother_jaime.png</v>
      </c>
      <c r="AQ540" s="106" t="str">
        <f t="shared" si="97"/>
        <v>HT3_sister_jaime.png</v>
      </c>
      <c r="AR540" s="106" t="s">
        <v>358</v>
      </c>
      <c r="AS540" s="106" t="s">
        <v>355</v>
      </c>
      <c r="AT540" s="106" t="s">
        <v>357</v>
      </c>
      <c r="AU540" s="106" t="s">
        <v>356</v>
      </c>
    </row>
    <row r="541" spans="1:47" x14ac:dyDescent="0.25">
      <c r="A541" s="107">
        <v>15</v>
      </c>
      <c r="B541" s="107" t="s">
        <v>124</v>
      </c>
      <c r="C541" s="107">
        <v>3</v>
      </c>
      <c r="D541" s="46" t="s">
        <v>10</v>
      </c>
      <c r="E541" s="46" t="str">
        <f t="shared" si="98"/>
        <v>intro_list3_critical29</v>
      </c>
      <c r="F541" s="109" t="s">
        <v>339</v>
      </c>
      <c r="G541" s="46" t="s">
        <v>197</v>
      </c>
      <c r="H541" s="46">
        <f>VLOOKUP($C541&amp;$G541,'Character Sets'!$A$3:$H$21,3,FALSE)</f>
        <v>9</v>
      </c>
      <c r="I541" s="46" t="str">
        <f>VLOOKUP($C541&amp;$G541,'Character Sets'!$A$3:$H$21,4,FALSE)</f>
        <v>HT1</v>
      </c>
      <c r="J541" s="46" t="str">
        <f>LOWER(VLOOKUP($C541&amp;$G541,'Character Sets'!$A$3:$H$21,6,FALSE))</f>
        <v>casey</v>
      </c>
      <c r="K541" s="114" t="str">
        <f t="shared" si="99"/>
        <v>HT1_they_casey.png</v>
      </c>
      <c r="L541" s="46" t="s">
        <v>195</v>
      </c>
      <c r="M541" s="46">
        <f>VLOOKUP($C541&amp;$L541,'Character Sets'!$A$3:$H$21,3,FALSE)</f>
        <v>7</v>
      </c>
      <c r="N541" s="46" t="str">
        <f>VLOOKUP($C541&amp;$L541,'Character Sets'!$A$3:$H$21,4,FALSE)</f>
        <v>HT3</v>
      </c>
      <c r="O541" s="46" t="str">
        <f>LOWER(VLOOKUP($C541&amp;$L541,'Character Sets'!$A$3:$H$21,6,FALSE))</f>
        <v>jaime</v>
      </c>
      <c r="P541" s="114" t="str">
        <f t="shared" si="100"/>
        <v>HT3_he_jaime.png</v>
      </c>
      <c r="Q541" s="114" t="s">
        <v>85</v>
      </c>
      <c r="R541" s="107" cm="1">
        <f t="array" ref="R541">_xlfn.IFS($AF541="left", 275, $AF541="right", 525)</f>
        <v>275</v>
      </c>
      <c r="S541" s="107" cm="1">
        <f t="array" ref="S541">_xlfn.IFS($AG541="left", 275, $AG541="right", 525)</f>
        <v>525</v>
      </c>
      <c r="T541" s="107" cm="1">
        <f t="array" ref="T541">_xlfn.IFS($AF541="left", 175, $AF541="right", 725)</f>
        <v>175</v>
      </c>
      <c r="U541" s="107" cm="1">
        <f t="array" ref="U541">_xlfn.IFS($AI541="top", 150, $AI541="bottom", 250)</f>
        <v>150</v>
      </c>
      <c r="V541" s="107" cm="1">
        <f t="array" ref="V541">_xlfn.IFS($AI541="top", 100, $AI541="bottom", 300)</f>
        <v>100</v>
      </c>
      <c r="W541" s="107" cm="1">
        <f t="array" ref="W541">_xlfn.IFS($AI541="top", 50, $AI541="bottom", 350)</f>
        <v>50</v>
      </c>
      <c r="X541" s="111" t="str">
        <f t="shared" si="101"/>
        <v>HT1_brother_casey.png</v>
      </c>
      <c r="Y541" s="106" t="str" cm="1">
        <f t="array" ref="Y541">_xlfn.IFS($AR541="target_sister",$AO541,$AR541="target_brother", $AN541,$AR541="distractor_sister",$AQ541,$AR541="distractor_brother",$AP541)</f>
        <v>HT1_brother_casey.png</v>
      </c>
      <c r="Z541" s="106" t="str" cm="1">
        <f t="array" ref="Z541">_xlfn.IFS($AS541="target_sister",$AO541,$AS541="target_brother", $AN541,$AS541="distractor_sister",$AQ541,$AS541="distractor_brother",$AP541)</f>
        <v>HT3_brother_jaime.png</v>
      </c>
      <c r="AA541" s="106" t="str" cm="1">
        <f t="array" ref="AA541">_xlfn.IFS($AT541="target_sister",$AO541,$AT541="target_brother", $AN541,$AT541="distractor_sister",$AQ541,$AT541="distractor_brother",$AP541)</f>
        <v>HT1_sister_casey.png</v>
      </c>
      <c r="AB541" s="106" t="str" cm="1">
        <f t="array" ref="AB541">_xlfn.IFS($AU541="target_sister",$AO541,$AU541="target_brother", $AN541,$AU541="distractor_sister",$AQ541,$AU541="distractor_brother",$AP541)</f>
        <v>HT3_sister_jaime.png</v>
      </c>
      <c r="AC541" s="111" t="str">
        <f>_xlfn.CONCAT(VLOOKUP($C541&amp;$G541,'Character Sets'!$A$3:$H$21,6,FALSE)," gave the ",LEFT($Q541,FIND(".",$Q541)-1)," to ",$AK541," ",$AL541,".")</f>
        <v>Casey gave the cookie to their brother.</v>
      </c>
      <c r="AD541" s="107">
        <v>29</v>
      </c>
      <c r="AE541" s="106" t="str" cm="1">
        <f t="array" ref="AE541">_xlfn.IFS($B541="both", "_nametag", $B541="nametag", "_nametag", $B541="intro", "", $B541="neither", "")</f>
        <v/>
      </c>
      <c r="AF541" s="46" t="s">
        <v>5</v>
      </c>
      <c r="AG541" s="46" t="s">
        <v>6</v>
      </c>
      <c r="AH541" s="108" t="str">
        <f t="shared" si="93"/>
        <v>cookie</v>
      </c>
      <c r="AI541" s="46" t="s">
        <v>7</v>
      </c>
      <c r="AJ541" s="110" t="str">
        <f t="shared" si="102"/>
        <v>top left</v>
      </c>
      <c r="AK541" s="110" t="str" cm="1">
        <f t="array" ref="AK541">_xlfn.IFS($G541="he", "his", $G541="she", "her", $G541="they", "their")</f>
        <v>their</v>
      </c>
      <c r="AL541" s="110" t="s">
        <v>135</v>
      </c>
      <c r="AM541" s="111" t="str">
        <f t="shared" si="103"/>
        <v>they_brother</v>
      </c>
      <c r="AN541" s="106" t="str">
        <f t="shared" si="94"/>
        <v>HT1_brother_casey.png</v>
      </c>
      <c r="AO541" s="106" t="str">
        <f t="shared" si="95"/>
        <v>HT1_sister_casey.png</v>
      </c>
      <c r="AP541" s="106" t="str">
        <f t="shared" si="96"/>
        <v>HT3_brother_jaime.png</v>
      </c>
      <c r="AQ541" s="106" t="str">
        <f t="shared" si="97"/>
        <v>HT3_sister_jaime.png</v>
      </c>
      <c r="AR541" s="106" t="s">
        <v>355</v>
      </c>
      <c r="AS541" s="106" t="s">
        <v>357</v>
      </c>
      <c r="AT541" s="106" t="s">
        <v>356</v>
      </c>
      <c r="AU541" s="106" t="s">
        <v>358</v>
      </c>
    </row>
    <row r="542" spans="1:47" x14ac:dyDescent="0.25">
      <c r="A542" s="107">
        <v>15</v>
      </c>
      <c r="B542" s="107" t="s">
        <v>124</v>
      </c>
      <c r="C542" s="107">
        <v>3</v>
      </c>
      <c r="D542" s="46" t="s">
        <v>10</v>
      </c>
      <c r="E542" s="46" t="str">
        <f t="shared" si="98"/>
        <v>intro_list3_critical30</v>
      </c>
      <c r="F542" s="109" t="s">
        <v>339</v>
      </c>
      <c r="G542" s="46" t="s">
        <v>197</v>
      </c>
      <c r="H542" s="46">
        <f>VLOOKUP($C542&amp;$G542,'Character Sets'!$A$3:$H$21,3,FALSE)</f>
        <v>9</v>
      </c>
      <c r="I542" s="46" t="str">
        <f>VLOOKUP($C542&amp;$G542,'Character Sets'!$A$3:$H$21,4,FALSE)</f>
        <v>HT1</v>
      </c>
      <c r="J542" s="46" t="str">
        <f>LOWER(VLOOKUP($C542&amp;$G542,'Character Sets'!$A$3:$H$21,6,FALSE))</f>
        <v>casey</v>
      </c>
      <c r="K542" s="114" t="str">
        <f t="shared" si="99"/>
        <v>HT1_they_casey.png</v>
      </c>
      <c r="L542" s="46" t="s">
        <v>195</v>
      </c>
      <c r="M542" s="46">
        <f>VLOOKUP($C542&amp;$L542,'Character Sets'!$A$3:$H$21,3,FALSE)</f>
        <v>7</v>
      </c>
      <c r="N542" s="46" t="str">
        <f>VLOOKUP($C542&amp;$L542,'Character Sets'!$A$3:$H$21,4,FALSE)</f>
        <v>HT3</v>
      </c>
      <c r="O542" s="46" t="str">
        <f>LOWER(VLOOKUP($C542&amp;$L542,'Character Sets'!$A$3:$H$21,6,FALSE))</f>
        <v>jaime</v>
      </c>
      <c r="P542" s="114" t="str">
        <f t="shared" si="100"/>
        <v>HT3_he_jaime.png</v>
      </c>
      <c r="Q542" s="114" t="s">
        <v>33</v>
      </c>
      <c r="R542" s="107" cm="1">
        <f t="array" ref="R542">_xlfn.IFS($AF542="left", 275, $AF542="right", 525)</f>
        <v>525</v>
      </c>
      <c r="S542" s="107" cm="1">
        <f t="array" ref="S542">_xlfn.IFS($AG542="left", 275, $AG542="right", 525)</f>
        <v>275</v>
      </c>
      <c r="T542" s="107" cm="1">
        <f t="array" ref="T542">_xlfn.IFS($AF542="left", 175, $AF542="right", 725)</f>
        <v>725</v>
      </c>
      <c r="U542" s="107" cm="1">
        <f t="array" ref="U542">_xlfn.IFS($AI542="top", 150, $AI542="bottom", 250)</f>
        <v>250</v>
      </c>
      <c r="V542" s="107" cm="1">
        <f t="array" ref="V542">_xlfn.IFS($AI542="top", 100, $AI542="bottom", 300)</f>
        <v>300</v>
      </c>
      <c r="W542" s="107" cm="1">
        <f t="array" ref="W542">_xlfn.IFS($AI542="top", 50, $AI542="bottom", 350)</f>
        <v>350</v>
      </c>
      <c r="X542" s="111" t="str">
        <f t="shared" si="101"/>
        <v>HT1_sister_casey.png</v>
      </c>
      <c r="Y542" s="106" t="str" cm="1">
        <f t="array" ref="Y542">_xlfn.IFS($AR542="target_sister",$AO542,$AR542="target_brother", $AN542,$AR542="distractor_sister",$AQ542,$AR542="distractor_brother",$AP542)</f>
        <v>HT3_sister_jaime.png</v>
      </c>
      <c r="Z542" s="106" t="str" cm="1">
        <f t="array" ref="Z542">_xlfn.IFS($AS542="target_sister",$AO542,$AS542="target_brother", $AN542,$AS542="distractor_sister",$AQ542,$AS542="distractor_brother",$AP542)</f>
        <v>HT1_brother_casey.png</v>
      </c>
      <c r="AA542" s="106" t="str" cm="1">
        <f t="array" ref="AA542">_xlfn.IFS($AT542="target_sister",$AO542,$AT542="target_brother", $AN542,$AT542="distractor_sister",$AQ542,$AT542="distractor_brother",$AP542)</f>
        <v>HT3_brother_jaime.png</v>
      </c>
      <c r="AB542" s="106" t="str" cm="1">
        <f t="array" ref="AB542">_xlfn.IFS($AU542="target_sister",$AO542,$AU542="target_brother", $AN542,$AU542="distractor_sister",$AQ542,$AU542="distractor_brother",$AP542)</f>
        <v>HT1_sister_casey.png</v>
      </c>
      <c r="AC542" s="111" t="str">
        <f>_xlfn.CONCAT(VLOOKUP($C542&amp;$G542,'Character Sets'!$A$3:$H$21,6,FALSE)," gave the ",LEFT($Q542,FIND(".",$Q542)-1)," to ",$AK542," ",$AL542,".")</f>
        <v>Casey gave the tomato to their sister.</v>
      </c>
      <c r="AD542" s="107">
        <v>30</v>
      </c>
      <c r="AE542" s="106" t="str" cm="1">
        <f t="array" ref="AE542">_xlfn.IFS($B542="both", "_nametag", $B542="nametag", "_nametag", $B542="intro", "", $B542="neither", "")</f>
        <v/>
      </c>
      <c r="AF542" s="46" t="s">
        <v>6</v>
      </c>
      <c r="AG542" s="46" t="s">
        <v>5</v>
      </c>
      <c r="AH542" s="108" t="str">
        <f t="shared" si="93"/>
        <v>tomato</v>
      </c>
      <c r="AI542" s="108" t="s">
        <v>8</v>
      </c>
      <c r="AJ542" s="110" t="str">
        <f t="shared" si="102"/>
        <v>bottom right</v>
      </c>
      <c r="AK542" s="110" t="str" cm="1">
        <f t="array" ref="AK542">_xlfn.IFS($G542="he", "his", $G542="she", "her", $G542="they", "their")</f>
        <v>their</v>
      </c>
      <c r="AL542" s="110" t="s">
        <v>136</v>
      </c>
      <c r="AM542" s="111" t="str">
        <f t="shared" si="103"/>
        <v>they_sister</v>
      </c>
      <c r="AN542" s="106" t="str">
        <f t="shared" si="94"/>
        <v>HT1_brother_casey.png</v>
      </c>
      <c r="AO542" s="106" t="str">
        <f t="shared" si="95"/>
        <v>HT1_sister_casey.png</v>
      </c>
      <c r="AP542" s="106" t="str">
        <f t="shared" si="96"/>
        <v>HT3_brother_jaime.png</v>
      </c>
      <c r="AQ542" s="106" t="str">
        <f t="shared" si="97"/>
        <v>HT3_sister_jaime.png</v>
      </c>
      <c r="AR542" s="106" t="s">
        <v>358</v>
      </c>
      <c r="AS542" s="106" t="s">
        <v>355</v>
      </c>
      <c r="AT542" s="106" t="s">
        <v>357</v>
      </c>
      <c r="AU542" s="106" t="s">
        <v>356</v>
      </c>
    </row>
    <row r="543" spans="1:47" x14ac:dyDescent="0.25">
      <c r="A543" s="107">
        <v>16</v>
      </c>
      <c r="B543" s="107" t="s">
        <v>124</v>
      </c>
      <c r="C543" s="107">
        <v>4</v>
      </c>
      <c r="D543" s="46" t="s">
        <v>65</v>
      </c>
      <c r="E543" s="46" t="str">
        <f t="shared" si="98"/>
        <v>intro_list4_example1</v>
      </c>
      <c r="F543" s="109" t="s">
        <v>337</v>
      </c>
      <c r="G543" s="46" t="s">
        <v>195</v>
      </c>
      <c r="H543" s="46">
        <f>VLOOKUP($C543&amp;$G543,'Character Sets'!$A$3:$H$21,3,FALSE)</f>
        <v>10</v>
      </c>
      <c r="I543" s="46" t="str">
        <f>VLOOKUP($C543&amp;$G543,'Character Sets'!$A$3:$H$21,4,FALSE)</f>
        <v>HT2</v>
      </c>
      <c r="J543" s="46" t="str">
        <f>LOWER(VLOOKUP($C543&amp;$G543,'Character Sets'!$A$3:$H$21,6,FALSE))</f>
        <v>taylor</v>
      </c>
      <c r="K543" s="114" t="str">
        <f t="shared" si="99"/>
        <v>HT2_he_taylor.png</v>
      </c>
      <c r="L543" s="46" t="s">
        <v>196</v>
      </c>
      <c r="M543" s="46">
        <f>VLOOKUP($C543&amp;$L543,'Character Sets'!$A$3:$H$21,3,FALSE)</f>
        <v>11</v>
      </c>
      <c r="N543" s="46" t="str">
        <f>VLOOKUP($C543&amp;$L543,'Character Sets'!$A$3:$H$21,4,FALSE)</f>
        <v>ST1</v>
      </c>
      <c r="O543" s="46" t="str">
        <f>LOWER(VLOOKUP($C543&amp;$L543,'Character Sets'!$A$3:$H$21,6,FALSE))</f>
        <v>jordan</v>
      </c>
      <c r="P543" s="114" t="str">
        <f t="shared" si="100"/>
        <v>ST1_she_jordan.png</v>
      </c>
      <c r="Q543" s="114" t="s">
        <v>38</v>
      </c>
      <c r="R543" s="107" cm="1">
        <f t="array" ref="R543">_xlfn.IFS($AF543="left", 275, $AF543="right", 525)</f>
        <v>275</v>
      </c>
      <c r="S543" s="107" cm="1">
        <f t="array" ref="S543">_xlfn.IFS($AG543="left", 275, $AG543="right", 525)</f>
        <v>525</v>
      </c>
      <c r="T543" s="107" cm="1">
        <f t="array" ref="T543">_xlfn.IFS($AF543="left", 175, $AF543="right", 725)</f>
        <v>175</v>
      </c>
      <c r="U543" s="107" cm="1">
        <f t="array" ref="U543">_xlfn.IFS($AI543="top", 150, $AI543="bottom", 250)</f>
        <v>250</v>
      </c>
      <c r="V543" s="107" cm="1">
        <f t="array" ref="V543">_xlfn.IFS($AI543="top", 100, $AI543="bottom", 300)</f>
        <v>300</v>
      </c>
      <c r="W543" s="107" cm="1">
        <f t="array" ref="W543">_xlfn.IFS($AI543="top", 50, $AI543="bottom", 350)</f>
        <v>350</v>
      </c>
      <c r="X543" s="111" t="str">
        <f t="shared" si="101"/>
        <v>HT2_brother_taylor.png</v>
      </c>
      <c r="Y543" s="106" t="str" cm="1">
        <f t="array" ref="Y543">_xlfn.IFS($AR543="target_sister",$AO543,$AR543="target_brother", $AN543,$AR543="distractor_sister",$AQ543,$AR543="distractor_brother",$AP543)</f>
        <v>HT2_sister_taylor.png</v>
      </c>
      <c r="Z543" s="106" t="str" cm="1">
        <f t="array" ref="Z543">_xlfn.IFS($AS543="target_sister",$AO543,$AS543="target_brother", $AN543,$AS543="distractor_sister",$AQ543,$AS543="distractor_brother",$AP543)</f>
        <v>ST1_brother_jordan.png</v>
      </c>
      <c r="AA543" s="106" t="str" cm="1">
        <f t="array" ref="AA543">_xlfn.IFS($AT543="target_sister",$AO543,$AT543="target_brother", $AN543,$AT543="distractor_sister",$AQ543,$AT543="distractor_brother",$AP543)</f>
        <v>HT2_brother_taylor.png</v>
      </c>
      <c r="AB543" s="106" t="str" cm="1">
        <f t="array" ref="AB543">_xlfn.IFS($AU543="target_sister",$AO543,$AU543="target_brother", $AN543,$AU543="distractor_sister",$AQ543,$AU543="distractor_brother",$AP543)</f>
        <v>ST1_sister_jordan.png</v>
      </c>
      <c r="AC543" s="111" t="str">
        <f>_xlfn.CONCAT(VLOOKUP($C543&amp;$G543,'Character Sets'!$A$3:$H$21,6,FALSE)," gave the ",LEFT($Q543,FIND(".",$Q543)-1)," to ",$AK543," ",$AL543,".")</f>
        <v>Taylor gave the fork to his brother.</v>
      </c>
      <c r="AD543" s="107">
        <v>1</v>
      </c>
      <c r="AE543" s="106" t="str" cm="1">
        <f t="array" ref="AE543">_xlfn.IFS($B543="both", "_nametag", $B543="nametag", "_nametag", $B543="intro", "", $B543="neither", "")</f>
        <v/>
      </c>
      <c r="AF543" s="108" t="s">
        <v>5</v>
      </c>
      <c r="AG543" s="108" t="s">
        <v>6</v>
      </c>
      <c r="AH543" s="108" t="str">
        <f t="shared" si="93"/>
        <v>fork</v>
      </c>
      <c r="AI543" s="108" t="s">
        <v>8</v>
      </c>
      <c r="AJ543" s="110" t="str">
        <f t="shared" si="102"/>
        <v>bottom left</v>
      </c>
      <c r="AK543" s="110" t="str" cm="1">
        <f t="array" ref="AK543">_xlfn.IFS($G543="he", "his", $G543="she", "her", $G543="they", "their")</f>
        <v>his</v>
      </c>
      <c r="AL543" s="110" t="s">
        <v>135</v>
      </c>
      <c r="AM543" s="111" t="str">
        <f t="shared" si="103"/>
        <v>he_brother</v>
      </c>
      <c r="AN543" s="106" t="str">
        <f t="shared" si="94"/>
        <v>HT2_brother_taylor.png</v>
      </c>
      <c r="AO543" s="106" t="str">
        <f t="shared" si="95"/>
        <v>HT2_sister_taylor.png</v>
      </c>
      <c r="AP543" s="106" t="str">
        <f t="shared" si="96"/>
        <v>ST1_brother_jordan.png</v>
      </c>
      <c r="AQ543" s="106" t="str">
        <f t="shared" si="97"/>
        <v>ST1_sister_jordan.png</v>
      </c>
      <c r="AR543" s="106" t="s">
        <v>356</v>
      </c>
      <c r="AS543" s="106" t="s">
        <v>357</v>
      </c>
      <c r="AT543" s="106" t="s">
        <v>355</v>
      </c>
      <c r="AU543" s="106" t="s">
        <v>358</v>
      </c>
    </row>
    <row r="544" spans="1:47" x14ac:dyDescent="0.25">
      <c r="A544" s="107">
        <v>16</v>
      </c>
      <c r="B544" s="107" t="s">
        <v>124</v>
      </c>
      <c r="C544" s="107">
        <v>4</v>
      </c>
      <c r="D544" s="46" t="s">
        <v>65</v>
      </c>
      <c r="E544" s="46" t="str">
        <f t="shared" si="98"/>
        <v>intro_list4_example2</v>
      </c>
      <c r="F544" s="109" t="s">
        <v>338</v>
      </c>
      <c r="G544" s="46" t="s">
        <v>196</v>
      </c>
      <c r="H544" s="46">
        <f>VLOOKUP($C544&amp;$G544,'Character Sets'!$A$3:$H$21,3,FALSE)</f>
        <v>11</v>
      </c>
      <c r="I544" s="46" t="str">
        <f>VLOOKUP($C544&amp;$G544,'Character Sets'!$A$3:$H$21,4,FALSE)</f>
        <v>ST1</v>
      </c>
      <c r="J544" s="46" t="str">
        <f>LOWER(VLOOKUP($C544&amp;$G544,'Character Sets'!$A$3:$H$21,6,FALSE))</f>
        <v>jordan</v>
      </c>
      <c r="K544" s="114" t="str">
        <f t="shared" si="99"/>
        <v>ST1_she_jordan.png</v>
      </c>
      <c r="L544" s="46" t="s">
        <v>197</v>
      </c>
      <c r="M544" s="46">
        <f>VLOOKUP($C544&amp;$L544,'Character Sets'!$A$3:$H$21,3,FALSE)</f>
        <v>12</v>
      </c>
      <c r="N544" s="46" t="str">
        <f>VLOOKUP($C544&amp;$L544,'Character Sets'!$A$3:$H$21,4,FALSE)</f>
        <v>ST2</v>
      </c>
      <c r="O544" s="46" t="str">
        <f>LOWER(VLOOKUP($C544&amp;$L544,'Character Sets'!$A$3:$H$21,6,FALSE))</f>
        <v>sam</v>
      </c>
      <c r="P544" s="114" t="str">
        <f t="shared" si="100"/>
        <v>ST2_they_sam.png</v>
      </c>
      <c r="Q544" s="114" t="s">
        <v>99</v>
      </c>
      <c r="R544" s="107" cm="1">
        <f t="array" ref="R544">_xlfn.IFS($AF544="left", 275, $AF544="right", 525)</f>
        <v>525</v>
      </c>
      <c r="S544" s="107" cm="1">
        <f t="array" ref="S544">_xlfn.IFS($AG544="left", 275, $AG544="right", 525)</f>
        <v>275</v>
      </c>
      <c r="T544" s="107" cm="1">
        <f t="array" ref="T544">_xlfn.IFS($AF544="left", 175, $AF544="right", 725)</f>
        <v>725</v>
      </c>
      <c r="U544" s="107" cm="1">
        <f t="array" ref="U544">_xlfn.IFS($AI544="top", 150, $AI544="bottom", 250)</f>
        <v>250</v>
      </c>
      <c r="V544" s="107" cm="1">
        <f t="array" ref="V544">_xlfn.IFS($AI544="top", 100, $AI544="bottom", 300)</f>
        <v>300</v>
      </c>
      <c r="W544" s="107" cm="1">
        <f t="array" ref="W544">_xlfn.IFS($AI544="top", 50, $AI544="bottom", 350)</f>
        <v>350</v>
      </c>
      <c r="X544" s="111" t="str">
        <f t="shared" si="101"/>
        <v>ST1_sister_jordan.png</v>
      </c>
      <c r="Y544" s="106" t="str" cm="1">
        <f t="array" ref="Y544">_xlfn.IFS($AR544="target_sister",$AO544,$AR544="target_brother", $AN544,$AR544="distractor_sister",$AQ544,$AR544="distractor_brother",$AP544)</f>
        <v>ST2_brother_sam.png</v>
      </c>
      <c r="Z544" s="106" t="str" cm="1">
        <f t="array" ref="Z544">_xlfn.IFS($AS544="target_sister",$AO544,$AS544="target_brother", $AN544,$AS544="distractor_sister",$AQ544,$AS544="distractor_brother",$AP544)</f>
        <v>ST1_brother_jordan.png</v>
      </c>
      <c r="AA544" s="106" t="str" cm="1">
        <f t="array" ref="AA544">_xlfn.IFS($AT544="target_sister",$AO544,$AT544="target_brother", $AN544,$AT544="distractor_sister",$AQ544,$AT544="distractor_brother",$AP544)</f>
        <v>ST2_sister_sam.png</v>
      </c>
      <c r="AB544" s="106" t="str" cm="1">
        <f t="array" ref="AB544">_xlfn.IFS($AU544="target_sister",$AO544,$AU544="target_brother", $AN544,$AU544="distractor_sister",$AQ544,$AU544="distractor_brother",$AP544)</f>
        <v>ST1_sister_jordan.png</v>
      </c>
      <c r="AC544" s="111" t="str">
        <f>_xlfn.CONCAT(VLOOKUP($C544&amp;$G544,'Character Sets'!$A$3:$H$21,6,FALSE)," gave the ",LEFT($Q544,FIND(".",$Q544)-1)," to ",$AK544," ",$AL544,".")</f>
        <v>Jordan gave the pepper to her sister.</v>
      </c>
      <c r="AD544" s="107">
        <v>2</v>
      </c>
      <c r="AE544" s="106" t="str" cm="1">
        <f t="array" ref="AE544">_xlfn.IFS($B544="both", "_nametag", $B544="nametag", "_nametag", $B544="intro", "", $B544="neither", "")</f>
        <v/>
      </c>
      <c r="AF544" s="108" t="s">
        <v>6</v>
      </c>
      <c r="AG544" s="108" t="s">
        <v>5</v>
      </c>
      <c r="AH544" s="108" t="str">
        <f t="shared" si="93"/>
        <v>pepper</v>
      </c>
      <c r="AI544" s="108" t="s">
        <v>8</v>
      </c>
      <c r="AJ544" s="110" t="str">
        <f t="shared" si="102"/>
        <v>bottom right</v>
      </c>
      <c r="AK544" s="110" t="str" cm="1">
        <f t="array" ref="AK544">_xlfn.IFS($G544="he", "his", $G544="she", "her", $G544="they", "their")</f>
        <v>her</v>
      </c>
      <c r="AL544" s="110" t="s">
        <v>136</v>
      </c>
      <c r="AM544" s="111" t="str">
        <f t="shared" si="103"/>
        <v>she_sister</v>
      </c>
      <c r="AN544" s="106" t="str">
        <f t="shared" si="94"/>
        <v>ST1_brother_jordan.png</v>
      </c>
      <c r="AO544" s="106" t="str">
        <f t="shared" si="95"/>
        <v>ST1_sister_jordan.png</v>
      </c>
      <c r="AP544" s="106" t="str">
        <f t="shared" si="96"/>
        <v>ST2_brother_sam.png</v>
      </c>
      <c r="AQ544" s="106" t="str">
        <f t="shared" si="97"/>
        <v>ST2_sister_sam.png</v>
      </c>
      <c r="AR544" s="106" t="s">
        <v>357</v>
      </c>
      <c r="AS544" s="106" t="s">
        <v>355</v>
      </c>
      <c r="AT544" s="106" t="s">
        <v>358</v>
      </c>
      <c r="AU544" s="106" t="s">
        <v>356</v>
      </c>
    </row>
    <row r="545" spans="1:47" x14ac:dyDescent="0.25">
      <c r="A545" s="107">
        <v>16</v>
      </c>
      <c r="B545" s="107" t="s">
        <v>124</v>
      </c>
      <c r="C545" s="107">
        <v>4</v>
      </c>
      <c r="D545" s="46" t="s">
        <v>65</v>
      </c>
      <c r="E545" s="46" t="str">
        <f t="shared" si="98"/>
        <v>intro_list4_example3</v>
      </c>
      <c r="F545" s="109" t="s">
        <v>339</v>
      </c>
      <c r="G545" s="46" t="s">
        <v>197</v>
      </c>
      <c r="H545" s="46">
        <f>VLOOKUP($C545&amp;$G545,'Character Sets'!$A$3:$H$21,3,FALSE)</f>
        <v>12</v>
      </c>
      <c r="I545" s="46" t="str">
        <f>VLOOKUP($C545&amp;$G545,'Character Sets'!$A$3:$H$21,4,FALSE)</f>
        <v>ST2</v>
      </c>
      <c r="J545" s="46" t="str">
        <f>LOWER(VLOOKUP($C545&amp;$G545,'Character Sets'!$A$3:$H$21,6,FALSE))</f>
        <v>sam</v>
      </c>
      <c r="K545" s="114" t="str">
        <f t="shared" si="99"/>
        <v>ST2_they_sam.png</v>
      </c>
      <c r="L545" s="46" t="s">
        <v>195</v>
      </c>
      <c r="M545" s="46">
        <f>VLOOKUP($C545&amp;$L545,'Character Sets'!$A$3:$H$21,3,FALSE)</f>
        <v>10</v>
      </c>
      <c r="N545" s="46" t="str">
        <f>VLOOKUP($C545&amp;$L545,'Character Sets'!$A$3:$H$21,4,FALSE)</f>
        <v>HT2</v>
      </c>
      <c r="O545" s="46" t="str">
        <f>LOWER(VLOOKUP($C545&amp;$L545,'Character Sets'!$A$3:$H$21,6,FALSE))</f>
        <v>taylor</v>
      </c>
      <c r="P545" s="114" t="str">
        <f t="shared" si="100"/>
        <v>HT2_he_taylor.png</v>
      </c>
      <c r="Q545" s="114" t="s">
        <v>36</v>
      </c>
      <c r="R545" s="107" cm="1">
        <f t="array" ref="R545">_xlfn.IFS($AF545="left", 275, $AF545="right", 525)</f>
        <v>525</v>
      </c>
      <c r="S545" s="107" cm="1">
        <f t="array" ref="S545">_xlfn.IFS($AG545="left", 275, $AG545="right", 525)</f>
        <v>275</v>
      </c>
      <c r="T545" s="107" cm="1">
        <f t="array" ref="T545">_xlfn.IFS($AF545="left", 175, $AF545="right", 725)</f>
        <v>725</v>
      </c>
      <c r="U545" s="107" cm="1">
        <f t="array" ref="U545">_xlfn.IFS($AI545="top", 150, $AI545="bottom", 250)</f>
        <v>150</v>
      </c>
      <c r="V545" s="107" cm="1">
        <f t="array" ref="V545">_xlfn.IFS($AI545="top", 100, $AI545="bottom", 300)</f>
        <v>100</v>
      </c>
      <c r="W545" s="107" cm="1">
        <f t="array" ref="W545">_xlfn.IFS($AI545="top", 50, $AI545="bottom", 350)</f>
        <v>50</v>
      </c>
      <c r="X545" s="111" t="str">
        <f t="shared" si="101"/>
        <v>ST2_brother_sam.png</v>
      </c>
      <c r="Y545" s="106" t="str" cm="1">
        <f t="array" ref="Y545">_xlfn.IFS($AR545="target_sister",$AO545,$AR545="target_brother", $AN545,$AR545="distractor_sister",$AQ545,$AR545="distractor_brother",$AP545)</f>
        <v>HT2_brother_taylor.png</v>
      </c>
      <c r="Z545" s="106" t="str" cm="1">
        <f t="array" ref="Z545">_xlfn.IFS($AS545="target_sister",$AO545,$AS545="target_brother", $AN545,$AS545="distractor_sister",$AQ545,$AS545="distractor_brother",$AP545)</f>
        <v>ST2_brother_sam.png</v>
      </c>
      <c r="AA545" s="106" t="str" cm="1">
        <f t="array" ref="AA545">_xlfn.IFS($AT545="target_sister",$AO545,$AT545="target_brother", $AN545,$AT545="distractor_sister",$AQ545,$AT545="distractor_brother",$AP545)</f>
        <v>HT2_sister_taylor.png</v>
      </c>
      <c r="AB545" s="106" t="str" cm="1">
        <f t="array" ref="AB545">_xlfn.IFS($AU545="target_sister",$AO545,$AU545="target_brother", $AN545,$AU545="distractor_sister",$AQ545,$AU545="distractor_brother",$AP545)</f>
        <v>ST2_sister_sam.png</v>
      </c>
      <c r="AC545" s="111" t="str">
        <f>_xlfn.CONCAT(VLOOKUP($C545&amp;$G545,'Character Sets'!$A$3:$H$21,6,FALSE)," gave the ",LEFT($Q545,FIND(".",$Q545)-1)," to ",$AK545," ",$AL545,".")</f>
        <v>Sam gave the peach to their brother.</v>
      </c>
      <c r="AD545" s="107">
        <v>3</v>
      </c>
      <c r="AE545" s="106" t="str" cm="1">
        <f t="array" ref="AE545">_xlfn.IFS($B545="both", "_nametag", $B545="nametag", "_nametag", $B545="intro", "", $B545="neither", "")</f>
        <v/>
      </c>
      <c r="AF545" s="108" t="s">
        <v>6</v>
      </c>
      <c r="AG545" s="108" t="s">
        <v>5</v>
      </c>
      <c r="AH545" s="108" t="str">
        <f t="shared" si="93"/>
        <v>peach</v>
      </c>
      <c r="AI545" s="108" t="s">
        <v>7</v>
      </c>
      <c r="AJ545" s="110" t="str">
        <f t="shared" si="102"/>
        <v>top right</v>
      </c>
      <c r="AK545" s="110" t="str" cm="1">
        <f t="array" ref="AK545">_xlfn.IFS($G545="he", "his", $G545="she", "her", $G545="they", "their")</f>
        <v>their</v>
      </c>
      <c r="AL545" s="110" t="s">
        <v>135</v>
      </c>
      <c r="AM545" s="111" t="str">
        <f t="shared" si="103"/>
        <v>they_brother</v>
      </c>
      <c r="AN545" s="106" t="str">
        <f t="shared" si="94"/>
        <v>ST2_brother_sam.png</v>
      </c>
      <c r="AO545" s="106" t="str">
        <f t="shared" si="95"/>
        <v>ST2_sister_sam.png</v>
      </c>
      <c r="AP545" s="106" t="str">
        <f t="shared" si="96"/>
        <v>HT2_brother_taylor.png</v>
      </c>
      <c r="AQ545" s="106" t="str">
        <f t="shared" si="97"/>
        <v>HT2_sister_taylor.png</v>
      </c>
      <c r="AR545" s="106" t="s">
        <v>357</v>
      </c>
      <c r="AS545" s="106" t="s">
        <v>355</v>
      </c>
      <c r="AT545" s="106" t="s">
        <v>358</v>
      </c>
      <c r="AU545" s="106" t="s">
        <v>356</v>
      </c>
    </row>
    <row r="546" spans="1:47" x14ac:dyDescent="0.25">
      <c r="A546" s="107">
        <v>16</v>
      </c>
      <c r="B546" s="107" t="s">
        <v>124</v>
      </c>
      <c r="C546" s="107">
        <v>4</v>
      </c>
      <c r="D546" s="46" t="s">
        <v>66</v>
      </c>
      <c r="E546" s="46" t="str">
        <f t="shared" si="98"/>
        <v>intro_list4_practice1</v>
      </c>
      <c r="F546" s="109" t="s">
        <v>338</v>
      </c>
      <c r="G546" s="46" t="s">
        <v>195</v>
      </c>
      <c r="H546" s="46">
        <f>VLOOKUP($C546&amp;$G546,'Character Sets'!$A$3:$H$21,3,FALSE)</f>
        <v>10</v>
      </c>
      <c r="I546" s="46" t="str">
        <f>VLOOKUP($C546&amp;$G546,'Character Sets'!$A$3:$H$21,4,FALSE)</f>
        <v>HT2</v>
      </c>
      <c r="J546" s="46" t="str">
        <f>LOWER(VLOOKUP($C546&amp;$G546,'Character Sets'!$A$3:$H$21,6,FALSE))</f>
        <v>taylor</v>
      </c>
      <c r="K546" s="114" t="str">
        <f t="shared" si="99"/>
        <v>HT2_he_taylor.png</v>
      </c>
      <c r="L546" s="46" t="s">
        <v>197</v>
      </c>
      <c r="M546" s="46">
        <f>VLOOKUP($C546&amp;$L546,'Character Sets'!$A$3:$H$21,3,FALSE)</f>
        <v>12</v>
      </c>
      <c r="N546" s="46" t="str">
        <f>VLOOKUP($C546&amp;$L546,'Character Sets'!$A$3:$H$21,4,FALSE)</f>
        <v>ST2</v>
      </c>
      <c r="O546" s="46" t="str">
        <f>LOWER(VLOOKUP($C546&amp;$L546,'Character Sets'!$A$3:$H$21,6,FALSE))</f>
        <v>sam</v>
      </c>
      <c r="P546" s="114" t="str">
        <f t="shared" si="100"/>
        <v>ST2_they_sam.png</v>
      </c>
      <c r="Q546" s="114" t="s">
        <v>39</v>
      </c>
      <c r="R546" s="107" cm="1">
        <f t="array" ref="R546">_xlfn.IFS($AF546="left", 275, $AF546="right", 525)</f>
        <v>525</v>
      </c>
      <c r="S546" s="107" cm="1">
        <f t="array" ref="S546">_xlfn.IFS($AG546="left", 275, $AG546="right", 525)</f>
        <v>275</v>
      </c>
      <c r="T546" s="107" cm="1">
        <f t="array" ref="T546">_xlfn.IFS($AF546="left", 175, $AF546="right", 725)</f>
        <v>725</v>
      </c>
      <c r="U546" s="107" cm="1">
        <f t="array" ref="U546">_xlfn.IFS($AI546="top", 150, $AI546="bottom", 250)</f>
        <v>150</v>
      </c>
      <c r="V546" s="107" cm="1">
        <f t="array" ref="V546">_xlfn.IFS($AI546="top", 100, $AI546="bottom", 300)</f>
        <v>100</v>
      </c>
      <c r="W546" s="107" cm="1">
        <f t="array" ref="W546">_xlfn.IFS($AI546="top", 50, $AI546="bottom", 350)</f>
        <v>50</v>
      </c>
      <c r="X546" s="111" t="str">
        <f t="shared" si="101"/>
        <v>HT2_sister_taylor.png</v>
      </c>
      <c r="Y546" s="106" t="str" cm="1">
        <f t="array" ref="Y546">_xlfn.IFS($AR546="target_sister",$AO546,$AR546="target_brother", $AN546,$AR546="distractor_sister",$AQ546,$AR546="distractor_brother",$AP546)</f>
        <v>ST2_sister_sam.png</v>
      </c>
      <c r="Z546" s="106" t="str" cm="1">
        <f t="array" ref="Z546">_xlfn.IFS($AS546="target_sister",$AO546,$AS546="target_brother", $AN546,$AS546="distractor_sister",$AQ546,$AS546="distractor_brother",$AP546)</f>
        <v>HT2_sister_taylor.png</v>
      </c>
      <c r="AA546" s="106" t="str" cm="1">
        <f t="array" ref="AA546">_xlfn.IFS($AT546="target_sister",$AO546,$AT546="target_brother", $AN546,$AT546="distractor_sister",$AQ546,$AT546="distractor_brother",$AP546)</f>
        <v>ST2_brother_sam.png</v>
      </c>
      <c r="AB546" s="106" t="str" cm="1">
        <f t="array" ref="AB546">_xlfn.IFS($AU546="target_sister",$AO546,$AU546="target_brother", $AN546,$AU546="distractor_sister",$AQ546,$AU546="distractor_brother",$AP546)</f>
        <v>HT2_brother_taylor.png</v>
      </c>
      <c r="AC546" s="111" t="str">
        <f>_xlfn.CONCAT(VLOOKUP($C546&amp;$G546,'Character Sets'!$A$3:$H$21,6,FALSE)," gave the ",LEFT($Q546,FIND(".",$Q546)-1)," to ",$AK546," ",$AL546,".")</f>
        <v>Taylor gave the sandwich to his sister.</v>
      </c>
      <c r="AD546" s="107">
        <v>1</v>
      </c>
      <c r="AE546" s="106" t="str" cm="1">
        <f t="array" ref="AE546">_xlfn.IFS($B546="both", "_nametag", $B546="nametag", "_nametag", $B546="intro", "", $B546="neither", "")</f>
        <v/>
      </c>
      <c r="AF546" s="108" t="s">
        <v>6</v>
      </c>
      <c r="AG546" s="108" t="s">
        <v>5</v>
      </c>
      <c r="AH546" s="108" t="str">
        <f t="shared" si="93"/>
        <v>sandwich</v>
      </c>
      <c r="AI546" s="108" t="s">
        <v>7</v>
      </c>
      <c r="AJ546" s="110" t="str">
        <f t="shared" si="102"/>
        <v>top right</v>
      </c>
      <c r="AK546" s="110" t="str" cm="1">
        <f t="array" ref="AK546">_xlfn.IFS($G546="he", "his", $G546="she", "her", $G546="they", "their")</f>
        <v>his</v>
      </c>
      <c r="AL546" s="110" t="s">
        <v>136</v>
      </c>
      <c r="AM546" s="111" t="str">
        <f t="shared" si="103"/>
        <v>he_sister</v>
      </c>
      <c r="AN546" s="106" t="str">
        <f t="shared" si="94"/>
        <v>HT2_brother_taylor.png</v>
      </c>
      <c r="AO546" s="106" t="str">
        <f t="shared" si="95"/>
        <v>HT2_sister_taylor.png</v>
      </c>
      <c r="AP546" s="106" t="str">
        <f t="shared" si="96"/>
        <v>ST2_brother_sam.png</v>
      </c>
      <c r="AQ546" s="106" t="str">
        <f t="shared" si="97"/>
        <v>ST2_sister_sam.png</v>
      </c>
      <c r="AR546" s="106" t="s">
        <v>358</v>
      </c>
      <c r="AS546" s="106" t="s">
        <v>356</v>
      </c>
      <c r="AT546" s="106" t="s">
        <v>357</v>
      </c>
      <c r="AU546" s="106" t="s">
        <v>355</v>
      </c>
    </row>
    <row r="547" spans="1:47" x14ac:dyDescent="0.25">
      <c r="A547" s="107">
        <v>16</v>
      </c>
      <c r="B547" s="107" t="s">
        <v>124</v>
      </c>
      <c r="C547" s="107">
        <v>4</v>
      </c>
      <c r="D547" s="46" t="s">
        <v>66</v>
      </c>
      <c r="E547" s="46" t="str">
        <f t="shared" si="98"/>
        <v>intro_list4_practice2</v>
      </c>
      <c r="F547" s="109" t="s">
        <v>337</v>
      </c>
      <c r="G547" s="46" t="s">
        <v>196</v>
      </c>
      <c r="H547" s="46">
        <f>VLOOKUP($C547&amp;$G547,'Character Sets'!$A$3:$H$21,3,FALSE)</f>
        <v>11</v>
      </c>
      <c r="I547" s="46" t="str">
        <f>VLOOKUP($C547&amp;$G547,'Character Sets'!$A$3:$H$21,4,FALSE)</f>
        <v>ST1</v>
      </c>
      <c r="J547" s="46" t="str">
        <f>LOWER(VLOOKUP($C547&amp;$G547,'Character Sets'!$A$3:$H$21,6,FALSE))</f>
        <v>jordan</v>
      </c>
      <c r="K547" s="114" t="str">
        <f t="shared" si="99"/>
        <v>ST1_she_jordan.png</v>
      </c>
      <c r="L547" s="46" t="s">
        <v>195</v>
      </c>
      <c r="M547" s="46">
        <f>VLOOKUP($C547&amp;$L547,'Character Sets'!$A$3:$H$21,3,FALSE)</f>
        <v>10</v>
      </c>
      <c r="N547" s="46" t="str">
        <f>VLOOKUP($C547&amp;$L547,'Character Sets'!$A$3:$H$21,4,FALSE)</f>
        <v>HT2</v>
      </c>
      <c r="O547" s="46" t="str">
        <f>LOWER(VLOOKUP($C547&amp;$L547,'Character Sets'!$A$3:$H$21,6,FALSE))</f>
        <v>taylor</v>
      </c>
      <c r="P547" s="114" t="str">
        <f t="shared" si="100"/>
        <v>HT2_he_taylor.png</v>
      </c>
      <c r="Q547" s="114" t="s">
        <v>107</v>
      </c>
      <c r="R547" s="107" cm="1">
        <f t="array" ref="R547">_xlfn.IFS($AF547="left", 275, $AF547="right", 525)</f>
        <v>275</v>
      </c>
      <c r="S547" s="107" cm="1">
        <f t="array" ref="S547">_xlfn.IFS($AG547="left", 275, $AG547="right", 525)</f>
        <v>525</v>
      </c>
      <c r="T547" s="107" cm="1">
        <f t="array" ref="T547">_xlfn.IFS($AF547="left", 175, $AF547="right", 725)</f>
        <v>175</v>
      </c>
      <c r="U547" s="107" cm="1">
        <f t="array" ref="U547">_xlfn.IFS($AI547="top", 150, $AI547="bottom", 250)</f>
        <v>150</v>
      </c>
      <c r="V547" s="107" cm="1">
        <f t="array" ref="V547">_xlfn.IFS($AI547="top", 100, $AI547="bottom", 300)</f>
        <v>100</v>
      </c>
      <c r="W547" s="107" cm="1">
        <f t="array" ref="W547">_xlfn.IFS($AI547="top", 50, $AI547="bottom", 350)</f>
        <v>50</v>
      </c>
      <c r="X547" s="111" t="str">
        <f t="shared" si="101"/>
        <v>ST1_brother_jordan.png</v>
      </c>
      <c r="Y547" s="106" t="str" cm="1">
        <f t="array" ref="Y547">_xlfn.IFS($AR547="target_sister",$AO547,$AR547="target_brother", $AN547,$AR547="distractor_sister",$AQ547,$AR547="distractor_brother",$AP547)</f>
        <v>ST1_brother_jordan.png</v>
      </c>
      <c r="Z547" s="106" t="str" cm="1">
        <f t="array" ref="Z547">_xlfn.IFS($AS547="target_sister",$AO547,$AS547="target_brother", $AN547,$AS547="distractor_sister",$AQ547,$AS547="distractor_brother",$AP547)</f>
        <v>HT2_brother_taylor.png</v>
      </c>
      <c r="AA547" s="106" t="str" cm="1">
        <f t="array" ref="AA547">_xlfn.IFS($AT547="target_sister",$AO547,$AT547="target_brother", $AN547,$AT547="distractor_sister",$AQ547,$AT547="distractor_brother",$AP547)</f>
        <v>ST1_sister_jordan.png</v>
      </c>
      <c r="AB547" s="106" t="str" cm="1">
        <f t="array" ref="AB547">_xlfn.IFS($AU547="target_sister",$AO547,$AU547="target_brother", $AN547,$AU547="distractor_sister",$AQ547,$AU547="distractor_brother",$AP547)</f>
        <v>HT2_sister_taylor.png</v>
      </c>
      <c r="AC547" s="111" t="str">
        <f>_xlfn.CONCAT(VLOOKUP($C547&amp;$G547,'Character Sets'!$A$3:$H$21,6,FALSE)," gave the ",LEFT($Q547,FIND(".",$Q547)-1)," to ",$AK547," ",$AL547,".")</f>
        <v>Jordan gave the popcorn to her brother.</v>
      </c>
      <c r="AD547" s="107">
        <v>2</v>
      </c>
      <c r="AE547" s="106" t="str" cm="1">
        <f t="array" ref="AE547">_xlfn.IFS($B547="both", "_nametag", $B547="nametag", "_nametag", $B547="intro", "", $B547="neither", "")</f>
        <v/>
      </c>
      <c r="AF547" s="108" t="s">
        <v>5</v>
      </c>
      <c r="AG547" s="108" t="s">
        <v>6</v>
      </c>
      <c r="AH547" s="108" t="str">
        <f t="shared" si="93"/>
        <v>popcorn</v>
      </c>
      <c r="AI547" s="108" t="s">
        <v>7</v>
      </c>
      <c r="AJ547" s="110" t="str">
        <f t="shared" si="102"/>
        <v>top left</v>
      </c>
      <c r="AK547" s="110" t="str" cm="1">
        <f t="array" ref="AK547">_xlfn.IFS($G547="he", "his", $G547="she", "her", $G547="they", "their")</f>
        <v>her</v>
      </c>
      <c r="AL547" s="110" t="s">
        <v>135</v>
      </c>
      <c r="AM547" s="111" t="str">
        <f t="shared" si="103"/>
        <v>she_brother</v>
      </c>
      <c r="AN547" s="106" t="str">
        <f t="shared" si="94"/>
        <v>ST1_brother_jordan.png</v>
      </c>
      <c r="AO547" s="106" t="str">
        <f t="shared" si="95"/>
        <v>ST1_sister_jordan.png</v>
      </c>
      <c r="AP547" s="106" t="str">
        <f t="shared" si="96"/>
        <v>HT2_brother_taylor.png</v>
      </c>
      <c r="AQ547" s="106" t="str">
        <f t="shared" si="97"/>
        <v>HT2_sister_taylor.png</v>
      </c>
      <c r="AR547" s="106" t="s">
        <v>355</v>
      </c>
      <c r="AS547" s="106" t="s">
        <v>357</v>
      </c>
      <c r="AT547" s="106" t="s">
        <v>356</v>
      </c>
      <c r="AU547" s="106" t="s">
        <v>358</v>
      </c>
    </row>
    <row r="548" spans="1:47" x14ac:dyDescent="0.25">
      <c r="A548" s="107">
        <v>16</v>
      </c>
      <c r="B548" s="107" t="s">
        <v>124</v>
      </c>
      <c r="C548" s="107">
        <v>4</v>
      </c>
      <c r="D548" s="46" t="s">
        <v>66</v>
      </c>
      <c r="E548" s="46" t="str">
        <f t="shared" si="98"/>
        <v>intro_list4_practice3</v>
      </c>
      <c r="F548" s="109" t="s">
        <v>339</v>
      </c>
      <c r="G548" s="46" t="s">
        <v>197</v>
      </c>
      <c r="H548" s="46">
        <f>VLOOKUP($C548&amp;$G548,'Character Sets'!$A$3:$H$21,3,FALSE)</f>
        <v>12</v>
      </c>
      <c r="I548" s="46" t="str">
        <f>VLOOKUP($C548&amp;$G548,'Character Sets'!$A$3:$H$21,4,FALSE)</f>
        <v>ST2</v>
      </c>
      <c r="J548" s="46" t="str">
        <f>LOWER(VLOOKUP($C548&amp;$G548,'Character Sets'!$A$3:$H$21,6,FALSE))</f>
        <v>sam</v>
      </c>
      <c r="K548" s="114" t="str">
        <f t="shared" si="99"/>
        <v>ST2_they_sam.png</v>
      </c>
      <c r="L548" s="46" t="s">
        <v>196</v>
      </c>
      <c r="M548" s="46">
        <f>VLOOKUP($C548&amp;$L548,'Character Sets'!$A$3:$H$21,3,FALSE)</f>
        <v>11</v>
      </c>
      <c r="N548" s="46" t="str">
        <f>VLOOKUP($C548&amp;$L548,'Character Sets'!$A$3:$H$21,4,FALSE)</f>
        <v>ST1</v>
      </c>
      <c r="O548" s="46" t="str">
        <f>LOWER(VLOOKUP($C548&amp;$L548,'Character Sets'!$A$3:$H$21,6,FALSE))</f>
        <v>jordan</v>
      </c>
      <c r="P548" s="114" t="str">
        <f t="shared" si="100"/>
        <v>ST1_she_jordan.png</v>
      </c>
      <c r="Q548" s="114" t="s">
        <v>41</v>
      </c>
      <c r="R548" s="107" cm="1">
        <f t="array" ref="R548">_xlfn.IFS($AF548="left", 275, $AF548="right", 525)</f>
        <v>275</v>
      </c>
      <c r="S548" s="107" cm="1">
        <f t="array" ref="S548">_xlfn.IFS($AG548="left", 275, $AG548="right", 525)</f>
        <v>525</v>
      </c>
      <c r="T548" s="107" cm="1">
        <f t="array" ref="T548">_xlfn.IFS($AF548="left", 175, $AF548="right", 725)</f>
        <v>175</v>
      </c>
      <c r="U548" s="107" cm="1">
        <f t="array" ref="U548">_xlfn.IFS($AI548="top", 150, $AI548="bottom", 250)</f>
        <v>250</v>
      </c>
      <c r="V548" s="107" cm="1">
        <f t="array" ref="V548">_xlfn.IFS($AI548="top", 100, $AI548="bottom", 300)</f>
        <v>300</v>
      </c>
      <c r="W548" s="107" cm="1">
        <f t="array" ref="W548">_xlfn.IFS($AI548="top", 50, $AI548="bottom", 350)</f>
        <v>350</v>
      </c>
      <c r="X548" s="111" t="str">
        <f t="shared" si="101"/>
        <v>ST2_sister_sam.png</v>
      </c>
      <c r="Y548" s="106" t="str" cm="1">
        <f t="array" ref="Y548">_xlfn.IFS($AR548="target_sister",$AO548,$AR548="target_brother", $AN548,$AR548="distractor_sister",$AQ548,$AR548="distractor_brother",$AP548)</f>
        <v>ST2_brother_sam.png</v>
      </c>
      <c r="Z548" s="106" t="str" cm="1">
        <f t="array" ref="Z548">_xlfn.IFS($AS548="target_sister",$AO548,$AS548="target_brother", $AN548,$AS548="distractor_sister",$AQ548,$AS548="distractor_brother",$AP548)</f>
        <v>ST1_sister_jordan.png</v>
      </c>
      <c r="AA548" s="106" t="str" cm="1">
        <f t="array" ref="AA548">_xlfn.IFS($AT548="target_sister",$AO548,$AT548="target_brother", $AN548,$AT548="distractor_sister",$AQ548,$AT548="distractor_brother",$AP548)</f>
        <v>ST2_sister_sam.png</v>
      </c>
      <c r="AB548" s="106" t="str" cm="1">
        <f t="array" ref="AB548">_xlfn.IFS($AU548="target_sister",$AO548,$AU548="target_brother", $AN548,$AU548="distractor_sister",$AQ548,$AU548="distractor_brother",$AP548)</f>
        <v>ST1_brother_jordan.png</v>
      </c>
      <c r="AC548" s="111" t="str">
        <f>_xlfn.CONCAT(VLOOKUP($C548&amp;$G548,'Character Sets'!$A$3:$H$21,6,FALSE)," gave the ",LEFT($Q548,FIND(".",$Q548)-1)," to ",$AK548," ",$AL548,".")</f>
        <v>Sam gave the hotdog to their sister.</v>
      </c>
      <c r="AD548" s="107">
        <v>3</v>
      </c>
      <c r="AE548" s="106" t="str" cm="1">
        <f t="array" ref="AE548">_xlfn.IFS($B548="both", "_nametag", $B548="nametag", "_nametag", $B548="intro", "", $B548="neither", "")</f>
        <v/>
      </c>
      <c r="AF548" s="108" t="s">
        <v>5</v>
      </c>
      <c r="AG548" s="108" t="s">
        <v>6</v>
      </c>
      <c r="AH548" s="108" t="str">
        <f t="shared" si="93"/>
        <v>hotdog</v>
      </c>
      <c r="AI548" s="108" t="s">
        <v>8</v>
      </c>
      <c r="AJ548" s="110" t="str">
        <f t="shared" si="102"/>
        <v>bottom left</v>
      </c>
      <c r="AK548" s="110" t="str" cm="1">
        <f t="array" ref="AK548">_xlfn.IFS($G548="he", "his", $G548="she", "her", $G548="they", "their")</f>
        <v>their</v>
      </c>
      <c r="AL548" s="110" t="s">
        <v>136</v>
      </c>
      <c r="AM548" s="111" t="str">
        <f t="shared" si="103"/>
        <v>they_sister</v>
      </c>
      <c r="AN548" s="106" t="str">
        <f t="shared" si="94"/>
        <v>ST2_brother_sam.png</v>
      </c>
      <c r="AO548" s="106" t="str">
        <f t="shared" si="95"/>
        <v>ST2_sister_sam.png</v>
      </c>
      <c r="AP548" s="106" t="str">
        <f t="shared" si="96"/>
        <v>ST1_brother_jordan.png</v>
      </c>
      <c r="AQ548" s="106" t="str">
        <f t="shared" si="97"/>
        <v>ST1_sister_jordan.png</v>
      </c>
      <c r="AR548" s="106" t="s">
        <v>355</v>
      </c>
      <c r="AS548" s="106" t="s">
        <v>358</v>
      </c>
      <c r="AT548" s="106" t="s">
        <v>356</v>
      </c>
      <c r="AU548" s="106" t="s">
        <v>357</v>
      </c>
    </row>
    <row r="549" spans="1:47" x14ac:dyDescent="0.25">
      <c r="A549" s="107">
        <v>16</v>
      </c>
      <c r="B549" s="107" t="s">
        <v>124</v>
      </c>
      <c r="C549" s="107">
        <v>4</v>
      </c>
      <c r="D549" s="46" t="s">
        <v>10</v>
      </c>
      <c r="E549" s="46" t="str">
        <f t="shared" si="98"/>
        <v>intro_list4_critical1</v>
      </c>
      <c r="F549" s="109" t="s">
        <v>337</v>
      </c>
      <c r="G549" s="46" t="s">
        <v>195</v>
      </c>
      <c r="H549" s="46">
        <f>VLOOKUP($C549&amp;$G549,'Character Sets'!$A$3:$H$21,3,FALSE)</f>
        <v>10</v>
      </c>
      <c r="I549" s="46" t="str">
        <f>VLOOKUP($C549&amp;$G549,'Character Sets'!$A$3:$H$21,4,FALSE)</f>
        <v>HT2</v>
      </c>
      <c r="J549" s="46" t="str">
        <f>LOWER(VLOOKUP($C549&amp;$G549,'Character Sets'!$A$3:$H$21,6,FALSE))</f>
        <v>taylor</v>
      </c>
      <c r="K549" s="114" t="str">
        <f t="shared" si="99"/>
        <v>HT2_he_taylor.png</v>
      </c>
      <c r="L549" s="46" t="s">
        <v>196</v>
      </c>
      <c r="M549" s="46">
        <f>VLOOKUP($C549&amp;$L549,'Character Sets'!$A$3:$H$21,3,FALSE)</f>
        <v>11</v>
      </c>
      <c r="N549" s="46" t="str">
        <f>VLOOKUP($C549&amp;$L549,'Character Sets'!$A$3:$H$21,4,FALSE)</f>
        <v>ST1</v>
      </c>
      <c r="O549" s="46" t="str">
        <f>LOWER(VLOOKUP($C549&amp;$L549,'Character Sets'!$A$3:$H$21,6,FALSE))</f>
        <v>jordan</v>
      </c>
      <c r="P549" s="114" t="str">
        <f t="shared" si="100"/>
        <v>ST1_she_jordan.png</v>
      </c>
      <c r="Q549" s="114" t="s">
        <v>16</v>
      </c>
      <c r="R549" s="107" cm="1">
        <f t="array" ref="R549">_xlfn.IFS($AF549="left", 275, $AF549="right", 525)</f>
        <v>275</v>
      </c>
      <c r="S549" s="107" cm="1">
        <f t="array" ref="S549">_xlfn.IFS($AG549="left", 275, $AG549="right", 525)</f>
        <v>525</v>
      </c>
      <c r="T549" s="107" cm="1">
        <f t="array" ref="T549">_xlfn.IFS($AF549="left", 175, $AF549="right", 725)</f>
        <v>175</v>
      </c>
      <c r="U549" s="107" cm="1">
        <f t="array" ref="U549">_xlfn.IFS($AI549="top", 150, $AI549="bottom", 250)</f>
        <v>150</v>
      </c>
      <c r="V549" s="107" cm="1">
        <f t="array" ref="V549">_xlfn.IFS($AI549="top", 100, $AI549="bottom", 300)</f>
        <v>100</v>
      </c>
      <c r="W549" s="107" cm="1">
        <f t="array" ref="W549">_xlfn.IFS($AI549="top", 50, $AI549="bottom", 350)</f>
        <v>50</v>
      </c>
      <c r="X549" s="111" t="str">
        <f t="shared" si="101"/>
        <v>HT2_brother_taylor.png</v>
      </c>
      <c r="Y549" s="106" t="str" cm="1">
        <f t="array" ref="Y549">_xlfn.IFS($AR549="target_sister",$AO549,$AR549="target_brother", $AN549,$AR549="distractor_sister",$AQ549,$AR549="distractor_brother",$AP549)</f>
        <v>HT2_brother_taylor.png</v>
      </c>
      <c r="Z549" s="106" t="str" cm="1">
        <f t="array" ref="Z549">_xlfn.IFS($AS549="target_sister",$AO549,$AS549="target_brother", $AN549,$AS549="distractor_sister",$AQ549,$AS549="distractor_brother",$AP549)</f>
        <v>ST1_brother_jordan.png</v>
      </c>
      <c r="AA549" s="106" t="str" cm="1">
        <f t="array" ref="AA549">_xlfn.IFS($AT549="target_sister",$AO549,$AT549="target_brother", $AN549,$AT549="distractor_sister",$AQ549,$AT549="distractor_brother",$AP549)</f>
        <v>HT2_sister_taylor.png</v>
      </c>
      <c r="AB549" s="106" t="str" cm="1">
        <f t="array" ref="AB549">_xlfn.IFS($AU549="target_sister",$AO549,$AU549="target_brother", $AN549,$AU549="distractor_sister",$AQ549,$AU549="distractor_brother",$AP549)</f>
        <v>ST1_sister_jordan.png</v>
      </c>
      <c r="AC549" s="111" t="str">
        <f>_xlfn.CONCAT(VLOOKUP($C549&amp;$G549,'Character Sets'!$A$3:$H$21,6,FALSE)," gave the ",LEFT($Q549,FIND(".",$Q549)-1)," to ",$AK549," ",$AL549,".")</f>
        <v>Taylor gave the chocolate to his brother.</v>
      </c>
      <c r="AD549" s="107">
        <v>1</v>
      </c>
      <c r="AE549" s="106" t="str" cm="1">
        <f t="array" ref="AE549">_xlfn.IFS($B549="both", "_nametag", $B549="nametag", "_nametag", $B549="intro", "", $B549="neither", "")</f>
        <v/>
      </c>
      <c r="AF549" s="46" t="s">
        <v>5</v>
      </c>
      <c r="AG549" s="46" t="s">
        <v>6</v>
      </c>
      <c r="AH549" s="108" t="str">
        <f t="shared" si="93"/>
        <v>chocolate</v>
      </c>
      <c r="AI549" s="46" t="s">
        <v>7</v>
      </c>
      <c r="AJ549" s="110" t="str">
        <f t="shared" si="102"/>
        <v>top left</v>
      </c>
      <c r="AK549" s="110" t="str" cm="1">
        <f t="array" ref="AK549">_xlfn.IFS($G549="he", "his", $G549="she", "her", $G549="they", "their")</f>
        <v>his</v>
      </c>
      <c r="AL549" s="110" t="s">
        <v>135</v>
      </c>
      <c r="AM549" s="111" t="str">
        <f t="shared" si="103"/>
        <v>he_brother</v>
      </c>
      <c r="AN549" s="106" t="str">
        <f t="shared" si="94"/>
        <v>HT2_brother_taylor.png</v>
      </c>
      <c r="AO549" s="106" t="str">
        <f t="shared" si="95"/>
        <v>HT2_sister_taylor.png</v>
      </c>
      <c r="AP549" s="106" t="str">
        <f t="shared" si="96"/>
        <v>ST1_brother_jordan.png</v>
      </c>
      <c r="AQ549" s="106" t="str">
        <f t="shared" si="97"/>
        <v>ST1_sister_jordan.png</v>
      </c>
      <c r="AR549" s="106" t="s">
        <v>355</v>
      </c>
      <c r="AS549" s="106" t="s">
        <v>357</v>
      </c>
      <c r="AT549" s="106" t="s">
        <v>356</v>
      </c>
      <c r="AU549" s="106" t="s">
        <v>358</v>
      </c>
    </row>
    <row r="550" spans="1:47" x14ac:dyDescent="0.25">
      <c r="A550" s="107">
        <v>16</v>
      </c>
      <c r="B550" s="107" t="s">
        <v>124</v>
      </c>
      <c r="C550" s="107">
        <v>4</v>
      </c>
      <c r="D550" s="46" t="s">
        <v>10</v>
      </c>
      <c r="E550" s="46" t="str">
        <f t="shared" si="98"/>
        <v>intro_list4_critical2</v>
      </c>
      <c r="F550" s="46" t="s">
        <v>337</v>
      </c>
      <c r="G550" s="46" t="s">
        <v>195</v>
      </c>
      <c r="H550" s="46">
        <f>VLOOKUP($C550&amp;$G550,'Character Sets'!$A$3:$H$21,3,FALSE)</f>
        <v>10</v>
      </c>
      <c r="I550" s="46" t="str">
        <f>VLOOKUP($C550&amp;$G550,'Character Sets'!$A$3:$H$21,4,FALSE)</f>
        <v>HT2</v>
      </c>
      <c r="J550" s="46" t="str">
        <f>LOWER(VLOOKUP($C550&amp;$G550,'Character Sets'!$A$3:$H$21,6,FALSE))</f>
        <v>taylor</v>
      </c>
      <c r="K550" s="114" t="str">
        <f t="shared" si="99"/>
        <v>HT2_he_taylor.png</v>
      </c>
      <c r="L550" s="46" t="s">
        <v>196</v>
      </c>
      <c r="M550" s="46">
        <f>VLOOKUP($C550&amp;$L550,'Character Sets'!$A$3:$H$21,3,FALSE)</f>
        <v>11</v>
      </c>
      <c r="N550" s="46" t="str">
        <f>VLOOKUP($C550&amp;$L550,'Character Sets'!$A$3:$H$21,4,FALSE)</f>
        <v>ST1</v>
      </c>
      <c r="O550" s="46" t="str">
        <f>LOWER(VLOOKUP($C550&amp;$L550,'Character Sets'!$A$3:$H$21,6,FALSE))</f>
        <v>jordan</v>
      </c>
      <c r="P550" s="114" t="str">
        <f t="shared" si="100"/>
        <v>ST1_she_jordan.png</v>
      </c>
      <c r="Q550" s="114" t="s">
        <v>17</v>
      </c>
      <c r="R550" s="107" cm="1">
        <f t="array" ref="R550">_xlfn.IFS($AF550="left", 275, $AF550="right", 525)</f>
        <v>525</v>
      </c>
      <c r="S550" s="107" cm="1">
        <f t="array" ref="S550">_xlfn.IFS($AG550="left", 275, $AG550="right", 525)</f>
        <v>275</v>
      </c>
      <c r="T550" s="107" cm="1">
        <f t="array" ref="T550">_xlfn.IFS($AF550="left", 175, $AF550="right", 725)</f>
        <v>725</v>
      </c>
      <c r="U550" s="107" cm="1">
        <f t="array" ref="U550">_xlfn.IFS($AI550="top", 150, $AI550="bottom", 250)</f>
        <v>150</v>
      </c>
      <c r="V550" s="107" cm="1">
        <f t="array" ref="V550">_xlfn.IFS($AI550="top", 100, $AI550="bottom", 300)</f>
        <v>100</v>
      </c>
      <c r="W550" s="107" cm="1">
        <f t="array" ref="W550">_xlfn.IFS($AI550="top", 50, $AI550="bottom", 350)</f>
        <v>50</v>
      </c>
      <c r="X550" s="111" t="str">
        <f t="shared" si="101"/>
        <v>HT2_sister_taylor.png</v>
      </c>
      <c r="Y550" s="106" t="str" cm="1">
        <f t="array" ref="Y550">_xlfn.IFS($AR550="target_sister",$AO550,$AR550="target_brother", $AN550,$AR550="distractor_sister",$AQ550,$AR550="distractor_brother",$AP550)</f>
        <v>ST1_sister_jordan.png</v>
      </c>
      <c r="Z550" s="106" t="str" cm="1">
        <f t="array" ref="Z550">_xlfn.IFS($AS550="target_sister",$AO550,$AS550="target_brother", $AN550,$AS550="distractor_sister",$AQ550,$AS550="distractor_brother",$AP550)</f>
        <v>HT2_sister_taylor.png</v>
      </c>
      <c r="AA550" s="106" t="str" cm="1">
        <f t="array" ref="AA550">_xlfn.IFS($AT550="target_sister",$AO550,$AT550="target_brother", $AN550,$AT550="distractor_sister",$AQ550,$AT550="distractor_brother",$AP550)</f>
        <v>ST1_brother_jordan.png</v>
      </c>
      <c r="AB550" s="106" t="str" cm="1">
        <f t="array" ref="AB550">_xlfn.IFS($AU550="target_sister",$AO550,$AU550="target_brother", $AN550,$AU550="distractor_sister",$AQ550,$AU550="distractor_brother",$AP550)</f>
        <v>HT2_brother_taylor.png</v>
      </c>
      <c r="AC550" s="111" t="str">
        <f>_xlfn.CONCAT(VLOOKUP($C550&amp;$G550,'Character Sets'!$A$3:$H$21,6,FALSE)," gave the ",LEFT($Q550,FIND(".",$Q550)-1)," to ",$AK550," ",$AL550,".")</f>
        <v>Taylor gave the cherries to his sister.</v>
      </c>
      <c r="AD550" s="107">
        <v>2</v>
      </c>
      <c r="AE550" s="106" t="str" cm="1">
        <f t="array" ref="AE550">_xlfn.IFS($B550="both", "_nametag", $B550="nametag", "_nametag", $B550="intro", "", $B550="neither", "")</f>
        <v/>
      </c>
      <c r="AF550" s="46" t="s">
        <v>6</v>
      </c>
      <c r="AG550" s="46" t="s">
        <v>5</v>
      </c>
      <c r="AH550" s="108" t="str">
        <f t="shared" si="93"/>
        <v>cherries</v>
      </c>
      <c r="AI550" s="46" t="s">
        <v>7</v>
      </c>
      <c r="AJ550" s="110" t="str">
        <f t="shared" si="102"/>
        <v>top right</v>
      </c>
      <c r="AK550" s="110" t="str" cm="1">
        <f t="array" ref="AK550">_xlfn.IFS($G550="he", "his", $G550="she", "her", $G550="they", "their")</f>
        <v>his</v>
      </c>
      <c r="AL550" s="110" t="s">
        <v>136</v>
      </c>
      <c r="AM550" s="111" t="str">
        <f t="shared" si="103"/>
        <v>he_sister</v>
      </c>
      <c r="AN550" s="106" t="str">
        <f t="shared" si="94"/>
        <v>HT2_brother_taylor.png</v>
      </c>
      <c r="AO550" s="106" t="str">
        <f t="shared" si="95"/>
        <v>HT2_sister_taylor.png</v>
      </c>
      <c r="AP550" s="106" t="str">
        <f t="shared" si="96"/>
        <v>ST1_brother_jordan.png</v>
      </c>
      <c r="AQ550" s="106" t="str">
        <f t="shared" si="97"/>
        <v>ST1_sister_jordan.png</v>
      </c>
      <c r="AR550" s="106" t="s">
        <v>358</v>
      </c>
      <c r="AS550" s="106" t="s">
        <v>356</v>
      </c>
      <c r="AT550" s="106" t="s">
        <v>357</v>
      </c>
      <c r="AU550" s="106" t="s">
        <v>355</v>
      </c>
    </row>
    <row r="551" spans="1:47" x14ac:dyDescent="0.25">
      <c r="A551" s="107">
        <v>16</v>
      </c>
      <c r="B551" s="107" t="s">
        <v>124</v>
      </c>
      <c r="C551" s="107">
        <v>4</v>
      </c>
      <c r="D551" s="46" t="s">
        <v>10</v>
      </c>
      <c r="E551" s="46" t="str">
        <f t="shared" si="98"/>
        <v>intro_list4_critical3</v>
      </c>
      <c r="F551" s="46" t="s">
        <v>337</v>
      </c>
      <c r="G551" s="46" t="s">
        <v>195</v>
      </c>
      <c r="H551" s="46">
        <f>VLOOKUP($C551&amp;$G551,'Character Sets'!$A$3:$H$21,3,FALSE)</f>
        <v>10</v>
      </c>
      <c r="I551" s="46" t="str">
        <f>VLOOKUP($C551&amp;$G551,'Character Sets'!$A$3:$H$21,4,FALSE)</f>
        <v>HT2</v>
      </c>
      <c r="J551" s="46" t="str">
        <f>LOWER(VLOOKUP($C551&amp;$G551,'Character Sets'!$A$3:$H$21,6,FALSE))</f>
        <v>taylor</v>
      </c>
      <c r="K551" s="114" t="str">
        <f t="shared" si="99"/>
        <v>HT2_he_taylor.png</v>
      </c>
      <c r="L551" s="46" t="s">
        <v>196</v>
      </c>
      <c r="M551" s="46">
        <f>VLOOKUP($C551&amp;$L551,'Character Sets'!$A$3:$H$21,3,FALSE)</f>
        <v>11</v>
      </c>
      <c r="N551" s="46" t="str">
        <f>VLOOKUP($C551&amp;$L551,'Character Sets'!$A$3:$H$21,4,FALSE)</f>
        <v>ST1</v>
      </c>
      <c r="O551" s="46" t="str">
        <f>LOWER(VLOOKUP($C551&amp;$L551,'Character Sets'!$A$3:$H$21,6,FALSE))</f>
        <v>jordan</v>
      </c>
      <c r="P551" s="114" t="str">
        <f t="shared" si="100"/>
        <v>ST1_she_jordan.png</v>
      </c>
      <c r="Q551" s="114" t="s">
        <v>18</v>
      </c>
      <c r="R551" s="107" cm="1">
        <f t="array" ref="R551">_xlfn.IFS($AF551="left", 275, $AF551="right", 525)</f>
        <v>275</v>
      </c>
      <c r="S551" s="107" cm="1">
        <f t="array" ref="S551">_xlfn.IFS($AG551="left", 275, $AG551="right", 525)</f>
        <v>525</v>
      </c>
      <c r="T551" s="107" cm="1">
        <f t="array" ref="T551">_xlfn.IFS($AF551="left", 175, $AF551="right", 725)</f>
        <v>175</v>
      </c>
      <c r="U551" s="107" cm="1">
        <f t="array" ref="U551">_xlfn.IFS($AI551="top", 150, $AI551="bottom", 250)</f>
        <v>250</v>
      </c>
      <c r="V551" s="107" cm="1">
        <f t="array" ref="V551">_xlfn.IFS($AI551="top", 100, $AI551="bottom", 300)</f>
        <v>300</v>
      </c>
      <c r="W551" s="107" cm="1">
        <f t="array" ref="W551">_xlfn.IFS($AI551="top", 50, $AI551="bottom", 350)</f>
        <v>350</v>
      </c>
      <c r="X551" s="111" t="str">
        <f t="shared" si="101"/>
        <v>HT2_sister_taylor.png</v>
      </c>
      <c r="Y551" s="106" t="str" cm="1">
        <f t="array" ref="Y551">_xlfn.IFS($AR551="target_sister",$AO551,$AR551="target_brother", $AN551,$AR551="distractor_sister",$AQ551,$AR551="distractor_brother",$AP551)</f>
        <v>HT2_brother_taylor.png</v>
      </c>
      <c r="Z551" s="106" t="str" cm="1">
        <f t="array" ref="Z551">_xlfn.IFS($AS551="target_sister",$AO551,$AS551="target_brother", $AN551,$AS551="distractor_sister",$AQ551,$AS551="distractor_brother",$AP551)</f>
        <v>ST1_brother_jordan.png</v>
      </c>
      <c r="AA551" s="106" t="str" cm="1">
        <f t="array" ref="AA551">_xlfn.IFS($AT551="target_sister",$AO551,$AT551="target_brother", $AN551,$AT551="distractor_sister",$AQ551,$AT551="distractor_brother",$AP551)</f>
        <v>HT2_sister_taylor.png</v>
      </c>
      <c r="AB551" s="106" t="str" cm="1">
        <f t="array" ref="AB551">_xlfn.IFS($AU551="target_sister",$AO551,$AU551="target_brother", $AN551,$AU551="distractor_sister",$AQ551,$AU551="distractor_brother",$AP551)</f>
        <v>ST1_sister_jordan.png</v>
      </c>
      <c r="AC551" s="111" t="str">
        <f>_xlfn.CONCAT(VLOOKUP($C551&amp;$G551,'Character Sets'!$A$3:$H$21,6,FALSE)," gave the ",LEFT($Q551,FIND(".",$Q551)-1)," to ",$AK551," ",$AL551,".")</f>
        <v>Taylor gave the avocado to his sister.</v>
      </c>
      <c r="AD551" s="107">
        <v>3</v>
      </c>
      <c r="AE551" s="106" t="str" cm="1">
        <f t="array" ref="AE551">_xlfn.IFS($B551="both", "_nametag", $B551="nametag", "_nametag", $B551="intro", "", $B551="neither", "")</f>
        <v/>
      </c>
      <c r="AF551" s="46" t="s">
        <v>5</v>
      </c>
      <c r="AG551" s="46" t="s">
        <v>6</v>
      </c>
      <c r="AH551" s="108" t="str">
        <f t="shared" si="93"/>
        <v>avocado</v>
      </c>
      <c r="AI551" s="46" t="s">
        <v>8</v>
      </c>
      <c r="AJ551" s="110" t="str">
        <f t="shared" si="102"/>
        <v>bottom left</v>
      </c>
      <c r="AK551" s="110" t="str" cm="1">
        <f t="array" ref="AK551">_xlfn.IFS($G551="he", "his", $G551="she", "her", $G551="they", "their")</f>
        <v>his</v>
      </c>
      <c r="AL551" s="110" t="s">
        <v>136</v>
      </c>
      <c r="AM551" s="111" t="str">
        <f t="shared" si="103"/>
        <v>he_sister</v>
      </c>
      <c r="AN551" s="106" t="str">
        <f t="shared" si="94"/>
        <v>HT2_brother_taylor.png</v>
      </c>
      <c r="AO551" s="106" t="str">
        <f t="shared" si="95"/>
        <v>HT2_sister_taylor.png</v>
      </c>
      <c r="AP551" s="106" t="str">
        <f t="shared" si="96"/>
        <v>ST1_brother_jordan.png</v>
      </c>
      <c r="AQ551" s="106" t="str">
        <f t="shared" si="97"/>
        <v>ST1_sister_jordan.png</v>
      </c>
      <c r="AR551" s="106" t="s">
        <v>355</v>
      </c>
      <c r="AS551" s="106" t="s">
        <v>357</v>
      </c>
      <c r="AT551" s="106" t="s">
        <v>356</v>
      </c>
      <c r="AU551" s="106" t="s">
        <v>358</v>
      </c>
    </row>
    <row r="552" spans="1:47" x14ac:dyDescent="0.25">
      <c r="A552" s="107">
        <v>16</v>
      </c>
      <c r="B552" s="107" t="s">
        <v>124</v>
      </c>
      <c r="C552" s="107">
        <v>4</v>
      </c>
      <c r="D552" s="46" t="s">
        <v>10</v>
      </c>
      <c r="E552" s="46" t="str">
        <f t="shared" si="98"/>
        <v>intro_list4_critical4</v>
      </c>
      <c r="F552" s="46" t="s">
        <v>337</v>
      </c>
      <c r="G552" s="46" t="s">
        <v>195</v>
      </c>
      <c r="H552" s="46">
        <f>VLOOKUP($C552&amp;$G552,'Character Sets'!$A$3:$H$21,3,FALSE)</f>
        <v>10</v>
      </c>
      <c r="I552" s="46" t="str">
        <f>VLOOKUP($C552&amp;$G552,'Character Sets'!$A$3:$H$21,4,FALSE)</f>
        <v>HT2</v>
      </c>
      <c r="J552" s="46" t="str">
        <f>LOWER(VLOOKUP($C552&amp;$G552,'Character Sets'!$A$3:$H$21,6,FALSE))</f>
        <v>taylor</v>
      </c>
      <c r="K552" s="114" t="str">
        <f t="shared" si="99"/>
        <v>HT2_he_taylor.png</v>
      </c>
      <c r="L552" s="46" t="s">
        <v>196</v>
      </c>
      <c r="M552" s="46">
        <f>VLOOKUP($C552&amp;$L552,'Character Sets'!$A$3:$H$21,3,FALSE)</f>
        <v>11</v>
      </c>
      <c r="N552" s="46" t="str">
        <f>VLOOKUP($C552&amp;$L552,'Character Sets'!$A$3:$H$21,4,FALSE)</f>
        <v>ST1</v>
      </c>
      <c r="O552" s="46" t="str">
        <f>LOWER(VLOOKUP($C552&amp;$L552,'Character Sets'!$A$3:$H$21,6,FALSE))</f>
        <v>jordan</v>
      </c>
      <c r="P552" s="114" t="str">
        <f t="shared" si="100"/>
        <v>ST1_she_jordan.png</v>
      </c>
      <c r="Q552" s="114" t="s">
        <v>105</v>
      </c>
      <c r="R552" s="107" cm="1">
        <f t="array" ref="R552">_xlfn.IFS($AF552="left", 275, $AF552="right", 525)</f>
        <v>525</v>
      </c>
      <c r="S552" s="107" cm="1">
        <f t="array" ref="S552">_xlfn.IFS($AG552="left", 275, $AG552="right", 525)</f>
        <v>275</v>
      </c>
      <c r="T552" s="107" cm="1">
        <f t="array" ref="T552">_xlfn.IFS($AF552="left", 175, $AF552="right", 725)</f>
        <v>725</v>
      </c>
      <c r="U552" s="107" cm="1">
        <f t="array" ref="U552">_xlfn.IFS($AI552="top", 150, $AI552="bottom", 250)</f>
        <v>250</v>
      </c>
      <c r="V552" s="107" cm="1">
        <f t="array" ref="V552">_xlfn.IFS($AI552="top", 100, $AI552="bottom", 300)</f>
        <v>300</v>
      </c>
      <c r="W552" s="107" cm="1">
        <f t="array" ref="W552">_xlfn.IFS($AI552="top", 50, $AI552="bottom", 350)</f>
        <v>350</v>
      </c>
      <c r="X552" s="111" t="str">
        <f t="shared" si="101"/>
        <v>HT2_brother_taylor.png</v>
      </c>
      <c r="Y552" s="106" t="str" cm="1">
        <f t="array" ref="Y552">_xlfn.IFS($AR552="target_sister",$AO552,$AR552="target_brother", $AN552,$AR552="distractor_sister",$AQ552,$AR552="distractor_brother",$AP552)</f>
        <v>ST1_brother_jordan.png</v>
      </c>
      <c r="Z552" s="106" t="str" cm="1">
        <f t="array" ref="Z552">_xlfn.IFS($AS552="target_sister",$AO552,$AS552="target_brother", $AN552,$AS552="distractor_sister",$AQ552,$AS552="distractor_brother",$AP552)</f>
        <v>HT2_sister_taylor.png</v>
      </c>
      <c r="AA552" s="106" t="str" cm="1">
        <f t="array" ref="AA552">_xlfn.IFS($AT552="target_sister",$AO552,$AT552="target_brother", $AN552,$AT552="distractor_sister",$AQ552,$AT552="distractor_brother",$AP552)</f>
        <v>ST1_sister_jordan.png</v>
      </c>
      <c r="AB552" s="106" t="str" cm="1">
        <f t="array" ref="AB552">_xlfn.IFS($AU552="target_sister",$AO552,$AU552="target_brother", $AN552,$AU552="distractor_sister",$AQ552,$AU552="distractor_brother",$AP552)</f>
        <v>HT2_brother_taylor.png</v>
      </c>
      <c r="AC552" s="111" t="str">
        <f>_xlfn.CONCAT(VLOOKUP($C552&amp;$G552,'Character Sets'!$A$3:$H$21,6,FALSE)," gave the ",LEFT($Q552,FIND(".",$Q552)-1)," to ",$AK552," ",$AL552,".")</f>
        <v>Taylor gave the pumpkin to his brother.</v>
      </c>
      <c r="AD552" s="107">
        <v>4</v>
      </c>
      <c r="AE552" s="106" t="str" cm="1">
        <f t="array" ref="AE552">_xlfn.IFS($B552="both", "_nametag", $B552="nametag", "_nametag", $B552="intro", "", $B552="neither", "")</f>
        <v/>
      </c>
      <c r="AF552" s="46" t="s">
        <v>6</v>
      </c>
      <c r="AG552" s="46" t="s">
        <v>5</v>
      </c>
      <c r="AH552" s="108" t="str">
        <f t="shared" si="93"/>
        <v>pumpkin</v>
      </c>
      <c r="AI552" s="46" t="s">
        <v>8</v>
      </c>
      <c r="AJ552" s="110" t="str">
        <f t="shared" si="102"/>
        <v>bottom right</v>
      </c>
      <c r="AK552" s="110" t="str" cm="1">
        <f t="array" ref="AK552">_xlfn.IFS($G552="he", "his", $G552="she", "her", $G552="they", "their")</f>
        <v>his</v>
      </c>
      <c r="AL552" s="110" t="s">
        <v>135</v>
      </c>
      <c r="AM552" s="111" t="str">
        <f t="shared" si="103"/>
        <v>he_brother</v>
      </c>
      <c r="AN552" s="106" t="str">
        <f t="shared" si="94"/>
        <v>HT2_brother_taylor.png</v>
      </c>
      <c r="AO552" s="106" t="str">
        <f t="shared" si="95"/>
        <v>HT2_sister_taylor.png</v>
      </c>
      <c r="AP552" s="106" t="str">
        <f t="shared" si="96"/>
        <v>ST1_brother_jordan.png</v>
      </c>
      <c r="AQ552" s="106" t="str">
        <f t="shared" si="97"/>
        <v>ST1_sister_jordan.png</v>
      </c>
      <c r="AR552" s="106" t="s">
        <v>357</v>
      </c>
      <c r="AS552" s="106" t="s">
        <v>356</v>
      </c>
      <c r="AT552" s="106" t="s">
        <v>358</v>
      </c>
      <c r="AU552" s="106" t="s">
        <v>355</v>
      </c>
    </row>
    <row r="553" spans="1:47" x14ac:dyDescent="0.25">
      <c r="A553" s="107">
        <v>16</v>
      </c>
      <c r="B553" s="107" t="s">
        <v>124</v>
      </c>
      <c r="C553" s="107">
        <v>4</v>
      </c>
      <c r="D553" s="46" t="s">
        <v>10</v>
      </c>
      <c r="E553" s="46" t="str">
        <f t="shared" si="98"/>
        <v>intro_list4_critical5</v>
      </c>
      <c r="F553" s="46" t="s">
        <v>337</v>
      </c>
      <c r="G553" s="46" t="s">
        <v>195</v>
      </c>
      <c r="H553" s="46">
        <f>VLOOKUP($C553&amp;$G553,'Character Sets'!$A$3:$H$21,3,FALSE)</f>
        <v>10</v>
      </c>
      <c r="I553" s="46" t="str">
        <f>VLOOKUP($C553&amp;$G553,'Character Sets'!$A$3:$H$21,4,FALSE)</f>
        <v>HT2</v>
      </c>
      <c r="J553" s="46" t="str">
        <f>LOWER(VLOOKUP($C553&amp;$G553,'Character Sets'!$A$3:$H$21,6,FALSE))</f>
        <v>taylor</v>
      </c>
      <c r="K553" s="114" t="str">
        <f t="shared" si="99"/>
        <v>HT2_he_taylor.png</v>
      </c>
      <c r="L553" s="46" t="s">
        <v>196</v>
      </c>
      <c r="M553" s="46">
        <f>VLOOKUP($C553&amp;$L553,'Character Sets'!$A$3:$H$21,3,FALSE)</f>
        <v>11</v>
      </c>
      <c r="N553" s="46" t="str">
        <f>VLOOKUP($C553&amp;$L553,'Character Sets'!$A$3:$H$21,4,FALSE)</f>
        <v>ST1</v>
      </c>
      <c r="O553" s="46" t="str">
        <f>LOWER(VLOOKUP($C553&amp;$L553,'Character Sets'!$A$3:$H$21,6,FALSE))</f>
        <v>jordan</v>
      </c>
      <c r="P553" s="114" t="str">
        <f t="shared" si="100"/>
        <v>ST1_she_jordan.png</v>
      </c>
      <c r="Q553" s="114" t="s">
        <v>19</v>
      </c>
      <c r="R553" s="107" cm="1">
        <f t="array" ref="R553">_xlfn.IFS($AF553="left", 275, $AF553="right", 525)</f>
        <v>275</v>
      </c>
      <c r="S553" s="107" cm="1">
        <f t="array" ref="S553">_xlfn.IFS($AG553="left", 275, $AG553="right", 525)</f>
        <v>525</v>
      </c>
      <c r="T553" s="107" cm="1">
        <f t="array" ref="T553">_xlfn.IFS($AF553="left", 175, $AF553="right", 725)</f>
        <v>175</v>
      </c>
      <c r="U553" s="107" cm="1">
        <f t="array" ref="U553">_xlfn.IFS($AI553="top", 150, $AI553="bottom", 250)</f>
        <v>150</v>
      </c>
      <c r="V553" s="107" cm="1">
        <f t="array" ref="V553">_xlfn.IFS($AI553="top", 100, $AI553="bottom", 300)</f>
        <v>100</v>
      </c>
      <c r="W553" s="107" cm="1">
        <f t="array" ref="W553">_xlfn.IFS($AI553="top", 50, $AI553="bottom", 350)</f>
        <v>50</v>
      </c>
      <c r="X553" s="111" t="str">
        <f t="shared" si="101"/>
        <v>HT2_sister_taylor.png</v>
      </c>
      <c r="Y553" s="106" t="str" cm="1">
        <f t="array" ref="Y553">_xlfn.IFS($AR553="target_sister",$AO553,$AR553="target_brother", $AN553,$AR553="distractor_sister",$AQ553,$AR553="distractor_brother",$AP553)</f>
        <v>HT2_sister_taylor.png</v>
      </c>
      <c r="Z553" s="106" t="str" cm="1">
        <f t="array" ref="Z553">_xlfn.IFS($AS553="target_sister",$AO553,$AS553="target_brother", $AN553,$AS553="distractor_sister",$AQ553,$AS553="distractor_brother",$AP553)</f>
        <v>ST1_sister_jordan.png</v>
      </c>
      <c r="AA553" s="106" t="str" cm="1">
        <f t="array" ref="AA553">_xlfn.IFS($AT553="target_sister",$AO553,$AT553="target_brother", $AN553,$AT553="distractor_sister",$AQ553,$AT553="distractor_brother",$AP553)</f>
        <v>HT2_brother_taylor.png</v>
      </c>
      <c r="AB553" s="106" t="str" cm="1">
        <f t="array" ref="AB553">_xlfn.IFS($AU553="target_sister",$AO553,$AU553="target_brother", $AN553,$AU553="distractor_sister",$AQ553,$AU553="distractor_brother",$AP553)</f>
        <v>ST1_brother_jordan.png</v>
      </c>
      <c r="AC553" s="111" t="str">
        <f>_xlfn.CONCAT(VLOOKUP($C553&amp;$G553,'Character Sets'!$A$3:$H$21,6,FALSE)," gave the ",LEFT($Q553,FIND(".",$Q553)-1)," to ",$AK553," ",$AL553,".")</f>
        <v>Taylor gave the bread to his sister.</v>
      </c>
      <c r="AD553" s="107">
        <v>5</v>
      </c>
      <c r="AE553" s="106" t="str" cm="1">
        <f t="array" ref="AE553">_xlfn.IFS($B553="both", "_nametag", $B553="nametag", "_nametag", $B553="intro", "", $B553="neither", "")</f>
        <v/>
      </c>
      <c r="AF553" s="46" t="s">
        <v>5</v>
      </c>
      <c r="AG553" s="46" t="s">
        <v>6</v>
      </c>
      <c r="AH553" s="108" t="str">
        <f t="shared" si="93"/>
        <v>bread</v>
      </c>
      <c r="AI553" s="46" t="s">
        <v>7</v>
      </c>
      <c r="AJ553" s="110" t="str">
        <f t="shared" si="102"/>
        <v>top left</v>
      </c>
      <c r="AK553" s="110" t="str" cm="1">
        <f t="array" ref="AK553">_xlfn.IFS($G553="he", "his", $G553="she", "her", $G553="they", "their")</f>
        <v>his</v>
      </c>
      <c r="AL553" s="110" t="s">
        <v>136</v>
      </c>
      <c r="AM553" s="111" t="str">
        <f t="shared" si="103"/>
        <v>he_sister</v>
      </c>
      <c r="AN553" s="106" t="str">
        <f t="shared" si="94"/>
        <v>HT2_brother_taylor.png</v>
      </c>
      <c r="AO553" s="106" t="str">
        <f t="shared" si="95"/>
        <v>HT2_sister_taylor.png</v>
      </c>
      <c r="AP553" s="106" t="str">
        <f t="shared" si="96"/>
        <v>ST1_brother_jordan.png</v>
      </c>
      <c r="AQ553" s="106" t="str">
        <f t="shared" si="97"/>
        <v>ST1_sister_jordan.png</v>
      </c>
      <c r="AR553" s="106" t="s">
        <v>356</v>
      </c>
      <c r="AS553" s="106" t="s">
        <v>358</v>
      </c>
      <c r="AT553" s="106" t="s">
        <v>355</v>
      </c>
      <c r="AU553" s="106" t="s">
        <v>357</v>
      </c>
    </row>
    <row r="554" spans="1:47" x14ac:dyDescent="0.25">
      <c r="A554" s="107">
        <v>16</v>
      </c>
      <c r="B554" s="107" t="s">
        <v>124</v>
      </c>
      <c r="C554" s="107">
        <v>4</v>
      </c>
      <c r="D554" s="46" t="s">
        <v>10</v>
      </c>
      <c r="E554" s="46" t="str">
        <f t="shared" si="98"/>
        <v>intro_list4_critical6</v>
      </c>
      <c r="F554" s="109" t="s">
        <v>338</v>
      </c>
      <c r="G554" s="46" t="s">
        <v>195</v>
      </c>
      <c r="H554" s="46">
        <f>VLOOKUP($C554&amp;$G554,'Character Sets'!$A$3:$H$21,3,FALSE)</f>
        <v>10</v>
      </c>
      <c r="I554" s="46" t="str">
        <f>VLOOKUP($C554&amp;$G554,'Character Sets'!$A$3:$H$21,4,FALSE)</f>
        <v>HT2</v>
      </c>
      <c r="J554" s="46" t="str">
        <f>LOWER(VLOOKUP($C554&amp;$G554,'Character Sets'!$A$3:$H$21,6,FALSE))</f>
        <v>taylor</v>
      </c>
      <c r="K554" s="114" t="str">
        <f t="shared" si="99"/>
        <v>HT2_he_taylor.png</v>
      </c>
      <c r="L554" s="46" t="s">
        <v>197</v>
      </c>
      <c r="M554" s="46">
        <f>VLOOKUP($C554&amp;$L554,'Character Sets'!$A$3:$H$21,3,FALSE)</f>
        <v>12</v>
      </c>
      <c r="N554" s="46" t="str">
        <f>VLOOKUP($C554&amp;$L554,'Character Sets'!$A$3:$H$21,4,FALSE)</f>
        <v>ST2</v>
      </c>
      <c r="O554" s="46" t="str">
        <f>LOWER(VLOOKUP($C554&amp;$L554,'Character Sets'!$A$3:$H$21,6,FALSE))</f>
        <v>sam</v>
      </c>
      <c r="P554" s="114" t="str">
        <f t="shared" si="100"/>
        <v>ST2_they_sam.png</v>
      </c>
      <c r="Q554" s="114" t="s">
        <v>20</v>
      </c>
      <c r="R554" s="107" cm="1">
        <f t="array" ref="R554">_xlfn.IFS($AF554="left", 275, $AF554="right", 525)</f>
        <v>525</v>
      </c>
      <c r="S554" s="107" cm="1">
        <f t="array" ref="S554">_xlfn.IFS($AG554="left", 275, $AG554="right", 525)</f>
        <v>275</v>
      </c>
      <c r="T554" s="107" cm="1">
        <f t="array" ref="T554">_xlfn.IFS($AF554="left", 175, $AF554="right", 725)</f>
        <v>725</v>
      </c>
      <c r="U554" s="107" cm="1">
        <f t="array" ref="U554">_xlfn.IFS($AI554="top", 150, $AI554="bottom", 250)</f>
        <v>150</v>
      </c>
      <c r="V554" s="107" cm="1">
        <f t="array" ref="V554">_xlfn.IFS($AI554="top", 100, $AI554="bottom", 300)</f>
        <v>100</v>
      </c>
      <c r="W554" s="107" cm="1">
        <f t="array" ref="W554">_xlfn.IFS($AI554="top", 50, $AI554="bottom", 350)</f>
        <v>50</v>
      </c>
      <c r="X554" s="111" t="str">
        <f t="shared" si="101"/>
        <v>HT2_brother_taylor.png</v>
      </c>
      <c r="Y554" s="106" t="str" cm="1">
        <f t="array" ref="Y554">_xlfn.IFS($AR554="target_sister",$AO554,$AR554="target_brother", $AN554,$AR554="distractor_sister",$AQ554,$AR554="distractor_brother",$AP554)</f>
        <v>ST2_brother_sam.png</v>
      </c>
      <c r="Z554" s="106" t="str" cm="1">
        <f t="array" ref="Z554">_xlfn.IFS($AS554="target_sister",$AO554,$AS554="target_brother", $AN554,$AS554="distractor_sister",$AQ554,$AS554="distractor_brother",$AP554)</f>
        <v>HT2_brother_taylor.png</v>
      </c>
      <c r="AA554" s="106" t="str" cm="1">
        <f t="array" ref="AA554">_xlfn.IFS($AT554="target_sister",$AO554,$AT554="target_brother", $AN554,$AT554="distractor_sister",$AQ554,$AT554="distractor_brother",$AP554)</f>
        <v>ST2_sister_sam.png</v>
      </c>
      <c r="AB554" s="106" t="str" cm="1">
        <f t="array" ref="AB554">_xlfn.IFS($AU554="target_sister",$AO554,$AU554="target_brother", $AN554,$AU554="distractor_sister",$AQ554,$AU554="distractor_brother",$AP554)</f>
        <v>HT2_sister_taylor.png</v>
      </c>
      <c r="AC554" s="111" t="str">
        <f>_xlfn.CONCAT(VLOOKUP($C554&amp;$G554,'Character Sets'!$A$3:$H$21,6,FALSE)," gave the ",LEFT($Q554,FIND(".",$Q554)-1)," to ",$AK554," ",$AL554,".")</f>
        <v>Taylor gave the corn to his brother.</v>
      </c>
      <c r="AD554" s="107">
        <v>6</v>
      </c>
      <c r="AE554" s="106" t="str" cm="1">
        <f t="array" ref="AE554">_xlfn.IFS($B554="both", "_nametag", $B554="nametag", "_nametag", $B554="intro", "", $B554="neither", "")</f>
        <v/>
      </c>
      <c r="AF554" s="46" t="s">
        <v>6</v>
      </c>
      <c r="AG554" s="46" t="s">
        <v>5</v>
      </c>
      <c r="AH554" s="108" t="str">
        <f t="shared" si="93"/>
        <v>corn</v>
      </c>
      <c r="AI554" s="46" t="s">
        <v>7</v>
      </c>
      <c r="AJ554" s="110" t="str">
        <f t="shared" si="102"/>
        <v>top right</v>
      </c>
      <c r="AK554" s="110" t="str" cm="1">
        <f t="array" ref="AK554">_xlfn.IFS($G554="he", "his", $G554="she", "her", $G554="they", "their")</f>
        <v>his</v>
      </c>
      <c r="AL554" s="110" t="s">
        <v>135</v>
      </c>
      <c r="AM554" s="111" t="str">
        <f t="shared" si="103"/>
        <v>he_brother</v>
      </c>
      <c r="AN554" s="106" t="str">
        <f t="shared" si="94"/>
        <v>HT2_brother_taylor.png</v>
      </c>
      <c r="AO554" s="106" t="str">
        <f t="shared" si="95"/>
        <v>HT2_sister_taylor.png</v>
      </c>
      <c r="AP554" s="106" t="str">
        <f t="shared" si="96"/>
        <v>ST2_brother_sam.png</v>
      </c>
      <c r="AQ554" s="106" t="str">
        <f t="shared" si="97"/>
        <v>ST2_sister_sam.png</v>
      </c>
      <c r="AR554" s="106" t="s">
        <v>357</v>
      </c>
      <c r="AS554" s="106" t="s">
        <v>355</v>
      </c>
      <c r="AT554" s="106" t="s">
        <v>358</v>
      </c>
      <c r="AU554" s="106" t="s">
        <v>356</v>
      </c>
    </row>
    <row r="555" spans="1:47" x14ac:dyDescent="0.25">
      <c r="A555" s="107">
        <v>16</v>
      </c>
      <c r="B555" s="107" t="s">
        <v>124</v>
      </c>
      <c r="C555" s="107">
        <v>4</v>
      </c>
      <c r="D555" s="46" t="s">
        <v>10</v>
      </c>
      <c r="E555" s="46" t="str">
        <f t="shared" si="98"/>
        <v>intro_list4_critical7</v>
      </c>
      <c r="F555" s="109" t="s">
        <v>338</v>
      </c>
      <c r="G555" s="46" t="s">
        <v>195</v>
      </c>
      <c r="H555" s="46">
        <f>VLOOKUP($C555&amp;$G555,'Character Sets'!$A$3:$H$21,3,FALSE)</f>
        <v>10</v>
      </c>
      <c r="I555" s="46" t="str">
        <f>VLOOKUP($C555&amp;$G555,'Character Sets'!$A$3:$H$21,4,FALSE)</f>
        <v>HT2</v>
      </c>
      <c r="J555" s="46" t="str">
        <f>LOWER(VLOOKUP($C555&amp;$G555,'Character Sets'!$A$3:$H$21,6,FALSE))</f>
        <v>taylor</v>
      </c>
      <c r="K555" s="114" t="str">
        <f t="shared" si="99"/>
        <v>HT2_he_taylor.png</v>
      </c>
      <c r="L555" s="46" t="s">
        <v>197</v>
      </c>
      <c r="M555" s="46">
        <f>VLOOKUP($C555&amp;$L555,'Character Sets'!$A$3:$H$21,3,FALSE)</f>
        <v>12</v>
      </c>
      <c r="N555" s="46" t="str">
        <f>VLOOKUP($C555&amp;$L555,'Character Sets'!$A$3:$H$21,4,FALSE)</f>
        <v>ST2</v>
      </c>
      <c r="O555" s="46" t="str">
        <f>LOWER(VLOOKUP($C555&amp;$L555,'Character Sets'!$A$3:$H$21,6,FALSE))</f>
        <v>sam</v>
      </c>
      <c r="P555" s="114" t="str">
        <f t="shared" si="100"/>
        <v>ST2_they_sam.png</v>
      </c>
      <c r="Q555" s="114" t="s">
        <v>103</v>
      </c>
      <c r="R555" s="107" cm="1">
        <f t="array" ref="R555">_xlfn.IFS($AF555="left", 275, $AF555="right", 525)</f>
        <v>275</v>
      </c>
      <c r="S555" s="107" cm="1">
        <f t="array" ref="S555">_xlfn.IFS($AG555="left", 275, $AG555="right", 525)</f>
        <v>525</v>
      </c>
      <c r="T555" s="107" cm="1">
        <f t="array" ref="T555">_xlfn.IFS($AF555="left", 175, $AF555="right", 725)</f>
        <v>175</v>
      </c>
      <c r="U555" s="107" cm="1">
        <f t="array" ref="U555">_xlfn.IFS($AI555="top", 150, $AI555="bottom", 250)</f>
        <v>250</v>
      </c>
      <c r="V555" s="107" cm="1">
        <f t="array" ref="V555">_xlfn.IFS($AI555="top", 100, $AI555="bottom", 300)</f>
        <v>300</v>
      </c>
      <c r="W555" s="107" cm="1">
        <f t="array" ref="W555">_xlfn.IFS($AI555="top", 50, $AI555="bottom", 350)</f>
        <v>350</v>
      </c>
      <c r="X555" s="111" t="str">
        <f t="shared" si="101"/>
        <v>HT2_brother_taylor.png</v>
      </c>
      <c r="Y555" s="106" t="str" cm="1">
        <f t="array" ref="Y555">_xlfn.IFS($AR555="target_sister",$AO555,$AR555="target_brother", $AN555,$AR555="distractor_sister",$AQ555,$AR555="distractor_brother",$AP555)</f>
        <v>HT2_sister_taylor.png</v>
      </c>
      <c r="Z555" s="106" t="str" cm="1">
        <f t="array" ref="Z555">_xlfn.IFS($AS555="target_sister",$AO555,$AS555="target_brother", $AN555,$AS555="distractor_sister",$AQ555,$AS555="distractor_brother",$AP555)</f>
        <v>ST2_sister_sam.png</v>
      </c>
      <c r="AA555" s="106" t="str" cm="1">
        <f t="array" ref="AA555">_xlfn.IFS($AT555="target_sister",$AO555,$AT555="target_brother", $AN555,$AT555="distractor_sister",$AQ555,$AT555="distractor_brother",$AP555)</f>
        <v>HT2_brother_taylor.png</v>
      </c>
      <c r="AB555" s="106" t="str" cm="1">
        <f t="array" ref="AB555">_xlfn.IFS($AU555="target_sister",$AO555,$AU555="target_brother", $AN555,$AU555="distractor_sister",$AQ555,$AU555="distractor_brother",$AP555)</f>
        <v>ST2_brother_sam.png</v>
      </c>
      <c r="AC555" s="111" t="str">
        <f>_xlfn.CONCAT(VLOOKUP($C555&amp;$G555,'Character Sets'!$A$3:$H$21,6,FALSE)," gave the ",LEFT($Q555,FIND(".",$Q555)-1)," to ",$AK555," ",$AL555,".")</f>
        <v>Taylor gave the kiwi to his brother.</v>
      </c>
      <c r="AD555" s="107">
        <v>7</v>
      </c>
      <c r="AE555" s="106" t="str" cm="1">
        <f t="array" ref="AE555">_xlfn.IFS($B555="both", "_nametag", $B555="nametag", "_nametag", $B555="intro", "", $B555="neither", "")</f>
        <v/>
      </c>
      <c r="AF555" s="46" t="s">
        <v>5</v>
      </c>
      <c r="AG555" s="46" t="s">
        <v>6</v>
      </c>
      <c r="AH555" s="108" t="str">
        <f t="shared" si="93"/>
        <v>kiwi</v>
      </c>
      <c r="AI555" s="46" t="s">
        <v>8</v>
      </c>
      <c r="AJ555" s="110" t="str">
        <f t="shared" si="102"/>
        <v>bottom left</v>
      </c>
      <c r="AK555" s="110" t="str" cm="1">
        <f t="array" ref="AK555">_xlfn.IFS($G555="he", "his", $G555="she", "her", $G555="they", "their")</f>
        <v>his</v>
      </c>
      <c r="AL555" s="110" t="s">
        <v>135</v>
      </c>
      <c r="AM555" s="111" t="str">
        <f t="shared" si="103"/>
        <v>he_brother</v>
      </c>
      <c r="AN555" s="106" t="str">
        <f t="shared" si="94"/>
        <v>HT2_brother_taylor.png</v>
      </c>
      <c r="AO555" s="106" t="str">
        <f t="shared" si="95"/>
        <v>HT2_sister_taylor.png</v>
      </c>
      <c r="AP555" s="106" t="str">
        <f t="shared" si="96"/>
        <v>ST2_brother_sam.png</v>
      </c>
      <c r="AQ555" s="106" t="str">
        <f t="shared" si="97"/>
        <v>ST2_sister_sam.png</v>
      </c>
      <c r="AR555" s="106" t="s">
        <v>356</v>
      </c>
      <c r="AS555" s="106" t="s">
        <v>358</v>
      </c>
      <c r="AT555" s="106" t="s">
        <v>355</v>
      </c>
      <c r="AU555" s="106" t="s">
        <v>357</v>
      </c>
    </row>
    <row r="556" spans="1:47" x14ac:dyDescent="0.25">
      <c r="A556" s="107">
        <v>16</v>
      </c>
      <c r="B556" s="107" t="s">
        <v>124</v>
      </c>
      <c r="C556" s="107">
        <v>4</v>
      </c>
      <c r="D556" s="46" t="s">
        <v>10</v>
      </c>
      <c r="E556" s="46" t="str">
        <f t="shared" si="98"/>
        <v>intro_list4_critical8</v>
      </c>
      <c r="F556" s="109" t="s">
        <v>338</v>
      </c>
      <c r="G556" s="46" t="s">
        <v>195</v>
      </c>
      <c r="H556" s="46">
        <f>VLOOKUP($C556&amp;$G556,'Character Sets'!$A$3:$H$21,3,FALSE)</f>
        <v>10</v>
      </c>
      <c r="I556" s="46" t="str">
        <f>VLOOKUP($C556&amp;$G556,'Character Sets'!$A$3:$H$21,4,FALSE)</f>
        <v>HT2</v>
      </c>
      <c r="J556" s="46" t="str">
        <f>LOWER(VLOOKUP($C556&amp;$G556,'Character Sets'!$A$3:$H$21,6,FALSE))</f>
        <v>taylor</v>
      </c>
      <c r="K556" s="114" t="str">
        <f t="shared" si="99"/>
        <v>HT2_he_taylor.png</v>
      </c>
      <c r="L556" s="46" t="s">
        <v>197</v>
      </c>
      <c r="M556" s="46">
        <f>VLOOKUP($C556&amp;$L556,'Character Sets'!$A$3:$H$21,3,FALSE)</f>
        <v>12</v>
      </c>
      <c r="N556" s="46" t="str">
        <f>VLOOKUP($C556&amp;$L556,'Character Sets'!$A$3:$H$21,4,FALSE)</f>
        <v>ST2</v>
      </c>
      <c r="O556" s="46" t="str">
        <f>LOWER(VLOOKUP($C556&amp;$L556,'Character Sets'!$A$3:$H$21,6,FALSE))</f>
        <v>sam</v>
      </c>
      <c r="P556" s="114" t="str">
        <f t="shared" si="100"/>
        <v>ST2_they_sam.png</v>
      </c>
      <c r="Q556" s="114" t="s">
        <v>40</v>
      </c>
      <c r="R556" s="107" cm="1">
        <f t="array" ref="R556">_xlfn.IFS($AF556="left", 275, $AF556="right", 525)</f>
        <v>525</v>
      </c>
      <c r="S556" s="107" cm="1">
        <f t="array" ref="S556">_xlfn.IFS($AG556="left", 275, $AG556="right", 525)</f>
        <v>275</v>
      </c>
      <c r="T556" s="107" cm="1">
        <f t="array" ref="T556">_xlfn.IFS($AF556="left", 175, $AF556="right", 725)</f>
        <v>725</v>
      </c>
      <c r="U556" s="107" cm="1">
        <f t="array" ref="U556">_xlfn.IFS($AI556="top", 150, $AI556="bottom", 250)</f>
        <v>250</v>
      </c>
      <c r="V556" s="107" cm="1">
        <f t="array" ref="V556">_xlfn.IFS($AI556="top", 100, $AI556="bottom", 300)</f>
        <v>300</v>
      </c>
      <c r="W556" s="107" cm="1">
        <f t="array" ref="W556">_xlfn.IFS($AI556="top", 50, $AI556="bottom", 350)</f>
        <v>350</v>
      </c>
      <c r="X556" s="111" t="str">
        <f t="shared" si="101"/>
        <v>HT2_sister_taylor.png</v>
      </c>
      <c r="Y556" s="106" t="str" cm="1">
        <f t="array" ref="Y556">_xlfn.IFS($AR556="target_sister",$AO556,$AR556="target_brother", $AN556,$AR556="distractor_sister",$AQ556,$AR556="distractor_brother",$AP556)</f>
        <v>ST2_brother_sam.png</v>
      </c>
      <c r="Z556" s="106" t="str" cm="1">
        <f t="array" ref="Z556">_xlfn.IFS($AS556="target_sister",$AO556,$AS556="target_brother", $AN556,$AS556="distractor_sister",$AQ556,$AS556="distractor_brother",$AP556)</f>
        <v>HT2_brother_taylor.png</v>
      </c>
      <c r="AA556" s="106" t="str" cm="1">
        <f t="array" ref="AA556">_xlfn.IFS($AT556="target_sister",$AO556,$AT556="target_brother", $AN556,$AT556="distractor_sister",$AQ556,$AT556="distractor_brother",$AP556)</f>
        <v>ST2_sister_sam.png</v>
      </c>
      <c r="AB556" s="106" t="str" cm="1">
        <f t="array" ref="AB556">_xlfn.IFS($AU556="target_sister",$AO556,$AU556="target_brother", $AN556,$AU556="distractor_sister",$AQ556,$AU556="distractor_brother",$AP556)</f>
        <v>HT2_sister_taylor.png</v>
      </c>
      <c r="AC556" s="111" t="str">
        <f>_xlfn.CONCAT(VLOOKUP($C556&amp;$G556,'Character Sets'!$A$3:$H$21,6,FALSE)," gave the ",LEFT($Q556,FIND(".",$Q556)-1)," to ",$AK556," ",$AL556,".")</f>
        <v>Taylor gave the grapes to his sister.</v>
      </c>
      <c r="AD556" s="107">
        <v>8</v>
      </c>
      <c r="AE556" s="106" t="str" cm="1">
        <f t="array" ref="AE556">_xlfn.IFS($B556="both", "_nametag", $B556="nametag", "_nametag", $B556="intro", "", $B556="neither", "")</f>
        <v/>
      </c>
      <c r="AF556" s="46" t="s">
        <v>6</v>
      </c>
      <c r="AG556" s="46" t="s">
        <v>5</v>
      </c>
      <c r="AH556" s="108" t="str">
        <f t="shared" si="93"/>
        <v>grapes</v>
      </c>
      <c r="AI556" s="46" t="s">
        <v>8</v>
      </c>
      <c r="AJ556" s="110" t="str">
        <f t="shared" si="102"/>
        <v>bottom right</v>
      </c>
      <c r="AK556" s="110" t="str" cm="1">
        <f t="array" ref="AK556">_xlfn.IFS($G556="he", "his", $G556="she", "her", $G556="they", "their")</f>
        <v>his</v>
      </c>
      <c r="AL556" s="110" t="s">
        <v>136</v>
      </c>
      <c r="AM556" s="111" t="str">
        <f t="shared" si="103"/>
        <v>he_sister</v>
      </c>
      <c r="AN556" s="106" t="str">
        <f t="shared" si="94"/>
        <v>HT2_brother_taylor.png</v>
      </c>
      <c r="AO556" s="106" t="str">
        <f t="shared" si="95"/>
        <v>HT2_sister_taylor.png</v>
      </c>
      <c r="AP556" s="106" t="str">
        <f t="shared" si="96"/>
        <v>ST2_brother_sam.png</v>
      </c>
      <c r="AQ556" s="106" t="str">
        <f t="shared" si="97"/>
        <v>ST2_sister_sam.png</v>
      </c>
      <c r="AR556" s="106" t="s">
        <v>357</v>
      </c>
      <c r="AS556" s="106" t="s">
        <v>355</v>
      </c>
      <c r="AT556" s="106" t="s">
        <v>358</v>
      </c>
      <c r="AU556" s="106" t="s">
        <v>356</v>
      </c>
    </row>
    <row r="557" spans="1:47" x14ac:dyDescent="0.25">
      <c r="A557" s="107">
        <v>16</v>
      </c>
      <c r="B557" s="107" t="s">
        <v>124</v>
      </c>
      <c r="C557" s="107">
        <v>4</v>
      </c>
      <c r="D557" s="46" t="s">
        <v>10</v>
      </c>
      <c r="E557" s="46" t="str">
        <f t="shared" si="98"/>
        <v>intro_list4_critical9</v>
      </c>
      <c r="F557" s="109" t="s">
        <v>338</v>
      </c>
      <c r="G557" s="46" t="s">
        <v>195</v>
      </c>
      <c r="H557" s="46">
        <f>VLOOKUP($C557&amp;$G557,'Character Sets'!$A$3:$H$21,3,FALSE)</f>
        <v>10</v>
      </c>
      <c r="I557" s="46" t="str">
        <f>VLOOKUP($C557&amp;$G557,'Character Sets'!$A$3:$H$21,4,FALSE)</f>
        <v>HT2</v>
      </c>
      <c r="J557" s="46" t="str">
        <f>LOWER(VLOOKUP($C557&amp;$G557,'Character Sets'!$A$3:$H$21,6,FALSE))</f>
        <v>taylor</v>
      </c>
      <c r="K557" s="114" t="str">
        <f t="shared" si="99"/>
        <v>HT2_he_taylor.png</v>
      </c>
      <c r="L557" s="46" t="s">
        <v>197</v>
      </c>
      <c r="M557" s="46">
        <f>VLOOKUP($C557&amp;$L557,'Character Sets'!$A$3:$H$21,3,FALSE)</f>
        <v>12</v>
      </c>
      <c r="N557" s="46" t="str">
        <f>VLOOKUP($C557&amp;$L557,'Character Sets'!$A$3:$H$21,4,FALSE)</f>
        <v>ST2</v>
      </c>
      <c r="O557" s="46" t="str">
        <f>LOWER(VLOOKUP($C557&amp;$L557,'Character Sets'!$A$3:$H$21,6,FALSE))</f>
        <v>sam</v>
      </c>
      <c r="P557" s="114" t="str">
        <f t="shared" si="100"/>
        <v>ST2_they_sam.png</v>
      </c>
      <c r="Q557" s="114" t="s">
        <v>101</v>
      </c>
      <c r="R557" s="107" cm="1">
        <f t="array" ref="R557">_xlfn.IFS($AF557="left", 275, $AF557="right", 525)</f>
        <v>275</v>
      </c>
      <c r="S557" s="107" cm="1">
        <f t="array" ref="S557">_xlfn.IFS($AG557="left", 275, $AG557="right", 525)</f>
        <v>525</v>
      </c>
      <c r="T557" s="107" cm="1">
        <f t="array" ref="T557">_xlfn.IFS($AF557="left", 175, $AF557="right", 725)</f>
        <v>175</v>
      </c>
      <c r="U557" s="107" cm="1">
        <f t="array" ref="U557">_xlfn.IFS($AI557="top", 150, $AI557="bottom", 250)</f>
        <v>150</v>
      </c>
      <c r="V557" s="107" cm="1">
        <f t="array" ref="V557">_xlfn.IFS($AI557="top", 100, $AI557="bottom", 300)</f>
        <v>100</v>
      </c>
      <c r="W557" s="107" cm="1">
        <f t="array" ref="W557">_xlfn.IFS($AI557="top", 50, $AI557="bottom", 350)</f>
        <v>50</v>
      </c>
      <c r="X557" s="111" t="str">
        <f t="shared" si="101"/>
        <v>HT2_sister_taylor.png</v>
      </c>
      <c r="Y557" s="106" t="str" cm="1">
        <f t="array" ref="Y557">_xlfn.IFS($AR557="target_sister",$AO557,$AR557="target_brother", $AN557,$AR557="distractor_sister",$AQ557,$AR557="distractor_brother",$AP557)</f>
        <v>HT2_sister_taylor.png</v>
      </c>
      <c r="Z557" s="106" t="str" cm="1">
        <f t="array" ref="Z557">_xlfn.IFS($AS557="target_sister",$AO557,$AS557="target_brother", $AN557,$AS557="distractor_sister",$AQ557,$AS557="distractor_brother",$AP557)</f>
        <v>ST2_sister_sam.png</v>
      </c>
      <c r="AA557" s="106" t="str" cm="1">
        <f t="array" ref="AA557">_xlfn.IFS($AT557="target_sister",$AO557,$AT557="target_brother", $AN557,$AT557="distractor_sister",$AQ557,$AT557="distractor_brother",$AP557)</f>
        <v>HT2_brother_taylor.png</v>
      </c>
      <c r="AB557" s="106" t="str" cm="1">
        <f t="array" ref="AB557">_xlfn.IFS($AU557="target_sister",$AO557,$AU557="target_brother", $AN557,$AU557="distractor_sister",$AQ557,$AU557="distractor_brother",$AP557)</f>
        <v>ST2_brother_sam.png</v>
      </c>
      <c r="AC557" s="111" t="str">
        <f>_xlfn.CONCAT(VLOOKUP($C557&amp;$G557,'Character Sets'!$A$3:$H$21,6,FALSE)," gave the ",LEFT($Q557,FIND(".",$Q557)-1)," to ",$AK557," ",$AL557,".")</f>
        <v>Taylor gave the pear to his sister.</v>
      </c>
      <c r="AD557" s="107">
        <v>9</v>
      </c>
      <c r="AE557" s="106" t="str" cm="1">
        <f t="array" ref="AE557">_xlfn.IFS($B557="both", "_nametag", $B557="nametag", "_nametag", $B557="intro", "", $B557="neither", "")</f>
        <v/>
      </c>
      <c r="AF557" s="46" t="s">
        <v>5</v>
      </c>
      <c r="AG557" s="46" t="s">
        <v>6</v>
      </c>
      <c r="AH557" s="108" t="str">
        <f t="shared" si="93"/>
        <v>pear</v>
      </c>
      <c r="AI557" s="46" t="s">
        <v>7</v>
      </c>
      <c r="AJ557" s="110" t="str">
        <f t="shared" si="102"/>
        <v>top left</v>
      </c>
      <c r="AK557" s="110" t="str" cm="1">
        <f t="array" ref="AK557">_xlfn.IFS($G557="he", "his", $G557="she", "her", $G557="they", "their")</f>
        <v>his</v>
      </c>
      <c r="AL557" s="110" t="s">
        <v>136</v>
      </c>
      <c r="AM557" s="111" t="str">
        <f t="shared" si="103"/>
        <v>he_sister</v>
      </c>
      <c r="AN557" s="106" t="str">
        <f t="shared" si="94"/>
        <v>HT2_brother_taylor.png</v>
      </c>
      <c r="AO557" s="106" t="str">
        <f t="shared" si="95"/>
        <v>HT2_sister_taylor.png</v>
      </c>
      <c r="AP557" s="106" t="str">
        <f t="shared" si="96"/>
        <v>ST2_brother_sam.png</v>
      </c>
      <c r="AQ557" s="106" t="str">
        <f t="shared" si="97"/>
        <v>ST2_sister_sam.png</v>
      </c>
      <c r="AR557" s="106" t="s">
        <v>356</v>
      </c>
      <c r="AS557" s="106" t="s">
        <v>358</v>
      </c>
      <c r="AT557" s="106" t="s">
        <v>355</v>
      </c>
      <c r="AU557" s="106" t="s">
        <v>357</v>
      </c>
    </row>
    <row r="558" spans="1:47" x14ac:dyDescent="0.25">
      <c r="A558" s="107">
        <v>16</v>
      </c>
      <c r="B558" s="107" t="s">
        <v>124</v>
      </c>
      <c r="C558" s="107">
        <v>4</v>
      </c>
      <c r="D558" s="46" t="s">
        <v>10</v>
      </c>
      <c r="E558" s="46" t="str">
        <f t="shared" si="98"/>
        <v>intro_list4_critical10</v>
      </c>
      <c r="F558" s="109" t="s">
        <v>338</v>
      </c>
      <c r="G558" s="46" t="s">
        <v>195</v>
      </c>
      <c r="H558" s="46">
        <f>VLOOKUP($C558&amp;$G558,'Character Sets'!$A$3:$H$21,3,FALSE)</f>
        <v>10</v>
      </c>
      <c r="I558" s="46" t="str">
        <f>VLOOKUP($C558&amp;$G558,'Character Sets'!$A$3:$H$21,4,FALSE)</f>
        <v>HT2</v>
      </c>
      <c r="J558" s="46" t="str">
        <f>LOWER(VLOOKUP($C558&amp;$G558,'Character Sets'!$A$3:$H$21,6,FALSE))</f>
        <v>taylor</v>
      </c>
      <c r="K558" s="114" t="str">
        <f t="shared" si="99"/>
        <v>HT2_he_taylor.png</v>
      </c>
      <c r="L558" s="46" t="s">
        <v>197</v>
      </c>
      <c r="M558" s="46">
        <f>VLOOKUP($C558&amp;$L558,'Character Sets'!$A$3:$H$21,3,FALSE)</f>
        <v>12</v>
      </c>
      <c r="N558" s="46" t="str">
        <f>VLOOKUP($C558&amp;$L558,'Character Sets'!$A$3:$H$21,4,FALSE)</f>
        <v>ST2</v>
      </c>
      <c r="O558" s="46" t="str">
        <f>LOWER(VLOOKUP($C558&amp;$L558,'Character Sets'!$A$3:$H$21,6,FALSE))</f>
        <v>sam</v>
      </c>
      <c r="P558" s="114" t="str">
        <f t="shared" si="100"/>
        <v>ST2_they_sam.png</v>
      </c>
      <c r="Q558" s="114" t="s">
        <v>21</v>
      </c>
      <c r="R558" s="107" cm="1">
        <f t="array" ref="R558">_xlfn.IFS($AF558="left", 275, $AF558="right", 525)</f>
        <v>525</v>
      </c>
      <c r="S558" s="107" cm="1">
        <f t="array" ref="S558">_xlfn.IFS($AG558="left", 275, $AG558="right", 525)</f>
        <v>275</v>
      </c>
      <c r="T558" s="107" cm="1">
        <f t="array" ref="T558">_xlfn.IFS($AF558="left", 175, $AF558="right", 725)</f>
        <v>725</v>
      </c>
      <c r="U558" s="107" cm="1">
        <f t="array" ref="U558">_xlfn.IFS($AI558="top", 150, $AI558="bottom", 250)</f>
        <v>150</v>
      </c>
      <c r="V558" s="107" cm="1">
        <f t="array" ref="V558">_xlfn.IFS($AI558="top", 100, $AI558="bottom", 300)</f>
        <v>100</v>
      </c>
      <c r="W558" s="107" cm="1">
        <f t="array" ref="W558">_xlfn.IFS($AI558="top", 50, $AI558="bottom", 350)</f>
        <v>50</v>
      </c>
      <c r="X558" s="111" t="str">
        <f t="shared" si="101"/>
        <v>HT2_brother_taylor.png</v>
      </c>
      <c r="Y558" s="106" t="str" cm="1">
        <f t="array" ref="Y558">_xlfn.IFS($AR558="target_sister",$AO558,$AR558="target_brother", $AN558,$AR558="distractor_sister",$AQ558,$AR558="distractor_brother",$AP558)</f>
        <v>ST2_brother_sam.png</v>
      </c>
      <c r="Z558" s="106" t="str" cm="1">
        <f t="array" ref="Z558">_xlfn.IFS($AS558="target_sister",$AO558,$AS558="target_brother", $AN558,$AS558="distractor_sister",$AQ558,$AS558="distractor_brother",$AP558)</f>
        <v>HT2_brother_taylor.png</v>
      </c>
      <c r="AA558" s="106" t="str" cm="1">
        <f t="array" ref="AA558">_xlfn.IFS($AT558="target_sister",$AO558,$AT558="target_brother", $AN558,$AT558="distractor_sister",$AQ558,$AT558="distractor_brother",$AP558)</f>
        <v>ST2_sister_sam.png</v>
      </c>
      <c r="AB558" s="106" t="str" cm="1">
        <f t="array" ref="AB558">_xlfn.IFS($AU558="target_sister",$AO558,$AU558="target_brother", $AN558,$AU558="distractor_sister",$AQ558,$AU558="distractor_brother",$AP558)</f>
        <v>HT2_sister_taylor.png</v>
      </c>
      <c r="AC558" s="111" t="str">
        <f>_xlfn.CONCAT(VLOOKUP($C558&amp;$G558,'Character Sets'!$A$3:$H$21,6,FALSE)," gave the ",LEFT($Q558,FIND(".",$Q558)-1)," to ",$AK558," ",$AL558,".")</f>
        <v>Taylor gave the juice to his brother.</v>
      </c>
      <c r="AD558" s="107">
        <v>10</v>
      </c>
      <c r="AE558" s="106" t="str" cm="1">
        <f t="array" ref="AE558">_xlfn.IFS($B558="both", "_nametag", $B558="nametag", "_nametag", $B558="intro", "", $B558="neither", "")</f>
        <v/>
      </c>
      <c r="AF558" s="46" t="s">
        <v>6</v>
      </c>
      <c r="AG558" s="46" t="s">
        <v>5</v>
      </c>
      <c r="AH558" s="108" t="str">
        <f t="shared" si="93"/>
        <v>juice</v>
      </c>
      <c r="AI558" s="46" t="s">
        <v>7</v>
      </c>
      <c r="AJ558" s="110" t="str">
        <f t="shared" si="102"/>
        <v>top right</v>
      </c>
      <c r="AK558" s="110" t="str" cm="1">
        <f t="array" ref="AK558">_xlfn.IFS($G558="he", "his", $G558="she", "her", $G558="they", "their")</f>
        <v>his</v>
      </c>
      <c r="AL558" s="110" t="s">
        <v>135</v>
      </c>
      <c r="AM558" s="111" t="str">
        <f t="shared" si="103"/>
        <v>he_brother</v>
      </c>
      <c r="AN558" s="106" t="str">
        <f t="shared" si="94"/>
        <v>HT2_brother_taylor.png</v>
      </c>
      <c r="AO558" s="106" t="str">
        <f t="shared" si="95"/>
        <v>HT2_sister_taylor.png</v>
      </c>
      <c r="AP558" s="106" t="str">
        <f t="shared" si="96"/>
        <v>ST2_brother_sam.png</v>
      </c>
      <c r="AQ558" s="106" t="str">
        <f t="shared" si="97"/>
        <v>ST2_sister_sam.png</v>
      </c>
      <c r="AR558" s="106" t="s">
        <v>357</v>
      </c>
      <c r="AS558" s="106" t="s">
        <v>355</v>
      </c>
      <c r="AT558" s="106" t="s">
        <v>358</v>
      </c>
      <c r="AU558" s="106" t="s">
        <v>356</v>
      </c>
    </row>
    <row r="559" spans="1:47" x14ac:dyDescent="0.25">
      <c r="A559" s="107">
        <v>16</v>
      </c>
      <c r="B559" s="107" t="s">
        <v>124</v>
      </c>
      <c r="C559" s="107">
        <v>4</v>
      </c>
      <c r="D559" s="46" t="s">
        <v>10</v>
      </c>
      <c r="E559" s="46" t="str">
        <f t="shared" si="98"/>
        <v>intro_list4_critical11</v>
      </c>
      <c r="F559" s="46" t="s">
        <v>337</v>
      </c>
      <c r="G559" s="46" t="s">
        <v>196</v>
      </c>
      <c r="H559" s="46">
        <f>VLOOKUP($C559&amp;$G559,'Character Sets'!$A$3:$H$21,3,FALSE)</f>
        <v>11</v>
      </c>
      <c r="I559" s="46" t="str">
        <f>VLOOKUP($C559&amp;$G559,'Character Sets'!$A$3:$H$21,4,FALSE)</f>
        <v>ST1</v>
      </c>
      <c r="J559" s="46" t="str">
        <f>LOWER(VLOOKUP($C559&amp;$G559,'Character Sets'!$A$3:$H$21,6,FALSE))</f>
        <v>jordan</v>
      </c>
      <c r="K559" s="114" t="str">
        <f t="shared" si="99"/>
        <v>ST1_she_jordan.png</v>
      </c>
      <c r="L559" s="46" t="s">
        <v>195</v>
      </c>
      <c r="M559" s="46">
        <f>VLOOKUP($C559&amp;$L559,'Character Sets'!$A$3:$H$21,3,FALSE)</f>
        <v>10</v>
      </c>
      <c r="N559" s="46" t="str">
        <f>VLOOKUP($C559&amp;$L559,'Character Sets'!$A$3:$H$21,4,FALSE)</f>
        <v>HT2</v>
      </c>
      <c r="O559" s="46" t="str">
        <f>LOWER(VLOOKUP($C559&amp;$L559,'Character Sets'!$A$3:$H$21,6,FALSE))</f>
        <v>taylor</v>
      </c>
      <c r="P559" s="114" t="str">
        <f t="shared" si="100"/>
        <v>HT2_he_taylor.png</v>
      </c>
      <c r="Q559" s="114" t="s">
        <v>22</v>
      </c>
      <c r="R559" s="107" cm="1">
        <f t="array" ref="R559">_xlfn.IFS($AF559="left", 275, $AF559="right", 525)</f>
        <v>275</v>
      </c>
      <c r="S559" s="107" cm="1">
        <f t="array" ref="S559">_xlfn.IFS($AG559="left", 275, $AG559="right", 525)</f>
        <v>525</v>
      </c>
      <c r="T559" s="107" cm="1">
        <f t="array" ref="T559">_xlfn.IFS($AF559="left", 175, $AF559="right", 725)</f>
        <v>175</v>
      </c>
      <c r="U559" s="107" cm="1">
        <f t="array" ref="U559">_xlfn.IFS($AI559="top", 150, $AI559="bottom", 250)</f>
        <v>250</v>
      </c>
      <c r="V559" s="107" cm="1">
        <f t="array" ref="V559">_xlfn.IFS($AI559="top", 100, $AI559="bottom", 300)</f>
        <v>300</v>
      </c>
      <c r="W559" s="107" cm="1">
        <f t="array" ref="W559">_xlfn.IFS($AI559="top", 50, $AI559="bottom", 350)</f>
        <v>350</v>
      </c>
      <c r="X559" s="111" t="str">
        <f t="shared" si="101"/>
        <v>ST1_sister_jordan.png</v>
      </c>
      <c r="Y559" s="106" t="str" cm="1">
        <f t="array" ref="Y559">_xlfn.IFS($AR559="target_sister",$AO559,$AR559="target_brother", $AN559,$AR559="distractor_sister",$AQ559,$AR559="distractor_brother",$AP559)</f>
        <v>ST1_brother_jordan.png</v>
      </c>
      <c r="Z559" s="106" t="str" cm="1">
        <f t="array" ref="Z559">_xlfn.IFS($AS559="target_sister",$AO559,$AS559="target_brother", $AN559,$AS559="distractor_sister",$AQ559,$AS559="distractor_brother",$AP559)</f>
        <v>HT2_brother_taylor.png</v>
      </c>
      <c r="AA559" s="106" t="str" cm="1">
        <f t="array" ref="AA559">_xlfn.IFS($AT559="target_sister",$AO559,$AT559="target_brother", $AN559,$AT559="distractor_sister",$AQ559,$AT559="distractor_brother",$AP559)</f>
        <v>ST1_sister_jordan.png</v>
      </c>
      <c r="AB559" s="106" t="str" cm="1">
        <f t="array" ref="AB559">_xlfn.IFS($AU559="target_sister",$AO559,$AU559="target_brother", $AN559,$AU559="distractor_sister",$AQ559,$AU559="distractor_brother",$AP559)</f>
        <v>HT2_sister_taylor.png</v>
      </c>
      <c r="AC559" s="111" t="str">
        <f>_xlfn.CONCAT(VLOOKUP($C559&amp;$G559,'Character Sets'!$A$3:$H$21,6,FALSE)," gave the ",LEFT($Q559,FIND(".",$Q559)-1)," to ",$AK559," ",$AL559,".")</f>
        <v>Jordan gave the spoon to her sister.</v>
      </c>
      <c r="AD559" s="107">
        <v>11</v>
      </c>
      <c r="AE559" s="106" t="str" cm="1">
        <f t="array" ref="AE559">_xlfn.IFS($B559="both", "_nametag", $B559="nametag", "_nametag", $B559="intro", "", $B559="neither", "")</f>
        <v/>
      </c>
      <c r="AF559" s="46" t="s">
        <v>5</v>
      </c>
      <c r="AG559" s="46" t="s">
        <v>6</v>
      </c>
      <c r="AH559" s="108" t="str">
        <f t="shared" si="93"/>
        <v>spoon</v>
      </c>
      <c r="AI559" s="46" t="s">
        <v>8</v>
      </c>
      <c r="AJ559" s="110" t="str">
        <f t="shared" si="102"/>
        <v>bottom left</v>
      </c>
      <c r="AK559" s="110" t="str" cm="1">
        <f t="array" ref="AK559">_xlfn.IFS($G559="he", "his", $G559="she", "her", $G559="they", "their")</f>
        <v>her</v>
      </c>
      <c r="AL559" s="110" t="s">
        <v>136</v>
      </c>
      <c r="AM559" s="111" t="str">
        <f t="shared" si="103"/>
        <v>she_sister</v>
      </c>
      <c r="AN559" s="106" t="str">
        <f t="shared" si="94"/>
        <v>ST1_brother_jordan.png</v>
      </c>
      <c r="AO559" s="106" t="str">
        <f t="shared" si="95"/>
        <v>ST1_sister_jordan.png</v>
      </c>
      <c r="AP559" s="106" t="str">
        <f t="shared" si="96"/>
        <v>HT2_brother_taylor.png</v>
      </c>
      <c r="AQ559" s="106" t="str">
        <f t="shared" si="97"/>
        <v>HT2_sister_taylor.png</v>
      </c>
      <c r="AR559" s="106" t="s">
        <v>355</v>
      </c>
      <c r="AS559" s="106" t="s">
        <v>357</v>
      </c>
      <c r="AT559" s="106" t="s">
        <v>356</v>
      </c>
      <c r="AU559" s="106" t="s">
        <v>358</v>
      </c>
    </row>
    <row r="560" spans="1:47" x14ac:dyDescent="0.25">
      <c r="A560" s="107">
        <v>16</v>
      </c>
      <c r="B560" s="107" t="s">
        <v>124</v>
      </c>
      <c r="C560" s="107">
        <v>4</v>
      </c>
      <c r="D560" s="46" t="s">
        <v>10</v>
      </c>
      <c r="E560" s="46" t="str">
        <f t="shared" si="98"/>
        <v>intro_list4_critical12</v>
      </c>
      <c r="F560" s="46" t="s">
        <v>337</v>
      </c>
      <c r="G560" s="46" t="s">
        <v>196</v>
      </c>
      <c r="H560" s="46">
        <f>VLOOKUP($C560&amp;$G560,'Character Sets'!$A$3:$H$21,3,FALSE)</f>
        <v>11</v>
      </c>
      <c r="I560" s="46" t="str">
        <f>VLOOKUP($C560&amp;$G560,'Character Sets'!$A$3:$H$21,4,FALSE)</f>
        <v>ST1</v>
      </c>
      <c r="J560" s="46" t="str">
        <f>LOWER(VLOOKUP($C560&amp;$G560,'Character Sets'!$A$3:$H$21,6,FALSE))</f>
        <v>jordan</v>
      </c>
      <c r="K560" s="114" t="str">
        <f t="shared" si="99"/>
        <v>ST1_she_jordan.png</v>
      </c>
      <c r="L560" s="46" t="s">
        <v>195</v>
      </c>
      <c r="M560" s="46">
        <f>VLOOKUP($C560&amp;$L560,'Character Sets'!$A$3:$H$21,3,FALSE)</f>
        <v>10</v>
      </c>
      <c r="N560" s="46" t="str">
        <f>VLOOKUP($C560&amp;$L560,'Character Sets'!$A$3:$H$21,4,FALSE)</f>
        <v>HT2</v>
      </c>
      <c r="O560" s="46" t="str">
        <f>LOWER(VLOOKUP($C560&amp;$L560,'Character Sets'!$A$3:$H$21,6,FALSE))</f>
        <v>taylor</v>
      </c>
      <c r="P560" s="114" t="str">
        <f t="shared" si="100"/>
        <v>HT2_he_taylor.png</v>
      </c>
      <c r="Q560" s="114" t="s">
        <v>23</v>
      </c>
      <c r="R560" s="107" cm="1">
        <f t="array" ref="R560">_xlfn.IFS($AF560="left", 275, $AF560="right", 525)</f>
        <v>525</v>
      </c>
      <c r="S560" s="107" cm="1">
        <f t="array" ref="S560">_xlfn.IFS($AG560="left", 275, $AG560="right", 525)</f>
        <v>275</v>
      </c>
      <c r="T560" s="107" cm="1">
        <f t="array" ref="T560">_xlfn.IFS($AF560="left", 175, $AF560="right", 725)</f>
        <v>725</v>
      </c>
      <c r="U560" s="107" cm="1">
        <f t="array" ref="U560">_xlfn.IFS($AI560="top", 150, $AI560="bottom", 250)</f>
        <v>250</v>
      </c>
      <c r="V560" s="107" cm="1">
        <f t="array" ref="V560">_xlfn.IFS($AI560="top", 100, $AI560="bottom", 300)</f>
        <v>300</v>
      </c>
      <c r="W560" s="107" cm="1">
        <f t="array" ref="W560">_xlfn.IFS($AI560="top", 50, $AI560="bottom", 350)</f>
        <v>350</v>
      </c>
      <c r="X560" s="111" t="str">
        <f t="shared" si="101"/>
        <v>ST1_brother_jordan.png</v>
      </c>
      <c r="Y560" s="106" t="str" cm="1">
        <f t="array" ref="Y560">_xlfn.IFS($AR560="target_sister",$AO560,$AR560="target_brother", $AN560,$AR560="distractor_sister",$AQ560,$AR560="distractor_brother",$AP560)</f>
        <v>HT2_sister_taylor.png</v>
      </c>
      <c r="Z560" s="106" t="str" cm="1">
        <f t="array" ref="Z560">_xlfn.IFS($AS560="target_sister",$AO560,$AS560="target_brother", $AN560,$AS560="distractor_sister",$AQ560,$AS560="distractor_brother",$AP560)</f>
        <v>ST1_sister_jordan.png</v>
      </c>
      <c r="AA560" s="106" t="str" cm="1">
        <f t="array" ref="AA560">_xlfn.IFS($AT560="target_sister",$AO560,$AT560="target_brother", $AN560,$AT560="distractor_sister",$AQ560,$AT560="distractor_brother",$AP560)</f>
        <v>HT2_brother_taylor.png</v>
      </c>
      <c r="AB560" s="106" t="str" cm="1">
        <f t="array" ref="AB560">_xlfn.IFS($AU560="target_sister",$AO560,$AU560="target_brother", $AN560,$AU560="distractor_sister",$AQ560,$AU560="distractor_brother",$AP560)</f>
        <v>ST1_brother_jordan.png</v>
      </c>
      <c r="AC560" s="111" t="str">
        <f>_xlfn.CONCAT(VLOOKUP($C560&amp;$G560,'Character Sets'!$A$3:$H$21,6,FALSE)," gave the ",LEFT($Q560,FIND(".",$Q560)-1)," to ",$AK560," ",$AL560,".")</f>
        <v>Jordan gave the broccoli to her brother.</v>
      </c>
      <c r="AD560" s="107">
        <v>12</v>
      </c>
      <c r="AE560" s="106" t="str" cm="1">
        <f t="array" ref="AE560">_xlfn.IFS($B560="both", "_nametag", $B560="nametag", "_nametag", $B560="intro", "", $B560="neither", "")</f>
        <v/>
      </c>
      <c r="AF560" s="46" t="s">
        <v>6</v>
      </c>
      <c r="AG560" s="46" t="s">
        <v>5</v>
      </c>
      <c r="AH560" s="108" t="str">
        <f t="shared" si="93"/>
        <v>broccoli</v>
      </c>
      <c r="AI560" s="46" t="s">
        <v>8</v>
      </c>
      <c r="AJ560" s="110" t="str">
        <f t="shared" si="102"/>
        <v>bottom right</v>
      </c>
      <c r="AK560" s="110" t="str" cm="1">
        <f t="array" ref="AK560">_xlfn.IFS($G560="he", "his", $G560="she", "her", $G560="they", "their")</f>
        <v>her</v>
      </c>
      <c r="AL560" s="110" t="s">
        <v>135</v>
      </c>
      <c r="AM560" s="111" t="str">
        <f t="shared" si="103"/>
        <v>she_brother</v>
      </c>
      <c r="AN560" s="106" t="str">
        <f t="shared" si="94"/>
        <v>ST1_brother_jordan.png</v>
      </c>
      <c r="AO560" s="106" t="str">
        <f t="shared" si="95"/>
        <v>ST1_sister_jordan.png</v>
      </c>
      <c r="AP560" s="106" t="str">
        <f t="shared" si="96"/>
        <v>HT2_brother_taylor.png</v>
      </c>
      <c r="AQ560" s="106" t="str">
        <f t="shared" si="97"/>
        <v>HT2_sister_taylor.png</v>
      </c>
      <c r="AR560" s="106" t="s">
        <v>358</v>
      </c>
      <c r="AS560" s="106" t="s">
        <v>356</v>
      </c>
      <c r="AT560" s="106" t="s">
        <v>357</v>
      </c>
      <c r="AU560" s="106" t="s">
        <v>355</v>
      </c>
    </row>
    <row r="561" spans="1:47" x14ac:dyDescent="0.25">
      <c r="A561" s="107">
        <v>16</v>
      </c>
      <c r="B561" s="107" t="s">
        <v>124</v>
      </c>
      <c r="C561" s="107">
        <v>4</v>
      </c>
      <c r="D561" s="46" t="s">
        <v>10</v>
      </c>
      <c r="E561" s="46" t="str">
        <f t="shared" si="98"/>
        <v>intro_list4_critical13</v>
      </c>
      <c r="F561" s="46" t="s">
        <v>337</v>
      </c>
      <c r="G561" s="46" t="s">
        <v>196</v>
      </c>
      <c r="H561" s="46">
        <f>VLOOKUP($C561&amp;$G561,'Character Sets'!$A$3:$H$21,3,FALSE)</f>
        <v>11</v>
      </c>
      <c r="I561" s="46" t="str">
        <f>VLOOKUP($C561&amp;$G561,'Character Sets'!$A$3:$H$21,4,FALSE)</f>
        <v>ST1</v>
      </c>
      <c r="J561" s="46" t="str">
        <f>LOWER(VLOOKUP($C561&amp;$G561,'Character Sets'!$A$3:$H$21,6,FALSE))</f>
        <v>jordan</v>
      </c>
      <c r="K561" s="114" t="str">
        <f t="shared" si="99"/>
        <v>ST1_she_jordan.png</v>
      </c>
      <c r="L561" s="46" t="s">
        <v>195</v>
      </c>
      <c r="M561" s="46">
        <f>VLOOKUP($C561&amp;$L561,'Character Sets'!$A$3:$H$21,3,FALSE)</f>
        <v>10</v>
      </c>
      <c r="N561" s="46" t="str">
        <f>VLOOKUP($C561&amp;$L561,'Character Sets'!$A$3:$H$21,4,FALSE)</f>
        <v>HT2</v>
      </c>
      <c r="O561" s="46" t="str">
        <f>LOWER(VLOOKUP($C561&amp;$L561,'Character Sets'!$A$3:$H$21,6,FALSE))</f>
        <v>taylor</v>
      </c>
      <c r="P561" s="114" t="str">
        <f t="shared" si="100"/>
        <v>HT2_he_taylor.png</v>
      </c>
      <c r="Q561" s="114" t="s">
        <v>24</v>
      </c>
      <c r="R561" s="107" cm="1">
        <f t="array" ref="R561">_xlfn.IFS($AF561="left", 275, $AF561="right", 525)</f>
        <v>275</v>
      </c>
      <c r="S561" s="107" cm="1">
        <f t="array" ref="S561">_xlfn.IFS($AG561="left", 275, $AG561="right", 525)</f>
        <v>525</v>
      </c>
      <c r="T561" s="107" cm="1">
        <f t="array" ref="T561">_xlfn.IFS($AF561="left", 175, $AF561="right", 725)</f>
        <v>175</v>
      </c>
      <c r="U561" s="107" cm="1">
        <f t="array" ref="U561">_xlfn.IFS($AI561="top", 150, $AI561="bottom", 250)</f>
        <v>150</v>
      </c>
      <c r="V561" s="107" cm="1">
        <f t="array" ref="V561">_xlfn.IFS($AI561="top", 100, $AI561="bottom", 300)</f>
        <v>100</v>
      </c>
      <c r="W561" s="107" cm="1">
        <f t="array" ref="W561">_xlfn.IFS($AI561="top", 50, $AI561="bottom", 350)</f>
        <v>50</v>
      </c>
      <c r="X561" s="111" t="str">
        <f t="shared" si="101"/>
        <v>ST1_brother_jordan.png</v>
      </c>
      <c r="Y561" s="106" t="str" cm="1">
        <f t="array" ref="Y561">_xlfn.IFS($AR561="target_sister",$AO561,$AR561="target_brother", $AN561,$AR561="distractor_sister",$AQ561,$AR561="distractor_brother",$AP561)</f>
        <v>ST1_brother_jordan.png</v>
      </c>
      <c r="Z561" s="106" t="str" cm="1">
        <f t="array" ref="Z561">_xlfn.IFS($AS561="target_sister",$AO561,$AS561="target_brother", $AN561,$AS561="distractor_sister",$AQ561,$AS561="distractor_brother",$AP561)</f>
        <v>HT2_brother_taylor.png</v>
      </c>
      <c r="AA561" s="106" t="str" cm="1">
        <f t="array" ref="AA561">_xlfn.IFS($AT561="target_sister",$AO561,$AT561="target_brother", $AN561,$AT561="distractor_sister",$AQ561,$AT561="distractor_brother",$AP561)</f>
        <v>ST1_sister_jordan.png</v>
      </c>
      <c r="AB561" s="106" t="str" cm="1">
        <f t="array" ref="AB561">_xlfn.IFS($AU561="target_sister",$AO561,$AU561="target_brother", $AN561,$AU561="distractor_sister",$AQ561,$AU561="distractor_brother",$AP561)</f>
        <v>HT2_sister_taylor.png</v>
      </c>
      <c r="AC561" s="111" t="str">
        <f>_xlfn.CONCAT(VLOOKUP($C561&amp;$G561,'Character Sets'!$A$3:$H$21,6,FALSE)," gave the ",LEFT($Q561,FIND(".",$Q561)-1)," to ",$AK561," ",$AL561,".")</f>
        <v>Jordan gave the egg to her brother.</v>
      </c>
      <c r="AD561" s="107">
        <v>13</v>
      </c>
      <c r="AE561" s="106" t="str" cm="1">
        <f t="array" ref="AE561">_xlfn.IFS($B561="both", "_nametag", $B561="nametag", "_nametag", $B561="intro", "", $B561="neither", "")</f>
        <v/>
      </c>
      <c r="AF561" s="46" t="s">
        <v>5</v>
      </c>
      <c r="AG561" s="46" t="s">
        <v>6</v>
      </c>
      <c r="AH561" s="108" t="str">
        <f t="shared" si="93"/>
        <v>egg</v>
      </c>
      <c r="AI561" s="46" t="s">
        <v>7</v>
      </c>
      <c r="AJ561" s="110" t="str">
        <f t="shared" si="102"/>
        <v>top left</v>
      </c>
      <c r="AK561" s="110" t="str" cm="1">
        <f t="array" ref="AK561">_xlfn.IFS($G561="he", "his", $G561="she", "her", $G561="they", "their")</f>
        <v>her</v>
      </c>
      <c r="AL561" s="110" t="s">
        <v>135</v>
      </c>
      <c r="AM561" s="111" t="str">
        <f t="shared" si="103"/>
        <v>she_brother</v>
      </c>
      <c r="AN561" s="106" t="str">
        <f t="shared" si="94"/>
        <v>ST1_brother_jordan.png</v>
      </c>
      <c r="AO561" s="106" t="str">
        <f t="shared" si="95"/>
        <v>ST1_sister_jordan.png</v>
      </c>
      <c r="AP561" s="106" t="str">
        <f t="shared" si="96"/>
        <v>HT2_brother_taylor.png</v>
      </c>
      <c r="AQ561" s="106" t="str">
        <f t="shared" si="97"/>
        <v>HT2_sister_taylor.png</v>
      </c>
      <c r="AR561" s="106" t="s">
        <v>355</v>
      </c>
      <c r="AS561" s="106" t="s">
        <v>357</v>
      </c>
      <c r="AT561" s="106" t="s">
        <v>356</v>
      </c>
      <c r="AU561" s="106" t="s">
        <v>358</v>
      </c>
    </row>
    <row r="562" spans="1:47" x14ac:dyDescent="0.25">
      <c r="A562" s="107">
        <v>16</v>
      </c>
      <c r="B562" s="107" t="s">
        <v>124</v>
      </c>
      <c r="C562" s="107">
        <v>4</v>
      </c>
      <c r="D562" s="46" t="s">
        <v>10</v>
      </c>
      <c r="E562" s="46" t="str">
        <f t="shared" si="98"/>
        <v>intro_list4_critical14</v>
      </c>
      <c r="F562" s="46" t="s">
        <v>337</v>
      </c>
      <c r="G562" s="46" t="s">
        <v>196</v>
      </c>
      <c r="H562" s="46">
        <f>VLOOKUP($C562&amp;$G562,'Character Sets'!$A$3:$H$21,3,FALSE)</f>
        <v>11</v>
      </c>
      <c r="I562" s="46" t="str">
        <f>VLOOKUP($C562&amp;$G562,'Character Sets'!$A$3:$H$21,4,FALSE)</f>
        <v>ST1</v>
      </c>
      <c r="J562" s="46" t="str">
        <f>LOWER(VLOOKUP($C562&amp;$G562,'Character Sets'!$A$3:$H$21,6,FALSE))</f>
        <v>jordan</v>
      </c>
      <c r="K562" s="114" t="str">
        <f t="shared" si="99"/>
        <v>ST1_she_jordan.png</v>
      </c>
      <c r="L562" s="46" t="s">
        <v>195</v>
      </c>
      <c r="M562" s="46">
        <f>VLOOKUP($C562&amp;$L562,'Character Sets'!$A$3:$H$21,3,FALSE)</f>
        <v>10</v>
      </c>
      <c r="N562" s="46" t="str">
        <f>VLOOKUP($C562&amp;$L562,'Character Sets'!$A$3:$H$21,4,FALSE)</f>
        <v>HT2</v>
      </c>
      <c r="O562" s="46" t="str">
        <f>LOWER(VLOOKUP($C562&amp;$L562,'Character Sets'!$A$3:$H$21,6,FALSE))</f>
        <v>taylor</v>
      </c>
      <c r="P562" s="114" t="str">
        <f t="shared" si="100"/>
        <v>HT2_he_taylor.png</v>
      </c>
      <c r="Q562" s="114" t="s">
        <v>35</v>
      </c>
      <c r="R562" s="107" cm="1">
        <f t="array" ref="R562">_xlfn.IFS($AF562="left", 275, $AF562="right", 525)</f>
        <v>525</v>
      </c>
      <c r="S562" s="107" cm="1">
        <f t="array" ref="S562">_xlfn.IFS($AG562="left", 275, $AG562="right", 525)</f>
        <v>275</v>
      </c>
      <c r="T562" s="107" cm="1">
        <f t="array" ref="T562">_xlfn.IFS($AF562="left", 175, $AF562="right", 725)</f>
        <v>725</v>
      </c>
      <c r="U562" s="107" cm="1">
        <f t="array" ref="U562">_xlfn.IFS($AI562="top", 150, $AI562="bottom", 250)</f>
        <v>150</v>
      </c>
      <c r="V562" s="107" cm="1">
        <f t="array" ref="V562">_xlfn.IFS($AI562="top", 100, $AI562="bottom", 300)</f>
        <v>100</v>
      </c>
      <c r="W562" s="107" cm="1">
        <f t="array" ref="W562">_xlfn.IFS($AI562="top", 50, $AI562="bottom", 350)</f>
        <v>50</v>
      </c>
      <c r="X562" s="111" t="str">
        <f t="shared" si="101"/>
        <v>ST1_sister_jordan.png</v>
      </c>
      <c r="Y562" s="106" t="str" cm="1">
        <f t="array" ref="Y562">_xlfn.IFS($AR562="target_sister",$AO562,$AR562="target_brother", $AN562,$AR562="distractor_sister",$AQ562,$AR562="distractor_brother",$AP562)</f>
        <v>HT2_sister_taylor.png</v>
      </c>
      <c r="Z562" s="106" t="str" cm="1">
        <f t="array" ref="Z562">_xlfn.IFS($AS562="target_sister",$AO562,$AS562="target_brother", $AN562,$AS562="distractor_sister",$AQ562,$AS562="distractor_brother",$AP562)</f>
        <v>ST1_sister_jordan.png</v>
      </c>
      <c r="AA562" s="106" t="str" cm="1">
        <f t="array" ref="AA562">_xlfn.IFS($AT562="target_sister",$AO562,$AT562="target_brother", $AN562,$AT562="distractor_sister",$AQ562,$AT562="distractor_brother",$AP562)</f>
        <v>HT2_brother_taylor.png</v>
      </c>
      <c r="AB562" s="106" t="str" cm="1">
        <f t="array" ref="AB562">_xlfn.IFS($AU562="target_sister",$AO562,$AU562="target_brother", $AN562,$AU562="distractor_sister",$AQ562,$AU562="distractor_brother",$AP562)</f>
        <v>ST1_brother_jordan.png</v>
      </c>
      <c r="AC562" s="111" t="str">
        <f>_xlfn.CONCAT(VLOOKUP($C562&amp;$G562,'Character Sets'!$A$3:$H$21,6,FALSE)," gave the ",LEFT($Q562,FIND(".",$Q562)-1)," to ",$AK562," ",$AL562,".")</f>
        <v>Jordan gave the strawberry to her sister.</v>
      </c>
      <c r="AD562" s="107">
        <v>14</v>
      </c>
      <c r="AE562" s="106" t="str" cm="1">
        <f t="array" ref="AE562">_xlfn.IFS($B562="both", "_nametag", $B562="nametag", "_nametag", $B562="intro", "", $B562="neither", "")</f>
        <v/>
      </c>
      <c r="AF562" s="46" t="s">
        <v>6</v>
      </c>
      <c r="AG562" s="46" t="s">
        <v>5</v>
      </c>
      <c r="AH562" s="108" t="str">
        <f t="shared" si="93"/>
        <v>strawberry</v>
      </c>
      <c r="AI562" s="46" t="s">
        <v>7</v>
      </c>
      <c r="AJ562" s="110" t="str">
        <f t="shared" si="102"/>
        <v>top right</v>
      </c>
      <c r="AK562" s="110" t="str" cm="1">
        <f t="array" ref="AK562">_xlfn.IFS($G562="he", "his", $G562="she", "her", $G562="they", "their")</f>
        <v>her</v>
      </c>
      <c r="AL562" s="110" t="s">
        <v>136</v>
      </c>
      <c r="AM562" s="111" t="str">
        <f t="shared" si="103"/>
        <v>she_sister</v>
      </c>
      <c r="AN562" s="106" t="str">
        <f t="shared" si="94"/>
        <v>ST1_brother_jordan.png</v>
      </c>
      <c r="AO562" s="106" t="str">
        <f t="shared" si="95"/>
        <v>ST1_sister_jordan.png</v>
      </c>
      <c r="AP562" s="106" t="str">
        <f t="shared" si="96"/>
        <v>HT2_brother_taylor.png</v>
      </c>
      <c r="AQ562" s="106" t="str">
        <f t="shared" si="97"/>
        <v>HT2_sister_taylor.png</v>
      </c>
      <c r="AR562" s="106" t="s">
        <v>358</v>
      </c>
      <c r="AS562" s="106" t="s">
        <v>356</v>
      </c>
      <c r="AT562" s="106" t="s">
        <v>357</v>
      </c>
      <c r="AU562" s="106" t="s">
        <v>355</v>
      </c>
    </row>
    <row r="563" spans="1:47" x14ac:dyDescent="0.25">
      <c r="A563" s="107">
        <v>16</v>
      </c>
      <c r="B563" s="107" t="s">
        <v>124</v>
      </c>
      <c r="C563" s="107">
        <v>4</v>
      </c>
      <c r="D563" s="46" t="s">
        <v>10</v>
      </c>
      <c r="E563" s="46" t="str">
        <f t="shared" si="98"/>
        <v>intro_list4_critical15</v>
      </c>
      <c r="F563" s="46" t="s">
        <v>337</v>
      </c>
      <c r="G563" s="46" t="s">
        <v>196</v>
      </c>
      <c r="H563" s="46">
        <f>VLOOKUP($C563&amp;$G563,'Character Sets'!$A$3:$H$21,3,FALSE)</f>
        <v>11</v>
      </c>
      <c r="I563" s="46" t="str">
        <f>VLOOKUP($C563&amp;$G563,'Character Sets'!$A$3:$H$21,4,FALSE)</f>
        <v>ST1</v>
      </c>
      <c r="J563" s="46" t="str">
        <f>LOWER(VLOOKUP($C563&amp;$G563,'Character Sets'!$A$3:$H$21,6,FALSE))</f>
        <v>jordan</v>
      </c>
      <c r="K563" s="114" t="str">
        <f t="shared" si="99"/>
        <v>ST1_she_jordan.png</v>
      </c>
      <c r="L563" s="46" t="s">
        <v>195</v>
      </c>
      <c r="M563" s="46">
        <f>VLOOKUP($C563&amp;$L563,'Character Sets'!$A$3:$H$21,3,FALSE)</f>
        <v>10</v>
      </c>
      <c r="N563" s="46" t="str">
        <f>VLOOKUP($C563&amp;$L563,'Character Sets'!$A$3:$H$21,4,FALSE)</f>
        <v>HT2</v>
      </c>
      <c r="O563" s="46" t="str">
        <f>LOWER(VLOOKUP($C563&amp;$L563,'Character Sets'!$A$3:$H$21,6,FALSE))</f>
        <v>taylor</v>
      </c>
      <c r="P563" s="114" t="str">
        <f t="shared" si="100"/>
        <v>HT2_he_taylor.png</v>
      </c>
      <c r="Q563" s="114" t="s">
        <v>25</v>
      </c>
      <c r="R563" s="107" cm="1">
        <f t="array" ref="R563">_xlfn.IFS($AF563="left", 275, $AF563="right", 525)</f>
        <v>275</v>
      </c>
      <c r="S563" s="107" cm="1">
        <f t="array" ref="S563">_xlfn.IFS($AG563="left", 275, $AG563="right", 525)</f>
        <v>525</v>
      </c>
      <c r="T563" s="107" cm="1">
        <f t="array" ref="T563">_xlfn.IFS($AF563="left", 175, $AF563="right", 725)</f>
        <v>175</v>
      </c>
      <c r="U563" s="107" cm="1">
        <f t="array" ref="U563">_xlfn.IFS($AI563="top", 150, $AI563="bottom", 250)</f>
        <v>250</v>
      </c>
      <c r="V563" s="107" cm="1">
        <f t="array" ref="V563">_xlfn.IFS($AI563="top", 100, $AI563="bottom", 300)</f>
        <v>300</v>
      </c>
      <c r="W563" s="107" cm="1">
        <f t="array" ref="W563">_xlfn.IFS($AI563="top", 50, $AI563="bottom", 350)</f>
        <v>350</v>
      </c>
      <c r="X563" s="111" t="str">
        <f t="shared" si="101"/>
        <v>ST1_brother_jordan.png</v>
      </c>
      <c r="Y563" s="106" t="str" cm="1">
        <f t="array" ref="Y563">_xlfn.IFS($AR563="target_sister",$AO563,$AR563="target_brother", $AN563,$AR563="distractor_sister",$AQ563,$AR563="distractor_brother",$AP563)</f>
        <v>ST1_sister_jordan.png</v>
      </c>
      <c r="Z563" s="106" t="str" cm="1">
        <f t="array" ref="Z563">_xlfn.IFS($AS563="target_sister",$AO563,$AS563="target_brother", $AN563,$AS563="distractor_sister",$AQ563,$AS563="distractor_brother",$AP563)</f>
        <v>HT2_brother_taylor.png</v>
      </c>
      <c r="AA563" s="106" t="str" cm="1">
        <f t="array" ref="AA563">_xlfn.IFS($AT563="target_sister",$AO563,$AT563="target_brother", $AN563,$AT563="distractor_sister",$AQ563,$AT563="distractor_brother",$AP563)</f>
        <v>ST1_brother_jordan.png</v>
      </c>
      <c r="AB563" s="106" t="str" cm="1">
        <f t="array" ref="AB563">_xlfn.IFS($AU563="target_sister",$AO563,$AU563="target_brother", $AN563,$AU563="distractor_sister",$AQ563,$AU563="distractor_brother",$AP563)</f>
        <v>HT2_sister_taylor.png</v>
      </c>
      <c r="AC563" s="111" t="str">
        <f>_xlfn.CONCAT(VLOOKUP($C563&amp;$G563,'Character Sets'!$A$3:$H$21,6,FALSE)," gave the ",LEFT($Q563,FIND(".",$Q563)-1)," to ",$AK563," ",$AL563,".")</f>
        <v>Jordan gave the pineapple to her brother.</v>
      </c>
      <c r="AD563" s="107">
        <v>15</v>
      </c>
      <c r="AE563" s="106" t="str" cm="1">
        <f t="array" ref="AE563">_xlfn.IFS($B563="both", "_nametag", $B563="nametag", "_nametag", $B563="intro", "", $B563="neither", "")</f>
        <v/>
      </c>
      <c r="AF563" s="46" t="s">
        <v>5</v>
      </c>
      <c r="AG563" s="46" t="s">
        <v>6</v>
      </c>
      <c r="AH563" s="108" t="str">
        <f t="shared" si="93"/>
        <v>pineapple</v>
      </c>
      <c r="AI563" s="46" t="s">
        <v>8</v>
      </c>
      <c r="AJ563" s="110" t="str">
        <f t="shared" si="102"/>
        <v>bottom left</v>
      </c>
      <c r="AK563" s="110" t="str" cm="1">
        <f t="array" ref="AK563">_xlfn.IFS($G563="he", "his", $G563="she", "her", $G563="they", "their")</f>
        <v>her</v>
      </c>
      <c r="AL563" s="110" t="s">
        <v>135</v>
      </c>
      <c r="AM563" s="111" t="str">
        <f t="shared" si="103"/>
        <v>she_brother</v>
      </c>
      <c r="AN563" s="106" t="str">
        <f t="shared" si="94"/>
        <v>ST1_brother_jordan.png</v>
      </c>
      <c r="AO563" s="106" t="str">
        <f t="shared" si="95"/>
        <v>ST1_sister_jordan.png</v>
      </c>
      <c r="AP563" s="106" t="str">
        <f t="shared" si="96"/>
        <v>HT2_brother_taylor.png</v>
      </c>
      <c r="AQ563" s="106" t="str">
        <f t="shared" si="97"/>
        <v>HT2_sister_taylor.png</v>
      </c>
      <c r="AR563" s="106" t="s">
        <v>356</v>
      </c>
      <c r="AS563" s="106" t="s">
        <v>357</v>
      </c>
      <c r="AT563" s="106" t="s">
        <v>355</v>
      </c>
      <c r="AU563" s="106" t="s">
        <v>358</v>
      </c>
    </row>
    <row r="564" spans="1:47" x14ac:dyDescent="0.25">
      <c r="A564" s="107">
        <v>16</v>
      </c>
      <c r="B564" s="107" t="s">
        <v>124</v>
      </c>
      <c r="C564" s="107">
        <v>4</v>
      </c>
      <c r="D564" s="46" t="s">
        <v>10</v>
      </c>
      <c r="E564" s="46" t="str">
        <f t="shared" si="98"/>
        <v>intro_list4_critical16</v>
      </c>
      <c r="F564" s="109" t="s">
        <v>338</v>
      </c>
      <c r="G564" s="46" t="s">
        <v>196</v>
      </c>
      <c r="H564" s="46">
        <f>VLOOKUP($C564&amp;$G564,'Character Sets'!$A$3:$H$21,3,FALSE)</f>
        <v>11</v>
      </c>
      <c r="I564" s="46" t="str">
        <f>VLOOKUP($C564&amp;$G564,'Character Sets'!$A$3:$H$21,4,FALSE)</f>
        <v>ST1</v>
      </c>
      <c r="J564" s="46" t="str">
        <f>LOWER(VLOOKUP($C564&amp;$G564,'Character Sets'!$A$3:$H$21,6,FALSE))</f>
        <v>jordan</v>
      </c>
      <c r="K564" s="114" t="str">
        <f t="shared" si="99"/>
        <v>ST1_she_jordan.png</v>
      </c>
      <c r="L564" s="46" t="s">
        <v>197</v>
      </c>
      <c r="M564" s="46">
        <f>VLOOKUP($C564&amp;$L564,'Character Sets'!$A$3:$H$21,3,FALSE)</f>
        <v>12</v>
      </c>
      <c r="N564" s="46" t="str">
        <f>VLOOKUP($C564&amp;$L564,'Character Sets'!$A$3:$H$21,4,FALSE)</f>
        <v>ST2</v>
      </c>
      <c r="O564" s="46" t="str">
        <f>LOWER(VLOOKUP($C564&amp;$L564,'Character Sets'!$A$3:$H$21,6,FALSE))</f>
        <v>sam</v>
      </c>
      <c r="P564" s="114" t="str">
        <f t="shared" si="100"/>
        <v>ST2_they_sam.png</v>
      </c>
      <c r="Q564" s="114" t="s">
        <v>26</v>
      </c>
      <c r="R564" s="107" cm="1">
        <f t="array" ref="R564">_xlfn.IFS($AF564="left", 275, $AF564="right", 525)</f>
        <v>525</v>
      </c>
      <c r="S564" s="107" cm="1">
        <f t="array" ref="S564">_xlfn.IFS($AG564="left", 275, $AG564="right", 525)</f>
        <v>275</v>
      </c>
      <c r="T564" s="107" cm="1">
        <f t="array" ref="T564">_xlfn.IFS($AF564="left", 175, $AF564="right", 725)</f>
        <v>725</v>
      </c>
      <c r="U564" s="107" cm="1">
        <f t="array" ref="U564">_xlfn.IFS($AI564="top", 150, $AI564="bottom", 250)</f>
        <v>250</v>
      </c>
      <c r="V564" s="107" cm="1">
        <f t="array" ref="V564">_xlfn.IFS($AI564="top", 100, $AI564="bottom", 300)</f>
        <v>300</v>
      </c>
      <c r="W564" s="107" cm="1">
        <f t="array" ref="W564">_xlfn.IFS($AI564="top", 50, $AI564="bottom", 350)</f>
        <v>350</v>
      </c>
      <c r="X564" s="111" t="str">
        <f t="shared" si="101"/>
        <v>ST1_sister_jordan.png</v>
      </c>
      <c r="Y564" s="106" t="str" cm="1">
        <f t="array" ref="Y564">_xlfn.IFS($AR564="target_sister",$AO564,$AR564="target_brother", $AN564,$AR564="distractor_sister",$AQ564,$AR564="distractor_brother",$AP564)</f>
        <v>ST2_brother_sam.png</v>
      </c>
      <c r="Z564" s="106" t="str" cm="1">
        <f t="array" ref="Z564">_xlfn.IFS($AS564="target_sister",$AO564,$AS564="target_brother", $AN564,$AS564="distractor_sister",$AQ564,$AS564="distractor_brother",$AP564)</f>
        <v>ST1_brother_jordan.png</v>
      </c>
      <c r="AA564" s="106" t="str" cm="1">
        <f t="array" ref="AA564">_xlfn.IFS($AT564="target_sister",$AO564,$AT564="target_brother", $AN564,$AT564="distractor_sister",$AQ564,$AT564="distractor_brother",$AP564)</f>
        <v>ST2_sister_sam.png</v>
      </c>
      <c r="AB564" s="106" t="str" cm="1">
        <f t="array" ref="AB564">_xlfn.IFS($AU564="target_sister",$AO564,$AU564="target_brother", $AN564,$AU564="distractor_sister",$AQ564,$AU564="distractor_brother",$AP564)</f>
        <v>ST1_sister_jordan.png</v>
      </c>
      <c r="AC564" s="111" t="str">
        <f>_xlfn.CONCAT(VLOOKUP($C564&amp;$G564,'Character Sets'!$A$3:$H$21,6,FALSE)," gave the ",LEFT($Q564,FIND(".",$Q564)-1)," to ",$AK564," ",$AL564,".")</f>
        <v>Jordan gave the banana to her sister.</v>
      </c>
      <c r="AD564" s="107">
        <v>16</v>
      </c>
      <c r="AE564" s="106" t="str" cm="1">
        <f t="array" ref="AE564">_xlfn.IFS($B564="both", "_nametag", $B564="nametag", "_nametag", $B564="intro", "", $B564="neither", "")</f>
        <v/>
      </c>
      <c r="AF564" s="46" t="s">
        <v>6</v>
      </c>
      <c r="AG564" s="46" t="s">
        <v>5</v>
      </c>
      <c r="AH564" s="108" t="str">
        <f t="shared" ref="AH564:AH627" si="104">LEFT($Q564,FIND(".",$Q564)-1)</f>
        <v>banana</v>
      </c>
      <c r="AI564" s="46" t="s">
        <v>8</v>
      </c>
      <c r="AJ564" s="110" t="str">
        <f t="shared" si="102"/>
        <v>bottom right</v>
      </c>
      <c r="AK564" s="110" t="str" cm="1">
        <f t="array" ref="AK564">_xlfn.IFS($G564="he", "his", $G564="she", "her", $G564="they", "their")</f>
        <v>her</v>
      </c>
      <c r="AL564" s="110" t="s">
        <v>136</v>
      </c>
      <c r="AM564" s="111" t="str">
        <f t="shared" si="103"/>
        <v>she_sister</v>
      </c>
      <c r="AN564" s="106" t="str">
        <f t="shared" ref="AN564:AN627" si="105">_xlfn.CONCAT($I564, "_brother_", $J564, ".png")</f>
        <v>ST1_brother_jordan.png</v>
      </c>
      <c r="AO564" s="106" t="str">
        <f t="shared" ref="AO564:AO627" si="106">_xlfn.CONCAT($I564, "_sister_", $J564, ".png")</f>
        <v>ST1_sister_jordan.png</v>
      </c>
      <c r="AP564" s="106" t="str">
        <f t="shared" ref="AP564:AP627" si="107">_xlfn.CONCAT($N564, "_brother_", $O564, ".png")</f>
        <v>ST2_brother_sam.png</v>
      </c>
      <c r="AQ564" s="106" t="str">
        <f t="shared" ref="AQ564:AQ627" si="108">_xlfn.CONCAT($N564, "_sister_", $O564, ".png")</f>
        <v>ST2_sister_sam.png</v>
      </c>
      <c r="AR564" s="106" t="s">
        <v>357</v>
      </c>
      <c r="AS564" s="106" t="s">
        <v>355</v>
      </c>
      <c r="AT564" s="106" t="s">
        <v>358</v>
      </c>
      <c r="AU564" s="106" t="s">
        <v>356</v>
      </c>
    </row>
    <row r="565" spans="1:47" x14ac:dyDescent="0.25">
      <c r="A565" s="107">
        <v>16</v>
      </c>
      <c r="B565" s="107" t="s">
        <v>124</v>
      </c>
      <c r="C565" s="107">
        <v>4</v>
      </c>
      <c r="D565" s="46" t="s">
        <v>10</v>
      </c>
      <c r="E565" s="46" t="str">
        <f t="shared" si="98"/>
        <v>intro_list4_critical17</v>
      </c>
      <c r="F565" s="109" t="s">
        <v>338</v>
      </c>
      <c r="G565" s="46" t="s">
        <v>196</v>
      </c>
      <c r="H565" s="46">
        <f>VLOOKUP($C565&amp;$G565,'Character Sets'!$A$3:$H$21,3,FALSE)</f>
        <v>11</v>
      </c>
      <c r="I565" s="46" t="str">
        <f>VLOOKUP($C565&amp;$G565,'Character Sets'!$A$3:$H$21,4,FALSE)</f>
        <v>ST1</v>
      </c>
      <c r="J565" s="46" t="str">
        <f>LOWER(VLOOKUP($C565&amp;$G565,'Character Sets'!$A$3:$H$21,6,FALSE))</f>
        <v>jordan</v>
      </c>
      <c r="K565" s="114" t="str">
        <f t="shared" si="99"/>
        <v>ST1_she_jordan.png</v>
      </c>
      <c r="L565" s="46" t="s">
        <v>197</v>
      </c>
      <c r="M565" s="46">
        <f>VLOOKUP($C565&amp;$L565,'Character Sets'!$A$3:$H$21,3,FALSE)</f>
        <v>12</v>
      </c>
      <c r="N565" s="46" t="str">
        <f>VLOOKUP($C565&amp;$L565,'Character Sets'!$A$3:$H$21,4,FALSE)</f>
        <v>ST2</v>
      </c>
      <c r="O565" s="46" t="str">
        <f>LOWER(VLOOKUP($C565&amp;$L565,'Character Sets'!$A$3:$H$21,6,FALSE))</f>
        <v>sam</v>
      </c>
      <c r="P565" s="114" t="str">
        <f t="shared" si="100"/>
        <v>ST2_they_sam.png</v>
      </c>
      <c r="Q565" s="114" t="s">
        <v>175</v>
      </c>
      <c r="R565" s="107" cm="1">
        <f t="array" ref="R565">_xlfn.IFS($AF565="left", 275, $AF565="right", 525)</f>
        <v>275</v>
      </c>
      <c r="S565" s="107" cm="1">
        <f t="array" ref="S565">_xlfn.IFS($AG565="left", 275, $AG565="right", 525)</f>
        <v>525</v>
      </c>
      <c r="T565" s="107" cm="1">
        <f t="array" ref="T565">_xlfn.IFS($AF565="left", 175, $AF565="right", 725)</f>
        <v>175</v>
      </c>
      <c r="U565" s="107" cm="1">
        <f t="array" ref="U565">_xlfn.IFS($AI565="top", 150, $AI565="bottom", 250)</f>
        <v>150</v>
      </c>
      <c r="V565" s="107" cm="1">
        <f t="array" ref="V565">_xlfn.IFS($AI565="top", 100, $AI565="bottom", 300)</f>
        <v>100</v>
      </c>
      <c r="W565" s="107" cm="1">
        <f t="array" ref="W565">_xlfn.IFS($AI565="top", 50, $AI565="bottom", 350)</f>
        <v>50</v>
      </c>
      <c r="X565" s="111" t="str">
        <f t="shared" si="101"/>
        <v>ST1_sister_jordan.png</v>
      </c>
      <c r="Y565" s="106" t="str" cm="1">
        <f t="array" ref="Y565">_xlfn.IFS($AR565="target_sister",$AO565,$AR565="target_brother", $AN565,$AR565="distractor_sister",$AQ565,$AR565="distractor_brother",$AP565)</f>
        <v>ST1_sister_jordan.png</v>
      </c>
      <c r="Z565" s="106" t="str" cm="1">
        <f t="array" ref="Z565">_xlfn.IFS($AS565="target_sister",$AO565,$AS565="target_brother", $AN565,$AS565="distractor_sister",$AQ565,$AS565="distractor_brother",$AP565)</f>
        <v>ST2_sister_sam.png</v>
      </c>
      <c r="AA565" s="106" t="str" cm="1">
        <f t="array" ref="AA565">_xlfn.IFS($AT565="target_sister",$AO565,$AT565="target_brother", $AN565,$AT565="distractor_sister",$AQ565,$AT565="distractor_brother",$AP565)</f>
        <v>ST1_brother_jordan.png</v>
      </c>
      <c r="AB565" s="106" t="str" cm="1">
        <f t="array" ref="AB565">_xlfn.IFS($AU565="target_sister",$AO565,$AU565="target_brother", $AN565,$AU565="distractor_sister",$AQ565,$AU565="distractor_brother",$AP565)</f>
        <v>ST2_brother_sam.png</v>
      </c>
      <c r="AC565" s="111" t="str">
        <f>_xlfn.CONCAT(VLOOKUP($C565&amp;$G565,'Character Sets'!$A$3:$H$21,6,FALSE)," gave the ",LEFT($Q565,FIND(".",$Q565)-1)," to ",$AK565," ",$AL565,".")</f>
        <v>Jordan gave the bacon to her sister.</v>
      </c>
      <c r="AD565" s="107">
        <v>17</v>
      </c>
      <c r="AE565" s="106" t="str" cm="1">
        <f t="array" ref="AE565">_xlfn.IFS($B565="both", "_nametag", $B565="nametag", "_nametag", $B565="intro", "", $B565="neither", "")</f>
        <v/>
      </c>
      <c r="AF565" s="46" t="s">
        <v>5</v>
      </c>
      <c r="AG565" s="46" t="s">
        <v>6</v>
      </c>
      <c r="AH565" s="108" t="str">
        <f t="shared" si="104"/>
        <v>bacon</v>
      </c>
      <c r="AI565" s="46" t="s">
        <v>7</v>
      </c>
      <c r="AJ565" s="110" t="str">
        <f t="shared" si="102"/>
        <v>top left</v>
      </c>
      <c r="AK565" s="110" t="str" cm="1">
        <f t="array" ref="AK565">_xlfn.IFS($G565="he", "his", $G565="she", "her", $G565="they", "their")</f>
        <v>her</v>
      </c>
      <c r="AL565" s="110" t="s">
        <v>136</v>
      </c>
      <c r="AM565" s="111" t="str">
        <f t="shared" si="103"/>
        <v>she_sister</v>
      </c>
      <c r="AN565" s="106" t="str">
        <f t="shared" si="105"/>
        <v>ST1_brother_jordan.png</v>
      </c>
      <c r="AO565" s="106" t="str">
        <f t="shared" si="106"/>
        <v>ST1_sister_jordan.png</v>
      </c>
      <c r="AP565" s="106" t="str">
        <f t="shared" si="107"/>
        <v>ST2_brother_sam.png</v>
      </c>
      <c r="AQ565" s="106" t="str">
        <f t="shared" si="108"/>
        <v>ST2_sister_sam.png</v>
      </c>
      <c r="AR565" s="106" t="s">
        <v>356</v>
      </c>
      <c r="AS565" s="106" t="s">
        <v>358</v>
      </c>
      <c r="AT565" s="106" t="s">
        <v>355</v>
      </c>
      <c r="AU565" s="106" t="s">
        <v>357</v>
      </c>
    </row>
    <row r="566" spans="1:47" x14ac:dyDescent="0.25">
      <c r="A566" s="107">
        <v>16</v>
      </c>
      <c r="B566" s="107" t="s">
        <v>124</v>
      </c>
      <c r="C566" s="107">
        <v>4</v>
      </c>
      <c r="D566" s="46" t="s">
        <v>10</v>
      </c>
      <c r="E566" s="46" t="str">
        <f t="shared" si="98"/>
        <v>intro_list4_critical18</v>
      </c>
      <c r="F566" s="109" t="s">
        <v>338</v>
      </c>
      <c r="G566" s="46" t="s">
        <v>196</v>
      </c>
      <c r="H566" s="46">
        <f>VLOOKUP($C566&amp;$G566,'Character Sets'!$A$3:$H$21,3,FALSE)</f>
        <v>11</v>
      </c>
      <c r="I566" s="46" t="str">
        <f>VLOOKUP($C566&amp;$G566,'Character Sets'!$A$3:$H$21,4,FALSE)</f>
        <v>ST1</v>
      </c>
      <c r="J566" s="46" t="str">
        <f>LOWER(VLOOKUP($C566&amp;$G566,'Character Sets'!$A$3:$H$21,6,FALSE))</f>
        <v>jordan</v>
      </c>
      <c r="K566" s="114" t="str">
        <f t="shared" si="99"/>
        <v>ST1_she_jordan.png</v>
      </c>
      <c r="L566" s="46" t="s">
        <v>197</v>
      </c>
      <c r="M566" s="46">
        <f>VLOOKUP($C566&amp;$L566,'Character Sets'!$A$3:$H$21,3,FALSE)</f>
        <v>12</v>
      </c>
      <c r="N566" s="46" t="str">
        <f>VLOOKUP($C566&amp;$L566,'Character Sets'!$A$3:$H$21,4,FALSE)</f>
        <v>ST2</v>
      </c>
      <c r="O566" s="46" t="str">
        <f>LOWER(VLOOKUP($C566&amp;$L566,'Character Sets'!$A$3:$H$21,6,FALSE))</f>
        <v>sam</v>
      </c>
      <c r="P566" s="114" t="str">
        <f t="shared" si="100"/>
        <v>ST2_they_sam.png</v>
      </c>
      <c r="Q566" s="127" t="s">
        <v>171</v>
      </c>
      <c r="R566" s="107" cm="1">
        <f t="array" ref="R566">_xlfn.IFS($AF566="left", 275, $AF566="right", 525)</f>
        <v>525</v>
      </c>
      <c r="S566" s="107" cm="1">
        <f t="array" ref="S566">_xlfn.IFS($AG566="left", 275, $AG566="right", 525)</f>
        <v>275</v>
      </c>
      <c r="T566" s="107" cm="1">
        <f t="array" ref="T566">_xlfn.IFS($AF566="left", 175, $AF566="right", 725)</f>
        <v>725</v>
      </c>
      <c r="U566" s="107" cm="1">
        <f t="array" ref="U566">_xlfn.IFS($AI566="top", 150, $AI566="bottom", 250)</f>
        <v>150</v>
      </c>
      <c r="V566" s="107" cm="1">
        <f t="array" ref="V566">_xlfn.IFS($AI566="top", 100, $AI566="bottom", 300)</f>
        <v>100</v>
      </c>
      <c r="W566" s="107" cm="1">
        <f t="array" ref="W566">_xlfn.IFS($AI566="top", 50, $AI566="bottom", 350)</f>
        <v>50</v>
      </c>
      <c r="X566" s="111" t="str">
        <f t="shared" si="101"/>
        <v>ST1_brother_jordan.png</v>
      </c>
      <c r="Y566" s="106" t="str" cm="1">
        <f t="array" ref="Y566">_xlfn.IFS($AR566="target_sister",$AO566,$AR566="target_brother", $AN566,$AR566="distractor_sister",$AQ566,$AR566="distractor_brother",$AP566)</f>
        <v>ST2_brother_sam.png</v>
      </c>
      <c r="Z566" s="106" t="str" cm="1">
        <f t="array" ref="Z566">_xlfn.IFS($AS566="target_sister",$AO566,$AS566="target_brother", $AN566,$AS566="distractor_sister",$AQ566,$AS566="distractor_brother",$AP566)</f>
        <v>ST1_brother_jordan.png</v>
      </c>
      <c r="AA566" s="106" t="str" cm="1">
        <f t="array" ref="AA566">_xlfn.IFS($AT566="target_sister",$AO566,$AT566="target_brother", $AN566,$AT566="distractor_sister",$AQ566,$AT566="distractor_brother",$AP566)</f>
        <v>ST2_sister_sam.png</v>
      </c>
      <c r="AB566" s="106" t="str" cm="1">
        <f t="array" ref="AB566">_xlfn.IFS($AU566="target_sister",$AO566,$AU566="target_brother", $AN566,$AU566="distractor_sister",$AQ566,$AU566="distractor_brother",$AP566)</f>
        <v>ST1_sister_jordan.png</v>
      </c>
      <c r="AC566" s="111" t="str">
        <f>_xlfn.CONCAT(VLOOKUP($C566&amp;$G566,'Character Sets'!$A$3:$H$21,6,FALSE)," gave the ",LEFT($Q566,FIND(".",$Q566)-1)," to ",$AK566," ",$AL566,".")</f>
        <v>Jordan gave the icecream to her brother.</v>
      </c>
      <c r="AD566" s="107">
        <v>18</v>
      </c>
      <c r="AE566" s="106" t="str" cm="1">
        <f t="array" ref="AE566">_xlfn.IFS($B566="both", "_nametag", $B566="nametag", "_nametag", $B566="intro", "", $B566="neither", "")</f>
        <v/>
      </c>
      <c r="AF566" s="46" t="s">
        <v>6</v>
      </c>
      <c r="AG566" s="46" t="s">
        <v>5</v>
      </c>
      <c r="AH566" s="108" t="str">
        <f t="shared" si="104"/>
        <v>icecream</v>
      </c>
      <c r="AI566" s="46" t="s">
        <v>7</v>
      </c>
      <c r="AJ566" s="110" t="str">
        <f t="shared" si="102"/>
        <v>top right</v>
      </c>
      <c r="AK566" s="110" t="str" cm="1">
        <f t="array" ref="AK566">_xlfn.IFS($G566="he", "his", $G566="she", "her", $G566="they", "their")</f>
        <v>her</v>
      </c>
      <c r="AL566" s="110" t="s">
        <v>135</v>
      </c>
      <c r="AM566" s="111" t="str">
        <f t="shared" si="103"/>
        <v>she_brother</v>
      </c>
      <c r="AN566" s="106" t="str">
        <f t="shared" si="105"/>
        <v>ST1_brother_jordan.png</v>
      </c>
      <c r="AO566" s="106" t="str">
        <f t="shared" si="106"/>
        <v>ST1_sister_jordan.png</v>
      </c>
      <c r="AP566" s="106" t="str">
        <f t="shared" si="107"/>
        <v>ST2_brother_sam.png</v>
      </c>
      <c r="AQ566" s="106" t="str">
        <f t="shared" si="108"/>
        <v>ST2_sister_sam.png</v>
      </c>
      <c r="AR566" s="106" t="s">
        <v>357</v>
      </c>
      <c r="AS566" s="106" t="s">
        <v>355</v>
      </c>
      <c r="AT566" s="106" t="s">
        <v>358</v>
      </c>
      <c r="AU566" s="106" t="s">
        <v>356</v>
      </c>
    </row>
    <row r="567" spans="1:47" x14ac:dyDescent="0.25">
      <c r="A567" s="107">
        <v>16</v>
      </c>
      <c r="B567" s="107" t="s">
        <v>124</v>
      </c>
      <c r="C567" s="107">
        <v>4</v>
      </c>
      <c r="D567" s="46" t="s">
        <v>10</v>
      </c>
      <c r="E567" s="46" t="str">
        <f t="shared" si="98"/>
        <v>intro_list4_critical19</v>
      </c>
      <c r="F567" s="109" t="s">
        <v>338</v>
      </c>
      <c r="G567" s="46" t="s">
        <v>196</v>
      </c>
      <c r="H567" s="46">
        <f>VLOOKUP($C567&amp;$G567,'Character Sets'!$A$3:$H$21,3,FALSE)</f>
        <v>11</v>
      </c>
      <c r="I567" s="46" t="str">
        <f>VLOOKUP($C567&amp;$G567,'Character Sets'!$A$3:$H$21,4,FALSE)</f>
        <v>ST1</v>
      </c>
      <c r="J567" s="46" t="str">
        <f>LOWER(VLOOKUP($C567&amp;$G567,'Character Sets'!$A$3:$H$21,6,FALSE))</f>
        <v>jordan</v>
      </c>
      <c r="K567" s="114" t="str">
        <f t="shared" si="99"/>
        <v>ST1_she_jordan.png</v>
      </c>
      <c r="L567" s="46" t="s">
        <v>197</v>
      </c>
      <c r="M567" s="46">
        <f>VLOOKUP($C567&amp;$L567,'Character Sets'!$A$3:$H$21,3,FALSE)</f>
        <v>12</v>
      </c>
      <c r="N567" s="46" t="str">
        <f>VLOOKUP($C567&amp;$L567,'Character Sets'!$A$3:$H$21,4,FALSE)</f>
        <v>ST2</v>
      </c>
      <c r="O567" s="46" t="str">
        <f>LOWER(VLOOKUP($C567&amp;$L567,'Character Sets'!$A$3:$H$21,6,FALSE))</f>
        <v>sam</v>
      </c>
      <c r="P567" s="114" t="str">
        <f t="shared" si="100"/>
        <v>ST2_they_sam.png</v>
      </c>
      <c r="Q567" s="114" t="s">
        <v>27</v>
      </c>
      <c r="R567" s="107" cm="1">
        <f t="array" ref="R567">_xlfn.IFS($AF567="left", 275, $AF567="right", 525)</f>
        <v>275</v>
      </c>
      <c r="S567" s="107" cm="1">
        <f t="array" ref="S567">_xlfn.IFS($AG567="left", 275, $AG567="right", 525)</f>
        <v>525</v>
      </c>
      <c r="T567" s="107" cm="1">
        <f t="array" ref="T567">_xlfn.IFS($AF567="left", 175, $AF567="right", 725)</f>
        <v>175</v>
      </c>
      <c r="U567" s="107" cm="1">
        <f t="array" ref="U567">_xlfn.IFS($AI567="top", 150, $AI567="bottom", 250)</f>
        <v>250</v>
      </c>
      <c r="V567" s="107" cm="1">
        <f t="array" ref="V567">_xlfn.IFS($AI567="top", 100, $AI567="bottom", 300)</f>
        <v>300</v>
      </c>
      <c r="W567" s="107" cm="1">
        <f t="array" ref="W567">_xlfn.IFS($AI567="top", 50, $AI567="bottom", 350)</f>
        <v>350</v>
      </c>
      <c r="X567" s="111" t="str">
        <f t="shared" si="101"/>
        <v>ST1_sister_jordan.png</v>
      </c>
      <c r="Y567" s="106" t="str" cm="1">
        <f t="array" ref="Y567">_xlfn.IFS($AR567="target_sister",$AO567,$AR567="target_brother", $AN567,$AR567="distractor_sister",$AQ567,$AR567="distractor_brother",$AP567)</f>
        <v>ST1_brother_jordan.png</v>
      </c>
      <c r="Z567" s="106" t="str" cm="1">
        <f t="array" ref="Z567">_xlfn.IFS($AS567="target_sister",$AO567,$AS567="target_brother", $AN567,$AS567="distractor_sister",$AQ567,$AS567="distractor_brother",$AP567)</f>
        <v>ST2_sister_sam.png</v>
      </c>
      <c r="AA567" s="106" t="str" cm="1">
        <f t="array" ref="AA567">_xlfn.IFS($AT567="target_sister",$AO567,$AT567="target_brother", $AN567,$AT567="distractor_sister",$AQ567,$AT567="distractor_brother",$AP567)</f>
        <v>ST1_sister_jordan.png</v>
      </c>
      <c r="AB567" s="106" t="str" cm="1">
        <f t="array" ref="AB567">_xlfn.IFS($AU567="target_sister",$AO567,$AU567="target_brother", $AN567,$AU567="distractor_sister",$AQ567,$AU567="distractor_brother",$AP567)</f>
        <v>ST2_brother_sam.png</v>
      </c>
      <c r="AC567" s="111" t="str">
        <f>_xlfn.CONCAT(VLOOKUP($C567&amp;$G567,'Character Sets'!$A$3:$H$21,6,FALSE)," gave the ",LEFT($Q567,FIND(".",$Q567)-1)," to ",$AK567," ",$AL567,".")</f>
        <v>Jordan gave the carrot to her sister.</v>
      </c>
      <c r="AD567" s="107">
        <v>19</v>
      </c>
      <c r="AE567" s="106" t="str" cm="1">
        <f t="array" ref="AE567">_xlfn.IFS($B567="both", "_nametag", $B567="nametag", "_nametag", $B567="intro", "", $B567="neither", "")</f>
        <v/>
      </c>
      <c r="AF567" s="46" t="s">
        <v>5</v>
      </c>
      <c r="AG567" s="46" t="s">
        <v>6</v>
      </c>
      <c r="AH567" s="108" t="str">
        <f t="shared" si="104"/>
        <v>carrot</v>
      </c>
      <c r="AI567" s="46" t="s">
        <v>8</v>
      </c>
      <c r="AJ567" s="110" t="str">
        <f t="shared" si="102"/>
        <v>bottom left</v>
      </c>
      <c r="AK567" s="110" t="str" cm="1">
        <f t="array" ref="AK567">_xlfn.IFS($G567="he", "his", $G567="she", "her", $G567="they", "their")</f>
        <v>her</v>
      </c>
      <c r="AL567" s="110" t="s">
        <v>136</v>
      </c>
      <c r="AM567" s="111" t="str">
        <f t="shared" si="103"/>
        <v>she_sister</v>
      </c>
      <c r="AN567" s="106" t="str">
        <f t="shared" si="105"/>
        <v>ST1_brother_jordan.png</v>
      </c>
      <c r="AO567" s="106" t="str">
        <f t="shared" si="106"/>
        <v>ST1_sister_jordan.png</v>
      </c>
      <c r="AP567" s="106" t="str">
        <f t="shared" si="107"/>
        <v>ST2_brother_sam.png</v>
      </c>
      <c r="AQ567" s="106" t="str">
        <f t="shared" si="108"/>
        <v>ST2_sister_sam.png</v>
      </c>
      <c r="AR567" s="106" t="s">
        <v>355</v>
      </c>
      <c r="AS567" s="106" t="s">
        <v>358</v>
      </c>
      <c r="AT567" s="106" t="s">
        <v>356</v>
      </c>
      <c r="AU567" s="106" t="s">
        <v>357</v>
      </c>
    </row>
    <row r="568" spans="1:47" x14ac:dyDescent="0.25">
      <c r="A568" s="107">
        <v>16</v>
      </c>
      <c r="B568" s="107" t="s">
        <v>124</v>
      </c>
      <c r="C568" s="107">
        <v>4</v>
      </c>
      <c r="D568" s="46" t="s">
        <v>10</v>
      </c>
      <c r="E568" s="46" t="str">
        <f t="shared" si="98"/>
        <v>intro_list4_critical20</v>
      </c>
      <c r="F568" s="109" t="s">
        <v>338</v>
      </c>
      <c r="G568" s="46" t="s">
        <v>196</v>
      </c>
      <c r="H568" s="46">
        <f>VLOOKUP($C568&amp;$G568,'Character Sets'!$A$3:$H$21,3,FALSE)</f>
        <v>11</v>
      </c>
      <c r="I568" s="46" t="str">
        <f>VLOOKUP($C568&amp;$G568,'Character Sets'!$A$3:$H$21,4,FALSE)</f>
        <v>ST1</v>
      </c>
      <c r="J568" s="46" t="str">
        <f>LOWER(VLOOKUP($C568&amp;$G568,'Character Sets'!$A$3:$H$21,6,FALSE))</f>
        <v>jordan</v>
      </c>
      <c r="K568" s="114" t="str">
        <f t="shared" si="99"/>
        <v>ST1_she_jordan.png</v>
      </c>
      <c r="L568" s="46" t="s">
        <v>197</v>
      </c>
      <c r="M568" s="46">
        <f>VLOOKUP($C568&amp;$L568,'Character Sets'!$A$3:$H$21,3,FALSE)</f>
        <v>12</v>
      </c>
      <c r="N568" s="46" t="str">
        <f>VLOOKUP($C568&amp;$L568,'Character Sets'!$A$3:$H$21,4,FALSE)</f>
        <v>ST2</v>
      </c>
      <c r="O568" s="46" t="str">
        <f>LOWER(VLOOKUP($C568&amp;$L568,'Character Sets'!$A$3:$H$21,6,FALSE))</f>
        <v>sam</v>
      </c>
      <c r="P568" s="114" t="str">
        <f t="shared" si="100"/>
        <v>ST2_they_sam.png</v>
      </c>
      <c r="Q568" s="114" t="s">
        <v>28</v>
      </c>
      <c r="R568" s="107" cm="1">
        <f t="array" ref="R568">_xlfn.IFS($AF568="left", 275, $AF568="right", 525)</f>
        <v>525</v>
      </c>
      <c r="S568" s="107" cm="1">
        <f t="array" ref="S568">_xlfn.IFS($AG568="left", 275, $AG568="right", 525)</f>
        <v>275</v>
      </c>
      <c r="T568" s="107" cm="1">
        <f t="array" ref="T568">_xlfn.IFS($AF568="left", 175, $AF568="right", 725)</f>
        <v>725</v>
      </c>
      <c r="U568" s="107" cm="1">
        <f t="array" ref="U568">_xlfn.IFS($AI568="top", 150, $AI568="bottom", 250)</f>
        <v>250</v>
      </c>
      <c r="V568" s="107" cm="1">
        <f t="array" ref="V568">_xlfn.IFS($AI568="top", 100, $AI568="bottom", 300)</f>
        <v>300</v>
      </c>
      <c r="W568" s="107" cm="1">
        <f t="array" ref="W568">_xlfn.IFS($AI568="top", 50, $AI568="bottom", 350)</f>
        <v>350</v>
      </c>
      <c r="X568" s="111" t="str">
        <f t="shared" si="101"/>
        <v>ST1_brother_jordan.png</v>
      </c>
      <c r="Y568" s="106" t="str" cm="1">
        <f t="array" ref="Y568">_xlfn.IFS($AR568="target_sister",$AO568,$AR568="target_brother", $AN568,$AR568="distractor_sister",$AQ568,$AR568="distractor_brother",$AP568)</f>
        <v>ST2_brother_sam.png</v>
      </c>
      <c r="Z568" s="106" t="str" cm="1">
        <f t="array" ref="Z568">_xlfn.IFS($AS568="target_sister",$AO568,$AS568="target_brother", $AN568,$AS568="distractor_sister",$AQ568,$AS568="distractor_brother",$AP568)</f>
        <v>ST1_sister_jordan.png</v>
      </c>
      <c r="AA568" s="106" t="str" cm="1">
        <f t="array" ref="AA568">_xlfn.IFS($AT568="target_sister",$AO568,$AT568="target_brother", $AN568,$AT568="distractor_sister",$AQ568,$AT568="distractor_brother",$AP568)</f>
        <v>ST2_sister_sam.png</v>
      </c>
      <c r="AB568" s="106" t="str" cm="1">
        <f t="array" ref="AB568">_xlfn.IFS($AU568="target_sister",$AO568,$AU568="target_brother", $AN568,$AU568="distractor_sister",$AQ568,$AU568="distractor_brother",$AP568)</f>
        <v>ST1_brother_jordan.png</v>
      </c>
      <c r="AC568" s="111" t="str">
        <f>_xlfn.CONCAT(VLOOKUP($C568&amp;$G568,'Character Sets'!$A$3:$H$21,6,FALSE)," gave the ",LEFT($Q568,FIND(".",$Q568)-1)," to ",$AK568," ",$AL568,".")</f>
        <v>Jordan gave the lemon to her brother.</v>
      </c>
      <c r="AD568" s="107">
        <v>20</v>
      </c>
      <c r="AE568" s="106" t="str" cm="1">
        <f t="array" ref="AE568">_xlfn.IFS($B568="both", "_nametag", $B568="nametag", "_nametag", $B568="intro", "", $B568="neither", "")</f>
        <v/>
      </c>
      <c r="AF568" s="46" t="s">
        <v>6</v>
      </c>
      <c r="AG568" s="46" t="s">
        <v>5</v>
      </c>
      <c r="AH568" s="108" t="str">
        <f t="shared" si="104"/>
        <v>lemon</v>
      </c>
      <c r="AI568" s="46" t="s">
        <v>8</v>
      </c>
      <c r="AJ568" s="110" t="str">
        <f t="shared" si="102"/>
        <v>bottom right</v>
      </c>
      <c r="AK568" s="110" t="str" cm="1">
        <f t="array" ref="AK568">_xlfn.IFS($G568="he", "his", $G568="she", "her", $G568="they", "their")</f>
        <v>her</v>
      </c>
      <c r="AL568" s="110" t="s">
        <v>135</v>
      </c>
      <c r="AM568" s="111" t="str">
        <f t="shared" si="103"/>
        <v>she_brother</v>
      </c>
      <c r="AN568" s="106" t="str">
        <f t="shared" si="105"/>
        <v>ST1_brother_jordan.png</v>
      </c>
      <c r="AO568" s="106" t="str">
        <f t="shared" si="106"/>
        <v>ST1_sister_jordan.png</v>
      </c>
      <c r="AP568" s="106" t="str">
        <f t="shared" si="107"/>
        <v>ST2_brother_sam.png</v>
      </c>
      <c r="AQ568" s="106" t="str">
        <f t="shared" si="108"/>
        <v>ST2_sister_sam.png</v>
      </c>
      <c r="AR568" s="106" t="s">
        <v>357</v>
      </c>
      <c r="AS568" s="106" t="s">
        <v>356</v>
      </c>
      <c r="AT568" s="106" t="s">
        <v>358</v>
      </c>
      <c r="AU568" s="106" t="s">
        <v>355</v>
      </c>
    </row>
    <row r="569" spans="1:47" x14ac:dyDescent="0.25">
      <c r="A569" s="107">
        <v>16</v>
      </c>
      <c r="B569" s="107" t="s">
        <v>124</v>
      </c>
      <c r="C569" s="107">
        <v>4</v>
      </c>
      <c r="D569" s="46" t="s">
        <v>10</v>
      </c>
      <c r="E569" s="46" t="str">
        <f t="shared" si="98"/>
        <v>intro_list4_critical21</v>
      </c>
      <c r="F569" s="109" t="s">
        <v>339</v>
      </c>
      <c r="G569" s="46" t="s">
        <v>197</v>
      </c>
      <c r="H569" s="46">
        <f>VLOOKUP($C569&amp;$G569,'Character Sets'!$A$3:$H$21,3,FALSE)</f>
        <v>12</v>
      </c>
      <c r="I569" s="46" t="str">
        <f>VLOOKUP($C569&amp;$G569,'Character Sets'!$A$3:$H$21,4,FALSE)</f>
        <v>ST2</v>
      </c>
      <c r="J569" s="46" t="str">
        <f>LOWER(VLOOKUP($C569&amp;$G569,'Character Sets'!$A$3:$H$21,6,FALSE))</f>
        <v>sam</v>
      </c>
      <c r="K569" s="114" t="str">
        <f t="shared" si="99"/>
        <v>ST2_they_sam.png</v>
      </c>
      <c r="L569" s="46" t="s">
        <v>196</v>
      </c>
      <c r="M569" s="46">
        <f>VLOOKUP($C569&amp;$L569,'Character Sets'!$A$3:$H$21,3,FALSE)</f>
        <v>11</v>
      </c>
      <c r="N569" s="46" t="str">
        <f>VLOOKUP($C569&amp;$L569,'Character Sets'!$A$3:$H$21,4,FALSE)</f>
        <v>ST1</v>
      </c>
      <c r="O569" s="46" t="str">
        <f>LOWER(VLOOKUP($C569&amp;$L569,'Character Sets'!$A$3:$H$21,6,FALSE))</f>
        <v>jordan</v>
      </c>
      <c r="P569" s="114" t="str">
        <f t="shared" si="100"/>
        <v>ST1_she_jordan.png</v>
      </c>
      <c r="Q569" s="114" t="s">
        <v>170</v>
      </c>
      <c r="R569" s="107" cm="1">
        <f t="array" ref="R569">_xlfn.IFS($AF569="left", 275, $AF569="right", 525)</f>
        <v>275</v>
      </c>
      <c r="S569" s="107" cm="1">
        <f t="array" ref="S569">_xlfn.IFS($AG569="left", 275, $AG569="right", 525)</f>
        <v>525</v>
      </c>
      <c r="T569" s="107" cm="1">
        <f t="array" ref="T569">_xlfn.IFS($AF569="left", 175, $AF569="right", 725)</f>
        <v>175</v>
      </c>
      <c r="U569" s="107" cm="1">
        <f t="array" ref="U569">_xlfn.IFS($AI569="top", 150, $AI569="bottom", 250)</f>
        <v>150</v>
      </c>
      <c r="V569" s="107" cm="1">
        <f t="array" ref="V569">_xlfn.IFS($AI569="top", 100, $AI569="bottom", 300)</f>
        <v>100</v>
      </c>
      <c r="W569" s="107" cm="1">
        <f t="array" ref="W569">_xlfn.IFS($AI569="top", 50, $AI569="bottom", 350)</f>
        <v>50</v>
      </c>
      <c r="X569" s="111" t="str">
        <f t="shared" si="101"/>
        <v>ST2_brother_sam.png</v>
      </c>
      <c r="Y569" s="106" t="str" cm="1">
        <f t="array" ref="Y569">_xlfn.IFS($AR569="target_sister",$AO569,$AR569="target_brother", $AN569,$AR569="distractor_sister",$AQ569,$AR569="distractor_brother",$AP569)</f>
        <v>ST2_brother_sam.png</v>
      </c>
      <c r="Z569" s="106" t="str" cm="1">
        <f t="array" ref="Z569">_xlfn.IFS($AS569="target_sister",$AO569,$AS569="target_brother", $AN569,$AS569="distractor_sister",$AQ569,$AS569="distractor_brother",$AP569)</f>
        <v>ST1_sister_jordan.png</v>
      </c>
      <c r="AA569" s="106" t="str" cm="1">
        <f t="array" ref="AA569">_xlfn.IFS($AT569="target_sister",$AO569,$AT569="target_brother", $AN569,$AT569="distractor_sister",$AQ569,$AT569="distractor_brother",$AP569)</f>
        <v>ST2_sister_sam.png</v>
      </c>
      <c r="AB569" s="106" t="str" cm="1">
        <f t="array" ref="AB569">_xlfn.IFS($AU569="target_sister",$AO569,$AU569="target_brother", $AN569,$AU569="distractor_sister",$AQ569,$AU569="distractor_brother",$AP569)</f>
        <v>ST1_brother_jordan.png</v>
      </c>
      <c r="AC569" s="111" t="str">
        <f>_xlfn.CONCAT(VLOOKUP($C569&amp;$G569,'Character Sets'!$A$3:$H$21,6,FALSE)," gave the ",LEFT($Q569,FIND(".",$Q569)-1)," to ",$AK569," ",$AL569,".")</f>
        <v>Sam gave the pizza to their brother.</v>
      </c>
      <c r="AD569" s="107">
        <v>21</v>
      </c>
      <c r="AE569" s="106" t="str" cm="1">
        <f t="array" ref="AE569">_xlfn.IFS($B569="both", "_nametag", $B569="nametag", "_nametag", $B569="intro", "", $B569="neither", "")</f>
        <v/>
      </c>
      <c r="AF569" s="46" t="s">
        <v>5</v>
      </c>
      <c r="AG569" s="46" t="s">
        <v>6</v>
      </c>
      <c r="AH569" s="108" t="str">
        <f t="shared" si="104"/>
        <v>pizza</v>
      </c>
      <c r="AI569" s="46" t="s">
        <v>7</v>
      </c>
      <c r="AJ569" s="110" t="str">
        <f t="shared" si="102"/>
        <v>top left</v>
      </c>
      <c r="AK569" s="110" t="str" cm="1">
        <f t="array" ref="AK569">_xlfn.IFS($G569="he", "his", $G569="she", "her", $G569="they", "their")</f>
        <v>their</v>
      </c>
      <c r="AL569" s="110" t="s">
        <v>135</v>
      </c>
      <c r="AM569" s="111" t="str">
        <f t="shared" si="103"/>
        <v>they_brother</v>
      </c>
      <c r="AN569" s="106" t="str">
        <f t="shared" si="105"/>
        <v>ST2_brother_sam.png</v>
      </c>
      <c r="AO569" s="106" t="str">
        <f t="shared" si="106"/>
        <v>ST2_sister_sam.png</v>
      </c>
      <c r="AP569" s="106" t="str">
        <f t="shared" si="107"/>
        <v>ST1_brother_jordan.png</v>
      </c>
      <c r="AQ569" s="106" t="str">
        <f t="shared" si="108"/>
        <v>ST1_sister_jordan.png</v>
      </c>
      <c r="AR569" s="106" t="s">
        <v>355</v>
      </c>
      <c r="AS569" s="106" t="s">
        <v>358</v>
      </c>
      <c r="AT569" s="106" t="s">
        <v>356</v>
      </c>
      <c r="AU569" s="106" t="s">
        <v>357</v>
      </c>
    </row>
    <row r="570" spans="1:47" x14ac:dyDescent="0.25">
      <c r="A570" s="107">
        <v>16</v>
      </c>
      <c r="B570" s="107" t="s">
        <v>124</v>
      </c>
      <c r="C570" s="107">
        <v>4</v>
      </c>
      <c r="D570" s="46" t="s">
        <v>10</v>
      </c>
      <c r="E570" s="46" t="str">
        <f t="shared" si="98"/>
        <v>intro_list4_critical22</v>
      </c>
      <c r="F570" s="109" t="s">
        <v>339</v>
      </c>
      <c r="G570" s="46" t="s">
        <v>197</v>
      </c>
      <c r="H570" s="46">
        <f>VLOOKUP($C570&amp;$G570,'Character Sets'!$A$3:$H$21,3,FALSE)</f>
        <v>12</v>
      </c>
      <c r="I570" s="46" t="str">
        <f>VLOOKUP($C570&amp;$G570,'Character Sets'!$A$3:$H$21,4,FALSE)</f>
        <v>ST2</v>
      </c>
      <c r="J570" s="46" t="str">
        <f>LOWER(VLOOKUP($C570&amp;$G570,'Character Sets'!$A$3:$H$21,6,FALSE))</f>
        <v>sam</v>
      </c>
      <c r="K570" s="114" t="str">
        <f t="shared" si="99"/>
        <v>ST2_they_sam.png</v>
      </c>
      <c r="L570" s="46" t="s">
        <v>196</v>
      </c>
      <c r="M570" s="46">
        <f>VLOOKUP($C570&amp;$L570,'Character Sets'!$A$3:$H$21,3,FALSE)</f>
        <v>11</v>
      </c>
      <c r="N570" s="46" t="str">
        <f>VLOOKUP($C570&amp;$L570,'Character Sets'!$A$3:$H$21,4,FALSE)</f>
        <v>ST1</v>
      </c>
      <c r="O570" s="46" t="str">
        <f>LOWER(VLOOKUP($C570&amp;$L570,'Character Sets'!$A$3:$H$21,6,FALSE))</f>
        <v>jordan</v>
      </c>
      <c r="P570" s="114" t="str">
        <f t="shared" si="100"/>
        <v>ST1_she_jordan.png</v>
      </c>
      <c r="Q570" s="114" t="s">
        <v>176</v>
      </c>
      <c r="R570" s="107" cm="1">
        <f t="array" ref="R570">_xlfn.IFS($AF570="left", 275, $AF570="right", 525)</f>
        <v>525</v>
      </c>
      <c r="S570" s="107" cm="1">
        <f t="array" ref="S570">_xlfn.IFS($AG570="left", 275, $AG570="right", 525)</f>
        <v>275</v>
      </c>
      <c r="T570" s="107" cm="1">
        <f t="array" ref="T570">_xlfn.IFS($AF570="left", 175, $AF570="right", 725)</f>
        <v>725</v>
      </c>
      <c r="U570" s="107" cm="1">
        <f t="array" ref="U570">_xlfn.IFS($AI570="top", 150, $AI570="bottom", 250)</f>
        <v>150</v>
      </c>
      <c r="V570" s="107" cm="1">
        <f t="array" ref="V570">_xlfn.IFS($AI570="top", 100, $AI570="bottom", 300)</f>
        <v>100</v>
      </c>
      <c r="W570" s="107" cm="1">
        <f t="array" ref="W570">_xlfn.IFS($AI570="top", 50, $AI570="bottom", 350)</f>
        <v>50</v>
      </c>
      <c r="X570" s="111" t="str">
        <f t="shared" si="101"/>
        <v>ST2_sister_sam.png</v>
      </c>
      <c r="Y570" s="106" t="str" cm="1">
        <f t="array" ref="Y570">_xlfn.IFS($AR570="target_sister",$AO570,$AR570="target_brother", $AN570,$AR570="distractor_sister",$AQ570,$AR570="distractor_brother",$AP570)</f>
        <v>ST1_brother_jordan.png</v>
      </c>
      <c r="Z570" s="106" t="str" cm="1">
        <f t="array" ref="Z570">_xlfn.IFS($AS570="target_sister",$AO570,$AS570="target_brother", $AN570,$AS570="distractor_sister",$AQ570,$AS570="distractor_brother",$AP570)</f>
        <v>ST2_sister_sam.png</v>
      </c>
      <c r="AA570" s="106" t="str" cm="1">
        <f t="array" ref="AA570">_xlfn.IFS($AT570="target_sister",$AO570,$AT570="target_brother", $AN570,$AT570="distractor_sister",$AQ570,$AT570="distractor_brother",$AP570)</f>
        <v>ST1_sister_jordan.png</v>
      </c>
      <c r="AB570" s="106" t="str" cm="1">
        <f t="array" ref="AB570">_xlfn.IFS($AU570="target_sister",$AO570,$AU570="target_brother", $AN570,$AU570="distractor_sister",$AQ570,$AU570="distractor_brother",$AP570)</f>
        <v>ST2_brother_sam.png</v>
      </c>
      <c r="AC570" s="111" t="str">
        <f>_xlfn.CONCAT(VLOOKUP($C570&amp;$G570,'Character Sets'!$A$3:$H$21,6,FALSE)," gave the ",LEFT($Q570,FIND(".",$Q570)-1)," to ",$AK570," ",$AL570,".")</f>
        <v>Sam gave the plate to their sister.</v>
      </c>
      <c r="AD570" s="107">
        <v>22</v>
      </c>
      <c r="AE570" s="106" t="str" cm="1">
        <f t="array" ref="AE570">_xlfn.IFS($B570="both", "_nametag", $B570="nametag", "_nametag", $B570="intro", "", $B570="neither", "")</f>
        <v/>
      </c>
      <c r="AF570" s="46" t="s">
        <v>6</v>
      </c>
      <c r="AG570" s="46" t="s">
        <v>5</v>
      </c>
      <c r="AH570" s="108" t="str">
        <f t="shared" si="104"/>
        <v>plate</v>
      </c>
      <c r="AI570" s="46" t="s">
        <v>7</v>
      </c>
      <c r="AJ570" s="110" t="str">
        <f t="shared" si="102"/>
        <v>top right</v>
      </c>
      <c r="AK570" s="110" t="str" cm="1">
        <f t="array" ref="AK570">_xlfn.IFS($G570="he", "his", $G570="she", "her", $G570="they", "their")</f>
        <v>their</v>
      </c>
      <c r="AL570" s="110" t="s">
        <v>136</v>
      </c>
      <c r="AM570" s="111" t="str">
        <f t="shared" si="103"/>
        <v>they_sister</v>
      </c>
      <c r="AN570" s="106" t="str">
        <f t="shared" si="105"/>
        <v>ST2_brother_sam.png</v>
      </c>
      <c r="AO570" s="106" t="str">
        <f t="shared" si="106"/>
        <v>ST2_sister_sam.png</v>
      </c>
      <c r="AP570" s="106" t="str">
        <f t="shared" si="107"/>
        <v>ST1_brother_jordan.png</v>
      </c>
      <c r="AQ570" s="106" t="str">
        <f t="shared" si="108"/>
        <v>ST1_sister_jordan.png</v>
      </c>
      <c r="AR570" s="106" t="s">
        <v>357</v>
      </c>
      <c r="AS570" s="106" t="s">
        <v>356</v>
      </c>
      <c r="AT570" s="106" t="s">
        <v>358</v>
      </c>
      <c r="AU570" s="106" t="s">
        <v>355</v>
      </c>
    </row>
    <row r="571" spans="1:47" x14ac:dyDescent="0.25">
      <c r="A571" s="107">
        <v>16</v>
      </c>
      <c r="B571" s="107" t="s">
        <v>124</v>
      </c>
      <c r="C571" s="107">
        <v>4</v>
      </c>
      <c r="D571" s="46" t="s">
        <v>10</v>
      </c>
      <c r="E571" s="46" t="str">
        <f t="shared" si="98"/>
        <v>intro_list4_critical23</v>
      </c>
      <c r="F571" s="109" t="s">
        <v>339</v>
      </c>
      <c r="G571" s="46" t="s">
        <v>197</v>
      </c>
      <c r="H571" s="46">
        <f>VLOOKUP($C571&amp;$G571,'Character Sets'!$A$3:$H$21,3,FALSE)</f>
        <v>12</v>
      </c>
      <c r="I571" s="46" t="str">
        <f>VLOOKUP($C571&amp;$G571,'Character Sets'!$A$3:$H$21,4,FALSE)</f>
        <v>ST2</v>
      </c>
      <c r="J571" s="46" t="str">
        <f>LOWER(VLOOKUP($C571&amp;$G571,'Character Sets'!$A$3:$H$21,6,FALSE))</f>
        <v>sam</v>
      </c>
      <c r="K571" s="114" t="str">
        <f t="shared" si="99"/>
        <v>ST2_they_sam.png</v>
      </c>
      <c r="L571" s="46" t="s">
        <v>196</v>
      </c>
      <c r="M571" s="46">
        <f>VLOOKUP($C571&amp;$L571,'Character Sets'!$A$3:$H$21,3,FALSE)</f>
        <v>11</v>
      </c>
      <c r="N571" s="46" t="str">
        <f>VLOOKUP($C571&amp;$L571,'Character Sets'!$A$3:$H$21,4,FALSE)</f>
        <v>ST1</v>
      </c>
      <c r="O571" s="46" t="str">
        <f>LOWER(VLOOKUP($C571&amp;$L571,'Character Sets'!$A$3:$H$21,6,FALSE))</f>
        <v>jordan</v>
      </c>
      <c r="P571" s="114" t="str">
        <f t="shared" si="100"/>
        <v>ST1_she_jordan.png</v>
      </c>
      <c r="Q571" s="117" t="s">
        <v>37</v>
      </c>
      <c r="R571" s="107" cm="1">
        <f t="array" ref="R571">_xlfn.IFS($AF571="left", 275, $AF571="right", 525)</f>
        <v>275</v>
      </c>
      <c r="S571" s="107" cm="1">
        <f t="array" ref="S571">_xlfn.IFS($AG571="left", 275, $AG571="right", 525)</f>
        <v>525</v>
      </c>
      <c r="T571" s="107" cm="1">
        <f t="array" ref="T571">_xlfn.IFS($AF571="left", 175, $AF571="right", 725)</f>
        <v>175</v>
      </c>
      <c r="U571" s="107" cm="1">
        <f t="array" ref="U571">_xlfn.IFS($AI571="top", 150, $AI571="bottom", 250)</f>
        <v>250</v>
      </c>
      <c r="V571" s="107" cm="1">
        <f t="array" ref="V571">_xlfn.IFS($AI571="top", 100, $AI571="bottom", 300)</f>
        <v>300</v>
      </c>
      <c r="W571" s="107" cm="1">
        <f t="array" ref="W571">_xlfn.IFS($AI571="top", 50, $AI571="bottom", 350)</f>
        <v>350</v>
      </c>
      <c r="X571" s="111" t="str">
        <f t="shared" si="101"/>
        <v>ST2_sister_sam.png</v>
      </c>
      <c r="Y571" s="106" t="str" cm="1">
        <f t="array" ref="Y571">_xlfn.IFS($AR571="target_sister",$AO571,$AR571="target_brother", $AN571,$AR571="distractor_sister",$AQ571,$AR571="distractor_brother",$AP571)</f>
        <v>ST2_brother_sam.png</v>
      </c>
      <c r="Z571" s="106" t="str" cm="1">
        <f t="array" ref="Z571">_xlfn.IFS($AS571="target_sister",$AO571,$AS571="target_brother", $AN571,$AS571="distractor_sister",$AQ571,$AS571="distractor_brother",$AP571)</f>
        <v>ST1_sister_jordan.png</v>
      </c>
      <c r="AA571" s="106" t="str" cm="1">
        <f t="array" ref="AA571">_xlfn.IFS($AT571="target_sister",$AO571,$AT571="target_brother", $AN571,$AT571="distractor_sister",$AQ571,$AT571="distractor_brother",$AP571)</f>
        <v>ST2_sister_sam.png</v>
      </c>
      <c r="AB571" s="106" t="str" cm="1">
        <f t="array" ref="AB571">_xlfn.IFS($AU571="target_sister",$AO571,$AU571="target_brother", $AN571,$AU571="distractor_sister",$AQ571,$AU571="distractor_brother",$AP571)</f>
        <v>ST1_brother_jordan.png</v>
      </c>
      <c r="AC571" s="111" t="str">
        <f>_xlfn.CONCAT(VLOOKUP($C571&amp;$G571,'Character Sets'!$A$3:$H$21,6,FALSE)," gave the ",LEFT($Q571,FIND(".",$Q571)-1)," to ",$AK571," ",$AL571,".")</f>
        <v>Sam gave the orange to their sister.</v>
      </c>
      <c r="AD571" s="107">
        <v>23</v>
      </c>
      <c r="AE571" s="106" t="str" cm="1">
        <f t="array" ref="AE571">_xlfn.IFS($B571="both", "_nametag", $B571="nametag", "_nametag", $B571="intro", "", $B571="neither", "")</f>
        <v/>
      </c>
      <c r="AF571" s="46" t="s">
        <v>5</v>
      </c>
      <c r="AG571" s="46" t="s">
        <v>6</v>
      </c>
      <c r="AH571" s="108" t="str">
        <f t="shared" si="104"/>
        <v>orange</v>
      </c>
      <c r="AI571" s="46" t="s">
        <v>8</v>
      </c>
      <c r="AJ571" s="110" t="str">
        <f t="shared" si="102"/>
        <v>bottom left</v>
      </c>
      <c r="AK571" s="110" t="str" cm="1">
        <f t="array" ref="AK571">_xlfn.IFS($G571="he", "his", $G571="she", "her", $G571="they", "their")</f>
        <v>their</v>
      </c>
      <c r="AL571" s="110" t="s">
        <v>136</v>
      </c>
      <c r="AM571" s="111" t="str">
        <f t="shared" si="103"/>
        <v>they_sister</v>
      </c>
      <c r="AN571" s="106" t="str">
        <f t="shared" si="105"/>
        <v>ST2_brother_sam.png</v>
      </c>
      <c r="AO571" s="106" t="str">
        <f t="shared" si="106"/>
        <v>ST2_sister_sam.png</v>
      </c>
      <c r="AP571" s="106" t="str">
        <f t="shared" si="107"/>
        <v>ST1_brother_jordan.png</v>
      </c>
      <c r="AQ571" s="106" t="str">
        <f t="shared" si="108"/>
        <v>ST1_sister_jordan.png</v>
      </c>
      <c r="AR571" s="106" t="s">
        <v>355</v>
      </c>
      <c r="AS571" s="106" t="s">
        <v>358</v>
      </c>
      <c r="AT571" s="106" t="s">
        <v>356</v>
      </c>
      <c r="AU571" s="106" t="s">
        <v>357</v>
      </c>
    </row>
    <row r="572" spans="1:47" x14ac:dyDescent="0.25">
      <c r="A572" s="107">
        <v>16</v>
      </c>
      <c r="B572" s="107" t="s">
        <v>124</v>
      </c>
      <c r="C572" s="107">
        <v>4</v>
      </c>
      <c r="D572" s="46" t="s">
        <v>10</v>
      </c>
      <c r="E572" s="46" t="str">
        <f t="shared" si="98"/>
        <v>intro_list4_critical24</v>
      </c>
      <c r="F572" s="109" t="s">
        <v>339</v>
      </c>
      <c r="G572" s="46" t="s">
        <v>197</v>
      </c>
      <c r="H572" s="46">
        <f>VLOOKUP($C572&amp;$G572,'Character Sets'!$A$3:$H$21,3,FALSE)</f>
        <v>12</v>
      </c>
      <c r="I572" s="46" t="str">
        <f>VLOOKUP($C572&amp;$G572,'Character Sets'!$A$3:$H$21,4,FALSE)</f>
        <v>ST2</v>
      </c>
      <c r="J572" s="46" t="str">
        <f>LOWER(VLOOKUP($C572&amp;$G572,'Character Sets'!$A$3:$H$21,6,FALSE))</f>
        <v>sam</v>
      </c>
      <c r="K572" s="114" t="str">
        <f t="shared" si="99"/>
        <v>ST2_they_sam.png</v>
      </c>
      <c r="L572" s="46" t="s">
        <v>196</v>
      </c>
      <c r="M572" s="46">
        <f>VLOOKUP($C572&amp;$L572,'Character Sets'!$A$3:$H$21,3,FALSE)</f>
        <v>11</v>
      </c>
      <c r="N572" s="46" t="str">
        <f>VLOOKUP($C572&amp;$L572,'Character Sets'!$A$3:$H$21,4,FALSE)</f>
        <v>ST1</v>
      </c>
      <c r="O572" s="46" t="str">
        <f>LOWER(VLOOKUP($C572&amp;$L572,'Character Sets'!$A$3:$H$21,6,FALSE))</f>
        <v>jordan</v>
      </c>
      <c r="P572" s="114" t="str">
        <f t="shared" si="100"/>
        <v>ST1_she_jordan.png</v>
      </c>
      <c r="Q572" s="114" t="s">
        <v>29</v>
      </c>
      <c r="R572" s="107" cm="1">
        <f t="array" ref="R572">_xlfn.IFS($AF572="left", 275, $AF572="right", 525)</f>
        <v>525</v>
      </c>
      <c r="S572" s="107" cm="1">
        <f t="array" ref="S572">_xlfn.IFS($AG572="left", 275, $AG572="right", 525)</f>
        <v>275</v>
      </c>
      <c r="T572" s="107" cm="1">
        <f t="array" ref="T572">_xlfn.IFS($AF572="left", 175, $AF572="right", 725)</f>
        <v>725</v>
      </c>
      <c r="U572" s="107" cm="1">
        <f t="array" ref="U572">_xlfn.IFS($AI572="top", 150, $AI572="bottom", 250)</f>
        <v>250</v>
      </c>
      <c r="V572" s="107" cm="1">
        <f t="array" ref="V572">_xlfn.IFS($AI572="top", 100, $AI572="bottom", 300)</f>
        <v>300</v>
      </c>
      <c r="W572" s="107" cm="1">
        <f t="array" ref="W572">_xlfn.IFS($AI572="top", 50, $AI572="bottom", 350)</f>
        <v>350</v>
      </c>
      <c r="X572" s="111" t="str">
        <f t="shared" si="101"/>
        <v>ST2_brother_sam.png</v>
      </c>
      <c r="Y572" s="106" t="str" cm="1">
        <f t="array" ref="Y572">_xlfn.IFS($AR572="target_sister",$AO572,$AR572="target_brother", $AN572,$AR572="distractor_sister",$AQ572,$AR572="distractor_brother",$AP572)</f>
        <v>ST1_brother_jordan.png</v>
      </c>
      <c r="Z572" s="106" t="str" cm="1">
        <f t="array" ref="Z572">_xlfn.IFS($AS572="target_sister",$AO572,$AS572="target_brother", $AN572,$AS572="distractor_sister",$AQ572,$AS572="distractor_brother",$AP572)</f>
        <v>ST2_sister_sam.png</v>
      </c>
      <c r="AA572" s="106" t="str" cm="1">
        <f t="array" ref="AA572">_xlfn.IFS($AT572="target_sister",$AO572,$AT572="target_brother", $AN572,$AT572="distractor_sister",$AQ572,$AT572="distractor_brother",$AP572)</f>
        <v>ST1_sister_jordan.png</v>
      </c>
      <c r="AB572" s="106" t="str" cm="1">
        <f t="array" ref="AB572">_xlfn.IFS($AU572="target_sister",$AO572,$AU572="target_brother", $AN572,$AU572="distractor_sister",$AQ572,$AU572="distractor_brother",$AP572)</f>
        <v>ST2_brother_sam.png</v>
      </c>
      <c r="AC572" s="111" t="str">
        <f>_xlfn.CONCAT(VLOOKUP($C572&amp;$G572,'Character Sets'!$A$3:$H$21,6,FALSE)," gave the ",LEFT($Q572,FIND(".",$Q572)-1)," to ",$AK572," ",$AL572,".")</f>
        <v>Sam gave the potato to their brother.</v>
      </c>
      <c r="AD572" s="107">
        <v>24</v>
      </c>
      <c r="AE572" s="106" t="str" cm="1">
        <f t="array" ref="AE572">_xlfn.IFS($B572="both", "_nametag", $B572="nametag", "_nametag", $B572="intro", "", $B572="neither", "")</f>
        <v/>
      </c>
      <c r="AF572" s="46" t="s">
        <v>6</v>
      </c>
      <c r="AG572" s="46" t="s">
        <v>5</v>
      </c>
      <c r="AH572" s="108" t="str">
        <f t="shared" si="104"/>
        <v>potato</v>
      </c>
      <c r="AI572" s="46" t="s">
        <v>8</v>
      </c>
      <c r="AJ572" s="110" t="str">
        <f t="shared" si="102"/>
        <v>bottom right</v>
      </c>
      <c r="AK572" s="110" t="str" cm="1">
        <f t="array" ref="AK572">_xlfn.IFS($G572="he", "his", $G572="she", "her", $G572="they", "their")</f>
        <v>their</v>
      </c>
      <c r="AL572" s="110" t="s">
        <v>135</v>
      </c>
      <c r="AM572" s="111" t="str">
        <f t="shared" si="103"/>
        <v>they_brother</v>
      </c>
      <c r="AN572" s="106" t="str">
        <f t="shared" si="105"/>
        <v>ST2_brother_sam.png</v>
      </c>
      <c r="AO572" s="106" t="str">
        <f t="shared" si="106"/>
        <v>ST2_sister_sam.png</v>
      </c>
      <c r="AP572" s="106" t="str">
        <f t="shared" si="107"/>
        <v>ST1_brother_jordan.png</v>
      </c>
      <c r="AQ572" s="106" t="str">
        <f t="shared" si="108"/>
        <v>ST1_sister_jordan.png</v>
      </c>
      <c r="AR572" s="106" t="s">
        <v>357</v>
      </c>
      <c r="AS572" s="106" t="s">
        <v>356</v>
      </c>
      <c r="AT572" s="106" t="s">
        <v>358</v>
      </c>
      <c r="AU572" s="106" t="s">
        <v>355</v>
      </c>
    </row>
    <row r="573" spans="1:47" x14ac:dyDescent="0.25">
      <c r="A573" s="107">
        <v>16</v>
      </c>
      <c r="B573" s="107" t="s">
        <v>124</v>
      </c>
      <c r="C573" s="107">
        <v>4</v>
      </c>
      <c r="D573" s="46" t="s">
        <v>10</v>
      </c>
      <c r="E573" s="46" t="str">
        <f t="shared" si="98"/>
        <v>intro_list4_critical25</v>
      </c>
      <c r="F573" s="109" t="s">
        <v>339</v>
      </c>
      <c r="G573" s="46" t="s">
        <v>197</v>
      </c>
      <c r="H573" s="46">
        <f>VLOOKUP($C573&amp;$G573,'Character Sets'!$A$3:$H$21,3,FALSE)</f>
        <v>12</v>
      </c>
      <c r="I573" s="46" t="str">
        <f>VLOOKUP($C573&amp;$G573,'Character Sets'!$A$3:$H$21,4,FALSE)</f>
        <v>ST2</v>
      </c>
      <c r="J573" s="46" t="str">
        <f>LOWER(VLOOKUP($C573&amp;$G573,'Character Sets'!$A$3:$H$21,6,FALSE))</f>
        <v>sam</v>
      </c>
      <c r="K573" s="114" t="str">
        <f t="shared" si="99"/>
        <v>ST2_they_sam.png</v>
      </c>
      <c r="L573" s="46" t="s">
        <v>196</v>
      </c>
      <c r="M573" s="46">
        <f>VLOOKUP($C573&amp;$L573,'Character Sets'!$A$3:$H$21,3,FALSE)</f>
        <v>11</v>
      </c>
      <c r="N573" s="46" t="str">
        <f>VLOOKUP($C573&amp;$L573,'Character Sets'!$A$3:$H$21,4,FALSE)</f>
        <v>ST1</v>
      </c>
      <c r="O573" s="46" t="str">
        <f>LOWER(VLOOKUP($C573&amp;$L573,'Character Sets'!$A$3:$H$21,6,FALSE))</f>
        <v>jordan</v>
      </c>
      <c r="P573" s="114" t="str">
        <f t="shared" si="100"/>
        <v>ST1_she_jordan.png</v>
      </c>
      <c r="Q573" s="114" t="s">
        <v>30</v>
      </c>
      <c r="R573" s="107" cm="1">
        <f t="array" ref="R573">_xlfn.IFS($AF573="left", 275, $AF573="right", 525)</f>
        <v>275</v>
      </c>
      <c r="S573" s="107" cm="1">
        <f t="array" ref="S573">_xlfn.IFS($AG573="left", 275, $AG573="right", 525)</f>
        <v>525</v>
      </c>
      <c r="T573" s="107" cm="1">
        <f t="array" ref="T573">_xlfn.IFS($AF573="left", 175, $AF573="right", 725)</f>
        <v>175</v>
      </c>
      <c r="U573" s="107" cm="1">
        <f t="array" ref="U573">_xlfn.IFS($AI573="top", 150, $AI573="bottom", 250)</f>
        <v>150</v>
      </c>
      <c r="V573" s="107" cm="1">
        <f t="array" ref="V573">_xlfn.IFS($AI573="top", 100, $AI573="bottom", 300)</f>
        <v>100</v>
      </c>
      <c r="W573" s="107" cm="1">
        <f t="array" ref="W573">_xlfn.IFS($AI573="top", 50, $AI573="bottom", 350)</f>
        <v>50</v>
      </c>
      <c r="X573" s="111" t="str">
        <f t="shared" si="101"/>
        <v>ST2_sister_sam.png</v>
      </c>
      <c r="Y573" s="106" t="str" cm="1">
        <f t="array" ref="Y573">_xlfn.IFS($AR573="target_sister",$AO573,$AR573="target_brother", $AN573,$AR573="distractor_sister",$AQ573,$AR573="distractor_brother",$AP573)</f>
        <v>ST2_sister_sam.png</v>
      </c>
      <c r="Z573" s="106" t="str" cm="1">
        <f t="array" ref="Z573">_xlfn.IFS($AS573="target_sister",$AO573,$AS573="target_brother", $AN573,$AS573="distractor_sister",$AQ573,$AS573="distractor_brother",$AP573)</f>
        <v>ST1_sister_jordan.png</v>
      </c>
      <c r="AA573" s="106" t="str" cm="1">
        <f t="array" ref="AA573">_xlfn.IFS($AT573="target_sister",$AO573,$AT573="target_brother", $AN573,$AT573="distractor_sister",$AQ573,$AT573="distractor_brother",$AP573)</f>
        <v>ST2_brother_sam.png</v>
      </c>
      <c r="AB573" s="106" t="str" cm="1">
        <f t="array" ref="AB573">_xlfn.IFS($AU573="target_sister",$AO573,$AU573="target_brother", $AN573,$AU573="distractor_sister",$AQ573,$AU573="distractor_brother",$AP573)</f>
        <v>ST1_brother_jordan.png</v>
      </c>
      <c r="AC573" s="111" t="str">
        <f>_xlfn.CONCAT(VLOOKUP($C573&amp;$G573,'Character Sets'!$A$3:$H$21,6,FALSE)," gave the ",LEFT($Q573,FIND(".",$Q573)-1)," to ",$AK573," ",$AL573,".")</f>
        <v>Sam gave the apple to their sister.</v>
      </c>
      <c r="AD573" s="107">
        <v>25</v>
      </c>
      <c r="AE573" s="106" t="str" cm="1">
        <f t="array" ref="AE573">_xlfn.IFS($B573="both", "_nametag", $B573="nametag", "_nametag", $B573="intro", "", $B573="neither", "")</f>
        <v/>
      </c>
      <c r="AF573" s="46" t="s">
        <v>5</v>
      </c>
      <c r="AG573" s="46" t="s">
        <v>6</v>
      </c>
      <c r="AH573" s="108" t="str">
        <f t="shared" si="104"/>
        <v>apple</v>
      </c>
      <c r="AI573" s="46" t="s">
        <v>7</v>
      </c>
      <c r="AJ573" s="110" t="str">
        <f t="shared" si="102"/>
        <v>top left</v>
      </c>
      <c r="AK573" s="110" t="str" cm="1">
        <f t="array" ref="AK573">_xlfn.IFS($G573="he", "his", $G573="she", "her", $G573="they", "their")</f>
        <v>their</v>
      </c>
      <c r="AL573" s="110" t="s">
        <v>136</v>
      </c>
      <c r="AM573" s="111" t="str">
        <f t="shared" si="103"/>
        <v>they_sister</v>
      </c>
      <c r="AN573" s="106" t="str">
        <f t="shared" si="105"/>
        <v>ST2_brother_sam.png</v>
      </c>
      <c r="AO573" s="106" t="str">
        <f t="shared" si="106"/>
        <v>ST2_sister_sam.png</v>
      </c>
      <c r="AP573" s="106" t="str">
        <f t="shared" si="107"/>
        <v>ST1_brother_jordan.png</v>
      </c>
      <c r="AQ573" s="106" t="str">
        <f t="shared" si="108"/>
        <v>ST1_sister_jordan.png</v>
      </c>
      <c r="AR573" s="106" t="s">
        <v>356</v>
      </c>
      <c r="AS573" s="106" t="s">
        <v>358</v>
      </c>
      <c r="AT573" s="106" t="s">
        <v>355</v>
      </c>
      <c r="AU573" s="106" t="s">
        <v>357</v>
      </c>
    </row>
    <row r="574" spans="1:47" x14ac:dyDescent="0.25">
      <c r="A574" s="107">
        <v>16</v>
      </c>
      <c r="B574" s="107" t="s">
        <v>124</v>
      </c>
      <c r="C574" s="107">
        <v>4</v>
      </c>
      <c r="D574" s="46" t="s">
        <v>10</v>
      </c>
      <c r="E574" s="46" t="str">
        <f t="shared" si="98"/>
        <v>intro_list4_critical26</v>
      </c>
      <c r="F574" s="109" t="s">
        <v>339</v>
      </c>
      <c r="G574" s="46" t="s">
        <v>197</v>
      </c>
      <c r="H574" s="46">
        <f>VLOOKUP($C574&amp;$G574,'Character Sets'!$A$3:$H$21,3,FALSE)</f>
        <v>12</v>
      </c>
      <c r="I574" s="46" t="str">
        <f>VLOOKUP($C574&amp;$G574,'Character Sets'!$A$3:$H$21,4,FALSE)</f>
        <v>ST2</v>
      </c>
      <c r="J574" s="46" t="str">
        <f>LOWER(VLOOKUP($C574&amp;$G574,'Character Sets'!$A$3:$H$21,6,FALSE))</f>
        <v>sam</v>
      </c>
      <c r="K574" s="114" t="str">
        <f t="shared" si="99"/>
        <v>ST2_they_sam.png</v>
      </c>
      <c r="L574" s="46" t="s">
        <v>195</v>
      </c>
      <c r="M574" s="46">
        <f>VLOOKUP($C574&amp;$L574,'Character Sets'!$A$3:$H$21,3,FALSE)</f>
        <v>10</v>
      </c>
      <c r="N574" s="46" t="str">
        <f>VLOOKUP($C574&amp;$L574,'Character Sets'!$A$3:$H$21,4,FALSE)</f>
        <v>HT2</v>
      </c>
      <c r="O574" s="46" t="str">
        <f>LOWER(VLOOKUP($C574&amp;$L574,'Character Sets'!$A$3:$H$21,6,FALSE))</f>
        <v>taylor</v>
      </c>
      <c r="P574" s="114" t="str">
        <f t="shared" si="100"/>
        <v>HT2_he_taylor.png</v>
      </c>
      <c r="Q574" s="114" t="s">
        <v>31</v>
      </c>
      <c r="R574" s="107" cm="1">
        <f t="array" ref="R574">_xlfn.IFS($AF574="left", 275, $AF574="right", 525)</f>
        <v>525</v>
      </c>
      <c r="S574" s="107" cm="1">
        <f t="array" ref="S574">_xlfn.IFS($AG574="left", 275, $AG574="right", 525)</f>
        <v>275</v>
      </c>
      <c r="T574" s="107" cm="1">
        <f t="array" ref="T574">_xlfn.IFS($AF574="left", 175, $AF574="right", 725)</f>
        <v>725</v>
      </c>
      <c r="U574" s="107" cm="1">
        <f t="array" ref="U574">_xlfn.IFS($AI574="top", 150, $AI574="bottom", 250)</f>
        <v>150</v>
      </c>
      <c r="V574" s="107" cm="1">
        <f t="array" ref="V574">_xlfn.IFS($AI574="top", 100, $AI574="bottom", 300)</f>
        <v>100</v>
      </c>
      <c r="W574" s="107" cm="1">
        <f t="array" ref="W574">_xlfn.IFS($AI574="top", 50, $AI574="bottom", 350)</f>
        <v>50</v>
      </c>
      <c r="X574" s="111" t="str">
        <f t="shared" si="101"/>
        <v>ST2_brother_sam.png</v>
      </c>
      <c r="Y574" s="106" t="str" cm="1">
        <f t="array" ref="Y574">_xlfn.IFS($AR574="target_sister",$AO574,$AR574="target_brother", $AN574,$AR574="distractor_sister",$AQ574,$AR574="distractor_brother",$AP574)</f>
        <v>HT2_sister_taylor.png</v>
      </c>
      <c r="Z574" s="106" t="str" cm="1">
        <f t="array" ref="Z574">_xlfn.IFS($AS574="target_sister",$AO574,$AS574="target_brother", $AN574,$AS574="distractor_sister",$AQ574,$AS574="distractor_brother",$AP574)</f>
        <v>ST2_brother_sam.png</v>
      </c>
      <c r="AA574" s="106" t="str" cm="1">
        <f t="array" ref="AA574">_xlfn.IFS($AT574="target_sister",$AO574,$AT574="target_brother", $AN574,$AT574="distractor_sister",$AQ574,$AT574="distractor_brother",$AP574)</f>
        <v>HT2_brother_taylor.png</v>
      </c>
      <c r="AB574" s="106" t="str" cm="1">
        <f t="array" ref="AB574">_xlfn.IFS($AU574="target_sister",$AO574,$AU574="target_brother", $AN574,$AU574="distractor_sister",$AQ574,$AU574="distractor_brother",$AP574)</f>
        <v>ST2_sister_sam.png</v>
      </c>
      <c r="AC574" s="111" t="str">
        <f>_xlfn.CONCAT(VLOOKUP($C574&amp;$G574,'Character Sets'!$A$3:$H$21,6,FALSE)," gave the ",LEFT($Q574,FIND(".",$Q574)-1)," to ",$AK574," ",$AL574,".")</f>
        <v>Sam gave the onion to their brother.</v>
      </c>
      <c r="AD574" s="107">
        <v>26</v>
      </c>
      <c r="AE574" s="106" t="str" cm="1">
        <f t="array" ref="AE574">_xlfn.IFS($B574="both", "_nametag", $B574="nametag", "_nametag", $B574="intro", "", $B574="neither", "")</f>
        <v/>
      </c>
      <c r="AF574" s="46" t="s">
        <v>6</v>
      </c>
      <c r="AG574" s="46" t="s">
        <v>5</v>
      </c>
      <c r="AH574" s="108" t="str">
        <f t="shared" si="104"/>
        <v>onion</v>
      </c>
      <c r="AI574" s="46" t="s">
        <v>7</v>
      </c>
      <c r="AJ574" s="110" t="str">
        <f t="shared" si="102"/>
        <v>top right</v>
      </c>
      <c r="AK574" s="110" t="str" cm="1">
        <f t="array" ref="AK574">_xlfn.IFS($G574="he", "his", $G574="she", "her", $G574="they", "their")</f>
        <v>their</v>
      </c>
      <c r="AL574" s="110" t="s">
        <v>135</v>
      </c>
      <c r="AM574" s="111" t="str">
        <f t="shared" si="103"/>
        <v>they_brother</v>
      </c>
      <c r="AN574" s="106" t="str">
        <f t="shared" si="105"/>
        <v>ST2_brother_sam.png</v>
      </c>
      <c r="AO574" s="106" t="str">
        <f t="shared" si="106"/>
        <v>ST2_sister_sam.png</v>
      </c>
      <c r="AP574" s="106" t="str">
        <f t="shared" si="107"/>
        <v>HT2_brother_taylor.png</v>
      </c>
      <c r="AQ574" s="106" t="str">
        <f t="shared" si="108"/>
        <v>HT2_sister_taylor.png</v>
      </c>
      <c r="AR574" s="106" t="s">
        <v>358</v>
      </c>
      <c r="AS574" s="106" t="s">
        <v>355</v>
      </c>
      <c r="AT574" s="106" t="s">
        <v>357</v>
      </c>
      <c r="AU574" s="106" t="s">
        <v>356</v>
      </c>
    </row>
    <row r="575" spans="1:47" x14ac:dyDescent="0.25">
      <c r="A575" s="107">
        <v>16</v>
      </c>
      <c r="B575" s="107" t="s">
        <v>124</v>
      </c>
      <c r="C575" s="107">
        <v>4</v>
      </c>
      <c r="D575" s="46" t="s">
        <v>10</v>
      </c>
      <c r="E575" s="46" t="str">
        <f t="shared" si="98"/>
        <v>intro_list4_critical27</v>
      </c>
      <c r="F575" s="109" t="s">
        <v>339</v>
      </c>
      <c r="G575" s="46" t="s">
        <v>197</v>
      </c>
      <c r="H575" s="46">
        <f>VLOOKUP($C575&amp;$G575,'Character Sets'!$A$3:$H$21,3,FALSE)</f>
        <v>12</v>
      </c>
      <c r="I575" s="46" t="str">
        <f>VLOOKUP($C575&amp;$G575,'Character Sets'!$A$3:$H$21,4,FALSE)</f>
        <v>ST2</v>
      </c>
      <c r="J575" s="46" t="str">
        <f>LOWER(VLOOKUP($C575&amp;$G575,'Character Sets'!$A$3:$H$21,6,FALSE))</f>
        <v>sam</v>
      </c>
      <c r="K575" s="114" t="str">
        <f t="shared" si="99"/>
        <v>ST2_they_sam.png</v>
      </c>
      <c r="L575" s="46" t="s">
        <v>195</v>
      </c>
      <c r="M575" s="46">
        <f>VLOOKUP($C575&amp;$L575,'Character Sets'!$A$3:$H$21,3,FALSE)</f>
        <v>10</v>
      </c>
      <c r="N575" s="46" t="str">
        <f>VLOOKUP($C575&amp;$L575,'Character Sets'!$A$3:$H$21,4,FALSE)</f>
        <v>HT2</v>
      </c>
      <c r="O575" s="46" t="str">
        <f>LOWER(VLOOKUP($C575&amp;$L575,'Character Sets'!$A$3:$H$21,6,FALSE))</f>
        <v>taylor</v>
      </c>
      <c r="P575" s="114" t="str">
        <f t="shared" si="100"/>
        <v>HT2_he_taylor.png</v>
      </c>
      <c r="Q575" s="114" t="s">
        <v>34</v>
      </c>
      <c r="R575" s="107" cm="1">
        <f t="array" ref="R575">_xlfn.IFS($AF575="left", 275, $AF575="right", 525)</f>
        <v>275</v>
      </c>
      <c r="S575" s="107" cm="1">
        <f t="array" ref="S575">_xlfn.IFS($AG575="left", 275, $AG575="right", 525)</f>
        <v>525</v>
      </c>
      <c r="T575" s="107" cm="1">
        <f t="array" ref="T575">_xlfn.IFS($AF575="left", 175, $AF575="right", 725)</f>
        <v>175</v>
      </c>
      <c r="U575" s="107" cm="1">
        <f t="array" ref="U575">_xlfn.IFS($AI575="top", 150, $AI575="bottom", 250)</f>
        <v>250</v>
      </c>
      <c r="V575" s="107" cm="1">
        <f t="array" ref="V575">_xlfn.IFS($AI575="top", 100, $AI575="bottom", 300)</f>
        <v>300</v>
      </c>
      <c r="W575" s="107" cm="1">
        <f t="array" ref="W575">_xlfn.IFS($AI575="top", 50, $AI575="bottom", 350)</f>
        <v>350</v>
      </c>
      <c r="X575" s="111" t="str">
        <f t="shared" si="101"/>
        <v>ST2_brother_sam.png</v>
      </c>
      <c r="Y575" s="106" t="str" cm="1">
        <f t="array" ref="Y575">_xlfn.IFS($AR575="target_sister",$AO575,$AR575="target_brother", $AN575,$AR575="distractor_sister",$AQ575,$AR575="distractor_brother",$AP575)</f>
        <v>ST2_sister_sam.png</v>
      </c>
      <c r="Z575" s="106" t="str" cm="1">
        <f t="array" ref="Z575">_xlfn.IFS($AS575="target_sister",$AO575,$AS575="target_brother", $AN575,$AS575="distractor_sister",$AQ575,$AS575="distractor_brother",$AP575)</f>
        <v>HT2_brother_taylor.png</v>
      </c>
      <c r="AA575" s="106" t="str" cm="1">
        <f t="array" ref="AA575">_xlfn.IFS($AT575="target_sister",$AO575,$AT575="target_brother", $AN575,$AT575="distractor_sister",$AQ575,$AT575="distractor_brother",$AP575)</f>
        <v>ST2_brother_sam.png</v>
      </c>
      <c r="AB575" s="106" t="str" cm="1">
        <f t="array" ref="AB575">_xlfn.IFS($AU575="target_sister",$AO575,$AU575="target_brother", $AN575,$AU575="distractor_sister",$AQ575,$AU575="distractor_brother",$AP575)</f>
        <v>HT2_sister_taylor.png</v>
      </c>
      <c r="AC575" s="111" t="str">
        <f>_xlfn.CONCAT(VLOOKUP($C575&amp;$G575,'Character Sets'!$A$3:$H$21,6,FALSE)," gave the ",LEFT($Q575,FIND(".",$Q575)-1)," to ",$AK575," ",$AL575,".")</f>
        <v>Sam gave the watermelon to their brother.</v>
      </c>
      <c r="AD575" s="107">
        <v>27</v>
      </c>
      <c r="AE575" s="106" t="str" cm="1">
        <f t="array" ref="AE575">_xlfn.IFS($B575="both", "_nametag", $B575="nametag", "_nametag", $B575="intro", "", $B575="neither", "")</f>
        <v/>
      </c>
      <c r="AF575" s="46" t="s">
        <v>5</v>
      </c>
      <c r="AG575" s="46" t="s">
        <v>6</v>
      </c>
      <c r="AH575" s="108" t="str">
        <f t="shared" si="104"/>
        <v>watermelon</v>
      </c>
      <c r="AI575" s="46" t="s">
        <v>8</v>
      </c>
      <c r="AJ575" s="110" t="str">
        <f t="shared" si="102"/>
        <v>bottom left</v>
      </c>
      <c r="AK575" s="110" t="str" cm="1">
        <f t="array" ref="AK575">_xlfn.IFS($G575="he", "his", $G575="she", "her", $G575="they", "their")</f>
        <v>their</v>
      </c>
      <c r="AL575" s="110" t="s">
        <v>135</v>
      </c>
      <c r="AM575" s="111" t="str">
        <f t="shared" si="103"/>
        <v>they_brother</v>
      </c>
      <c r="AN575" s="106" t="str">
        <f t="shared" si="105"/>
        <v>ST2_brother_sam.png</v>
      </c>
      <c r="AO575" s="106" t="str">
        <f t="shared" si="106"/>
        <v>ST2_sister_sam.png</v>
      </c>
      <c r="AP575" s="106" t="str">
        <f t="shared" si="107"/>
        <v>HT2_brother_taylor.png</v>
      </c>
      <c r="AQ575" s="106" t="str">
        <f t="shared" si="108"/>
        <v>HT2_sister_taylor.png</v>
      </c>
      <c r="AR575" s="106" t="s">
        <v>356</v>
      </c>
      <c r="AS575" s="106" t="s">
        <v>357</v>
      </c>
      <c r="AT575" s="106" t="s">
        <v>355</v>
      </c>
      <c r="AU575" s="106" t="s">
        <v>358</v>
      </c>
    </row>
    <row r="576" spans="1:47" x14ac:dyDescent="0.25">
      <c r="A576" s="107">
        <v>16</v>
      </c>
      <c r="B576" s="107" t="s">
        <v>124</v>
      </c>
      <c r="C576" s="107">
        <v>4</v>
      </c>
      <c r="D576" s="46" t="s">
        <v>10</v>
      </c>
      <c r="E576" s="46" t="str">
        <f t="shared" si="98"/>
        <v>intro_list4_critical28</v>
      </c>
      <c r="F576" s="109" t="s">
        <v>339</v>
      </c>
      <c r="G576" s="46" t="s">
        <v>197</v>
      </c>
      <c r="H576" s="46">
        <f>VLOOKUP($C576&amp;$G576,'Character Sets'!$A$3:$H$21,3,FALSE)</f>
        <v>12</v>
      </c>
      <c r="I576" s="46" t="str">
        <f>VLOOKUP($C576&amp;$G576,'Character Sets'!$A$3:$H$21,4,FALSE)</f>
        <v>ST2</v>
      </c>
      <c r="J576" s="46" t="str">
        <f>LOWER(VLOOKUP($C576&amp;$G576,'Character Sets'!$A$3:$H$21,6,FALSE))</f>
        <v>sam</v>
      </c>
      <c r="K576" s="114" t="str">
        <f t="shared" si="99"/>
        <v>ST2_they_sam.png</v>
      </c>
      <c r="L576" s="46" t="s">
        <v>195</v>
      </c>
      <c r="M576" s="46">
        <f>VLOOKUP($C576&amp;$L576,'Character Sets'!$A$3:$H$21,3,FALSE)</f>
        <v>10</v>
      </c>
      <c r="N576" s="46" t="str">
        <f>VLOOKUP($C576&amp;$L576,'Character Sets'!$A$3:$H$21,4,FALSE)</f>
        <v>HT2</v>
      </c>
      <c r="O576" s="46" t="str">
        <f>LOWER(VLOOKUP($C576&amp;$L576,'Character Sets'!$A$3:$H$21,6,FALSE))</f>
        <v>taylor</v>
      </c>
      <c r="P576" s="114" t="str">
        <f t="shared" si="100"/>
        <v>HT2_he_taylor.png</v>
      </c>
      <c r="Q576" s="114" t="s">
        <v>32</v>
      </c>
      <c r="R576" s="107" cm="1">
        <f t="array" ref="R576">_xlfn.IFS($AF576="left", 275, $AF576="right", 525)</f>
        <v>525</v>
      </c>
      <c r="S576" s="107" cm="1">
        <f t="array" ref="S576">_xlfn.IFS($AG576="left", 275, $AG576="right", 525)</f>
        <v>275</v>
      </c>
      <c r="T576" s="107" cm="1">
        <f t="array" ref="T576">_xlfn.IFS($AF576="left", 175, $AF576="right", 725)</f>
        <v>725</v>
      </c>
      <c r="U576" s="107" cm="1">
        <f t="array" ref="U576">_xlfn.IFS($AI576="top", 150, $AI576="bottom", 250)</f>
        <v>250</v>
      </c>
      <c r="V576" s="107" cm="1">
        <f t="array" ref="V576">_xlfn.IFS($AI576="top", 100, $AI576="bottom", 300)</f>
        <v>300</v>
      </c>
      <c r="W576" s="107" cm="1">
        <f t="array" ref="W576">_xlfn.IFS($AI576="top", 50, $AI576="bottom", 350)</f>
        <v>350</v>
      </c>
      <c r="X576" s="111" t="str">
        <f t="shared" si="101"/>
        <v>ST2_sister_sam.png</v>
      </c>
      <c r="Y576" s="106" t="str" cm="1">
        <f t="array" ref="Y576">_xlfn.IFS($AR576="target_sister",$AO576,$AR576="target_brother", $AN576,$AR576="distractor_sister",$AQ576,$AR576="distractor_brother",$AP576)</f>
        <v>HT2_sister_taylor.png</v>
      </c>
      <c r="Z576" s="106" t="str" cm="1">
        <f t="array" ref="Z576">_xlfn.IFS($AS576="target_sister",$AO576,$AS576="target_brother", $AN576,$AS576="distractor_sister",$AQ576,$AS576="distractor_brother",$AP576)</f>
        <v>ST2_brother_sam.png</v>
      </c>
      <c r="AA576" s="106" t="str" cm="1">
        <f t="array" ref="AA576">_xlfn.IFS($AT576="target_sister",$AO576,$AT576="target_brother", $AN576,$AT576="distractor_sister",$AQ576,$AT576="distractor_brother",$AP576)</f>
        <v>HT2_brother_taylor.png</v>
      </c>
      <c r="AB576" s="106" t="str" cm="1">
        <f t="array" ref="AB576">_xlfn.IFS($AU576="target_sister",$AO576,$AU576="target_brother", $AN576,$AU576="distractor_sister",$AQ576,$AU576="distractor_brother",$AP576)</f>
        <v>ST2_sister_sam.png</v>
      </c>
      <c r="AC576" s="111" t="str">
        <f>_xlfn.CONCAT(VLOOKUP($C576&amp;$G576,'Character Sets'!$A$3:$H$21,6,FALSE)," gave the ",LEFT($Q576,FIND(".",$Q576)-1)," to ",$AK576," ",$AL576,".")</f>
        <v>Sam gave the knife to their sister.</v>
      </c>
      <c r="AD576" s="107">
        <v>28</v>
      </c>
      <c r="AE576" s="106" t="str" cm="1">
        <f t="array" ref="AE576">_xlfn.IFS($B576="both", "_nametag", $B576="nametag", "_nametag", $B576="intro", "", $B576="neither", "")</f>
        <v/>
      </c>
      <c r="AF576" s="46" t="s">
        <v>6</v>
      </c>
      <c r="AG576" s="46" t="s">
        <v>5</v>
      </c>
      <c r="AH576" s="108" t="str">
        <f t="shared" si="104"/>
        <v>knife</v>
      </c>
      <c r="AI576" s="46" t="s">
        <v>8</v>
      </c>
      <c r="AJ576" s="110" t="str">
        <f t="shared" si="102"/>
        <v>bottom right</v>
      </c>
      <c r="AK576" s="110" t="str" cm="1">
        <f t="array" ref="AK576">_xlfn.IFS($G576="he", "his", $G576="she", "her", $G576="they", "their")</f>
        <v>their</v>
      </c>
      <c r="AL576" s="110" t="s">
        <v>136</v>
      </c>
      <c r="AM576" s="111" t="str">
        <f t="shared" si="103"/>
        <v>they_sister</v>
      </c>
      <c r="AN576" s="106" t="str">
        <f t="shared" si="105"/>
        <v>ST2_brother_sam.png</v>
      </c>
      <c r="AO576" s="106" t="str">
        <f t="shared" si="106"/>
        <v>ST2_sister_sam.png</v>
      </c>
      <c r="AP576" s="106" t="str">
        <f t="shared" si="107"/>
        <v>HT2_brother_taylor.png</v>
      </c>
      <c r="AQ576" s="106" t="str">
        <f t="shared" si="108"/>
        <v>HT2_sister_taylor.png</v>
      </c>
      <c r="AR576" s="106" t="s">
        <v>358</v>
      </c>
      <c r="AS576" s="106" t="s">
        <v>355</v>
      </c>
      <c r="AT576" s="106" t="s">
        <v>357</v>
      </c>
      <c r="AU576" s="106" t="s">
        <v>356</v>
      </c>
    </row>
    <row r="577" spans="1:47" x14ac:dyDescent="0.25">
      <c r="A577" s="107">
        <v>16</v>
      </c>
      <c r="B577" s="107" t="s">
        <v>124</v>
      </c>
      <c r="C577" s="107">
        <v>4</v>
      </c>
      <c r="D577" s="46" t="s">
        <v>10</v>
      </c>
      <c r="E577" s="46" t="str">
        <f t="shared" si="98"/>
        <v>intro_list4_critical29</v>
      </c>
      <c r="F577" s="109" t="s">
        <v>339</v>
      </c>
      <c r="G577" s="46" t="s">
        <v>197</v>
      </c>
      <c r="H577" s="46">
        <f>VLOOKUP($C577&amp;$G577,'Character Sets'!$A$3:$H$21,3,FALSE)</f>
        <v>12</v>
      </c>
      <c r="I577" s="46" t="str">
        <f>VLOOKUP($C577&amp;$G577,'Character Sets'!$A$3:$H$21,4,FALSE)</f>
        <v>ST2</v>
      </c>
      <c r="J577" s="46" t="str">
        <f>LOWER(VLOOKUP($C577&amp;$G577,'Character Sets'!$A$3:$H$21,6,FALSE))</f>
        <v>sam</v>
      </c>
      <c r="K577" s="114" t="str">
        <f t="shared" si="99"/>
        <v>ST2_they_sam.png</v>
      </c>
      <c r="L577" s="46" t="s">
        <v>195</v>
      </c>
      <c r="M577" s="46">
        <f>VLOOKUP($C577&amp;$L577,'Character Sets'!$A$3:$H$21,3,FALSE)</f>
        <v>10</v>
      </c>
      <c r="N577" s="46" t="str">
        <f>VLOOKUP($C577&amp;$L577,'Character Sets'!$A$3:$H$21,4,FALSE)</f>
        <v>HT2</v>
      </c>
      <c r="O577" s="46" t="str">
        <f>LOWER(VLOOKUP($C577&amp;$L577,'Character Sets'!$A$3:$H$21,6,FALSE))</f>
        <v>taylor</v>
      </c>
      <c r="P577" s="114" t="str">
        <f t="shared" si="100"/>
        <v>HT2_he_taylor.png</v>
      </c>
      <c r="Q577" s="114" t="s">
        <v>85</v>
      </c>
      <c r="R577" s="107" cm="1">
        <f t="array" ref="R577">_xlfn.IFS($AF577="left", 275, $AF577="right", 525)</f>
        <v>275</v>
      </c>
      <c r="S577" s="107" cm="1">
        <f t="array" ref="S577">_xlfn.IFS($AG577="left", 275, $AG577="right", 525)</f>
        <v>525</v>
      </c>
      <c r="T577" s="107" cm="1">
        <f t="array" ref="T577">_xlfn.IFS($AF577="left", 175, $AF577="right", 725)</f>
        <v>175</v>
      </c>
      <c r="U577" s="107" cm="1">
        <f t="array" ref="U577">_xlfn.IFS($AI577="top", 150, $AI577="bottom", 250)</f>
        <v>150</v>
      </c>
      <c r="V577" s="107" cm="1">
        <f t="array" ref="V577">_xlfn.IFS($AI577="top", 100, $AI577="bottom", 300)</f>
        <v>100</v>
      </c>
      <c r="W577" s="107" cm="1">
        <f t="array" ref="W577">_xlfn.IFS($AI577="top", 50, $AI577="bottom", 350)</f>
        <v>50</v>
      </c>
      <c r="X577" s="111" t="str">
        <f t="shared" si="101"/>
        <v>ST2_brother_sam.png</v>
      </c>
      <c r="Y577" s="106" t="str" cm="1">
        <f t="array" ref="Y577">_xlfn.IFS($AR577="target_sister",$AO577,$AR577="target_brother", $AN577,$AR577="distractor_sister",$AQ577,$AR577="distractor_brother",$AP577)</f>
        <v>ST2_brother_sam.png</v>
      </c>
      <c r="Z577" s="106" t="str" cm="1">
        <f t="array" ref="Z577">_xlfn.IFS($AS577="target_sister",$AO577,$AS577="target_brother", $AN577,$AS577="distractor_sister",$AQ577,$AS577="distractor_brother",$AP577)</f>
        <v>HT2_brother_taylor.png</v>
      </c>
      <c r="AA577" s="106" t="str" cm="1">
        <f t="array" ref="AA577">_xlfn.IFS($AT577="target_sister",$AO577,$AT577="target_brother", $AN577,$AT577="distractor_sister",$AQ577,$AT577="distractor_brother",$AP577)</f>
        <v>ST2_sister_sam.png</v>
      </c>
      <c r="AB577" s="106" t="str" cm="1">
        <f t="array" ref="AB577">_xlfn.IFS($AU577="target_sister",$AO577,$AU577="target_brother", $AN577,$AU577="distractor_sister",$AQ577,$AU577="distractor_brother",$AP577)</f>
        <v>HT2_sister_taylor.png</v>
      </c>
      <c r="AC577" s="111" t="str">
        <f>_xlfn.CONCAT(VLOOKUP($C577&amp;$G577,'Character Sets'!$A$3:$H$21,6,FALSE)," gave the ",LEFT($Q577,FIND(".",$Q577)-1)," to ",$AK577," ",$AL577,".")</f>
        <v>Sam gave the cookie to their brother.</v>
      </c>
      <c r="AD577" s="107">
        <v>29</v>
      </c>
      <c r="AE577" s="106" t="str" cm="1">
        <f t="array" ref="AE577">_xlfn.IFS($B577="both", "_nametag", $B577="nametag", "_nametag", $B577="intro", "", $B577="neither", "")</f>
        <v/>
      </c>
      <c r="AF577" s="46" t="s">
        <v>5</v>
      </c>
      <c r="AG577" s="46" t="s">
        <v>6</v>
      </c>
      <c r="AH577" s="108" t="str">
        <f t="shared" si="104"/>
        <v>cookie</v>
      </c>
      <c r="AI577" s="46" t="s">
        <v>7</v>
      </c>
      <c r="AJ577" s="110" t="str">
        <f t="shared" si="102"/>
        <v>top left</v>
      </c>
      <c r="AK577" s="110" t="str" cm="1">
        <f t="array" ref="AK577">_xlfn.IFS($G577="he", "his", $G577="she", "her", $G577="they", "their")</f>
        <v>their</v>
      </c>
      <c r="AL577" s="110" t="s">
        <v>135</v>
      </c>
      <c r="AM577" s="111" t="str">
        <f t="shared" si="103"/>
        <v>they_brother</v>
      </c>
      <c r="AN577" s="106" t="str">
        <f t="shared" si="105"/>
        <v>ST2_brother_sam.png</v>
      </c>
      <c r="AO577" s="106" t="str">
        <f t="shared" si="106"/>
        <v>ST2_sister_sam.png</v>
      </c>
      <c r="AP577" s="106" t="str">
        <f t="shared" si="107"/>
        <v>HT2_brother_taylor.png</v>
      </c>
      <c r="AQ577" s="106" t="str">
        <f t="shared" si="108"/>
        <v>HT2_sister_taylor.png</v>
      </c>
      <c r="AR577" s="106" t="s">
        <v>355</v>
      </c>
      <c r="AS577" s="106" t="s">
        <v>357</v>
      </c>
      <c r="AT577" s="106" t="s">
        <v>356</v>
      </c>
      <c r="AU577" s="106" t="s">
        <v>358</v>
      </c>
    </row>
    <row r="578" spans="1:47" x14ac:dyDescent="0.25">
      <c r="A578" s="107">
        <v>16</v>
      </c>
      <c r="B578" s="107" t="s">
        <v>124</v>
      </c>
      <c r="C578" s="107">
        <v>4</v>
      </c>
      <c r="D578" s="46" t="s">
        <v>10</v>
      </c>
      <c r="E578" s="46" t="str">
        <f t="shared" si="98"/>
        <v>intro_list4_critical30</v>
      </c>
      <c r="F578" s="109" t="s">
        <v>339</v>
      </c>
      <c r="G578" s="46" t="s">
        <v>197</v>
      </c>
      <c r="H578" s="46">
        <f>VLOOKUP($C578&amp;$G578,'Character Sets'!$A$3:$H$21,3,FALSE)</f>
        <v>12</v>
      </c>
      <c r="I578" s="46" t="str">
        <f>VLOOKUP($C578&amp;$G578,'Character Sets'!$A$3:$H$21,4,FALSE)</f>
        <v>ST2</v>
      </c>
      <c r="J578" s="46" t="str">
        <f>LOWER(VLOOKUP($C578&amp;$G578,'Character Sets'!$A$3:$H$21,6,FALSE))</f>
        <v>sam</v>
      </c>
      <c r="K578" s="114" t="str">
        <f t="shared" si="99"/>
        <v>ST2_they_sam.png</v>
      </c>
      <c r="L578" s="46" t="s">
        <v>195</v>
      </c>
      <c r="M578" s="46">
        <f>VLOOKUP($C578&amp;$L578,'Character Sets'!$A$3:$H$21,3,FALSE)</f>
        <v>10</v>
      </c>
      <c r="N578" s="46" t="str">
        <f>VLOOKUP($C578&amp;$L578,'Character Sets'!$A$3:$H$21,4,FALSE)</f>
        <v>HT2</v>
      </c>
      <c r="O578" s="46" t="str">
        <f>LOWER(VLOOKUP($C578&amp;$L578,'Character Sets'!$A$3:$H$21,6,FALSE))</f>
        <v>taylor</v>
      </c>
      <c r="P578" s="114" t="str">
        <f t="shared" si="100"/>
        <v>HT2_he_taylor.png</v>
      </c>
      <c r="Q578" s="114" t="s">
        <v>33</v>
      </c>
      <c r="R578" s="107" cm="1">
        <f t="array" ref="R578">_xlfn.IFS($AF578="left", 275, $AF578="right", 525)</f>
        <v>525</v>
      </c>
      <c r="S578" s="107" cm="1">
        <f t="array" ref="S578">_xlfn.IFS($AG578="left", 275, $AG578="right", 525)</f>
        <v>275</v>
      </c>
      <c r="T578" s="107" cm="1">
        <f t="array" ref="T578">_xlfn.IFS($AF578="left", 175, $AF578="right", 725)</f>
        <v>725</v>
      </c>
      <c r="U578" s="107" cm="1">
        <f t="array" ref="U578">_xlfn.IFS($AI578="top", 150, $AI578="bottom", 250)</f>
        <v>250</v>
      </c>
      <c r="V578" s="107" cm="1">
        <f t="array" ref="V578">_xlfn.IFS($AI578="top", 100, $AI578="bottom", 300)</f>
        <v>300</v>
      </c>
      <c r="W578" s="107" cm="1">
        <f t="array" ref="W578">_xlfn.IFS($AI578="top", 50, $AI578="bottom", 350)</f>
        <v>350</v>
      </c>
      <c r="X578" s="111" t="str">
        <f t="shared" si="101"/>
        <v>ST2_sister_sam.png</v>
      </c>
      <c r="Y578" s="106" t="str" cm="1">
        <f t="array" ref="Y578">_xlfn.IFS($AR578="target_sister",$AO578,$AR578="target_brother", $AN578,$AR578="distractor_sister",$AQ578,$AR578="distractor_brother",$AP578)</f>
        <v>HT2_sister_taylor.png</v>
      </c>
      <c r="Z578" s="106" t="str" cm="1">
        <f t="array" ref="Z578">_xlfn.IFS($AS578="target_sister",$AO578,$AS578="target_brother", $AN578,$AS578="distractor_sister",$AQ578,$AS578="distractor_brother",$AP578)</f>
        <v>ST2_brother_sam.png</v>
      </c>
      <c r="AA578" s="106" t="str" cm="1">
        <f t="array" ref="AA578">_xlfn.IFS($AT578="target_sister",$AO578,$AT578="target_brother", $AN578,$AT578="distractor_sister",$AQ578,$AT578="distractor_brother",$AP578)</f>
        <v>HT2_brother_taylor.png</v>
      </c>
      <c r="AB578" s="106" t="str" cm="1">
        <f t="array" ref="AB578">_xlfn.IFS($AU578="target_sister",$AO578,$AU578="target_brother", $AN578,$AU578="distractor_sister",$AQ578,$AU578="distractor_brother",$AP578)</f>
        <v>ST2_sister_sam.png</v>
      </c>
      <c r="AC578" s="111" t="str">
        <f>_xlfn.CONCAT(VLOOKUP($C578&amp;$G578,'Character Sets'!$A$3:$H$21,6,FALSE)," gave the ",LEFT($Q578,FIND(".",$Q578)-1)," to ",$AK578," ",$AL578,".")</f>
        <v>Sam gave the tomato to their sister.</v>
      </c>
      <c r="AD578" s="107">
        <v>30</v>
      </c>
      <c r="AE578" s="106" t="str" cm="1">
        <f t="array" ref="AE578">_xlfn.IFS($B578="both", "_nametag", $B578="nametag", "_nametag", $B578="intro", "", $B578="neither", "")</f>
        <v/>
      </c>
      <c r="AF578" s="46" t="s">
        <v>6</v>
      </c>
      <c r="AG578" s="46" t="s">
        <v>5</v>
      </c>
      <c r="AH578" s="108" t="str">
        <f t="shared" si="104"/>
        <v>tomato</v>
      </c>
      <c r="AI578" s="108" t="s">
        <v>8</v>
      </c>
      <c r="AJ578" s="110" t="str">
        <f t="shared" si="102"/>
        <v>bottom right</v>
      </c>
      <c r="AK578" s="110" t="str" cm="1">
        <f t="array" ref="AK578">_xlfn.IFS($G578="he", "his", $G578="she", "her", $G578="they", "their")</f>
        <v>their</v>
      </c>
      <c r="AL578" s="110" t="s">
        <v>136</v>
      </c>
      <c r="AM578" s="111" t="str">
        <f t="shared" si="103"/>
        <v>they_sister</v>
      </c>
      <c r="AN578" s="106" t="str">
        <f t="shared" si="105"/>
        <v>ST2_brother_sam.png</v>
      </c>
      <c r="AO578" s="106" t="str">
        <f t="shared" si="106"/>
        <v>ST2_sister_sam.png</v>
      </c>
      <c r="AP578" s="106" t="str">
        <f t="shared" si="107"/>
        <v>HT2_brother_taylor.png</v>
      </c>
      <c r="AQ578" s="106" t="str">
        <f t="shared" si="108"/>
        <v>HT2_sister_taylor.png</v>
      </c>
      <c r="AR578" s="106" t="s">
        <v>358</v>
      </c>
      <c r="AS578" s="106" t="s">
        <v>355</v>
      </c>
      <c r="AT578" s="106" t="s">
        <v>357</v>
      </c>
      <c r="AU578" s="106" t="s">
        <v>356</v>
      </c>
    </row>
    <row r="579" spans="1:47" x14ac:dyDescent="0.25">
      <c r="A579" s="107">
        <v>17</v>
      </c>
      <c r="B579" s="107" t="s">
        <v>124</v>
      </c>
      <c r="C579" s="107">
        <v>5</v>
      </c>
      <c r="D579" s="46" t="s">
        <v>65</v>
      </c>
      <c r="E579" s="46" t="str">
        <f t="shared" ref="E579:E642" si="109">_xlfn.CONCAT($B579, "_list", $C579, "_", $D579, $AD579)</f>
        <v>intro_list5_example1</v>
      </c>
      <c r="F579" s="109" t="s">
        <v>337</v>
      </c>
      <c r="G579" s="46" t="s">
        <v>195</v>
      </c>
      <c r="H579" s="46">
        <f>VLOOKUP($C579&amp;$G579,'Character Sets'!$A$3:$H$21,3,FALSE)</f>
        <v>13</v>
      </c>
      <c r="I579" s="46" t="str">
        <f>VLOOKUP($C579&amp;$G579,'Character Sets'!$A$3:$H$21,4,FALSE)</f>
        <v>HT2</v>
      </c>
      <c r="J579" s="46" t="str">
        <f>LOWER(VLOOKUP($C579&amp;$G579,'Character Sets'!$A$3:$H$21,6,FALSE))</f>
        <v>casey</v>
      </c>
      <c r="K579" s="114" t="str">
        <f t="shared" ref="K579:K642" si="110">_xlfn.CONCAT($I579, "_", $G579, "_", $J579, $AE579, ".png")</f>
        <v>HT2_he_casey.png</v>
      </c>
      <c r="L579" s="46" t="s">
        <v>196</v>
      </c>
      <c r="M579" s="46">
        <f>VLOOKUP($C579&amp;$L579,'Character Sets'!$A$3:$H$21,3,FALSE)</f>
        <v>14</v>
      </c>
      <c r="N579" s="46" t="str">
        <f>VLOOKUP($C579&amp;$L579,'Character Sets'!$A$3:$H$21,4,FALSE)</f>
        <v>ST2</v>
      </c>
      <c r="O579" s="46" t="str">
        <f>LOWER(VLOOKUP($C579&amp;$L579,'Character Sets'!$A$3:$H$21,6,FALSE))</f>
        <v>jaime</v>
      </c>
      <c r="P579" s="114" t="str">
        <f t="shared" ref="P579:P642" si="111">_xlfn.CONCAT($N579, "_", $L579, "_", $O579, $AE579, ".png")</f>
        <v>ST2_she_jaime.png</v>
      </c>
      <c r="Q579" s="114" t="s">
        <v>38</v>
      </c>
      <c r="R579" s="107" cm="1">
        <f t="array" ref="R579">_xlfn.IFS($AF579="left", 275, $AF579="right", 525)</f>
        <v>275</v>
      </c>
      <c r="S579" s="107" cm="1">
        <f t="array" ref="S579">_xlfn.IFS($AG579="left", 275, $AG579="right", 525)</f>
        <v>525</v>
      </c>
      <c r="T579" s="107" cm="1">
        <f t="array" ref="T579">_xlfn.IFS($AF579="left", 175, $AF579="right", 725)</f>
        <v>175</v>
      </c>
      <c r="U579" s="107" cm="1">
        <f t="array" ref="U579">_xlfn.IFS($AI579="top", 150, $AI579="bottom", 250)</f>
        <v>250</v>
      </c>
      <c r="V579" s="107" cm="1">
        <f t="array" ref="V579">_xlfn.IFS($AI579="top", 100, $AI579="bottom", 300)</f>
        <v>300</v>
      </c>
      <c r="W579" s="107" cm="1">
        <f t="array" ref="W579">_xlfn.IFS($AI579="top", 50, $AI579="bottom", 350)</f>
        <v>350</v>
      </c>
      <c r="X579" s="111" t="str">
        <f t="shared" ref="X579:X642" si="112">_xlfn.CONCAT($I579,"_",$AL579,"_",$J579, ".png")</f>
        <v>HT2_brother_casey.png</v>
      </c>
      <c r="Y579" s="106" t="str" cm="1">
        <f t="array" ref="Y579">_xlfn.IFS($AR579="target_sister",$AO579,$AR579="target_brother", $AN579,$AR579="distractor_sister",$AQ579,$AR579="distractor_brother",$AP579)</f>
        <v>HT2_sister_casey.png</v>
      </c>
      <c r="Z579" s="106" t="str" cm="1">
        <f t="array" ref="Z579">_xlfn.IFS($AS579="target_sister",$AO579,$AS579="target_brother", $AN579,$AS579="distractor_sister",$AQ579,$AS579="distractor_brother",$AP579)</f>
        <v>ST2_brother_jaime.png</v>
      </c>
      <c r="AA579" s="106" t="str" cm="1">
        <f t="array" ref="AA579">_xlfn.IFS($AT579="target_sister",$AO579,$AT579="target_brother", $AN579,$AT579="distractor_sister",$AQ579,$AT579="distractor_brother",$AP579)</f>
        <v>HT2_brother_casey.png</v>
      </c>
      <c r="AB579" s="106" t="str" cm="1">
        <f t="array" ref="AB579">_xlfn.IFS($AU579="target_sister",$AO579,$AU579="target_brother", $AN579,$AU579="distractor_sister",$AQ579,$AU579="distractor_brother",$AP579)</f>
        <v>ST2_sister_jaime.png</v>
      </c>
      <c r="AC579" s="111" t="str">
        <f>_xlfn.CONCAT(VLOOKUP($C579&amp;$G579,'Character Sets'!$A$3:$H$21,6,FALSE)," gave the ",LEFT($Q579,FIND(".",$Q579)-1)," to ",$AK579," ",$AL579,".")</f>
        <v>Casey gave the fork to his brother.</v>
      </c>
      <c r="AD579" s="107">
        <v>1</v>
      </c>
      <c r="AE579" s="106" t="str" cm="1">
        <f t="array" ref="AE579">_xlfn.IFS($B579="both", "_nametag", $B579="nametag", "_nametag", $B579="intro", "", $B579="neither", "")</f>
        <v/>
      </c>
      <c r="AF579" s="108" t="s">
        <v>5</v>
      </c>
      <c r="AG579" s="108" t="s">
        <v>6</v>
      </c>
      <c r="AH579" s="108" t="str">
        <f t="shared" si="104"/>
        <v>fork</v>
      </c>
      <c r="AI579" s="108" t="s">
        <v>8</v>
      </c>
      <c r="AJ579" s="110" t="str">
        <f t="shared" ref="AJ579:AJ642" si="113">_xlfn.CONCAT($AI579, " ", $AF579)</f>
        <v>bottom left</v>
      </c>
      <c r="AK579" s="110" t="str" cm="1">
        <f t="array" ref="AK579">_xlfn.IFS($G579="he", "his", $G579="she", "her", $G579="they", "their")</f>
        <v>his</v>
      </c>
      <c r="AL579" s="110" t="s">
        <v>135</v>
      </c>
      <c r="AM579" s="111" t="str">
        <f t="shared" ref="AM579:AM642" si="114">_xlfn.CONCAT($G579,"_",$AL579)</f>
        <v>he_brother</v>
      </c>
      <c r="AN579" s="106" t="str">
        <f t="shared" si="105"/>
        <v>HT2_brother_casey.png</v>
      </c>
      <c r="AO579" s="106" t="str">
        <f t="shared" si="106"/>
        <v>HT2_sister_casey.png</v>
      </c>
      <c r="AP579" s="106" t="str">
        <f t="shared" si="107"/>
        <v>ST2_brother_jaime.png</v>
      </c>
      <c r="AQ579" s="106" t="str">
        <f t="shared" si="108"/>
        <v>ST2_sister_jaime.png</v>
      </c>
      <c r="AR579" s="106" t="s">
        <v>356</v>
      </c>
      <c r="AS579" s="106" t="s">
        <v>357</v>
      </c>
      <c r="AT579" s="106" t="s">
        <v>355</v>
      </c>
      <c r="AU579" s="106" t="s">
        <v>358</v>
      </c>
    </row>
    <row r="580" spans="1:47" x14ac:dyDescent="0.25">
      <c r="A580" s="107">
        <v>17</v>
      </c>
      <c r="B580" s="107" t="s">
        <v>124</v>
      </c>
      <c r="C580" s="107">
        <v>5</v>
      </c>
      <c r="D580" s="46" t="s">
        <v>65</v>
      </c>
      <c r="E580" s="46" t="str">
        <f t="shared" si="109"/>
        <v>intro_list5_example2</v>
      </c>
      <c r="F580" s="109" t="s">
        <v>338</v>
      </c>
      <c r="G580" s="46" t="s">
        <v>196</v>
      </c>
      <c r="H580" s="46">
        <f>VLOOKUP($C580&amp;$G580,'Character Sets'!$A$3:$H$21,3,FALSE)</f>
        <v>14</v>
      </c>
      <c r="I580" s="46" t="str">
        <f>VLOOKUP($C580&amp;$G580,'Character Sets'!$A$3:$H$21,4,FALSE)</f>
        <v>ST2</v>
      </c>
      <c r="J580" s="46" t="str">
        <f>LOWER(VLOOKUP($C580&amp;$G580,'Character Sets'!$A$3:$H$21,6,FALSE))</f>
        <v>jaime</v>
      </c>
      <c r="K580" s="114" t="str">
        <f t="shared" si="110"/>
        <v>ST2_she_jaime.png</v>
      </c>
      <c r="L580" s="46" t="s">
        <v>197</v>
      </c>
      <c r="M580" s="46">
        <f>VLOOKUP($C580&amp;$L580,'Character Sets'!$A$3:$H$21,3,FALSE)</f>
        <v>15</v>
      </c>
      <c r="N580" s="46" t="str">
        <f>VLOOKUP($C580&amp;$L580,'Character Sets'!$A$3:$H$21,4,FALSE)</f>
        <v>ST1</v>
      </c>
      <c r="O580" s="46" t="str">
        <f>LOWER(VLOOKUP($C580&amp;$L580,'Character Sets'!$A$3:$H$21,6,FALSE))</f>
        <v>alex</v>
      </c>
      <c r="P580" s="114" t="str">
        <f t="shared" si="111"/>
        <v>ST1_they_alex.png</v>
      </c>
      <c r="Q580" s="114" t="s">
        <v>99</v>
      </c>
      <c r="R580" s="107" cm="1">
        <f t="array" ref="R580">_xlfn.IFS($AF580="left", 275, $AF580="right", 525)</f>
        <v>525</v>
      </c>
      <c r="S580" s="107" cm="1">
        <f t="array" ref="S580">_xlfn.IFS($AG580="left", 275, $AG580="right", 525)</f>
        <v>275</v>
      </c>
      <c r="T580" s="107" cm="1">
        <f t="array" ref="T580">_xlfn.IFS($AF580="left", 175, $AF580="right", 725)</f>
        <v>725</v>
      </c>
      <c r="U580" s="107" cm="1">
        <f t="array" ref="U580">_xlfn.IFS($AI580="top", 150, $AI580="bottom", 250)</f>
        <v>250</v>
      </c>
      <c r="V580" s="107" cm="1">
        <f t="array" ref="V580">_xlfn.IFS($AI580="top", 100, $AI580="bottom", 300)</f>
        <v>300</v>
      </c>
      <c r="W580" s="107" cm="1">
        <f t="array" ref="W580">_xlfn.IFS($AI580="top", 50, $AI580="bottom", 350)</f>
        <v>350</v>
      </c>
      <c r="X580" s="111" t="str">
        <f t="shared" si="112"/>
        <v>ST2_sister_jaime.png</v>
      </c>
      <c r="Y580" s="106" t="str" cm="1">
        <f t="array" ref="Y580">_xlfn.IFS($AR580="target_sister",$AO580,$AR580="target_brother", $AN580,$AR580="distractor_sister",$AQ580,$AR580="distractor_brother",$AP580)</f>
        <v>ST1_brother_alex.png</v>
      </c>
      <c r="Z580" s="106" t="str" cm="1">
        <f t="array" ref="Z580">_xlfn.IFS($AS580="target_sister",$AO580,$AS580="target_brother", $AN580,$AS580="distractor_sister",$AQ580,$AS580="distractor_brother",$AP580)</f>
        <v>ST2_brother_jaime.png</v>
      </c>
      <c r="AA580" s="106" t="str" cm="1">
        <f t="array" ref="AA580">_xlfn.IFS($AT580="target_sister",$AO580,$AT580="target_brother", $AN580,$AT580="distractor_sister",$AQ580,$AT580="distractor_brother",$AP580)</f>
        <v>ST1_sister_alex.png</v>
      </c>
      <c r="AB580" s="106" t="str" cm="1">
        <f t="array" ref="AB580">_xlfn.IFS($AU580="target_sister",$AO580,$AU580="target_brother", $AN580,$AU580="distractor_sister",$AQ580,$AU580="distractor_brother",$AP580)</f>
        <v>ST2_sister_jaime.png</v>
      </c>
      <c r="AC580" s="111" t="str">
        <f>_xlfn.CONCAT(VLOOKUP($C580&amp;$G580,'Character Sets'!$A$3:$H$21,6,FALSE)," gave the ",LEFT($Q580,FIND(".",$Q580)-1)," to ",$AK580," ",$AL580,".")</f>
        <v>Jaime gave the pepper to her sister.</v>
      </c>
      <c r="AD580" s="107">
        <v>2</v>
      </c>
      <c r="AE580" s="106" t="str" cm="1">
        <f t="array" ref="AE580">_xlfn.IFS($B580="both", "_nametag", $B580="nametag", "_nametag", $B580="intro", "", $B580="neither", "")</f>
        <v/>
      </c>
      <c r="AF580" s="108" t="s">
        <v>6</v>
      </c>
      <c r="AG580" s="108" t="s">
        <v>5</v>
      </c>
      <c r="AH580" s="108" t="str">
        <f t="shared" si="104"/>
        <v>pepper</v>
      </c>
      <c r="AI580" s="108" t="s">
        <v>8</v>
      </c>
      <c r="AJ580" s="110" t="str">
        <f t="shared" si="113"/>
        <v>bottom right</v>
      </c>
      <c r="AK580" s="110" t="str" cm="1">
        <f t="array" ref="AK580">_xlfn.IFS($G580="he", "his", $G580="she", "her", $G580="they", "their")</f>
        <v>her</v>
      </c>
      <c r="AL580" s="110" t="s">
        <v>136</v>
      </c>
      <c r="AM580" s="111" t="str">
        <f t="shared" si="114"/>
        <v>she_sister</v>
      </c>
      <c r="AN580" s="106" t="str">
        <f t="shared" si="105"/>
        <v>ST2_brother_jaime.png</v>
      </c>
      <c r="AO580" s="106" t="str">
        <f t="shared" si="106"/>
        <v>ST2_sister_jaime.png</v>
      </c>
      <c r="AP580" s="106" t="str">
        <f t="shared" si="107"/>
        <v>ST1_brother_alex.png</v>
      </c>
      <c r="AQ580" s="106" t="str">
        <f t="shared" si="108"/>
        <v>ST1_sister_alex.png</v>
      </c>
      <c r="AR580" s="106" t="s">
        <v>357</v>
      </c>
      <c r="AS580" s="106" t="s">
        <v>355</v>
      </c>
      <c r="AT580" s="106" t="s">
        <v>358</v>
      </c>
      <c r="AU580" s="106" t="s">
        <v>356</v>
      </c>
    </row>
    <row r="581" spans="1:47" x14ac:dyDescent="0.25">
      <c r="A581" s="107">
        <v>17</v>
      </c>
      <c r="B581" s="107" t="s">
        <v>124</v>
      </c>
      <c r="C581" s="107">
        <v>5</v>
      </c>
      <c r="D581" s="46" t="s">
        <v>65</v>
      </c>
      <c r="E581" s="46" t="str">
        <f t="shared" si="109"/>
        <v>intro_list5_example3</v>
      </c>
      <c r="F581" s="109" t="s">
        <v>339</v>
      </c>
      <c r="G581" s="46" t="s">
        <v>197</v>
      </c>
      <c r="H581" s="46">
        <f>VLOOKUP($C581&amp;$G581,'Character Sets'!$A$3:$H$21,3,FALSE)</f>
        <v>15</v>
      </c>
      <c r="I581" s="46" t="str">
        <f>VLOOKUP($C581&amp;$G581,'Character Sets'!$A$3:$H$21,4,FALSE)</f>
        <v>ST1</v>
      </c>
      <c r="J581" s="46" t="str">
        <f>LOWER(VLOOKUP($C581&amp;$G581,'Character Sets'!$A$3:$H$21,6,FALSE))</f>
        <v>alex</v>
      </c>
      <c r="K581" s="114" t="str">
        <f t="shared" si="110"/>
        <v>ST1_they_alex.png</v>
      </c>
      <c r="L581" s="46" t="s">
        <v>195</v>
      </c>
      <c r="M581" s="46">
        <f>VLOOKUP($C581&amp;$L581,'Character Sets'!$A$3:$H$21,3,FALSE)</f>
        <v>13</v>
      </c>
      <c r="N581" s="46" t="str">
        <f>VLOOKUP($C581&amp;$L581,'Character Sets'!$A$3:$H$21,4,FALSE)</f>
        <v>HT2</v>
      </c>
      <c r="O581" s="46" t="str">
        <f>LOWER(VLOOKUP($C581&amp;$L581,'Character Sets'!$A$3:$H$21,6,FALSE))</f>
        <v>casey</v>
      </c>
      <c r="P581" s="114" t="str">
        <f t="shared" si="111"/>
        <v>HT2_he_casey.png</v>
      </c>
      <c r="Q581" s="114" t="s">
        <v>36</v>
      </c>
      <c r="R581" s="107" cm="1">
        <f t="array" ref="R581">_xlfn.IFS($AF581="left", 275, $AF581="right", 525)</f>
        <v>525</v>
      </c>
      <c r="S581" s="107" cm="1">
        <f t="array" ref="S581">_xlfn.IFS($AG581="left", 275, $AG581="right", 525)</f>
        <v>275</v>
      </c>
      <c r="T581" s="107" cm="1">
        <f t="array" ref="T581">_xlfn.IFS($AF581="left", 175, $AF581="right", 725)</f>
        <v>725</v>
      </c>
      <c r="U581" s="107" cm="1">
        <f t="array" ref="U581">_xlfn.IFS($AI581="top", 150, $AI581="bottom", 250)</f>
        <v>150</v>
      </c>
      <c r="V581" s="107" cm="1">
        <f t="array" ref="V581">_xlfn.IFS($AI581="top", 100, $AI581="bottom", 300)</f>
        <v>100</v>
      </c>
      <c r="W581" s="107" cm="1">
        <f t="array" ref="W581">_xlfn.IFS($AI581="top", 50, $AI581="bottom", 350)</f>
        <v>50</v>
      </c>
      <c r="X581" s="111" t="str">
        <f t="shared" si="112"/>
        <v>ST1_brother_alex.png</v>
      </c>
      <c r="Y581" s="106" t="str" cm="1">
        <f t="array" ref="Y581">_xlfn.IFS($AR581="target_sister",$AO581,$AR581="target_brother", $AN581,$AR581="distractor_sister",$AQ581,$AR581="distractor_brother",$AP581)</f>
        <v>HT2_brother_casey.png</v>
      </c>
      <c r="Z581" s="106" t="str" cm="1">
        <f t="array" ref="Z581">_xlfn.IFS($AS581="target_sister",$AO581,$AS581="target_brother", $AN581,$AS581="distractor_sister",$AQ581,$AS581="distractor_brother",$AP581)</f>
        <v>ST1_brother_alex.png</v>
      </c>
      <c r="AA581" s="106" t="str" cm="1">
        <f t="array" ref="AA581">_xlfn.IFS($AT581="target_sister",$AO581,$AT581="target_brother", $AN581,$AT581="distractor_sister",$AQ581,$AT581="distractor_brother",$AP581)</f>
        <v>HT2_sister_casey.png</v>
      </c>
      <c r="AB581" s="106" t="str" cm="1">
        <f t="array" ref="AB581">_xlfn.IFS($AU581="target_sister",$AO581,$AU581="target_brother", $AN581,$AU581="distractor_sister",$AQ581,$AU581="distractor_brother",$AP581)</f>
        <v>ST1_sister_alex.png</v>
      </c>
      <c r="AC581" s="111" t="str">
        <f>_xlfn.CONCAT(VLOOKUP($C581&amp;$G581,'Character Sets'!$A$3:$H$21,6,FALSE)," gave the ",LEFT($Q581,FIND(".",$Q581)-1)," to ",$AK581," ",$AL581,".")</f>
        <v>Alex gave the peach to their brother.</v>
      </c>
      <c r="AD581" s="107">
        <v>3</v>
      </c>
      <c r="AE581" s="106" t="str" cm="1">
        <f t="array" ref="AE581">_xlfn.IFS($B581="both", "_nametag", $B581="nametag", "_nametag", $B581="intro", "", $B581="neither", "")</f>
        <v/>
      </c>
      <c r="AF581" s="108" t="s">
        <v>6</v>
      </c>
      <c r="AG581" s="108" t="s">
        <v>5</v>
      </c>
      <c r="AH581" s="108" t="str">
        <f t="shared" si="104"/>
        <v>peach</v>
      </c>
      <c r="AI581" s="108" t="s">
        <v>7</v>
      </c>
      <c r="AJ581" s="110" t="str">
        <f t="shared" si="113"/>
        <v>top right</v>
      </c>
      <c r="AK581" s="110" t="str" cm="1">
        <f t="array" ref="AK581">_xlfn.IFS($G581="he", "his", $G581="she", "her", $G581="they", "their")</f>
        <v>their</v>
      </c>
      <c r="AL581" s="110" t="s">
        <v>135</v>
      </c>
      <c r="AM581" s="111" t="str">
        <f t="shared" si="114"/>
        <v>they_brother</v>
      </c>
      <c r="AN581" s="106" t="str">
        <f t="shared" si="105"/>
        <v>ST1_brother_alex.png</v>
      </c>
      <c r="AO581" s="106" t="str">
        <f t="shared" si="106"/>
        <v>ST1_sister_alex.png</v>
      </c>
      <c r="AP581" s="106" t="str">
        <f t="shared" si="107"/>
        <v>HT2_brother_casey.png</v>
      </c>
      <c r="AQ581" s="106" t="str">
        <f t="shared" si="108"/>
        <v>HT2_sister_casey.png</v>
      </c>
      <c r="AR581" s="106" t="s">
        <v>357</v>
      </c>
      <c r="AS581" s="106" t="s">
        <v>355</v>
      </c>
      <c r="AT581" s="106" t="s">
        <v>358</v>
      </c>
      <c r="AU581" s="106" t="s">
        <v>356</v>
      </c>
    </row>
    <row r="582" spans="1:47" x14ac:dyDescent="0.25">
      <c r="A582" s="107">
        <v>17</v>
      </c>
      <c r="B582" s="107" t="s">
        <v>124</v>
      </c>
      <c r="C582" s="107">
        <v>5</v>
      </c>
      <c r="D582" s="46" t="s">
        <v>66</v>
      </c>
      <c r="E582" s="46" t="str">
        <f t="shared" si="109"/>
        <v>intro_list5_practice1</v>
      </c>
      <c r="F582" s="109" t="s">
        <v>338</v>
      </c>
      <c r="G582" s="46" t="s">
        <v>195</v>
      </c>
      <c r="H582" s="46">
        <f>VLOOKUP($C582&amp;$G582,'Character Sets'!$A$3:$H$21,3,FALSE)</f>
        <v>13</v>
      </c>
      <c r="I582" s="46" t="str">
        <f>VLOOKUP($C582&amp;$G582,'Character Sets'!$A$3:$H$21,4,FALSE)</f>
        <v>HT2</v>
      </c>
      <c r="J582" s="46" t="str">
        <f>LOWER(VLOOKUP($C582&amp;$G582,'Character Sets'!$A$3:$H$21,6,FALSE))</f>
        <v>casey</v>
      </c>
      <c r="K582" s="114" t="str">
        <f t="shared" si="110"/>
        <v>HT2_he_casey.png</v>
      </c>
      <c r="L582" s="46" t="s">
        <v>197</v>
      </c>
      <c r="M582" s="46">
        <f>VLOOKUP($C582&amp;$L582,'Character Sets'!$A$3:$H$21,3,FALSE)</f>
        <v>15</v>
      </c>
      <c r="N582" s="46" t="str">
        <f>VLOOKUP($C582&amp;$L582,'Character Sets'!$A$3:$H$21,4,FALSE)</f>
        <v>ST1</v>
      </c>
      <c r="O582" s="46" t="str">
        <f>LOWER(VLOOKUP($C582&amp;$L582,'Character Sets'!$A$3:$H$21,6,FALSE))</f>
        <v>alex</v>
      </c>
      <c r="P582" s="114" t="str">
        <f t="shared" si="111"/>
        <v>ST1_they_alex.png</v>
      </c>
      <c r="Q582" s="114" t="s">
        <v>39</v>
      </c>
      <c r="R582" s="107" cm="1">
        <f t="array" ref="R582">_xlfn.IFS($AF582="left", 275, $AF582="right", 525)</f>
        <v>525</v>
      </c>
      <c r="S582" s="107" cm="1">
        <f t="array" ref="S582">_xlfn.IFS($AG582="left", 275, $AG582="right", 525)</f>
        <v>275</v>
      </c>
      <c r="T582" s="107" cm="1">
        <f t="array" ref="T582">_xlfn.IFS($AF582="left", 175, $AF582="right", 725)</f>
        <v>725</v>
      </c>
      <c r="U582" s="107" cm="1">
        <f t="array" ref="U582">_xlfn.IFS($AI582="top", 150, $AI582="bottom", 250)</f>
        <v>150</v>
      </c>
      <c r="V582" s="107" cm="1">
        <f t="array" ref="V582">_xlfn.IFS($AI582="top", 100, $AI582="bottom", 300)</f>
        <v>100</v>
      </c>
      <c r="W582" s="107" cm="1">
        <f t="array" ref="W582">_xlfn.IFS($AI582="top", 50, $AI582="bottom", 350)</f>
        <v>50</v>
      </c>
      <c r="X582" s="111" t="str">
        <f t="shared" si="112"/>
        <v>HT2_sister_casey.png</v>
      </c>
      <c r="Y582" s="106" t="str" cm="1">
        <f t="array" ref="Y582">_xlfn.IFS($AR582="target_sister",$AO582,$AR582="target_brother", $AN582,$AR582="distractor_sister",$AQ582,$AR582="distractor_brother",$AP582)</f>
        <v>ST1_sister_alex.png</v>
      </c>
      <c r="Z582" s="106" t="str" cm="1">
        <f t="array" ref="Z582">_xlfn.IFS($AS582="target_sister",$AO582,$AS582="target_brother", $AN582,$AS582="distractor_sister",$AQ582,$AS582="distractor_brother",$AP582)</f>
        <v>HT2_sister_casey.png</v>
      </c>
      <c r="AA582" s="106" t="str" cm="1">
        <f t="array" ref="AA582">_xlfn.IFS($AT582="target_sister",$AO582,$AT582="target_brother", $AN582,$AT582="distractor_sister",$AQ582,$AT582="distractor_brother",$AP582)</f>
        <v>ST1_brother_alex.png</v>
      </c>
      <c r="AB582" s="106" t="str" cm="1">
        <f t="array" ref="AB582">_xlfn.IFS($AU582="target_sister",$AO582,$AU582="target_brother", $AN582,$AU582="distractor_sister",$AQ582,$AU582="distractor_brother",$AP582)</f>
        <v>HT2_brother_casey.png</v>
      </c>
      <c r="AC582" s="111" t="str">
        <f>_xlfn.CONCAT(VLOOKUP($C582&amp;$G582,'Character Sets'!$A$3:$H$21,6,FALSE)," gave the ",LEFT($Q582,FIND(".",$Q582)-1)," to ",$AK582," ",$AL582,".")</f>
        <v>Casey gave the sandwich to his sister.</v>
      </c>
      <c r="AD582" s="107">
        <v>1</v>
      </c>
      <c r="AE582" s="106" t="str" cm="1">
        <f t="array" ref="AE582">_xlfn.IFS($B582="both", "_nametag", $B582="nametag", "_nametag", $B582="intro", "", $B582="neither", "")</f>
        <v/>
      </c>
      <c r="AF582" s="108" t="s">
        <v>6</v>
      </c>
      <c r="AG582" s="108" t="s">
        <v>5</v>
      </c>
      <c r="AH582" s="108" t="str">
        <f t="shared" si="104"/>
        <v>sandwich</v>
      </c>
      <c r="AI582" s="108" t="s">
        <v>7</v>
      </c>
      <c r="AJ582" s="110" t="str">
        <f t="shared" si="113"/>
        <v>top right</v>
      </c>
      <c r="AK582" s="110" t="str" cm="1">
        <f t="array" ref="AK582">_xlfn.IFS($G582="he", "his", $G582="she", "her", $G582="they", "their")</f>
        <v>his</v>
      </c>
      <c r="AL582" s="110" t="s">
        <v>136</v>
      </c>
      <c r="AM582" s="111" t="str">
        <f t="shared" si="114"/>
        <v>he_sister</v>
      </c>
      <c r="AN582" s="106" t="str">
        <f t="shared" si="105"/>
        <v>HT2_brother_casey.png</v>
      </c>
      <c r="AO582" s="106" t="str">
        <f t="shared" si="106"/>
        <v>HT2_sister_casey.png</v>
      </c>
      <c r="AP582" s="106" t="str">
        <f t="shared" si="107"/>
        <v>ST1_brother_alex.png</v>
      </c>
      <c r="AQ582" s="106" t="str">
        <f t="shared" si="108"/>
        <v>ST1_sister_alex.png</v>
      </c>
      <c r="AR582" s="106" t="s">
        <v>358</v>
      </c>
      <c r="AS582" s="106" t="s">
        <v>356</v>
      </c>
      <c r="AT582" s="106" t="s">
        <v>357</v>
      </c>
      <c r="AU582" s="106" t="s">
        <v>355</v>
      </c>
    </row>
    <row r="583" spans="1:47" x14ac:dyDescent="0.25">
      <c r="A583" s="107">
        <v>17</v>
      </c>
      <c r="B583" s="107" t="s">
        <v>124</v>
      </c>
      <c r="C583" s="107">
        <v>5</v>
      </c>
      <c r="D583" s="46" t="s">
        <v>66</v>
      </c>
      <c r="E583" s="46" t="str">
        <f t="shared" si="109"/>
        <v>intro_list5_practice2</v>
      </c>
      <c r="F583" s="109" t="s">
        <v>337</v>
      </c>
      <c r="G583" s="46" t="s">
        <v>196</v>
      </c>
      <c r="H583" s="46">
        <f>VLOOKUP($C583&amp;$G583,'Character Sets'!$A$3:$H$21,3,FALSE)</f>
        <v>14</v>
      </c>
      <c r="I583" s="46" t="str">
        <f>VLOOKUP($C583&amp;$G583,'Character Sets'!$A$3:$H$21,4,FALSE)</f>
        <v>ST2</v>
      </c>
      <c r="J583" s="46" t="str">
        <f>LOWER(VLOOKUP($C583&amp;$G583,'Character Sets'!$A$3:$H$21,6,FALSE))</f>
        <v>jaime</v>
      </c>
      <c r="K583" s="114" t="str">
        <f t="shared" si="110"/>
        <v>ST2_she_jaime.png</v>
      </c>
      <c r="L583" s="46" t="s">
        <v>195</v>
      </c>
      <c r="M583" s="46">
        <f>VLOOKUP($C583&amp;$L583,'Character Sets'!$A$3:$H$21,3,FALSE)</f>
        <v>13</v>
      </c>
      <c r="N583" s="46" t="str">
        <f>VLOOKUP($C583&amp;$L583,'Character Sets'!$A$3:$H$21,4,FALSE)</f>
        <v>HT2</v>
      </c>
      <c r="O583" s="46" t="str">
        <f>LOWER(VLOOKUP($C583&amp;$L583,'Character Sets'!$A$3:$H$21,6,FALSE))</f>
        <v>casey</v>
      </c>
      <c r="P583" s="114" t="str">
        <f t="shared" si="111"/>
        <v>HT2_he_casey.png</v>
      </c>
      <c r="Q583" s="114" t="s">
        <v>107</v>
      </c>
      <c r="R583" s="107" cm="1">
        <f t="array" ref="R583">_xlfn.IFS($AF583="left", 275, $AF583="right", 525)</f>
        <v>275</v>
      </c>
      <c r="S583" s="107" cm="1">
        <f t="array" ref="S583">_xlfn.IFS($AG583="left", 275, $AG583="right", 525)</f>
        <v>525</v>
      </c>
      <c r="T583" s="107" cm="1">
        <f t="array" ref="T583">_xlfn.IFS($AF583="left", 175, $AF583="right", 725)</f>
        <v>175</v>
      </c>
      <c r="U583" s="107" cm="1">
        <f t="array" ref="U583">_xlfn.IFS($AI583="top", 150, $AI583="bottom", 250)</f>
        <v>150</v>
      </c>
      <c r="V583" s="107" cm="1">
        <f t="array" ref="V583">_xlfn.IFS($AI583="top", 100, $AI583="bottom", 300)</f>
        <v>100</v>
      </c>
      <c r="W583" s="107" cm="1">
        <f t="array" ref="W583">_xlfn.IFS($AI583="top", 50, $AI583="bottom", 350)</f>
        <v>50</v>
      </c>
      <c r="X583" s="111" t="str">
        <f t="shared" si="112"/>
        <v>ST2_brother_jaime.png</v>
      </c>
      <c r="Y583" s="106" t="str" cm="1">
        <f t="array" ref="Y583">_xlfn.IFS($AR583="target_sister",$AO583,$AR583="target_brother", $AN583,$AR583="distractor_sister",$AQ583,$AR583="distractor_brother",$AP583)</f>
        <v>ST2_brother_jaime.png</v>
      </c>
      <c r="Z583" s="106" t="str" cm="1">
        <f t="array" ref="Z583">_xlfn.IFS($AS583="target_sister",$AO583,$AS583="target_brother", $AN583,$AS583="distractor_sister",$AQ583,$AS583="distractor_brother",$AP583)</f>
        <v>HT2_brother_casey.png</v>
      </c>
      <c r="AA583" s="106" t="str" cm="1">
        <f t="array" ref="AA583">_xlfn.IFS($AT583="target_sister",$AO583,$AT583="target_brother", $AN583,$AT583="distractor_sister",$AQ583,$AT583="distractor_brother",$AP583)</f>
        <v>ST2_sister_jaime.png</v>
      </c>
      <c r="AB583" s="106" t="str" cm="1">
        <f t="array" ref="AB583">_xlfn.IFS($AU583="target_sister",$AO583,$AU583="target_brother", $AN583,$AU583="distractor_sister",$AQ583,$AU583="distractor_brother",$AP583)</f>
        <v>HT2_sister_casey.png</v>
      </c>
      <c r="AC583" s="111" t="str">
        <f>_xlfn.CONCAT(VLOOKUP($C583&amp;$G583,'Character Sets'!$A$3:$H$21,6,FALSE)," gave the ",LEFT($Q583,FIND(".",$Q583)-1)," to ",$AK583," ",$AL583,".")</f>
        <v>Jaime gave the popcorn to her brother.</v>
      </c>
      <c r="AD583" s="107">
        <v>2</v>
      </c>
      <c r="AE583" s="106" t="str" cm="1">
        <f t="array" ref="AE583">_xlfn.IFS($B583="both", "_nametag", $B583="nametag", "_nametag", $B583="intro", "", $B583="neither", "")</f>
        <v/>
      </c>
      <c r="AF583" s="108" t="s">
        <v>5</v>
      </c>
      <c r="AG583" s="108" t="s">
        <v>6</v>
      </c>
      <c r="AH583" s="108" t="str">
        <f t="shared" si="104"/>
        <v>popcorn</v>
      </c>
      <c r="AI583" s="108" t="s">
        <v>7</v>
      </c>
      <c r="AJ583" s="110" t="str">
        <f t="shared" si="113"/>
        <v>top left</v>
      </c>
      <c r="AK583" s="110" t="str" cm="1">
        <f t="array" ref="AK583">_xlfn.IFS($G583="he", "his", $G583="she", "her", $G583="they", "their")</f>
        <v>her</v>
      </c>
      <c r="AL583" s="110" t="s">
        <v>135</v>
      </c>
      <c r="AM583" s="111" t="str">
        <f t="shared" si="114"/>
        <v>she_brother</v>
      </c>
      <c r="AN583" s="106" t="str">
        <f t="shared" si="105"/>
        <v>ST2_brother_jaime.png</v>
      </c>
      <c r="AO583" s="106" t="str">
        <f t="shared" si="106"/>
        <v>ST2_sister_jaime.png</v>
      </c>
      <c r="AP583" s="106" t="str">
        <f t="shared" si="107"/>
        <v>HT2_brother_casey.png</v>
      </c>
      <c r="AQ583" s="106" t="str">
        <f t="shared" si="108"/>
        <v>HT2_sister_casey.png</v>
      </c>
      <c r="AR583" s="106" t="s">
        <v>355</v>
      </c>
      <c r="AS583" s="106" t="s">
        <v>357</v>
      </c>
      <c r="AT583" s="106" t="s">
        <v>356</v>
      </c>
      <c r="AU583" s="106" t="s">
        <v>358</v>
      </c>
    </row>
    <row r="584" spans="1:47" x14ac:dyDescent="0.25">
      <c r="A584" s="107">
        <v>17</v>
      </c>
      <c r="B584" s="107" t="s">
        <v>124</v>
      </c>
      <c r="C584" s="107">
        <v>5</v>
      </c>
      <c r="D584" s="46" t="s">
        <v>66</v>
      </c>
      <c r="E584" s="46" t="str">
        <f t="shared" si="109"/>
        <v>intro_list5_practice3</v>
      </c>
      <c r="F584" s="109" t="s">
        <v>339</v>
      </c>
      <c r="G584" s="46" t="s">
        <v>197</v>
      </c>
      <c r="H584" s="46">
        <f>VLOOKUP($C584&amp;$G584,'Character Sets'!$A$3:$H$21,3,FALSE)</f>
        <v>15</v>
      </c>
      <c r="I584" s="46" t="str">
        <f>VLOOKUP($C584&amp;$G584,'Character Sets'!$A$3:$H$21,4,FALSE)</f>
        <v>ST1</v>
      </c>
      <c r="J584" s="46" t="str">
        <f>LOWER(VLOOKUP($C584&amp;$G584,'Character Sets'!$A$3:$H$21,6,FALSE))</f>
        <v>alex</v>
      </c>
      <c r="K584" s="114" t="str">
        <f t="shared" si="110"/>
        <v>ST1_they_alex.png</v>
      </c>
      <c r="L584" s="46" t="s">
        <v>196</v>
      </c>
      <c r="M584" s="46">
        <f>VLOOKUP($C584&amp;$L584,'Character Sets'!$A$3:$H$21,3,FALSE)</f>
        <v>14</v>
      </c>
      <c r="N584" s="46" t="str">
        <f>VLOOKUP($C584&amp;$L584,'Character Sets'!$A$3:$H$21,4,FALSE)</f>
        <v>ST2</v>
      </c>
      <c r="O584" s="46" t="str">
        <f>LOWER(VLOOKUP($C584&amp;$L584,'Character Sets'!$A$3:$H$21,6,FALSE))</f>
        <v>jaime</v>
      </c>
      <c r="P584" s="114" t="str">
        <f t="shared" si="111"/>
        <v>ST2_she_jaime.png</v>
      </c>
      <c r="Q584" s="114" t="s">
        <v>41</v>
      </c>
      <c r="R584" s="107" cm="1">
        <f t="array" ref="R584">_xlfn.IFS($AF584="left", 275, $AF584="right", 525)</f>
        <v>275</v>
      </c>
      <c r="S584" s="107" cm="1">
        <f t="array" ref="S584">_xlfn.IFS($AG584="left", 275, $AG584="right", 525)</f>
        <v>525</v>
      </c>
      <c r="T584" s="107" cm="1">
        <f t="array" ref="T584">_xlfn.IFS($AF584="left", 175, $AF584="right", 725)</f>
        <v>175</v>
      </c>
      <c r="U584" s="107" cm="1">
        <f t="array" ref="U584">_xlfn.IFS($AI584="top", 150, $AI584="bottom", 250)</f>
        <v>250</v>
      </c>
      <c r="V584" s="107" cm="1">
        <f t="array" ref="V584">_xlfn.IFS($AI584="top", 100, $AI584="bottom", 300)</f>
        <v>300</v>
      </c>
      <c r="W584" s="107" cm="1">
        <f t="array" ref="W584">_xlfn.IFS($AI584="top", 50, $AI584="bottom", 350)</f>
        <v>350</v>
      </c>
      <c r="X584" s="111" t="str">
        <f t="shared" si="112"/>
        <v>ST1_sister_alex.png</v>
      </c>
      <c r="Y584" s="106" t="str" cm="1">
        <f t="array" ref="Y584">_xlfn.IFS($AR584="target_sister",$AO584,$AR584="target_brother", $AN584,$AR584="distractor_sister",$AQ584,$AR584="distractor_brother",$AP584)</f>
        <v>ST1_brother_alex.png</v>
      </c>
      <c r="Z584" s="106" t="str" cm="1">
        <f t="array" ref="Z584">_xlfn.IFS($AS584="target_sister",$AO584,$AS584="target_brother", $AN584,$AS584="distractor_sister",$AQ584,$AS584="distractor_brother",$AP584)</f>
        <v>ST2_sister_jaime.png</v>
      </c>
      <c r="AA584" s="106" t="str" cm="1">
        <f t="array" ref="AA584">_xlfn.IFS($AT584="target_sister",$AO584,$AT584="target_brother", $AN584,$AT584="distractor_sister",$AQ584,$AT584="distractor_brother",$AP584)</f>
        <v>ST1_sister_alex.png</v>
      </c>
      <c r="AB584" s="106" t="str" cm="1">
        <f t="array" ref="AB584">_xlfn.IFS($AU584="target_sister",$AO584,$AU584="target_brother", $AN584,$AU584="distractor_sister",$AQ584,$AU584="distractor_brother",$AP584)</f>
        <v>ST2_brother_jaime.png</v>
      </c>
      <c r="AC584" s="111" t="str">
        <f>_xlfn.CONCAT(VLOOKUP($C584&amp;$G584,'Character Sets'!$A$3:$H$21,6,FALSE)," gave the ",LEFT($Q584,FIND(".",$Q584)-1)," to ",$AK584," ",$AL584,".")</f>
        <v>Alex gave the hotdog to their sister.</v>
      </c>
      <c r="AD584" s="107">
        <v>3</v>
      </c>
      <c r="AE584" s="106" t="str" cm="1">
        <f t="array" ref="AE584">_xlfn.IFS($B584="both", "_nametag", $B584="nametag", "_nametag", $B584="intro", "", $B584="neither", "")</f>
        <v/>
      </c>
      <c r="AF584" s="108" t="s">
        <v>5</v>
      </c>
      <c r="AG584" s="108" t="s">
        <v>6</v>
      </c>
      <c r="AH584" s="108" t="str">
        <f t="shared" si="104"/>
        <v>hotdog</v>
      </c>
      <c r="AI584" s="108" t="s">
        <v>8</v>
      </c>
      <c r="AJ584" s="110" t="str">
        <f t="shared" si="113"/>
        <v>bottom left</v>
      </c>
      <c r="AK584" s="110" t="str" cm="1">
        <f t="array" ref="AK584">_xlfn.IFS($G584="he", "his", $G584="she", "her", $G584="they", "their")</f>
        <v>their</v>
      </c>
      <c r="AL584" s="110" t="s">
        <v>136</v>
      </c>
      <c r="AM584" s="111" t="str">
        <f t="shared" si="114"/>
        <v>they_sister</v>
      </c>
      <c r="AN584" s="106" t="str">
        <f t="shared" si="105"/>
        <v>ST1_brother_alex.png</v>
      </c>
      <c r="AO584" s="106" t="str">
        <f t="shared" si="106"/>
        <v>ST1_sister_alex.png</v>
      </c>
      <c r="AP584" s="106" t="str">
        <f t="shared" si="107"/>
        <v>ST2_brother_jaime.png</v>
      </c>
      <c r="AQ584" s="106" t="str">
        <f t="shared" si="108"/>
        <v>ST2_sister_jaime.png</v>
      </c>
      <c r="AR584" s="106" t="s">
        <v>355</v>
      </c>
      <c r="AS584" s="106" t="s">
        <v>358</v>
      </c>
      <c r="AT584" s="106" t="s">
        <v>356</v>
      </c>
      <c r="AU584" s="106" t="s">
        <v>357</v>
      </c>
    </row>
    <row r="585" spans="1:47" x14ac:dyDescent="0.25">
      <c r="A585" s="107">
        <v>17</v>
      </c>
      <c r="B585" s="107" t="s">
        <v>124</v>
      </c>
      <c r="C585" s="107">
        <v>5</v>
      </c>
      <c r="D585" s="46" t="s">
        <v>10</v>
      </c>
      <c r="E585" s="46" t="str">
        <f t="shared" si="109"/>
        <v>intro_list5_critical1</v>
      </c>
      <c r="F585" s="109" t="s">
        <v>337</v>
      </c>
      <c r="G585" s="46" t="s">
        <v>195</v>
      </c>
      <c r="H585" s="46">
        <f>VLOOKUP($C585&amp;$G585,'Character Sets'!$A$3:$H$21,3,FALSE)</f>
        <v>13</v>
      </c>
      <c r="I585" s="46" t="str">
        <f>VLOOKUP($C585&amp;$G585,'Character Sets'!$A$3:$H$21,4,FALSE)</f>
        <v>HT2</v>
      </c>
      <c r="J585" s="46" t="str">
        <f>LOWER(VLOOKUP($C585&amp;$G585,'Character Sets'!$A$3:$H$21,6,FALSE))</f>
        <v>casey</v>
      </c>
      <c r="K585" s="114" t="str">
        <f t="shared" si="110"/>
        <v>HT2_he_casey.png</v>
      </c>
      <c r="L585" s="46" t="s">
        <v>196</v>
      </c>
      <c r="M585" s="46">
        <f>VLOOKUP($C585&amp;$L585,'Character Sets'!$A$3:$H$21,3,FALSE)</f>
        <v>14</v>
      </c>
      <c r="N585" s="46" t="str">
        <f>VLOOKUP($C585&amp;$L585,'Character Sets'!$A$3:$H$21,4,FALSE)</f>
        <v>ST2</v>
      </c>
      <c r="O585" s="46" t="str">
        <f>LOWER(VLOOKUP($C585&amp;$L585,'Character Sets'!$A$3:$H$21,6,FALSE))</f>
        <v>jaime</v>
      </c>
      <c r="P585" s="114" t="str">
        <f t="shared" si="111"/>
        <v>ST2_she_jaime.png</v>
      </c>
      <c r="Q585" s="114" t="s">
        <v>16</v>
      </c>
      <c r="R585" s="107" cm="1">
        <f t="array" ref="R585">_xlfn.IFS($AF585="left", 275, $AF585="right", 525)</f>
        <v>275</v>
      </c>
      <c r="S585" s="107" cm="1">
        <f t="array" ref="S585">_xlfn.IFS($AG585="left", 275, $AG585="right", 525)</f>
        <v>525</v>
      </c>
      <c r="T585" s="107" cm="1">
        <f t="array" ref="T585">_xlfn.IFS($AF585="left", 175, $AF585="right", 725)</f>
        <v>175</v>
      </c>
      <c r="U585" s="107" cm="1">
        <f t="array" ref="U585">_xlfn.IFS($AI585="top", 150, $AI585="bottom", 250)</f>
        <v>150</v>
      </c>
      <c r="V585" s="107" cm="1">
        <f t="array" ref="V585">_xlfn.IFS($AI585="top", 100, $AI585="bottom", 300)</f>
        <v>100</v>
      </c>
      <c r="W585" s="107" cm="1">
        <f t="array" ref="W585">_xlfn.IFS($AI585="top", 50, $AI585="bottom", 350)</f>
        <v>50</v>
      </c>
      <c r="X585" s="111" t="str">
        <f t="shared" si="112"/>
        <v>HT2_brother_casey.png</v>
      </c>
      <c r="Y585" s="106" t="str" cm="1">
        <f t="array" ref="Y585">_xlfn.IFS($AR585="target_sister",$AO585,$AR585="target_brother", $AN585,$AR585="distractor_sister",$AQ585,$AR585="distractor_brother",$AP585)</f>
        <v>HT2_brother_casey.png</v>
      </c>
      <c r="Z585" s="106" t="str" cm="1">
        <f t="array" ref="Z585">_xlfn.IFS($AS585="target_sister",$AO585,$AS585="target_brother", $AN585,$AS585="distractor_sister",$AQ585,$AS585="distractor_brother",$AP585)</f>
        <v>ST2_brother_jaime.png</v>
      </c>
      <c r="AA585" s="106" t="str" cm="1">
        <f t="array" ref="AA585">_xlfn.IFS($AT585="target_sister",$AO585,$AT585="target_brother", $AN585,$AT585="distractor_sister",$AQ585,$AT585="distractor_brother",$AP585)</f>
        <v>HT2_sister_casey.png</v>
      </c>
      <c r="AB585" s="106" t="str" cm="1">
        <f t="array" ref="AB585">_xlfn.IFS($AU585="target_sister",$AO585,$AU585="target_brother", $AN585,$AU585="distractor_sister",$AQ585,$AU585="distractor_brother",$AP585)</f>
        <v>ST2_sister_jaime.png</v>
      </c>
      <c r="AC585" s="111" t="str">
        <f>_xlfn.CONCAT(VLOOKUP($C585&amp;$G585,'Character Sets'!$A$3:$H$21,6,FALSE)," gave the ",LEFT($Q585,FIND(".",$Q585)-1)," to ",$AK585," ",$AL585,".")</f>
        <v>Casey gave the chocolate to his brother.</v>
      </c>
      <c r="AD585" s="107">
        <v>1</v>
      </c>
      <c r="AE585" s="106" t="str" cm="1">
        <f t="array" ref="AE585">_xlfn.IFS($B585="both", "_nametag", $B585="nametag", "_nametag", $B585="intro", "", $B585="neither", "")</f>
        <v/>
      </c>
      <c r="AF585" s="46" t="s">
        <v>5</v>
      </c>
      <c r="AG585" s="46" t="s">
        <v>6</v>
      </c>
      <c r="AH585" s="108" t="str">
        <f t="shared" si="104"/>
        <v>chocolate</v>
      </c>
      <c r="AI585" s="46" t="s">
        <v>7</v>
      </c>
      <c r="AJ585" s="110" t="str">
        <f t="shared" si="113"/>
        <v>top left</v>
      </c>
      <c r="AK585" s="110" t="str" cm="1">
        <f t="array" ref="AK585">_xlfn.IFS($G585="he", "his", $G585="she", "her", $G585="they", "their")</f>
        <v>his</v>
      </c>
      <c r="AL585" s="110" t="s">
        <v>135</v>
      </c>
      <c r="AM585" s="111" t="str">
        <f t="shared" si="114"/>
        <v>he_brother</v>
      </c>
      <c r="AN585" s="106" t="str">
        <f t="shared" si="105"/>
        <v>HT2_brother_casey.png</v>
      </c>
      <c r="AO585" s="106" t="str">
        <f t="shared" si="106"/>
        <v>HT2_sister_casey.png</v>
      </c>
      <c r="AP585" s="106" t="str">
        <f t="shared" si="107"/>
        <v>ST2_brother_jaime.png</v>
      </c>
      <c r="AQ585" s="106" t="str">
        <f t="shared" si="108"/>
        <v>ST2_sister_jaime.png</v>
      </c>
      <c r="AR585" s="106" t="s">
        <v>355</v>
      </c>
      <c r="AS585" s="106" t="s">
        <v>357</v>
      </c>
      <c r="AT585" s="106" t="s">
        <v>356</v>
      </c>
      <c r="AU585" s="106" t="s">
        <v>358</v>
      </c>
    </row>
    <row r="586" spans="1:47" x14ac:dyDescent="0.25">
      <c r="A586" s="107">
        <v>17</v>
      </c>
      <c r="B586" s="107" t="s">
        <v>124</v>
      </c>
      <c r="C586" s="107">
        <v>5</v>
      </c>
      <c r="D586" s="46" t="s">
        <v>10</v>
      </c>
      <c r="E586" s="46" t="str">
        <f t="shared" si="109"/>
        <v>intro_list5_critical2</v>
      </c>
      <c r="F586" s="46" t="s">
        <v>337</v>
      </c>
      <c r="G586" s="46" t="s">
        <v>195</v>
      </c>
      <c r="H586" s="46">
        <f>VLOOKUP($C586&amp;$G586,'Character Sets'!$A$3:$H$21,3,FALSE)</f>
        <v>13</v>
      </c>
      <c r="I586" s="46" t="str">
        <f>VLOOKUP($C586&amp;$G586,'Character Sets'!$A$3:$H$21,4,FALSE)</f>
        <v>HT2</v>
      </c>
      <c r="J586" s="46" t="str">
        <f>LOWER(VLOOKUP($C586&amp;$G586,'Character Sets'!$A$3:$H$21,6,FALSE))</f>
        <v>casey</v>
      </c>
      <c r="K586" s="114" t="str">
        <f t="shared" si="110"/>
        <v>HT2_he_casey.png</v>
      </c>
      <c r="L586" s="46" t="s">
        <v>196</v>
      </c>
      <c r="M586" s="46">
        <f>VLOOKUP($C586&amp;$L586,'Character Sets'!$A$3:$H$21,3,FALSE)</f>
        <v>14</v>
      </c>
      <c r="N586" s="46" t="str">
        <f>VLOOKUP($C586&amp;$L586,'Character Sets'!$A$3:$H$21,4,FALSE)</f>
        <v>ST2</v>
      </c>
      <c r="O586" s="46" t="str">
        <f>LOWER(VLOOKUP($C586&amp;$L586,'Character Sets'!$A$3:$H$21,6,FALSE))</f>
        <v>jaime</v>
      </c>
      <c r="P586" s="114" t="str">
        <f t="shared" si="111"/>
        <v>ST2_she_jaime.png</v>
      </c>
      <c r="Q586" s="114" t="s">
        <v>17</v>
      </c>
      <c r="R586" s="107" cm="1">
        <f t="array" ref="R586">_xlfn.IFS($AF586="left", 275, $AF586="right", 525)</f>
        <v>525</v>
      </c>
      <c r="S586" s="107" cm="1">
        <f t="array" ref="S586">_xlfn.IFS($AG586="left", 275, $AG586="right", 525)</f>
        <v>275</v>
      </c>
      <c r="T586" s="107" cm="1">
        <f t="array" ref="T586">_xlfn.IFS($AF586="left", 175, $AF586="right", 725)</f>
        <v>725</v>
      </c>
      <c r="U586" s="107" cm="1">
        <f t="array" ref="U586">_xlfn.IFS($AI586="top", 150, $AI586="bottom", 250)</f>
        <v>150</v>
      </c>
      <c r="V586" s="107" cm="1">
        <f t="array" ref="V586">_xlfn.IFS($AI586="top", 100, $AI586="bottom", 300)</f>
        <v>100</v>
      </c>
      <c r="W586" s="107" cm="1">
        <f t="array" ref="W586">_xlfn.IFS($AI586="top", 50, $AI586="bottom", 350)</f>
        <v>50</v>
      </c>
      <c r="X586" s="111" t="str">
        <f t="shared" si="112"/>
        <v>HT2_sister_casey.png</v>
      </c>
      <c r="Y586" s="106" t="str" cm="1">
        <f t="array" ref="Y586">_xlfn.IFS($AR586="target_sister",$AO586,$AR586="target_brother", $AN586,$AR586="distractor_sister",$AQ586,$AR586="distractor_brother",$AP586)</f>
        <v>ST2_sister_jaime.png</v>
      </c>
      <c r="Z586" s="106" t="str" cm="1">
        <f t="array" ref="Z586">_xlfn.IFS($AS586="target_sister",$AO586,$AS586="target_brother", $AN586,$AS586="distractor_sister",$AQ586,$AS586="distractor_brother",$AP586)</f>
        <v>HT2_sister_casey.png</v>
      </c>
      <c r="AA586" s="106" t="str" cm="1">
        <f t="array" ref="AA586">_xlfn.IFS($AT586="target_sister",$AO586,$AT586="target_brother", $AN586,$AT586="distractor_sister",$AQ586,$AT586="distractor_brother",$AP586)</f>
        <v>ST2_brother_jaime.png</v>
      </c>
      <c r="AB586" s="106" t="str" cm="1">
        <f t="array" ref="AB586">_xlfn.IFS($AU586="target_sister",$AO586,$AU586="target_brother", $AN586,$AU586="distractor_sister",$AQ586,$AU586="distractor_brother",$AP586)</f>
        <v>HT2_brother_casey.png</v>
      </c>
      <c r="AC586" s="111" t="str">
        <f>_xlfn.CONCAT(VLOOKUP($C586&amp;$G586,'Character Sets'!$A$3:$H$21,6,FALSE)," gave the ",LEFT($Q586,FIND(".",$Q586)-1)," to ",$AK586," ",$AL586,".")</f>
        <v>Casey gave the cherries to his sister.</v>
      </c>
      <c r="AD586" s="107">
        <v>2</v>
      </c>
      <c r="AE586" s="106" t="str" cm="1">
        <f t="array" ref="AE586">_xlfn.IFS($B586="both", "_nametag", $B586="nametag", "_nametag", $B586="intro", "", $B586="neither", "")</f>
        <v/>
      </c>
      <c r="AF586" s="46" t="s">
        <v>6</v>
      </c>
      <c r="AG586" s="46" t="s">
        <v>5</v>
      </c>
      <c r="AH586" s="108" t="str">
        <f t="shared" si="104"/>
        <v>cherries</v>
      </c>
      <c r="AI586" s="46" t="s">
        <v>7</v>
      </c>
      <c r="AJ586" s="110" t="str">
        <f t="shared" si="113"/>
        <v>top right</v>
      </c>
      <c r="AK586" s="110" t="str" cm="1">
        <f t="array" ref="AK586">_xlfn.IFS($G586="he", "his", $G586="she", "her", $G586="they", "their")</f>
        <v>his</v>
      </c>
      <c r="AL586" s="110" t="s">
        <v>136</v>
      </c>
      <c r="AM586" s="111" t="str">
        <f t="shared" si="114"/>
        <v>he_sister</v>
      </c>
      <c r="AN586" s="106" t="str">
        <f t="shared" si="105"/>
        <v>HT2_brother_casey.png</v>
      </c>
      <c r="AO586" s="106" t="str">
        <f t="shared" si="106"/>
        <v>HT2_sister_casey.png</v>
      </c>
      <c r="AP586" s="106" t="str">
        <f t="shared" si="107"/>
        <v>ST2_brother_jaime.png</v>
      </c>
      <c r="AQ586" s="106" t="str">
        <f t="shared" si="108"/>
        <v>ST2_sister_jaime.png</v>
      </c>
      <c r="AR586" s="106" t="s">
        <v>358</v>
      </c>
      <c r="AS586" s="106" t="s">
        <v>356</v>
      </c>
      <c r="AT586" s="106" t="s">
        <v>357</v>
      </c>
      <c r="AU586" s="106" t="s">
        <v>355</v>
      </c>
    </row>
    <row r="587" spans="1:47" x14ac:dyDescent="0.25">
      <c r="A587" s="107">
        <v>17</v>
      </c>
      <c r="B587" s="107" t="s">
        <v>124</v>
      </c>
      <c r="C587" s="107">
        <v>5</v>
      </c>
      <c r="D587" s="46" t="s">
        <v>10</v>
      </c>
      <c r="E587" s="46" t="str">
        <f t="shared" si="109"/>
        <v>intro_list5_critical3</v>
      </c>
      <c r="F587" s="46" t="s">
        <v>337</v>
      </c>
      <c r="G587" s="46" t="s">
        <v>195</v>
      </c>
      <c r="H587" s="46">
        <f>VLOOKUP($C587&amp;$G587,'Character Sets'!$A$3:$H$21,3,FALSE)</f>
        <v>13</v>
      </c>
      <c r="I587" s="46" t="str">
        <f>VLOOKUP($C587&amp;$G587,'Character Sets'!$A$3:$H$21,4,FALSE)</f>
        <v>HT2</v>
      </c>
      <c r="J587" s="46" t="str">
        <f>LOWER(VLOOKUP($C587&amp;$G587,'Character Sets'!$A$3:$H$21,6,FALSE))</f>
        <v>casey</v>
      </c>
      <c r="K587" s="114" t="str">
        <f t="shared" si="110"/>
        <v>HT2_he_casey.png</v>
      </c>
      <c r="L587" s="46" t="s">
        <v>196</v>
      </c>
      <c r="M587" s="46">
        <f>VLOOKUP($C587&amp;$L587,'Character Sets'!$A$3:$H$21,3,FALSE)</f>
        <v>14</v>
      </c>
      <c r="N587" s="46" t="str">
        <f>VLOOKUP($C587&amp;$L587,'Character Sets'!$A$3:$H$21,4,FALSE)</f>
        <v>ST2</v>
      </c>
      <c r="O587" s="46" t="str">
        <f>LOWER(VLOOKUP($C587&amp;$L587,'Character Sets'!$A$3:$H$21,6,FALSE))</f>
        <v>jaime</v>
      </c>
      <c r="P587" s="114" t="str">
        <f t="shared" si="111"/>
        <v>ST2_she_jaime.png</v>
      </c>
      <c r="Q587" s="114" t="s">
        <v>18</v>
      </c>
      <c r="R587" s="107" cm="1">
        <f t="array" ref="R587">_xlfn.IFS($AF587="left", 275, $AF587="right", 525)</f>
        <v>275</v>
      </c>
      <c r="S587" s="107" cm="1">
        <f t="array" ref="S587">_xlfn.IFS($AG587="left", 275, $AG587="right", 525)</f>
        <v>525</v>
      </c>
      <c r="T587" s="107" cm="1">
        <f t="array" ref="T587">_xlfn.IFS($AF587="left", 175, $AF587="right", 725)</f>
        <v>175</v>
      </c>
      <c r="U587" s="107" cm="1">
        <f t="array" ref="U587">_xlfn.IFS($AI587="top", 150, $AI587="bottom", 250)</f>
        <v>250</v>
      </c>
      <c r="V587" s="107" cm="1">
        <f t="array" ref="V587">_xlfn.IFS($AI587="top", 100, $AI587="bottom", 300)</f>
        <v>300</v>
      </c>
      <c r="W587" s="107" cm="1">
        <f t="array" ref="W587">_xlfn.IFS($AI587="top", 50, $AI587="bottom", 350)</f>
        <v>350</v>
      </c>
      <c r="X587" s="111" t="str">
        <f t="shared" si="112"/>
        <v>HT2_sister_casey.png</v>
      </c>
      <c r="Y587" s="106" t="str" cm="1">
        <f t="array" ref="Y587">_xlfn.IFS($AR587="target_sister",$AO587,$AR587="target_brother", $AN587,$AR587="distractor_sister",$AQ587,$AR587="distractor_brother",$AP587)</f>
        <v>HT2_brother_casey.png</v>
      </c>
      <c r="Z587" s="106" t="str" cm="1">
        <f t="array" ref="Z587">_xlfn.IFS($AS587="target_sister",$AO587,$AS587="target_brother", $AN587,$AS587="distractor_sister",$AQ587,$AS587="distractor_brother",$AP587)</f>
        <v>ST2_brother_jaime.png</v>
      </c>
      <c r="AA587" s="106" t="str" cm="1">
        <f t="array" ref="AA587">_xlfn.IFS($AT587="target_sister",$AO587,$AT587="target_brother", $AN587,$AT587="distractor_sister",$AQ587,$AT587="distractor_brother",$AP587)</f>
        <v>HT2_sister_casey.png</v>
      </c>
      <c r="AB587" s="106" t="str" cm="1">
        <f t="array" ref="AB587">_xlfn.IFS($AU587="target_sister",$AO587,$AU587="target_brother", $AN587,$AU587="distractor_sister",$AQ587,$AU587="distractor_brother",$AP587)</f>
        <v>ST2_sister_jaime.png</v>
      </c>
      <c r="AC587" s="111" t="str">
        <f>_xlfn.CONCAT(VLOOKUP($C587&amp;$G587,'Character Sets'!$A$3:$H$21,6,FALSE)," gave the ",LEFT($Q587,FIND(".",$Q587)-1)," to ",$AK587," ",$AL587,".")</f>
        <v>Casey gave the avocado to his sister.</v>
      </c>
      <c r="AD587" s="107">
        <v>3</v>
      </c>
      <c r="AE587" s="106" t="str" cm="1">
        <f t="array" ref="AE587">_xlfn.IFS($B587="both", "_nametag", $B587="nametag", "_nametag", $B587="intro", "", $B587="neither", "")</f>
        <v/>
      </c>
      <c r="AF587" s="46" t="s">
        <v>5</v>
      </c>
      <c r="AG587" s="46" t="s">
        <v>6</v>
      </c>
      <c r="AH587" s="108" t="str">
        <f t="shared" si="104"/>
        <v>avocado</v>
      </c>
      <c r="AI587" s="46" t="s">
        <v>8</v>
      </c>
      <c r="AJ587" s="110" t="str">
        <f t="shared" si="113"/>
        <v>bottom left</v>
      </c>
      <c r="AK587" s="110" t="str" cm="1">
        <f t="array" ref="AK587">_xlfn.IFS($G587="he", "his", $G587="she", "her", $G587="they", "their")</f>
        <v>his</v>
      </c>
      <c r="AL587" s="110" t="s">
        <v>136</v>
      </c>
      <c r="AM587" s="111" t="str">
        <f t="shared" si="114"/>
        <v>he_sister</v>
      </c>
      <c r="AN587" s="106" t="str">
        <f t="shared" si="105"/>
        <v>HT2_brother_casey.png</v>
      </c>
      <c r="AO587" s="106" t="str">
        <f t="shared" si="106"/>
        <v>HT2_sister_casey.png</v>
      </c>
      <c r="AP587" s="106" t="str">
        <f t="shared" si="107"/>
        <v>ST2_brother_jaime.png</v>
      </c>
      <c r="AQ587" s="106" t="str">
        <f t="shared" si="108"/>
        <v>ST2_sister_jaime.png</v>
      </c>
      <c r="AR587" s="106" t="s">
        <v>355</v>
      </c>
      <c r="AS587" s="106" t="s">
        <v>357</v>
      </c>
      <c r="AT587" s="106" t="s">
        <v>356</v>
      </c>
      <c r="AU587" s="106" t="s">
        <v>358</v>
      </c>
    </row>
    <row r="588" spans="1:47" x14ac:dyDescent="0.25">
      <c r="A588" s="107">
        <v>17</v>
      </c>
      <c r="B588" s="107" t="s">
        <v>124</v>
      </c>
      <c r="C588" s="107">
        <v>5</v>
      </c>
      <c r="D588" s="46" t="s">
        <v>10</v>
      </c>
      <c r="E588" s="46" t="str">
        <f t="shared" si="109"/>
        <v>intro_list5_critical4</v>
      </c>
      <c r="F588" s="46" t="s">
        <v>337</v>
      </c>
      <c r="G588" s="46" t="s">
        <v>195</v>
      </c>
      <c r="H588" s="46">
        <f>VLOOKUP($C588&amp;$G588,'Character Sets'!$A$3:$H$21,3,FALSE)</f>
        <v>13</v>
      </c>
      <c r="I588" s="46" t="str">
        <f>VLOOKUP($C588&amp;$G588,'Character Sets'!$A$3:$H$21,4,FALSE)</f>
        <v>HT2</v>
      </c>
      <c r="J588" s="46" t="str">
        <f>LOWER(VLOOKUP($C588&amp;$G588,'Character Sets'!$A$3:$H$21,6,FALSE))</f>
        <v>casey</v>
      </c>
      <c r="K588" s="114" t="str">
        <f t="shared" si="110"/>
        <v>HT2_he_casey.png</v>
      </c>
      <c r="L588" s="46" t="s">
        <v>196</v>
      </c>
      <c r="M588" s="46">
        <f>VLOOKUP($C588&amp;$L588,'Character Sets'!$A$3:$H$21,3,FALSE)</f>
        <v>14</v>
      </c>
      <c r="N588" s="46" t="str">
        <f>VLOOKUP($C588&amp;$L588,'Character Sets'!$A$3:$H$21,4,FALSE)</f>
        <v>ST2</v>
      </c>
      <c r="O588" s="46" t="str">
        <f>LOWER(VLOOKUP($C588&amp;$L588,'Character Sets'!$A$3:$H$21,6,FALSE))</f>
        <v>jaime</v>
      </c>
      <c r="P588" s="114" t="str">
        <f t="shared" si="111"/>
        <v>ST2_she_jaime.png</v>
      </c>
      <c r="Q588" s="114" t="s">
        <v>105</v>
      </c>
      <c r="R588" s="107" cm="1">
        <f t="array" ref="R588">_xlfn.IFS($AF588="left", 275, $AF588="right", 525)</f>
        <v>525</v>
      </c>
      <c r="S588" s="107" cm="1">
        <f t="array" ref="S588">_xlfn.IFS($AG588="left", 275, $AG588="right", 525)</f>
        <v>275</v>
      </c>
      <c r="T588" s="107" cm="1">
        <f t="array" ref="T588">_xlfn.IFS($AF588="left", 175, $AF588="right", 725)</f>
        <v>725</v>
      </c>
      <c r="U588" s="107" cm="1">
        <f t="array" ref="U588">_xlfn.IFS($AI588="top", 150, $AI588="bottom", 250)</f>
        <v>250</v>
      </c>
      <c r="V588" s="107" cm="1">
        <f t="array" ref="V588">_xlfn.IFS($AI588="top", 100, $AI588="bottom", 300)</f>
        <v>300</v>
      </c>
      <c r="W588" s="107" cm="1">
        <f t="array" ref="W588">_xlfn.IFS($AI588="top", 50, $AI588="bottom", 350)</f>
        <v>350</v>
      </c>
      <c r="X588" s="111" t="str">
        <f t="shared" si="112"/>
        <v>HT2_brother_casey.png</v>
      </c>
      <c r="Y588" s="106" t="str" cm="1">
        <f t="array" ref="Y588">_xlfn.IFS($AR588="target_sister",$AO588,$AR588="target_brother", $AN588,$AR588="distractor_sister",$AQ588,$AR588="distractor_brother",$AP588)</f>
        <v>ST2_brother_jaime.png</v>
      </c>
      <c r="Z588" s="106" t="str" cm="1">
        <f t="array" ref="Z588">_xlfn.IFS($AS588="target_sister",$AO588,$AS588="target_brother", $AN588,$AS588="distractor_sister",$AQ588,$AS588="distractor_brother",$AP588)</f>
        <v>HT2_sister_casey.png</v>
      </c>
      <c r="AA588" s="106" t="str" cm="1">
        <f t="array" ref="AA588">_xlfn.IFS($AT588="target_sister",$AO588,$AT588="target_brother", $AN588,$AT588="distractor_sister",$AQ588,$AT588="distractor_brother",$AP588)</f>
        <v>ST2_sister_jaime.png</v>
      </c>
      <c r="AB588" s="106" t="str" cm="1">
        <f t="array" ref="AB588">_xlfn.IFS($AU588="target_sister",$AO588,$AU588="target_brother", $AN588,$AU588="distractor_sister",$AQ588,$AU588="distractor_brother",$AP588)</f>
        <v>HT2_brother_casey.png</v>
      </c>
      <c r="AC588" s="111" t="str">
        <f>_xlfn.CONCAT(VLOOKUP($C588&amp;$G588,'Character Sets'!$A$3:$H$21,6,FALSE)," gave the ",LEFT($Q588,FIND(".",$Q588)-1)," to ",$AK588," ",$AL588,".")</f>
        <v>Casey gave the pumpkin to his brother.</v>
      </c>
      <c r="AD588" s="107">
        <v>4</v>
      </c>
      <c r="AE588" s="106" t="str" cm="1">
        <f t="array" ref="AE588">_xlfn.IFS($B588="both", "_nametag", $B588="nametag", "_nametag", $B588="intro", "", $B588="neither", "")</f>
        <v/>
      </c>
      <c r="AF588" s="46" t="s">
        <v>6</v>
      </c>
      <c r="AG588" s="46" t="s">
        <v>5</v>
      </c>
      <c r="AH588" s="108" t="str">
        <f t="shared" si="104"/>
        <v>pumpkin</v>
      </c>
      <c r="AI588" s="46" t="s">
        <v>8</v>
      </c>
      <c r="AJ588" s="110" t="str">
        <f t="shared" si="113"/>
        <v>bottom right</v>
      </c>
      <c r="AK588" s="110" t="str" cm="1">
        <f t="array" ref="AK588">_xlfn.IFS($G588="he", "his", $G588="she", "her", $G588="they", "their")</f>
        <v>his</v>
      </c>
      <c r="AL588" s="110" t="s">
        <v>135</v>
      </c>
      <c r="AM588" s="111" t="str">
        <f t="shared" si="114"/>
        <v>he_brother</v>
      </c>
      <c r="AN588" s="106" t="str">
        <f t="shared" si="105"/>
        <v>HT2_brother_casey.png</v>
      </c>
      <c r="AO588" s="106" t="str">
        <f t="shared" si="106"/>
        <v>HT2_sister_casey.png</v>
      </c>
      <c r="AP588" s="106" t="str">
        <f t="shared" si="107"/>
        <v>ST2_brother_jaime.png</v>
      </c>
      <c r="AQ588" s="106" t="str">
        <f t="shared" si="108"/>
        <v>ST2_sister_jaime.png</v>
      </c>
      <c r="AR588" s="106" t="s">
        <v>357</v>
      </c>
      <c r="AS588" s="106" t="s">
        <v>356</v>
      </c>
      <c r="AT588" s="106" t="s">
        <v>358</v>
      </c>
      <c r="AU588" s="106" t="s">
        <v>355</v>
      </c>
    </row>
    <row r="589" spans="1:47" x14ac:dyDescent="0.25">
      <c r="A589" s="107">
        <v>17</v>
      </c>
      <c r="B589" s="107" t="s">
        <v>124</v>
      </c>
      <c r="C589" s="107">
        <v>5</v>
      </c>
      <c r="D589" s="46" t="s">
        <v>10</v>
      </c>
      <c r="E589" s="46" t="str">
        <f t="shared" si="109"/>
        <v>intro_list5_critical5</v>
      </c>
      <c r="F589" s="46" t="s">
        <v>337</v>
      </c>
      <c r="G589" s="46" t="s">
        <v>195</v>
      </c>
      <c r="H589" s="46">
        <f>VLOOKUP($C589&amp;$G589,'Character Sets'!$A$3:$H$21,3,FALSE)</f>
        <v>13</v>
      </c>
      <c r="I589" s="46" t="str">
        <f>VLOOKUP($C589&amp;$G589,'Character Sets'!$A$3:$H$21,4,FALSE)</f>
        <v>HT2</v>
      </c>
      <c r="J589" s="46" t="str">
        <f>LOWER(VLOOKUP($C589&amp;$G589,'Character Sets'!$A$3:$H$21,6,FALSE))</f>
        <v>casey</v>
      </c>
      <c r="K589" s="114" t="str">
        <f t="shared" si="110"/>
        <v>HT2_he_casey.png</v>
      </c>
      <c r="L589" s="46" t="s">
        <v>196</v>
      </c>
      <c r="M589" s="46">
        <f>VLOOKUP($C589&amp;$L589,'Character Sets'!$A$3:$H$21,3,FALSE)</f>
        <v>14</v>
      </c>
      <c r="N589" s="46" t="str">
        <f>VLOOKUP($C589&amp;$L589,'Character Sets'!$A$3:$H$21,4,FALSE)</f>
        <v>ST2</v>
      </c>
      <c r="O589" s="46" t="str">
        <f>LOWER(VLOOKUP($C589&amp;$L589,'Character Sets'!$A$3:$H$21,6,FALSE))</f>
        <v>jaime</v>
      </c>
      <c r="P589" s="114" t="str">
        <f t="shared" si="111"/>
        <v>ST2_she_jaime.png</v>
      </c>
      <c r="Q589" s="114" t="s">
        <v>19</v>
      </c>
      <c r="R589" s="107" cm="1">
        <f t="array" ref="R589">_xlfn.IFS($AF589="left", 275, $AF589="right", 525)</f>
        <v>275</v>
      </c>
      <c r="S589" s="107" cm="1">
        <f t="array" ref="S589">_xlfn.IFS($AG589="left", 275, $AG589="right", 525)</f>
        <v>525</v>
      </c>
      <c r="T589" s="107" cm="1">
        <f t="array" ref="T589">_xlfn.IFS($AF589="left", 175, $AF589="right", 725)</f>
        <v>175</v>
      </c>
      <c r="U589" s="107" cm="1">
        <f t="array" ref="U589">_xlfn.IFS($AI589="top", 150, $AI589="bottom", 250)</f>
        <v>150</v>
      </c>
      <c r="V589" s="107" cm="1">
        <f t="array" ref="V589">_xlfn.IFS($AI589="top", 100, $AI589="bottom", 300)</f>
        <v>100</v>
      </c>
      <c r="W589" s="107" cm="1">
        <f t="array" ref="W589">_xlfn.IFS($AI589="top", 50, $AI589="bottom", 350)</f>
        <v>50</v>
      </c>
      <c r="X589" s="111" t="str">
        <f t="shared" si="112"/>
        <v>HT2_sister_casey.png</v>
      </c>
      <c r="Y589" s="106" t="str" cm="1">
        <f t="array" ref="Y589">_xlfn.IFS($AR589="target_sister",$AO589,$AR589="target_brother", $AN589,$AR589="distractor_sister",$AQ589,$AR589="distractor_brother",$AP589)</f>
        <v>HT2_sister_casey.png</v>
      </c>
      <c r="Z589" s="106" t="str" cm="1">
        <f t="array" ref="Z589">_xlfn.IFS($AS589="target_sister",$AO589,$AS589="target_brother", $AN589,$AS589="distractor_sister",$AQ589,$AS589="distractor_brother",$AP589)</f>
        <v>ST2_sister_jaime.png</v>
      </c>
      <c r="AA589" s="106" t="str" cm="1">
        <f t="array" ref="AA589">_xlfn.IFS($AT589="target_sister",$AO589,$AT589="target_brother", $AN589,$AT589="distractor_sister",$AQ589,$AT589="distractor_brother",$AP589)</f>
        <v>HT2_brother_casey.png</v>
      </c>
      <c r="AB589" s="106" t="str" cm="1">
        <f t="array" ref="AB589">_xlfn.IFS($AU589="target_sister",$AO589,$AU589="target_brother", $AN589,$AU589="distractor_sister",$AQ589,$AU589="distractor_brother",$AP589)</f>
        <v>ST2_brother_jaime.png</v>
      </c>
      <c r="AC589" s="111" t="str">
        <f>_xlfn.CONCAT(VLOOKUP($C589&amp;$G589,'Character Sets'!$A$3:$H$21,6,FALSE)," gave the ",LEFT($Q589,FIND(".",$Q589)-1)," to ",$AK589," ",$AL589,".")</f>
        <v>Casey gave the bread to his sister.</v>
      </c>
      <c r="AD589" s="107">
        <v>5</v>
      </c>
      <c r="AE589" s="106" t="str" cm="1">
        <f t="array" ref="AE589">_xlfn.IFS($B589="both", "_nametag", $B589="nametag", "_nametag", $B589="intro", "", $B589="neither", "")</f>
        <v/>
      </c>
      <c r="AF589" s="46" t="s">
        <v>5</v>
      </c>
      <c r="AG589" s="46" t="s">
        <v>6</v>
      </c>
      <c r="AH589" s="108" t="str">
        <f t="shared" si="104"/>
        <v>bread</v>
      </c>
      <c r="AI589" s="46" t="s">
        <v>7</v>
      </c>
      <c r="AJ589" s="110" t="str">
        <f t="shared" si="113"/>
        <v>top left</v>
      </c>
      <c r="AK589" s="110" t="str" cm="1">
        <f t="array" ref="AK589">_xlfn.IFS($G589="he", "his", $G589="she", "her", $G589="they", "their")</f>
        <v>his</v>
      </c>
      <c r="AL589" s="110" t="s">
        <v>136</v>
      </c>
      <c r="AM589" s="111" t="str">
        <f t="shared" si="114"/>
        <v>he_sister</v>
      </c>
      <c r="AN589" s="106" t="str">
        <f t="shared" si="105"/>
        <v>HT2_brother_casey.png</v>
      </c>
      <c r="AO589" s="106" t="str">
        <f t="shared" si="106"/>
        <v>HT2_sister_casey.png</v>
      </c>
      <c r="AP589" s="106" t="str">
        <f t="shared" si="107"/>
        <v>ST2_brother_jaime.png</v>
      </c>
      <c r="AQ589" s="106" t="str">
        <f t="shared" si="108"/>
        <v>ST2_sister_jaime.png</v>
      </c>
      <c r="AR589" s="106" t="s">
        <v>356</v>
      </c>
      <c r="AS589" s="106" t="s">
        <v>358</v>
      </c>
      <c r="AT589" s="106" t="s">
        <v>355</v>
      </c>
      <c r="AU589" s="106" t="s">
        <v>357</v>
      </c>
    </row>
    <row r="590" spans="1:47" x14ac:dyDescent="0.25">
      <c r="A590" s="107">
        <v>17</v>
      </c>
      <c r="B590" s="107" t="s">
        <v>124</v>
      </c>
      <c r="C590" s="107">
        <v>5</v>
      </c>
      <c r="D590" s="46" t="s">
        <v>10</v>
      </c>
      <c r="E590" s="46" t="str">
        <f t="shared" si="109"/>
        <v>intro_list5_critical6</v>
      </c>
      <c r="F590" s="109" t="s">
        <v>338</v>
      </c>
      <c r="G590" s="46" t="s">
        <v>195</v>
      </c>
      <c r="H590" s="46">
        <f>VLOOKUP($C590&amp;$G590,'Character Sets'!$A$3:$H$21,3,FALSE)</f>
        <v>13</v>
      </c>
      <c r="I590" s="46" t="str">
        <f>VLOOKUP($C590&amp;$G590,'Character Sets'!$A$3:$H$21,4,FALSE)</f>
        <v>HT2</v>
      </c>
      <c r="J590" s="46" t="str">
        <f>LOWER(VLOOKUP($C590&amp;$G590,'Character Sets'!$A$3:$H$21,6,FALSE))</f>
        <v>casey</v>
      </c>
      <c r="K590" s="114" t="str">
        <f t="shared" si="110"/>
        <v>HT2_he_casey.png</v>
      </c>
      <c r="L590" s="46" t="s">
        <v>197</v>
      </c>
      <c r="M590" s="46">
        <f>VLOOKUP($C590&amp;$L590,'Character Sets'!$A$3:$H$21,3,FALSE)</f>
        <v>15</v>
      </c>
      <c r="N590" s="46" t="str">
        <f>VLOOKUP($C590&amp;$L590,'Character Sets'!$A$3:$H$21,4,FALSE)</f>
        <v>ST1</v>
      </c>
      <c r="O590" s="46" t="str">
        <f>LOWER(VLOOKUP($C590&amp;$L590,'Character Sets'!$A$3:$H$21,6,FALSE))</f>
        <v>alex</v>
      </c>
      <c r="P590" s="114" t="str">
        <f t="shared" si="111"/>
        <v>ST1_they_alex.png</v>
      </c>
      <c r="Q590" s="114" t="s">
        <v>20</v>
      </c>
      <c r="R590" s="107" cm="1">
        <f t="array" ref="R590">_xlfn.IFS($AF590="left", 275, $AF590="right", 525)</f>
        <v>525</v>
      </c>
      <c r="S590" s="107" cm="1">
        <f t="array" ref="S590">_xlfn.IFS($AG590="left", 275, $AG590="right", 525)</f>
        <v>275</v>
      </c>
      <c r="T590" s="107" cm="1">
        <f t="array" ref="T590">_xlfn.IFS($AF590="left", 175, $AF590="right", 725)</f>
        <v>725</v>
      </c>
      <c r="U590" s="107" cm="1">
        <f t="array" ref="U590">_xlfn.IFS($AI590="top", 150, $AI590="bottom", 250)</f>
        <v>150</v>
      </c>
      <c r="V590" s="107" cm="1">
        <f t="array" ref="V590">_xlfn.IFS($AI590="top", 100, $AI590="bottom", 300)</f>
        <v>100</v>
      </c>
      <c r="W590" s="107" cm="1">
        <f t="array" ref="W590">_xlfn.IFS($AI590="top", 50, $AI590="bottom", 350)</f>
        <v>50</v>
      </c>
      <c r="X590" s="111" t="str">
        <f t="shared" si="112"/>
        <v>HT2_brother_casey.png</v>
      </c>
      <c r="Y590" s="106" t="str" cm="1">
        <f t="array" ref="Y590">_xlfn.IFS($AR590="target_sister",$AO590,$AR590="target_brother", $AN590,$AR590="distractor_sister",$AQ590,$AR590="distractor_brother",$AP590)</f>
        <v>ST1_brother_alex.png</v>
      </c>
      <c r="Z590" s="106" t="str" cm="1">
        <f t="array" ref="Z590">_xlfn.IFS($AS590="target_sister",$AO590,$AS590="target_brother", $AN590,$AS590="distractor_sister",$AQ590,$AS590="distractor_brother",$AP590)</f>
        <v>HT2_brother_casey.png</v>
      </c>
      <c r="AA590" s="106" t="str" cm="1">
        <f t="array" ref="AA590">_xlfn.IFS($AT590="target_sister",$AO590,$AT590="target_brother", $AN590,$AT590="distractor_sister",$AQ590,$AT590="distractor_brother",$AP590)</f>
        <v>ST1_sister_alex.png</v>
      </c>
      <c r="AB590" s="106" t="str" cm="1">
        <f t="array" ref="AB590">_xlfn.IFS($AU590="target_sister",$AO590,$AU590="target_brother", $AN590,$AU590="distractor_sister",$AQ590,$AU590="distractor_brother",$AP590)</f>
        <v>HT2_sister_casey.png</v>
      </c>
      <c r="AC590" s="111" t="str">
        <f>_xlfn.CONCAT(VLOOKUP($C590&amp;$G590,'Character Sets'!$A$3:$H$21,6,FALSE)," gave the ",LEFT($Q590,FIND(".",$Q590)-1)," to ",$AK590," ",$AL590,".")</f>
        <v>Casey gave the corn to his brother.</v>
      </c>
      <c r="AD590" s="107">
        <v>6</v>
      </c>
      <c r="AE590" s="106" t="str" cm="1">
        <f t="array" ref="AE590">_xlfn.IFS($B590="both", "_nametag", $B590="nametag", "_nametag", $B590="intro", "", $B590="neither", "")</f>
        <v/>
      </c>
      <c r="AF590" s="46" t="s">
        <v>6</v>
      </c>
      <c r="AG590" s="46" t="s">
        <v>5</v>
      </c>
      <c r="AH590" s="108" t="str">
        <f t="shared" si="104"/>
        <v>corn</v>
      </c>
      <c r="AI590" s="46" t="s">
        <v>7</v>
      </c>
      <c r="AJ590" s="110" t="str">
        <f t="shared" si="113"/>
        <v>top right</v>
      </c>
      <c r="AK590" s="110" t="str" cm="1">
        <f t="array" ref="AK590">_xlfn.IFS($G590="he", "his", $G590="she", "her", $G590="they", "their")</f>
        <v>his</v>
      </c>
      <c r="AL590" s="110" t="s">
        <v>135</v>
      </c>
      <c r="AM590" s="111" t="str">
        <f t="shared" si="114"/>
        <v>he_brother</v>
      </c>
      <c r="AN590" s="106" t="str">
        <f t="shared" si="105"/>
        <v>HT2_brother_casey.png</v>
      </c>
      <c r="AO590" s="106" t="str">
        <f t="shared" si="106"/>
        <v>HT2_sister_casey.png</v>
      </c>
      <c r="AP590" s="106" t="str">
        <f t="shared" si="107"/>
        <v>ST1_brother_alex.png</v>
      </c>
      <c r="AQ590" s="106" t="str">
        <f t="shared" si="108"/>
        <v>ST1_sister_alex.png</v>
      </c>
      <c r="AR590" s="106" t="s">
        <v>357</v>
      </c>
      <c r="AS590" s="106" t="s">
        <v>355</v>
      </c>
      <c r="AT590" s="106" t="s">
        <v>358</v>
      </c>
      <c r="AU590" s="106" t="s">
        <v>356</v>
      </c>
    </row>
    <row r="591" spans="1:47" x14ac:dyDescent="0.25">
      <c r="A591" s="107">
        <v>17</v>
      </c>
      <c r="B591" s="107" t="s">
        <v>124</v>
      </c>
      <c r="C591" s="107">
        <v>5</v>
      </c>
      <c r="D591" s="46" t="s">
        <v>10</v>
      </c>
      <c r="E591" s="46" t="str">
        <f t="shared" si="109"/>
        <v>intro_list5_critical7</v>
      </c>
      <c r="F591" s="109" t="s">
        <v>338</v>
      </c>
      <c r="G591" s="46" t="s">
        <v>195</v>
      </c>
      <c r="H591" s="46">
        <f>VLOOKUP($C591&amp;$G591,'Character Sets'!$A$3:$H$21,3,FALSE)</f>
        <v>13</v>
      </c>
      <c r="I591" s="46" t="str">
        <f>VLOOKUP($C591&amp;$G591,'Character Sets'!$A$3:$H$21,4,FALSE)</f>
        <v>HT2</v>
      </c>
      <c r="J591" s="46" t="str">
        <f>LOWER(VLOOKUP($C591&amp;$G591,'Character Sets'!$A$3:$H$21,6,FALSE))</f>
        <v>casey</v>
      </c>
      <c r="K591" s="114" t="str">
        <f t="shared" si="110"/>
        <v>HT2_he_casey.png</v>
      </c>
      <c r="L591" s="46" t="s">
        <v>197</v>
      </c>
      <c r="M591" s="46">
        <f>VLOOKUP($C591&amp;$L591,'Character Sets'!$A$3:$H$21,3,FALSE)</f>
        <v>15</v>
      </c>
      <c r="N591" s="46" t="str">
        <f>VLOOKUP($C591&amp;$L591,'Character Sets'!$A$3:$H$21,4,FALSE)</f>
        <v>ST1</v>
      </c>
      <c r="O591" s="46" t="str">
        <f>LOWER(VLOOKUP($C591&amp;$L591,'Character Sets'!$A$3:$H$21,6,FALSE))</f>
        <v>alex</v>
      </c>
      <c r="P591" s="114" t="str">
        <f t="shared" si="111"/>
        <v>ST1_they_alex.png</v>
      </c>
      <c r="Q591" s="114" t="s">
        <v>103</v>
      </c>
      <c r="R591" s="107" cm="1">
        <f t="array" ref="R591">_xlfn.IFS($AF591="left", 275, $AF591="right", 525)</f>
        <v>275</v>
      </c>
      <c r="S591" s="107" cm="1">
        <f t="array" ref="S591">_xlfn.IFS($AG591="left", 275, $AG591="right", 525)</f>
        <v>525</v>
      </c>
      <c r="T591" s="107" cm="1">
        <f t="array" ref="T591">_xlfn.IFS($AF591="left", 175, $AF591="right", 725)</f>
        <v>175</v>
      </c>
      <c r="U591" s="107" cm="1">
        <f t="array" ref="U591">_xlfn.IFS($AI591="top", 150, $AI591="bottom", 250)</f>
        <v>250</v>
      </c>
      <c r="V591" s="107" cm="1">
        <f t="array" ref="V591">_xlfn.IFS($AI591="top", 100, $AI591="bottom", 300)</f>
        <v>300</v>
      </c>
      <c r="W591" s="107" cm="1">
        <f t="array" ref="W591">_xlfn.IFS($AI591="top", 50, $AI591="bottom", 350)</f>
        <v>350</v>
      </c>
      <c r="X591" s="111" t="str">
        <f t="shared" si="112"/>
        <v>HT2_brother_casey.png</v>
      </c>
      <c r="Y591" s="106" t="str" cm="1">
        <f t="array" ref="Y591">_xlfn.IFS($AR591="target_sister",$AO591,$AR591="target_brother", $AN591,$AR591="distractor_sister",$AQ591,$AR591="distractor_brother",$AP591)</f>
        <v>HT2_sister_casey.png</v>
      </c>
      <c r="Z591" s="106" t="str" cm="1">
        <f t="array" ref="Z591">_xlfn.IFS($AS591="target_sister",$AO591,$AS591="target_brother", $AN591,$AS591="distractor_sister",$AQ591,$AS591="distractor_brother",$AP591)</f>
        <v>ST1_sister_alex.png</v>
      </c>
      <c r="AA591" s="106" t="str" cm="1">
        <f t="array" ref="AA591">_xlfn.IFS($AT591="target_sister",$AO591,$AT591="target_brother", $AN591,$AT591="distractor_sister",$AQ591,$AT591="distractor_brother",$AP591)</f>
        <v>HT2_brother_casey.png</v>
      </c>
      <c r="AB591" s="106" t="str" cm="1">
        <f t="array" ref="AB591">_xlfn.IFS($AU591="target_sister",$AO591,$AU591="target_brother", $AN591,$AU591="distractor_sister",$AQ591,$AU591="distractor_brother",$AP591)</f>
        <v>ST1_brother_alex.png</v>
      </c>
      <c r="AC591" s="111" t="str">
        <f>_xlfn.CONCAT(VLOOKUP($C591&amp;$G591,'Character Sets'!$A$3:$H$21,6,FALSE)," gave the ",LEFT($Q591,FIND(".",$Q591)-1)," to ",$AK591," ",$AL591,".")</f>
        <v>Casey gave the kiwi to his brother.</v>
      </c>
      <c r="AD591" s="107">
        <v>7</v>
      </c>
      <c r="AE591" s="106" t="str" cm="1">
        <f t="array" ref="AE591">_xlfn.IFS($B591="both", "_nametag", $B591="nametag", "_nametag", $B591="intro", "", $B591="neither", "")</f>
        <v/>
      </c>
      <c r="AF591" s="46" t="s">
        <v>5</v>
      </c>
      <c r="AG591" s="46" t="s">
        <v>6</v>
      </c>
      <c r="AH591" s="108" t="str">
        <f t="shared" si="104"/>
        <v>kiwi</v>
      </c>
      <c r="AI591" s="46" t="s">
        <v>8</v>
      </c>
      <c r="AJ591" s="110" t="str">
        <f t="shared" si="113"/>
        <v>bottom left</v>
      </c>
      <c r="AK591" s="110" t="str" cm="1">
        <f t="array" ref="AK591">_xlfn.IFS($G591="he", "his", $G591="she", "her", $G591="they", "their")</f>
        <v>his</v>
      </c>
      <c r="AL591" s="110" t="s">
        <v>135</v>
      </c>
      <c r="AM591" s="111" t="str">
        <f t="shared" si="114"/>
        <v>he_brother</v>
      </c>
      <c r="AN591" s="106" t="str">
        <f t="shared" si="105"/>
        <v>HT2_brother_casey.png</v>
      </c>
      <c r="AO591" s="106" t="str">
        <f t="shared" si="106"/>
        <v>HT2_sister_casey.png</v>
      </c>
      <c r="AP591" s="106" t="str">
        <f t="shared" si="107"/>
        <v>ST1_brother_alex.png</v>
      </c>
      <c r="AQ591" s="106" t="str">
        <f t="shared" si="108"/>
        <v>ST1_sister_alex.png</v>
      </c>
      <c r="AR591" s="106" t="s">
        <v>356</v>
      </c>
      <c r="AS591" s="106" t="s">
        <v>358</v>
      </c>
      <c r="AT591" s="106" t="s">
        <v>355</v>
      </c>
      <c r="AU591" s="106" t="s">
        <v>357</v>
      </c>
    </row>
    <row r="592" spans="1:47" x14ac:dyDescent="0.25">
      <c r="A592" s="107">
        <v>17</v>
      </c>
      <c r="B592" s="107" t="s">
        <v>124</v>
      </c>
      <c r="C592" s="107">
        <v>5</v>
      </c>
      <c r="D592" s="46" t="s">
        <v>10</v>
      </c>
      <c r="E592" s="46" t="str">
        <f t="shared" si="109"/>
        <v>intro_list5_critical8</v>
      </c>
      <c r="F592" s="109" t="s">
        <v>338</v>
      </c>
      <c r="G592" s="46" t="s">
        <v>195</v>
      </c>
      <c r="H592" s="46">
        <f>VLOOKUP($C592&amp;$G592,'Character Sets'!$A$3:$H$21,3,FALSE)</f>
        <v>13</v>
      </c>
      <c r="I592" s="46" t="str">
        <f>VLOOKUP($C592&amp;$G592,'Character Sets'!$A$3:$H$21,4,FALSE)</f>
        <v>HT2</v>
      </c>
      <c r="J592" s="46" t="str">
        <f>LOWER(VLOOKUP($C592&amp;$G592,'Character Sets'!$A$3:$H$21,6,FALSE))</f>
        <v>casey</v>
      </c>
      <c r="K592" s="114" t="str">
        <f t="shared" si="110"/>
        <v>HT2_he_casey.png</v>
      </c>
      <c r="L592" s="46" t="s">
        <v>197</v>
      </c>
      <c r="M592" s="46">
        <f>VLOOKUP($C592&amp;$L592,'Character Sets'!$A$3:$H$21,3,FALSE)</f>
        <v>15</v>
      </c>
      <c r="N592" s="46" t="str">
        <f>VLOOKUP($C592&amp;$L592,'Character Sets'!$A$3:$H$21,4,FALSE)</f>
        <v>ST1</v>
      </c>
      <c r="O592" s="46" t="str">
        <f>LOWER(VLOOKUP($C592&amp;$L592,'Character Sets'!$A$3:$H$21,6,FALSE))</f>
        <v>alex</v>
      </c>
      <c r="P592" s="114" t="str">
        <f t="shared" si="111"/>
        <v>ST1_they_alex.png</v>
      </c>
      <c r="Q592" s="114" t="s">
        <v>40</v>
      </c>
      <c r="R592" s="107" cm="1">
        <f t="array" ref="R592">_xlfn.IFS($AF592="left", 275, $AF592="right", 525)</f>
        <v>525</v>
      </c>
      <c r="S592" s="107" cm="1">
        <f t="array" ref="S592">_xlfn.IFS($AG592="left", 275, $AG592="right", 525)</f>
        <v>275</v>
      </c>
      <c r="T592" s="107" cm="1">
        <f t="array" ref="T592">_xlfn.IFS($AF592="left", 175, $AF592="right", 725)</f>
        <v>725</v>
      </c>
      <c r="U592" s="107" cm="1">
        <f t="array" ref="U592">_xlfn.IFS($AI592="top", 150, $AI592="bottom", 250)</f>
        <v>250</v>
      </c>
      <c r="V592" s="107" cm="1">
        <f t="array" ref="V592">_xlfn.IFS($AI592="top", 100, $AI592="bottom", 300)</f>
        <v>300</v>
      </c>
      <c r="W592" s="107" cm="1">
        <f t="array" ref="W592">_xlfn.IFS($AI592="top", 50, $AI592="bottom", 350)</f>
        <v>350</v>
      </c>
      <c r="X592" s="111" t="str">
        <f t="shared" si="112"/>
        <v>HT2_sister_casey.png</v>
      </c>
      <c r="Y592" s="106" t="str" cm="1">
        <f t="array" ref="Y592">_xlfn.IFS($AR592="target_sister",$AO592,$AR592="target_brother", $AN592,$AR592="distractor_sister",$AQ592,$AR592="distractor_brother",$AP592)</f>
        <v>ST1_brother_alex.png</v>
      </c>
      <c r="Z592" s="106" t="str" cm="1">
        <f t="array" ref="Z592">_xlfn.IFS($AS592="target_sister",$AO592,$AS592="target_brother", $AN592,$AS592="distractor_sister",$AQ592,$AS592="distractor_brother",$AP592)</f>
        <v>HT2_brother_casey.png</v>
      </c>
      <c r="AA592" s="106" t="str" cm="1">
        <f t="array" ref="AA592">_xlfn.IFS($AT592="target_sister",$AO592,$AT592="target_brother", $AN592,$AT592="distractor_sister",$AQ592,$AT592="distractor_brother",$AP592)</f>
        <v>ST1_sister_alex.png</v>
      </c>
      <c r="AB592" s="106" t="str" cm="1">
        <f t="array" ref="AB592">_xlfn.IFS($AU592="target_sister",$AO592,$AU592="target_brother", $AN592,$AU592="distractor_sister",$AQ592,$AU592="distractor_brother",$AP592)</f>
        <v>HT2_sister_casey.png</v>
      </c>
      <c r="AC592" s="111" t="str">
        <f>_xlfn.CONCAT(VLOOKUP($C592&amp;$G592,'Character Sets'!$A$3:$H$21,6,FALSE)," gave the ",LEFT($Q592,FIND(".",$Q592)-1)," to ",$AK592," ",$AL592,".")</f>
        <v>Casey gave the grapes to his sister.</v>
      </c>
      <c r="AD592" s="107">
        <v>8</v>
      </c>
      <c r="AE592" s="106" t="str" cm="1">
        <f t="array" ref="AE592">_xlfn.IFS($B592="both", "_nametag", $B592="nametag", "_nametag", $B592="intro", "", $B592="neither", "")</f>
        <v/>
      </c>
      <c r="AF592" s="46" t="s">
        <v>6</v>
      </c>
      <c r="AG592" s="46" t="s">
        <v>5</v>
      </c>
      <c r="AH592" s="108" t="str">
        <f t="shared" si="104"/>
        <v>grapes</v>
      </c>
      <c r="AI592" s="46" t="s">
        <v>8</v>
      </c>
      <c r="AJ592" s="110" t="str">
        <f t="shared" si="113"/>
        <v>bottom right</v>
      </c>
      <c r="AK592" s="110" t="str" cm="1">
        <f t="array" ref="AK592">_xlfn.IFS($G592="he", "his", $G592="she", "her", $G592="they", "their")</f>
        <v>his</v>
      </c>
      <c r="AL592" s="110" t="s">
        <v>136</v>
      </c>
      <c r="AM592" s="111" t="str">
        <f t="shared" si="114"/>
        <v>he_sister</v>
      </c>
      <c r="AN592" s="106" t="str">
        <f t="shared" si="105"/>
        <v>HT2_brother_casey.png</v>
      </c>
      <c r="AO592" s="106" t="str">
        <f t="shared" si="106"/>
        <v>HT2_sister_casey.png</v>
      </c>
      <c r="AP592" s="106" t="str">
        <f t="shared" si="107"/>
        <v>ST1_brother_alex.png</v>
      </c>
      <c r="AQ592" s="106" t="str">
        <f t="shared" si="108"/>
        <v>ST1_sister_alex.png</v>
      </c>
      <c r="AR592" s="106" t="s">
        <v>357</v>
      </c>
      <c r="AS592" s="106" t="s">
        <v>355</v>
      </c>
      <c r="AT592" s="106" t="s">
        <v>358</v>
      </c>
      <c r="AU592" s="106" t="s">
        <v>356</v>
      </c>
    </row>
    <row r="593" spans="1:47" x14ac:dyDescent="0.25">
      <c r="A593" s="107">
        <v>17</v>
      </c>
      <c r="B593" s="107" t="s">
        <v>124</v>
      </c>
      <c r="C593" s="107">
        <v>5</v>
      </c>
      <c r="D593" s="46" t="s">
        <v>10</v>
      </c>
      <c r="E593" s="46" t="str">
        <f t="shared" si="109"/>
        <v>intro_list5_critical9</v>
      </c>
      <c r="F593" s="109" t="s">
        <v>338</v>
      </c>
      <c r="G593" s="46" t="s">
        <v>195</v>
      </c>
      <c r="H593" s="46">
        <f>VLOOKUP($C593&amp;$G593,'Character Sets'!$A$3:$H$21,3,FALSE)</f>
        <v>13</v>
      </c>
      <c r="I593" s="46" t="str">
        <f>VLOOKUP($C593&amp;$G593,'Character Sets'!$A$3:$H$21,4,FALSE)</f>
        <v>HT2</v>
      </c>
      <c r="J593" s="46" t="str">
        <f>LOWER(VLOOKUP($C593&amp;$G593,'Character Sets'!$A$3:$H$21,6,FALSE))</f>
        <v>casey</v>
      </c>
      <c r="K593" s="114" t="str">
        <f t="shared" si="110"/>
        <v>HT2_he_casey.png</v>
      </c>
      <c r="L593" s="46" t="s">
        <v>197</v>
      </c>
      <c r="M593" s="46">
        <f>VLOOKUP($C593&amp;$L593,'Character Sets'!$A$3:$H$21,3,FALSE)</f>
        <v>15</v>
      </c>
      <c r="N593" s="46" t="str">
        <f>VLOOKUP($C593&amp;$L593,'Character Sets'!$A$3:$H$21,4,FALSE)</f>
        <v>ST1</v>
      </c>
      <c r="O593" s="46" t="str">
        <f>LOWER(VLOOKUP($C593&amp;$L593,'Character Sets'!$A$3:$H$21,6,FALSE))</f>
        <v>alex</v>
      </c>
      <c r="P593" s="114" t="str">
        <f t="shared" si="111"/>
        <v>ST1_they_alex.png</v>
      </c>
      <c r="Q593" s="114" t="s">
        <v>101</v>
      </c>
      <c r="R593" s="107" cm="1">
        <f t="array" ref="R593">_xlfn.IFS($AF593="left", 275, $AF593="right", 525)</f>
        <v>275</v>
      </c>
      <c r="S593" s="107" cm="1">
        <f t="array" ref="S593">_xlfn.IFS($AG593="left", 275, $AG593="right", 525)</f>
        <v>525</v>
      </c>
      <c r="T593" s="107" cm="1">
        <f t="array" ref="T593">_xlfn.IFS($AF593="left", 175, $AF593="right", 725)</f>
        <v>175</v>
      </c>
      <c r="U593" s="107" cm="1">
        <f t="array" ref="U593">_xlfn.IFS($AI593="top", 150, $AI593="bottom", 250)</f>
        <v>150</v>
      </c>
      <c r="V593" s="107" cm="1">
        <f t="array" ref="V593">_xlfn.IFS($AI593="top", 100, $AI593="bottom", 300)</f>
        <v>100</v>
      </c>
      <c r="W593" s="107" cm="1">
        <f t="array" ref="W593">_xlfn.IFS($AI593="top", 50, $AI593="bottom", 350)</f>
        <v>50</v>
      </c>
      <c r="X593" s="111" t="str">
        <f t="shared" si="112"/>
        <v>HT2_sister_casey.png</v>
      </c>
      <c r="Y593" s="106" t="str" cm="1">
        <f t="array" ref="Y593">_xlfn.IFS($AR593="target_sister",$AO593,$AR593="target_brother", $AN593,$AR593="distractor_sister",$AQ593,$AR593="distractor_brother",$AP593)</f>
        <v>HT2_sister_casey.png</v>
      </c>
      <c r="Z593" s="106" t="str" cm="1">
        <f t="array" ref="Z593">_xlfn.IFS($AS593="target_sister",$AO593,$AS593="target_brother", $AN593,$AS593="distractor_sister",$AQ593,$AS593="distractor_brother",$AP593)</f>
        <v>ST1_sister_alex.png</v>
      </c>
      <c r="AA593" s="106" t="str" cm="1">
        <f t="array" ref="AA593">_xlfn.IFS($AT593="target_sister",$AO593,$AT593="target_brother", $AN593,$AT593="distractor_sister",$AQ593,$AT593="distractor_brother",$AP593)</f>
        <v>HT2_brother_casey.png</v>
      </c>
      <c r="AB593" s="106" t="str" cm="1">
        <f t="array" ref="AB593">_xlfn.IFS($AU593="target_sister",$AO593,$AU593="target_brother", $AN593,$AU593="distractor_sister",$AQ593,$AU593="distractor_brother",$AP593)</f>
        <v>ST1_brother_alex.png</v>
      </c>
      <c r="AC593" s="111" t="str">
        <f>_xlfn.CONCAT(VLOOKUP($C593&amp;$G593,'Character Sets'!$A$3:$H$21,6,FALSE)," gave the ",LEFT($Q593,FIND(".",$Q593)-1)," to ",$AK593," ",$AL593,".")</f>
        <v>Casey gave the pear to his sister.</v>
      </c>
      <c r="AD593" s="107">
        <v>9</v>
      </c>
      <c r="AE593" s="106" t="str" cm="1">
        <f t="array" ref="AE593">_xlfn.IFS($B593="both", "_nametag", $B593="nametag", "_nametag", $B593="intro", "", $B593="neither", "")</f>
        <v/>
      </c>
      <c r="AF593" s="46" t="s">
        <v>5</v>
      </c>
      <c r="AG593" s="46" t="s">
        <v>6</v>
      </c>
      <c r="AH593" s="108" t="str">
        <f t="shared" si="104"/>
        <v>pear</v>
      </c>
      <c r="AI593" s="46" t="s">
        <v>7</v>
      </c>
      <c r="AJ593" s="110" t="str">
        <f t="shared" si="113"/>
        <v>top left</v>
      </c>
      <c r="AK593" s="110" t="str" cm="1">
        <f t="array" ref="AK593">_xlfn.IFS($G593="he", "his", $G593="she", "her", $G593="they", "their")</f>
        <v>his</v>
      </c>
      <c r="AL593" s="110" t="s">
        <v>136</v>
      </c>
      <c r="AM593" s="111" t="str">
        <f t="shared" si="114"/>
        <v>he_sister</v>
      </c>
      <c r="AN593" s="106" t="str">
        <f t="shared" si="105"/>
        <v>HT2_brother_casey.png</v>
      </c>
      <c r="AO593" s="106" t="str">
        <f t="shared" si="106"/>
        <v>HT2_sister_casey.png</v>
      </c>
      <c r="AP593" s="106" t="str">
        <f t="shared" si="107"/>
        <v>ST1_brother_alex.png</v>
      </c>
      <c r="AQ593" s="106" t="str">
        <f t="shared" si="108"/>
        <v>ST1_sister_alex.png</v>
      </c>
      <c r="AR593" s="106" t="s">
        <v>356</v>
      </c>
      <c r="AS593" s="106" t="s">
        <v>358</v>
      </c>
      <c r="AT593" s="106" t="s">
        <v>355</v>
      </c>
      <c r="AU593" s="106" t="s">
        <v>357</v>
      </c>
    </row>
    <row r="594" spans="1:47" x14ac:dyDescent="0.25">
      <c r="A594" s="107">
        <v>17</v>
      </c>
      <c r="B594" s="107" t="s">
        <v>124</v>
      </c>
      <c r="C594" s="107">
        <v>5</v>
      </c>
      <c r="D594" s="46" t="s">
        <v>10</v>
      </c>
      <c r="E594" s="46" t="str">
        <f t="shared" si="109"/>
        <v>intro_list5_critical10</v>
      </c>
      <c r="F594" s="109" t="s">
        <v>338</v>
      </c>
      <c r="G594" s="46" t="s">
        <v>195</v>
      </c>
      <c r="H594" s="46">
        <f>VLOOKUP($C594&amp;$G594,'Character Sets'!$A$3:$H$21,3,FALSE)</f>
        <v>13</v>
      </c>
      <c r="I594" s="46" t="str">
        <f>VLOOKUP($C594&amp;$G594,'Character Sets'!$A$3:$H$21,4,FALSE)</f>
        <v>HT2</v>
      </c>
      <c r="J594" s="46" t="str">
        <f>LOWER(VLOOKUP($C594&amp;$G594,'Character Sets'!$A$3:$H$21,6,FALSE))</f>
        <v>casey</v>
      </c>
      <c r="K594" s="114" t="str">
        <f t="shared" si="110"/>
        <v>HT2_he_casey.png</v>
      </c>
      <c r="L594" s="46" t="s">
        <v>197</v>
      </c>
      <c r="M594" s="46">
        <f>VLOOKUP($C594&amp;$L594,'Character Sets'!$A$3:$H$21,3,FALSE)</f>
        <v>15</v>
      </c>
      <c r="N594" s="46" t="str">
        <f>VLOOKUP($C594&amp;$L594,'Character Sets'!$A$3:$H$21,4,FALSE)</f>
        <v>ST1</v>
      </c>
      <c r="O594" s="46" t="str">
        <f>LOWER(VLOOKUP($C594&amp;$L594,'Character Sets'!$A$3:$H$21,6,FALSE))</f>
        <v>alex</v>
      </c>
      <c r="P594" s="114" t="str">
        <f t="shared" si="111"/>
        <v>ST1_they_alex.png</v>
      </c>
      <c r="Q594" s="114" t="s">
        <v>21</v>
      </c>
      <c r="R594" s="107" cm="1">
        <f t="array" ref="R594">_xlfn.IFS($AF594="left", 275, $AF594="right", 525)</f>
        <v>525</v>
      </c>
      <c r="S594" s="107" cm="1">
        <f t="array" ref="S594">_xlfn.IFS($AG594="left", 275, $AG594="right", 525)</f>
        <v>275</v>
      </c>
      <c r="T594" s="107" cm="1">
        <f t="array" ref="T594">_xlfn.IFS($AF594="left", 175, $AF594="right", 725)</f>
        <v>725</v>
      </c>
      <c r="U594" s="107" cm="1">
        <f t="array" ref="U594">_xlfn.IFS($AI594="top", 150, $AI594="bottom", 250)</f>
        <v>150</v>
      </c>
      <c r="V594" s="107" cm="1">
        <f t="array" ref="V594">_xlfn.IFS($AI594="top", 100, $AI594="bottom", 300)</f>
        <v>100</v>
      </c>
      <c r="W594" s="107" cm="1">
        <f t="array" ref="W594">_xlfn.IFS($AI594="top", 50, $AI594="bottom", 350)</f>
        <v>50</v>
      </c>
      <c r="X594" s="111" t="str">
        <f t="shared" si="112"/>
        <v>HT2_brother_casey.png</v>
      </c>
      <c r="Y594" s="106" t="str" cm="1">
        <f t="array" ref="Y594">_xlfn.IFS($AR594="target_sister",$AO594,$AR594="target_brother", $AN594,$AR594="distractor_sister",$AQ594,$AR594="distractor_brother",$AP594)</f>
        <v>ST1_brother_alex.png</v>
      </c>
      <c r="Z594" s="106" t="str" cm="1">
        <f t="array" ref="Z594">_xlfn.IFS($AS594="target_sister",$AO594,$AS594="target_brother", $AN594,$AS594="distractor_sister",$AQ594,$AS594="distractor_brother",$AP594)</f>
        <v>HT2_brother_casey.png</v>
      </c>
      <c r="AA594" s="106" t="str" cm="1">
        <f t="array" ref="AA594">_xlfn.IFS($AT594="target_sister",$AO594,$AT594="target_brother", $AN594,$AT594="distractor_sister",$AQ594,$AT594="distractor_brother",$AP594)</f>
        <v>ST1_sister_alex.png</v>
      </c>
      <c r="AB594" s="106" t="str" cm="1">
        <f t="array" ref="AB594">_xlfn.IFS($AU594="target_sister",$AO594,$AU594="target_brother", $AN594,$AU594="distractor_sister",$AQ594,$AU594="distractor_brother",$AP594)</f>
        <v>HT2_sister_casey.png</v>
      </c>
      <c r="AC594" s="111" t="str">
        <f>_xlfn.CONCAT(VLOOKUP($C594&amp;$G594,'Character Sets'!$A$3:$H$21,6,FALSE)," gave the ",LEFT($Q594,FIND(".",$Q594)-1)," to ",$AK594," ",$AL594,".")</f>
        <v>Casey gave the juice to his brother.</v>
      </c>
      <c r="AD594" s="107">
        <v>10</v>
      </c>
      <c r="AE594" s="106" t="str" cm="1">
        <f t="array" ref="AE594">_xlfn.IFS($B594="both", "_nametag", $B594="nametag", "_nametag", $B594="intro", "", $B594="neither", "")</f>
        <v/>
      </c>
      <c r="AF594" s="46" t="s">
        <v>6</v>
      </c>
      <c r="AG594" s="46" t="s">
        <v>5</v>
      </c>
      <c r="AH594" s="108" t="str">
        <f t="shared" si="104"/>
        <v>juice</v>
      </c>
      <c r="AI594" s="46" t="s">
        <v>7</v>
      </c>
      <c r="AJ594" s="110" t="str">
        <f t="shared" si="113"/>
        <v>top right</v>
      </c>
      <c r="AK594" s="110" t="str" cm="1">
        <f t="array" ref="AK594">_xlfn.IFS($G594="he", "his", $G594="she", "her", $G594="they", "their")</f>
        <v>his</v>
      </c>
      <c r="AL594" s="110" t="s">
        <v>135</v>
      </c>
      <c r="AM594" s="111" t="str">
        <f t="shared" si="114"/>
        <v>he_brother</v>
      </c>
      <c r="AN594" s="106" t="str">
        <f t="shared" si="105"/>
        <v>HT2_brother_casey.png</v>
      </c>
      <c r="AO594" s="106" t="str">
        <f t="shared" si="106"/>
        <v>HT2_sister_casey.png</v>
      </c>
      <c r="AP594" s="106" t="str">
        <f t="shared" si="107"/>
        <v>ST1_brother_alex.png</v>
      </c>
      <c r="AQ594" s="106" t="str">
        <f t="shared" si="108"/>
        <v>ST1_sister_alex.png</v>
      </c>
      <c r="AR594" s="106" t="s">
        <v>357</v>
      </c>
      <c r="AS594" s="106" t="s">
        <v>355</v>
      </c>
      <c r="AT594" s="106" t="s">
        <v>358</v>
      </c>
      <c r="AU594" s="106" t="s">
        <v>356</v>
      </c>
    </row>
    <row r="595" spans="1:47" x14ac:dyDescent="0.25">
      <c r="A595" s="107">
        <v>17</v>
      </c>
      <c r="B595" s="107" t="s">
        <v>124</v>
      </c>
      <c r="C595" s="107">
        <v>5</v>
      </c>
      <c r="D595" s="46" t="s">
        <v>10</v>
      </c>
      <c r="E595" s="46" t="str">
        <f t="shared" si="109"/>
        <v>intro_list5_critical11</v>
      </c>
      <c r="F595" s="46" t="s">
        <v>337</v>
      </c>
      <c r="G595" s="46" t="s">
        <v>196</v>
      </c>
      <c r="H595" s="46">
        <f>VLOOKUP($C595&amp;$G595,'Character Sets'!$A$3:$H$21,3,FALSE)</f>
        <v>14</v>
      </c>
      <c r="I595" s="46" t="str">
        <f>VLOOKUP($C595&amp;$G595,'Character Sets'!$A$3:$H$21,4,FALSE)</f>
        <v>ST2</v>
      </c>
      <c r="J595" s="46" t="str">
        <f>LOWER(VLOOKUP($C595&amp;$G595,'Character Sets'!$A$3:$H$21,6,FALSE))</f>
        <v>jaime</v>
      </c>
      <c r="K595" s="114" t="str">
        <f t="shared" si="110"/>
        <v>ST2_she_jaime.png</v>
      </c>
      <c r="L595" s="46" t="s">
        <v>195</v>
      </c>
      <c r="M595" s="46">
        <f>VLOOKUP($C595&amp;$L595,'Character Sets'!$A$3:$H$21,3,FALSE)</f>
        <v>13</v>
      </c>
      <c r="N595" s="46" t="str">
        <f>VLOOKUP($C595&amp;$L595,'Character Sets'!$A$3:$H$21,4,FALSE)</f>
        <v>HT2</v>
      </c>
      <c r="O595" s="46" t="str">
        <f>LOWER(VLOOKUP($C595&amp;$L595,'Character Sets'!$A$3:$H$21,6,FALSE))</f>
        <v>casey</v>
      </c>
      <c r="P595" s="114" t="str">
        <f t="shared" si="111"/>
        <v>HT2_he_casey.png</v>
      </c>
      <c r="Q595" s="114" t="s">
        <v>22</v>
      </c>
      <c r="R595" s="107" cm="1">
        <f t="array" ref="R595">_xlfn.IFS($AF595="left", 275, $AF595="right", 525)</f>
        <v>275</v>
      </c>
      <c r="S595" s="107" cm="1">
        <f t="array" ref="S595">_xlfn.IFS($AG595="left", 275, $AG595="right", 525)</f>
        <v>525</v>
      </c>
      <c r="T595" s="107" cm="1">
        <f t="array" ref="T595">_xlfn.IFS($AF595="left", 175, $AF595="right", 725)</f>
        <v>175</v>
      </c>
      <c r="U595" s="107" cm="1">
        <f t="array" ref="U595">_xlfn.IFS($AI595="top", 150, $AI595="bottom", 250)</f>
        <v>250</v>
      </c>
      <c r="V595" s="107" cm="1">
        <f t="array" ref="V595">_xlfn.IFS($AI595="top", 100, $AI595="bottom", 300)</f>
        <v>300</v>
      </c>
      <c r="W595" s="107" cm="1">
        <f t="array" ref="W595">_xlfn.IFS($AI595="top", 50, $AI595="bottom", 350)</f>
        <v>350</v>
      </c>
      <c r="X595" s="111" t="str">
        <f t="shared" si="112"/>
        <v>ST2_sister_jaime.png</v>
      </c>
      <c r="Y595" s="106" t="str" cm="1">
        <f t="array" ref="Y595">_xlfn.IFS($AR595="target_sister",$AO595,$AR595="target_brother", $AN595,$AR595="distractor_sister",$AQ595,$AR595="distractor_brother",$AP595)</f>
        <v>ST2_brother_jaime.png</v>
      </c>
      <c r="Z595" s="106" t="str" cm="1">
        <f t="array" ref="Z595">_xlfn.IFS($AS595="target_sister",$AO595,$AS595="target_brother", $AN595,$AS595="distractor_sister",$AQ595,$AS595="distractor_brother",$AP595)</f>
        <v>HT2_brother_casey.png</v>
      </c>
      <c r="AA595" s="106" t="str" cm="1">
        <f t="array" ref="AA595">_xlfn.IFS($AT595="target_sister",$AO595,$AT595="target_brother", $AN595,$AT595="distractor_sister",$AQ595,$AT595="distractor_brother",$AP595)</f>
        <v>ST2_sister_jaime.png</v>
      </c>
      <c r="AB595" s="106" t="str" cm="1">
        <f t="array" ref="AB595">_xlfn.IFS($AU595="target_sister",$AO595,$AU595="target_brother", $AN595,$AU595="distractor_sister",$AQ595,$AU595="distractor_brother",$AP595)</f>
        <v>HT2_sister_casey.png</v>
      </c>
      <c r="AC595" s="111" t="str">
        <f>_xlfn.CONCAT(VLOOKUP($C595&amp;$G595,'Character Sets'!$A$3:$H$21,6,FALSE)," gave the ",LEFT($Q595,FIND(".",$Q595)-1)," to ",$AK595," ",$AL595,".")</f>
        <v>Jaime gave the spoon to her sister.</v>
      </c>
      <c r="AD595" s="107">
        <v>11</v>
      </c>
      <c r="AE595" s="106" t="str" cm="1">
        <f t="array" ref="AE595">_xlfn.IFS($B595="both", "_nametag", $B595="nametag", "_nametag", $B595="intro", "", $B595="neither", "")</f>
        <v/>
      </c>
      <c r="AF595" s="46" t="s">
        <v>5</v>
      </c>
      <c r="AG595" s="46" t="s">
        <v>6</v>
      </c>
      <c r="AH595" s="108" t="str">
        <f t="shared" si="104"/>
        <v>spoon</v>
      </c>
      <c r="AI595" s="46" t="s">
        <v>8</v>
      </c>
      <c r="AJ595" s="110" t="str">
        <f t="shared" si="113"/>
        <v>bottom left</v>
      </c>
      <c r="AK595" s="110" t="str" cm="1">
        <f t="array" ref="AK595">_xlfn.IFS($G595="he", "his", $G595="she", "her", $G595="they", "their")</f>
        <v>her</v>
      </c>
      <c r="AL595" s="110" t="s">
        <v>136</v>
      </c>
      <c r="AM595" s="111" t="str">
        <f t="shared" si="114"/>
        <v>she_sister</v>
      </c>
      <c r="AN595" s="106" t="str">
        <f t="shared" si="105"/>
        <v>ST2_brother_jaime.png</v>
      </c>
      <c r="AO595" s="106" t="str">
        <f t="shared" si="106"/>
        <v>ST2_sister_jaime.png</v>
      </c>
      <c r="AP595" s="106" t="str">
        <f t="shared" si="107"/>
        <v>HT2_brother_casey.png</v>
      </c>
      <c r="AQ595" s="106" t="str">
        <f t="shared" si="108"/>
        <v>HT2_sister_casey.png</v>
      </c>
      <c r="AR595" s="106" t="s">
        <v>355</v>
      </c>
      <c r="AS595" s="106" t="s">
        <v>357</v>
      </c>
      <c r="AT595" s="106" t="s">
        <v>356</v>
      </c>
      <c r="AU595" s="106" t="s">
        <v>358</v>
      </c>
    </row>
    <row r="596" spans="1:47" x14ac:dyDescent="0.25">
      <c r="A596" s="107">
        <v>17</v>
      </c>
      <c r="B596" s="107" t="s">
        <v>124</v>
      </c>
      <c r="C596" s="107">
        <v>5</v>
      </c>
      <c r="D596" s="46" t="s">
        <v>10</v>
      </c>
      <c r="E596" s="46" t="str">
        <f t="shared" si="109"/>
        <v>intro_list5_critical12</v>
      </c>
      <c r="F596" s="46" t="s">
        <v>337</v>
      </c>
      <c r="G596" s="46" t="s">
        <v>196</v>
      </c>
      <c r="H596" s="46">
        <f>VLOOKUP($C596&amp;$G596,'Character Sets'!$A$3:$H$21,3,FALSE)</f>
        <v>14</v>
      </c>
      <c r="I596" s="46" t="str">
        <f>VLOOKUP($C596&amp;$G596,'Character Sets'!$A$3:$H$21,4,FALSE)</f>
        <v>ST2</v>
      </c>
      <c r="J596" s="46" t="str">
        <f>LOWER(VLOOKUP($C596&amp;$G596,'Character Sets'!$A$3:$H$21,6,FALSE))</f>
        <v>jaime</v>
      </c>
      <c r="K596" s="114" t="str">
        <f t="shared" si="110"/>
        <v>ST2_she_jaime.png</v>
      </c>
      <c r="L596" s="46" t="s">
        <v>195</v>
      </c>
      <c r="M596" s="46">
        <f>VLOOKUP($C596&amp;$L596,'Character Sets'!$A$3:$H$21,3,FALSE)</f>
        <v>13</v>
      </c>
      <c r="N596" s="46" t="str">
        <f>VLOOKUP($C596&amp;$L596,'Character Sets'!$A$3:$H$21,4,FALSE)</f>
        <v>HT2</v>
      </c>
      <c r="O596" s="46" t="str">
        <f>LOWER(VLOOKUP($C596&amp;$L596,'Character Sets'!$A$3:$H$21,6,FALSE))</f>
        <v>casey</v>
      </c>
      <c r="P596" s="114" t="str">
        <f t="shared" si="111"/>
        <v>HT2_he_casey.png</v>
      </c>
      <c r="Q596" s="114" t="s">
        <v>23</v>
      </c>
      <c r="R596" s="107" cm="1">
        <f t="array" ref="R596">_xlfn.IFS($AF596="left", 275, $AF596="right", 525)</f>
        <v>525</v>
      </c>
      <c r="S596" s="107" cm="1">
        <f t="array" ref="S596">_xlfn.IFS($AG596="left", 275, $AG596="right", 525)</f>
        <v>275</v>
      </c>
      <c r="T596" s="107" cm="1">
        <f t="array" ref="T596">_xlfn.IFS($AF596="left", 175, $AF596="right", 725)</f>
        <v>725</v>
      </c>
      <c r="U596" s="107" cm="1">
        <f t="array" ref="U596">_xlfn.IFS($AI596="top", 150, $AI596="bottom", 250)</f>
        <v>250</v>
      </c>
      <c r="V596" s="107" cm="1">
        <f t="array" ref="V596">_xlfn.IFS($AI596="top", 100, $AI596="bottom", 300)</f>
        <v>300</v>
      </c>
      <c r="W596" s="107" cm="1">
        <f t="array" ref="W596">_xlfn.IFS($AI596="top", 50, $AI596="bottom", 350)</f>
        <v>350</v>
      </c>
      <c r="X596" s="111" t="str">
        <f t="shared" si="112"/>
        <v>ST2_brother_jaime.png</v>
      </c>
      <c r="Y596" s="106" t="str" cm="1">
        <f t="array" ref="Y596">_xlfn.IFS($AR596="target_sister",$AO596,$AR596="target_brother", $AN596,$AR596="distractor_sister",$AQ596,$AR596="distractor_brother",$AP596)</f>
        <v>HT2_sister_casey.png</v>
      </c>
      <c r="Z596" s="106" t="str" cm="1">
        <f t="array" ref="Z596">_xlfn.IFS($AS596="target_sister",$AO596,$AS596="target_brother", $AN596,$AS596="distractor_sister",$AQ596,$AS596="distractor_brother",$AP596)</f>
        <v>ST2_sister_jaime.png</v>
      </c>
      <c r="AA596" s="106" t="str" cm="1">
        <f t="array" ref="AA596">_xlfn.IFS($AT596="target_sister",$AO596,$AT596="target_brother", $AN596,$AT596="distractor_sister",$AQ596,$AT596="distractor_brother",$AP596)</f>
        <v>HT2_brother_casey.png</v>
      </c>
      <c r="AB596" s="106" t="str" cm="1">
        <f t="array" ref="AB596">_xlfn.IFS($AU596="target_sister",$AO596,$AU596="target_brother", $AN596,$AU596="distractor_sister",$AQ596,$AU596="distractor_brother",$AP596)</f>
        <v>ST2_brother_jaime.png</v>
      </c>
      <c r="AC596" s="111" t="str">
        <f>_xlfn.CONCAT(VLOOKUP($C596&amp;$G596,'Character Sets'!$A$3:$H$21,6,FALSE)," gave the ",LEFT($Q596,FIND(".",$Q596)-1)," to ",$AK596," ",$AL596,".")</f>
        <v>Jaime gave the broccoli to her brother.</v>
      </c>
      <c r="AD596" s="107">
        <v>12</v>
      </c>
      <c r="AE596" s="106" t="str" cm="1">
        <f t="array" ref="AE596">_xlfn.IFS($B596="both", "_nametag", $B596="nametag", "_nametag", $B596="intro", "", $B596="neither", "")</f>
        <v/>
      </c>
      <c r="AF596" s="46" t="s">
        <v>6</v>
      </c>
      <c r="AG596" s="46" t="s">
        <v>5</v>
      </c>
      <c r="AH596" s="108" t="str">
        <f t="shared" si="104"/>
        <v>broccoli</v>
      </c>
      <c r="AI596" s="46" t="s">
        <v>8</v>
      </c>
      <c r="AJ596" s="110" t="str">
        <f t="shared" si="113"/>
        <v>bottom right</v>
      </c>
      <c r="AK596" s="110" t="str" cm="1">
        <f t="array" ref="AK596">_xlfn.IFS($G596="he", "his", $G596="she", "her", $G596="they", "their")</f>
        <v>her</v>
      </c>
      <c r="AL596" s="110" t="s">
        <v>135</v>
      </c>
      <c r="AM596" s="111" t="str">
        <f t="shared" si="114"/>
        <v>she_brother</v>
      </c>
      <c r="AN596" s="106" t="str">
        <f t="shared" si="105"/>
        <v>ST2_brother_jaime.png</v>
      </c>
      <c r="AO596" s="106" t="str">
        <f t="shared" si="106"/>
        <v>ST2_sister_jaime.png</v>
      </c>
      <c r="AP596" s="106" t="str">
        <f t="shared" si="107"/>
        <v>HT2_brother_casey.png</v>
      </c>
      <c r="AQ596" s="106" t="str">
        <f t="shared" si="108"/>
        <v>HT2_sister_casey.png</v>
      </c>
      <c r="AR596" s="106" t="s">
        <v>358</v>
      </c>
      <c r="AS596" s="106" t="s">
        <v>356</v>
      </c>
      <c r="AT596" s="106" t="s">
        <v>357</v>
      </c>
      <c r="AU596" s="106" t="s">
        <v>355</v>
      </c>
    </row>
    <row r="597" spans="1:47" x14ac:dyDescent="0.25">
      <c r="A597" s="107">
        <v>17</v>
      </c>
      <c r="B597" s="107" t="s">
        <v>124</v>
      </c>
      <c r="C597" s="107">
        <v>5</v>
      </c>
      <c r="D597" s="46" t="s">
        <v>10</v>
      </c>
      <c r="E597" s="46" t="str">
        <f t="shared" si="109"/>
        <v>intro_list5_critical13</v>
      </c>
      <c r="F597" s="46" t="s">
        <v>337</v>
      </c>
      <c r="G597" s="46" t="s">
        <v>196</v>
      </c>
      <c r="H597" s="46">
        <f>VLOOKUP($C597&amp;$G597,'Character Sets'!$A$3:$H$21,3,FALSE)</f>
        <v>14</v>
      </c>
      <c r="I597" s="46" t="str">
        <f>VLOOKUP($C597&amp;$G597,'Character Sets'!$A$3:$H$21,4,FALSE)</f>
        <v>ST2</v>
      </c>
      <c r="J597" s="46" t="str">
        <f>LOWER(VLOOKUP($C597&amp;$G597,'Character Sets'!$A$3:$H$21,6,FALSE))</f>
        <v>jaime</v>
      </c>
      <c r="K597" s="114" t="str">
        <f t="shared" si="110"/>
        <v>ST2_she_jaime.png</v>
      </c>
      <c r="L597" s="46" t="s">
        <v>195</v>
      </c>
      <c r="M597" s="46">
        <f>VLOOKUP($C597&amp;$L597,'Character Sets'!$A$3:$H$21,3,FALSE)</f>
        <v>13</v>
      </c>
      <c r="N597" s="46" t="str">
        <f>VLOOKUP($C597&amp;$L597,'Character Sets'!$A$3:$H$21,4,FALSE)</f>
        <v>HT2</v>
      </c>
      <c r="O597" s="46" t="str">
        <f>LOWER(VLOOKUP($C597&amp;$L597,'Character Sets'!$A$3:$H$21,6,FALSE))</f>
        <v>casey</v>
      </c>
      <c r="P597" s="114" t="str">
        <f t="shared" si="111"/>
        <v>HT2_he_casey.png</v>
      </c>
      <c r="Q597" s="114" t="s">
        <v>24</v>
      </c>
      <c r="R597" s="107" cm="1">
        <f t="array" ref="R597">_xlfn.IFS($AF597="left", 275, $AF597="right", 525)</f>
        <v>275</v>
      </c>
      <c r="S597" s="107" cm="1">
        <f t="array" ref="S597">_xlfn.IFS($AG597="left", 275, $AG597="right", 525)</f>
        <v>525</v>
      </c>
      <c r="T597" s="107" cm="1">
        <f t="array" ref="T597">_xlfn.IFS($AF597="left", 175, $AF597="right", 725)</f>
        <v>175</v>
      </c>
      <c r="U597" s="107" cm="1">
        <f t="array" ref="U597">_xlfn.IFS($AI597="top", 150, $AI597="bottom", 250)</f>
        <v>150</v>
      </c>
      <c r="V597" s="107" cm="1">
        <f t="array" ref="V597">_xlfn.IFS($AI597="top", 100, $AI597="bottom", 300)</f>
        <v>100</v>
      </c>
      <c r="W597" s="107" cm="1">
        <f t="array" ref="W597">_xlfn.IFS($AI597="top", 50, $AI597="bottom", 350)</f>
        <v>50</v>
      </c>
      <c r="X597" s="111" t="str">
        <f t="shared" si="112"/>
        <v>ST2_brother_jaime.png</v>
      </c>
      <c r="Y597" s="106" t="str" cm="1">
        <f t="array" ref="Y597">_xlfn.IFS($AR597="target_sister",$AO597,$AR597="target_brother", $AN597,$AR597="distractor_sister",$AQ597,$AR597="distractor_brother",$AP597)</f>
        <v>ST2_brother_jaime.png</v>
      </c>
      <c r="Z597" s="106" t="str" cm="1">
        <f t="array" ref="Z597">_xlfn.IFS($AS597="target_sister",$AO597,$AS597="target_brother", $AN597,$AS597="distractor_sister",$AQ597,$AS597="distractor_brother",$AP597)</f>
        <v>HT2_brother_casey.png</v>
      </c>
      <c r="AA597" s="106" t="str" cm="1">
        <f t="array" ref="AA597">_xlfn.IFS($AT597="target_sister",$AO597,$AT597="target_brother", $AN597,$AT597="distractor_sister",$AQ597,$AT597="distractor_brother",$AP597)</f>
        <v>ST2_sister_jaime.png</v>
      </c>
      <c r="AB597" s="106" t="str" cm="1">
        <f t="array" ref="AB597">_xlfn.IFS($AU597="target_sister",$AO597,$AU597="target_brother", $AN597,$AU597="distractor_sister",$AQ597,$AU597="distractor_brother",$AP597)</f>
        <v>HT2_sister_casey.png</v>
      </c>
      <c r="AC597" s="111" t="str">
        <f>_xlfn.CONCAT(VLOOKUP($C597&amp;$G597,'Character Sets'!$A$3:$H$21,6,FALSE)," gave the ",LEFT($Q597,FIND(".",$Q597)-1)," to ",$AK597," ",$AL597,".")</f>
        <v>Jaime gave the egg to her brother.</v>
      </c>
      <c r="AD597" s="107">
        <v>13</v>
      </c>
      <c r="AE597" s="106" t="str" cm="1">
        <f t="array" ref="AE597">_xlfn.IFS($B597="both", "_nametag", $B597="nametag", "_nametag", $B597="intro", "", $B597="neither", "")</f>
        <v/>
      </c>
      <c r="AF597" s="46" t="s">
        <v>5</v>
      </c>
      <c r="AG597" s="46" t="s">
        <v>6</v>
      </c>
      <c r="AH597" s="108" t="str">
        <f t="shared" si="104"/>
        <v>egg</v>
      </c>
      <c r="AI597" s="46" t="s">
        <v>7</v>
      </c>
      <c r="AJ597" s="110" t="str">
        <f t="shared" si="113"/>
        <v>top left</v>
      </c>
      <c r="AK597" s="110" t="str" cm="1">
        <f t="array" ref="AK597">_xlfn.IFS($G597="he", "his", $G597="she", "her", $G597="they", "their")</f>
        <v>her</v>
      </c>
      <c r="AL597" s="110" t="s">
        <v>135</v>
      </c>
      <c r="AM597" s="111" t="str">
        <f t="shared" si="114"/>
        <v>she_brother</v>
      </c>
      <c r="AN597" s="106" t="str">
        <f t="shared" si="105"/>
        <v>ST2_brother_jaime.png</v>
      </c>
      <c r="AO597" s="106" t="str">
        <f t="shared" si="106"/>
        <v>ST2_sister_jaime.png</v>
      </c>
      <c r="AP597" s="106" t="str">
        <f t="shared" si="107"/>
        <v>HT2_brother_casey.png</v>
      </c>
      <c r="AQ597" s="106" t="str">
        <f t="shared" si="108"/>
        <v>HT2_sister_casey.png</v>
      </c>
      <c r="AR597" s="106" t="s">
        <v>355</v>
      </c>
      <c r="AS597" s="106" t="s">
        <v>357</v>
      </c>
      <c r="AT597" s="106" t="s">
        <v>356</v>
      </c>
      <c r="AU597" s="106" t="s">
        <v>358</v>
      </c>
    </row>
    <row r="598" spans="1:47" x14ac:dyDescent="0.25">
      <c r="A598" s="107">
        <v>17</v>
      </c>
      <c r="B598" s="107" t="s">
        <v>124</v>
      </c>
      <c r="C598" s="107">
        <v>5</v>
      </c>
      <c r="D598" s="46" t="s">
        <v>10</v>
      </c>
      <c r="E598" s="46" t="str">
        <f t="shared" si="109"/>
        <v>intro_list5_critical14</v>
      </c>
      <c r="F598" s="46" t="s">
        <v>337</v>
      </c>
      <c r="G598" s="46" t="s">
        <v>196</v>
      </c>
      <c r="H598" s="46">
        <f>VLOOKUP($C598&amp;$G598,'Character Sets'!$A$3:$H$21,3,FALSE)</f>
        <v>14</v>
      </c>
      <c r="I598" s="46" t="str">
        <f>VLOOKUP($C598&amp;$G598,'Character Sets'!$A$3:$H$21,4,FALSE)</f>
        <v>ST2</v>
      </c>
      <c r="J598" s="46" t="str">
        <f>LOWER(VLOOKUP($C598&amp;$G598,'Character Sets'!$A$3:$H$21,6,FALSE))</f>
        <v>jaime</v>
      </c>
      <c r="K598" s="114" t="str">
        <f t="shared" si="110"/>
        <v>ST2_she_jaime.png</v>
      </c>
      <c r="L598" s="46" t="s">
        <v>195</v>
      </c>
      <c r="M598" s="46">
        <f>VLOOKUP($C598&amp;$L598,'Character Sets'!$A$3:$H$21,3,FALSE)</f>
        <v>13</v>
      </c>
      <c r="N598" s="46" t="str">
        <f>VLOOKUP($C598&amp;$L598,'Character Sets'!$A$3:$H$21,4,FALSE)</f>
        <v>HT2</v>
      </c>
      <c r="O598" s="46" t="str">
        <f>LOWER(VLOOKUP($C598&amp;$L598,'Character Sets'!$A$3:$H$21,6,FALSE))</f>
        <v>casey</v>
      </c>
      <c r="P598" s="114" t="str">
        <f t="shared" si="111"/>
        <v>HT2_he_casey.png</v>
      </c>
      <c r="Q598" s="114" t="s">
        <v>35</v>
      </c>
      <c r="R598" s="107" cm="1">
        <f t="array" ref="R598">_xlfn.IFS($AF598="left", 275, $AF598="right", 525)</f>
        <v>525</v>
      </c>
      <c r="S598" s="107" cm="1">
        <f t="array" ref="S598">_xlfn.IFS($AG598="left", 275, $AG598="right", 525)</f>
        <v>275</v>
      </c>
      <c r="T598" s="107" cm="1">
        <f t="array" ref="T598">_xlfn.IFS($AF598="left", 175, $AF598="right", 725)</f>
        <v>725</v>
      </c>
      <c r="U598" s="107" cm="1">
        <f t="array" ref="U598">_xlfn.IFS($AI598="top", 150, $AI598="bottom", 250)</f>
        <v>150</v>
      </c>
      <c r="V598" s="107" cm="1">
        <f t="array" ref="V598">_xlfn.IFS($AI598="top", 100, $AI598="bottom", 300)</f>
        <v>100</v>
      </c>
      <c r="W598" s="107" cm="1">
        <f t="array" ref="W598">_xlfn.IFS($AI598="top", 50, $AI598="bottom", 350)</f>
        <v>50</v>
      </c>
      <c r="X598" s="111" t="str">
        <f t="shared" si="112"/>
        <v>ST2_sister_jaime.png</v>
      </c>
      <c r="Y598" s="106" t="str" cm="1">
        <f t="array" ref="Y598">_xlfn.IFS($AR598="target_sister",$AO598,$AR598="target_brother", $AN598,$AR598="distractor_sister",$AQ598,$AR598="distractor_brother",$AP598)</f>
        <v>HT2_sister_casey.png</v>
      </c>
      <c r="Z598" s="106" t="str" cm="1">
        <f t="array" ref="Z598">_xlfn.IFS($AS598="target_sister",$AO598,$AS598="target_brother", $AN598,$AS598="distractor_sister",$AQ598,$AS598="distractor_brother",$AP598)</f>
        <v>ST2_sister_jaime.png</v>
      </c>
      <c r="AA598" s="106" t="str" cm="1">
        <f t="array" ref="AA598">_xlfn.IFS($AT598="target_sister",$AO598,$AT598="target_brother", $AN598,$AT598="distractor_sister",$AQ598,$AT598="distractor_brother",$AP598)</f>
        <v>HT2_brother_casey.png</v>
      </c>
      <c r="AB598" s="106" t="str" cm="1">
        <f t="array" ref="AB598">_xlfn.IFS($AU598="target_sister",$AO598,$AU598="target_brother", $AN598,$AU598="distractor_sister",$AQ598,$AU598="distractor_brother",$AP598)</f>
        <v>ST2_brother_jaime.png</v>
      </c>
      <c r="AC598" s="111" t="str">
        <f>_xlfn.CONCAT(VLOOKUP($C598&amp;$G598,'Character Sets'!$A$3:$H$21,6,FALSE)," gave the ",LEFT($Q598,FIND(".",$Q598)-1)," to ",$AK598," ",$AL598,".")</f>
        <v>Jaime gave the strawberry to her sister.</v>
      </c>
      <c r="AD598" s="107">
        <v>14</v>
      </c>
      <c r="AE598" s="106" t="str" cm="1">
        <f t="array" ref="AE598">_xlfn.IFS($B598="both", "_nametag", $B598="nametag", "_nametag", $B598="intro", "", $B598="neither", "")</f>
        <v/>
      </c>
      <c r="AF598" s="46" t="s">
        <v>6</v>
      </c>
      <c r="AG598" s="46" t="s">
        <v>5</v>
      </c>
      <c r="AH598" s="108" t="str">
        <f t="shared" si="104"/>
        <v>strawberry</v>
      </c>
      <c r="AI598" s="46" t="s">
        <v>7</v>
      </c>
      <c r="AJ598" s="110" t="str">
        <f t="shared" si="113"/>
        <v>top right</v>
      </c>
      <c r="AK598" s="110" t="str" cm="1">
        <f t="array" ref="AK598">_xlfn.IFS($G598="he", "his", $G598="she", "her", $G598="they", "their")</f>
        <v>her</v>
      </c>
      <c r="AL598" s="110" t="s">
        <v>136</v>
      </c>
      <c r="AM598" s="111" t="str">
        <f t="shared" si="114"/>
        <v>she_sister</v>
      </c>
      <c r="AN598" s="106" t="str">
        <f t="shared" si="105"/>
        <v>ST2_brother_jaime.png</v>
      </c>
      <c r="AO598" s="106" t="str">
        <f t="shared" si="106"/>
        <v>ST2_sister_jaime.png</v>
      </c>
      <c r="AP598" s="106" t="str">
        <f t="shared" si="107"/>
        <v>HT2_brother_casey.png</v>
      </c>
      <c r="AQ598" s="106" t="str">
        <f t="shared" si="108"/>
        <v>HT2_sister_casey.png</v>
      </c>
      <c r="AR598" s="106" t="s">
        <v>358</v>
      </c>
      <c r="AS598" s="106" t="s">
        <v>356</v>
      </c>
      <c r="AT598" s="106" t="s">
        <v>357</v>
      </c>
      <c r="AU598" s="106" t="s">
        <v>355</v>
      </c>
    </row>
    <row r="599" spans="1:47" x14ac:dyDescent="0.25">
      <c r="A599" s="107">
        <v>17</v>
      </c>
      <c r="B599" s="107" t="s">
        <v>124</v>
      </c>
      <c r="C599" s="107">
        <v>5</v>
      </c>
      <c r="D599" s="46" t="s">
        <v>10</v>
      </c>
      <c r="E599" s="46" t="str">
        <f t="shared" si="109"/>
        <v>intro_list5_critical15</v>
      </c>
      <c r="F599" s="46" t="s">
        <v>337</v>
      </c>
      <c r="G599" s="46" t="s">
        <v>196</v>
      </c>
      <c r="H599" s="46">
        <f>VLOOKUP($C599&amp;$G599,'Character Sets'!$A$3:$H$21,3,FALSE)</f>
        <v>14</v>
      </c>
      <c r="I599" s="46" t="str">
        <f>VLOOKUP($C599&amp;$G599,'Character Sets'!$A$3:$H$21,4,FALSE)</f>
        <v>ST2</v>
      </c>
      <c r="J599" s="46" t="str">
        <f>LOWER(VLOOKUP($C599&amp;$G599,'Character Sets'!$A$3:$H$21,6,FALSE))</f>
        <v>jaime</v>
      </c>
      <c r="K599" s="114" t="str">
        <f t="shared" si="110"/>
        <v>ST2_she_jaime.png</v>
      </c>
      <c r="L599" s="46" t="s">
        <v>195</v>
      </c>
      <c r="M599" s="46">
        <f>VLOOKUP($C599&amp;$L599,'Character Sets'!$A$3:$H$21,3,FALSE)</f>
        <v>13</v>
      </c>
      <c r="N599" s="46" t="str">
        <f>VLOOKUP($C599&amp;$L599,'Character Sets'!$A$3:$H$21,4,FALSE)</f>
        <v>HT2</v>
      </c>
      <c r="O599" s="46" t="str">
        <f>LOWER(VLOOKUP($C599&amp;$L599,'Character Sets'!$A$3:$H$21,6,FALSE))</f>
        <v>casey</v>
      </c>
      <c r="P599" s="114" t="str">
        <f t="shared" si="111"/>
        <v>HT2_he_casey.png</v>
      </c>
      <c r="Q599" s="114" t="s">
        <v>25</v>
      </c>
      <c r="R599" s="107" cm="1">
        <f t="array" ref="R599">_xlfn.IFS($AF599="left", 275, $AF599="right", 525)</f>
        <v>275</v>
      </c>
      <c r="S599" s="107" cm="1">
        <f t="array" ref="S599">_xlfn.IFS($AG599="left", 275, $AG599="right", 525)</f>
        <v>525</v>
      </c>
      <c r="T599" s="107" cm="1">
        <f t="array" ref="T599">_xlfn.IFS($AF599="left", 175, $AF599="right", 725)</f>
        <v>175</v>
      </c>
      <c r="U599" s="107" cm="1">
        <f t="array" ref="U599">_xlfn.IFS($AI599="top", 150, $AI599="bottom", 250)</f>
        <v>250</v>
      </c>
      <c r="V599" s="107" cm="1">
        <f t="array" ref="V599">_xlfn.IFS($AI599="top", 100, $AI599="bottom", 300)</f>
        <v>300</v>
      </c>
      <c r="W599" s="107" cm="1">
        <f t="array" ref="W599">_xlfn.IFS($AI599="top", 50, $AI599="bottom", 350)</f>
        <v>350</v>
      </c>
      <c r="X599" s="111" t="str">
        <f t="shared" si="112"/>
        <v>ST2_brother_jaime.png</v>
      </c>
      <c r="Y599" s="106" t="str" cm="1">
        <f t="array" ref="Y599">_xlfn.IFS($AR599="target_sister",$AO599,$AR599="target_brother", $AN599,$AR599="distractor_sister",$AQ599,$AR599="distractor_brother",$AP599)</f>
        <v>ST2_sister_jaime.png</v>
      </c>
      <c r="Z599" s="106" t="str" cm="1">
        <f t="array" ref="Z599">_xlfn.IFS($AS599="target_sister",$AO599,$AS599="target_brother", $AN599,$AS599="distractor_sister",$AQ599,$AS599="distractor_brother",$AP599)</f>
        <v>HT2_brother_casey.png</v>
      </c>
      <c r="AA599" s="106" t="str" cm="1">
        <f t="array" ref="AA599">_xlfn.IFS($AT599="target_sister",$AO599,$AT599="target_brother", $AN599,$AT599="distractor_sister",$AQ599,$AT599="distractor_brother",$AP599)</f>
        <v>ST2_brother_jaime.png</v>
      </c>
      <c r="AB599" s="106" t="str" cm="1">
        <f t="array" ref="AB599">_xlfn.IFS($AU599="target_sister",$AO599,$AU599="target_brother", $AN599,$AU599="distractor_sister",$AQ599,$AU599="distractor_brother",$AP599)</f>
        <v>HT2_sister_casey.png</v>
      </c>
      <c r="AC599" s="111" t="str">
        <f>_xlfn.CONCAT(VLOOKUP($C599&amp;$G599,'Character Sets'!$A$3:$H$21,6,FALSE)," gave the ",LEFT($Q599,FIND(".",$Q599)-1)," to ",$AK599," ",$AL599,".")</f>
        <v>Jaime gave the pineapple to her brother.</v>
      </c>
      <c r="AD599" s="107">
        <v>15</v>
      </c>
      <c r="AE599" s="106" t="str" cm="1">
        <f t="array" ref="AE599">_xlfn.IFS($B599="both", "_nametag", $B599="nametag", "_nametag", $B599="intro", "", $B599="neither", "")</f>
        <v/>
      </c>
      <c r="AF599" s="46" t="s">
        <v>5</v>
      </c>
      <c r="AG599" s="46" t="s">
        <v>6</v>
      </c>
      <c r="AH599" s="108" t="str">
        <f t="shared" si="104"/>
        <v>pineapple</v>
      </c>
      <c r="AI599" s="46" t="s">
        <v>8</v>
      </c>
      <c r="AJ599" s="110" t="str">
        <f t="shared" si="113"/>
        <v>bottom left</v>
      </c>
      <c r="AK599" s="110" t="str" cm="1">
        <f t="array" ref="AK599">_xlfn.IFS($G599="he", "his", $G599="she", "her", $G599="they", "their")</f>
        <v>her</v>
      </c>
      <c r="AL599" s="110" t="s">
        <v>135</v>
      </c>
      <c r="AM599" s="111" t="str">
        <f t="shared" si="114"/>
        <v>she_brother</v>
      </c>
      <c r="AN599" s="106" t="str">
        <f t="shared" si="105"/>
        <v>ST2_brother_jaime.png</v>
      </c>
      <c r="AO599" s="106" t="str">
        <f t="shared" si="106"/>
        <v>ST2_sister_jaime.png</v>
      </c>
      <c r="AP599" s="106" t="str">
        <f t="shared" si="107"/>
        <v>HT2_brother_casey.png</v>
      </c>
      <c r="AQ599" s="106" t="str">
        <f t="shared" si="108"/>
        <v>HT2_sister_casey.png</v>
      </c>
      <c r="AR599" s="106" t="s">
        <v>356</v>
      </c>
      <c r="AS599" s="106" t="s">
        <v>357</v>
      </c>
      <c r="AT599" s="106" t="s">
        <v>355</v>
      </c>
      <c r="AU599" s="106" t="s">
        <v>358</v>
      </c>
    </row>
    <row r="600" spans="1:47" x14ac:dyDescent="0.25">
      <c r="A600" s="107">
        <v>17</v>
      </c>
      <c r="B600" s="107" t="s">
        <v>124</v>
      </c>
      <c r="C600" s="107">
        <v>5</v>
      </c>
      <c r="D600" s="46" t="s">
        <v>10</v>
      </c>
      <c r="E600" s="46" t="str">
        <f t="shared" si="109"/>
        <v>intro_list5_critical16</v>
      </c>
      <c r="F600" s="109" t="s">
        <v>338</v>
      </c>
      <c r="G600" s="46" t="s">
        <v>196</v>
      </c>
      <c r="H600" s="46">
        <f>VLOOKUP($C600&amp;$G600,'Character Sets'!$A$3:$H$21,3,FALSE)</f>
        <v>14</v>
      </c>
      <c r="I600" s="46" t="str">
        <f>VLOOKUP($C600&amp;$G600,'Character Sets'!$A$3:$H$21,4,FALSE)</f>
        <v>ST2</v>
      </c>
      <c r="J600" s="46" t="str">
        <f>LOWER(VLOOKUP($C600&amp;$G600,'Character Sets'!$A$3:$H$21,6,FALSE))</f>
        <v>jaime</v>
      </c>
      <c r="K600" s="114" t="str">
        <f t="shared" si="110"/>
        <v>ST2_she_jaime.png</v>
      </c>
      <c r="L600" s="46" t="s">
        <v>197</v>
      </c>
      <c r="M600" s="46">
        <f>VLOOKUP($C600&amp;$L600,'Character Sets'!$A$3:$H$21,3,FALSE)</f>
        <v>15</v>
      </c>
      <c r="N600" s="46" t="str">
        <f>VLOOKUP($C600&amp;$L600,'Character Sets'!$A$3:$H$21,4,FALSE)</f>
        <v>ST1</v>
      </c>
      <c r="O600" s="46" t="str">
        <f>LOWER(VLOOKUP($C600&amp;$L600,'Character Sets'!$A$3:$H$21,6,FALSE))</f>
        <v>alex</v>
      </c>
      <c r="P600" s="114" t="str">
        <f t="shared" si="111"/>
        <v>ST1_they_alex.png</v>
      </c>
      <c r="Q600" s="114" t="s">
        <v>26</v>
      </c>
      <c r="R600" s="107" cm="1">
        <f t="array" ref="R600">_xlfn.IFS($AF600="left", 275, $AF600="right", 525)</f>
        <v>525</v>
      </c>
      <c r="S600" s="107" cm="1">
        <f t="array" ref="S600">_xlfn.IFS($AG600="left", 275, $AG600="right", 525)</f>
        <v>275</v>
      </c>
      <c r="T600" s="107" cm="1">
        <f t="array" ref="T600">_xlfn.IFS($AF600="left", 175, $AF600="right", 725)</f>
        <v>725</v>
      </c>
      <c r="U600" s="107" cm="1">
        <f t="array" ref="U600">_xlfn.IFS($AI600="top", 150, $AI600="bottom", 250)</f>
        <v>250</v>
      </c>
      <c r="V600" s="107" cm="1">
        <f t="array" ref="V600">_xlfn.IFS($AI600="top", 100, $AI600="bottom", 300)</f>
        <v>300</v>
      </c>
      <c r="W600" s="107" cm="1">
        <f t="array" ref="W600">_xlfn.IFS($AI600="top", 50, $AI600="bottom", 350)</f>
        <v>350</v>
      </c>
      <c r="X600" s="111" t="str">
        <f t="shared" si="112"/>
        <v>ST2_sister_jaime.png</v>
      </c>
      <c r="Y600" s="106" t="str" cm="1">
        <f t="array" ref="Y600">_xlfn.IFS($AR600="target_sister",$AO600,$AR600="target_brother", $AN600,$AR600="distractor_sister",$AQ600,$AR600="distractor_brother",$AP600)</f>
        <v>ST1_brother_alex.png</v>
      </c>
      <c r="Z600" s="106" t="str" cm="1">
        <f t="array" ref="Z600">_xlfn.IFS($AS600="target_sister",$AO600,$AS600="target_brother", $AN600,$AS600="distractor_sister",$AQ600,$AS600="distractor_brother",$AP600)</f>
        <v>ST2_brother_jaime.png</v>
      </c>
      <c r="AA600" s="106" t="str" cm="1">
        <f t="array" ref="AA600">_xlfn.IFS($AT600="target_sister",$AO600,$AT600="target_brother", $AN600,$AT600="distractor_sister",$AQ600,$AT600="distractor_brother",$AP600)</f>
        <v>ST1_sister_alex.png</v>
      </c>
      <c r="AB600" s="106" t="str" cm="1">
        <f t="array" ref="AB600">_xlfn.IFS($AU600="target_sister",$AO600,$AU600="target_brother", $AN600,$AU600="distractor_sister",$AQ600,$AU600="distractor_brother",$AP600)</f>
        <v>ST2_sister_jaime.png</v>
      </c>
      <c r="AC600" s="111" t="str">
        <f>_xlfn.CONCAT(VLOOKUP($C600&amp;$G600,'Character Sets'!$A$3:$H$21,6,FALSE)," gave the ",LEFT($Q600,FIND(".",$Q600)-1)," to ",$AK600," ",$AL600,".")</f>
        <v>Jaime gave the banana to her sister.</v>
      </c>
      <c r="AD600" s="107">
        <v>16</v>
      </c>
      <c r="AE600" s="106" t="str" cm="1">
        <f t="array" ref="AE600">_xlfn.IFS($B600="both", "_nametag", $B600="nametag", "_nametag", $B600="intro", "", $B600="neither", "")</f>
        <v/>
      </c>
      <c r="AF600" s="46" t="s">
        <v>6</v>
      </c>
      <c r="AG600" s="46" t="s">
        <v>5</v>
      </c>
      <c r="AH600" s="108" t="str">
        <f t="shared" si="104"/>
        <v>banana</v>
      </c>
      <c r="AI600" s="46" t="s">
        <v>8</v>
      </c>
      <c r="AJ600" s="110" t="str">
        <f t="shared" si="113"/>
        <v>bottom right</v>
      </c>
      <c r="AK600" s="110" t="str" cm="1">
        <f t="array" ref="AK600">_xlfn.IFS($G600="he", "his", $G600="she", "her", $G600="they", "their")</f>
        <v>her</v>
      </c>
      <c r="AL600" s="110" t="s">
        <v>136</v>
      </c>
      <c r="AM600" s="111" t="str">
        <f t="shared" si="114"/>
        <v>she_sister</v>
      </c>
      <c r="AN600" s="106" t="str">
        <f t="shared" si="105"/>
        <v>ST2_brother_jaime.png</v>
      </c>
      <c r="AO600" s="106" t="str">
        <f t="shared" si="106"/>
        <v>ST2_sister_jaime.png</v>
      </c>
      <c r="AP600" s="106" t="str">
        <f t="shared" si="107"/>
        <v>ST1_brother_alex.png</v>
      </c>
      <c r="AQ600" s="106" t="str">
        <f t="shared" si="108"/>
        <v>ST1_sister_alex.png</v>
      </c>
      <c r="AR600" s="106" t="s">
        <v>357</v>
      </c>
      <c r="AS600" s="106" t="s">
        <v>355</v>
      </c>
      <c r="AT600" s="106" t="s">
        <v>358</v>
      </c>
      <c r="AU600" s="106" t="s">
        <v>356</v>
      </c>
    </row>
    <row r="601" spans="1:47" x14ac:dyDescent="0.25">
      <c r="A601" s="107">
        <v>17</v>
      </c>
      <c r="B601" s="107" t="s">
        <v>124</v>
      </c>
      <c r="C601" s="107">
        <v>5</v>
      </c>
      <c r="D601" s="46" t="s">
        <v>10</v>
      </c>
      <c r="E601" s="46" t="str">
        <f t="shared" si="109"/>
        <v>intro_list5_critical17</v>
      </c>
      <c r="F601" s="109" t="s">
        <v>338</v>
      </c>
      <c r="G601" s="46" t="s">
        <v>196</v>
      </c>
      <c r="H601" s="46">
        <f>VLOOKUP($C601&amp;$G601,'Character Sets'!$A$3:$H$21,3,FALSE)</f>
        <v>14</v>
      </c>
      <c r="I601" s="46" t="str">
        <f>VLOOKUP($C601&amp;$G601,'Character Sets'!$A$3:$H$21,4,FALSE)</f>
        <v>ST2</v>
      </c>
      <c r="J601" s="46" t="str">
        <f>LOWER(VLOOKUP($C601&amp;$G601,'Character Sets'!$A$3:$H$21,6,FALSE))</f>
        <v>jaime</v>
      </c>
      <c r="K601" s="114" t="str">
        <f t="shared" si="110"/>
        <v>ST2_she_jaime.png</v>
      </c>
      <c r="L601" s="46" t="s">
        <v>197</v>
      </c>
      <c r="M601" s="46">
        <f>VLOOKUP($C601&amp;$L601,'Character Sets'!$A$3:$H$21,3,FALSE)</f>
        <v>15</v>
      </c>
      <c r="N601" s="46" t="str">
        <f>VLOOKUP($C601&amp;$L601,'Character Sets'!$A$3:$H$21,4,FALSE)</f>
        <v>ST1</v>
      </c>
      <c r="O601" s="46" t="str">
        <f>LOWER(VLOOKUP($C601&amp;$L601,'Character Sets'!$A$3:$H$21,6,FALSE))</f>
        <v>alex</v>
      </c>
      <c r="P601" s="114" t="str">
        <f t="shared" si="111"/>
        <v>ST1_they_alex.png</v>
      </c>
      <c r="Q601" s="114" t="s">
        <v>175</v>
      </c>
      <c r="R601" s="107" cm="1">
        <f t="array" ref="R601">_xlfn.IFS($AF601="left", 275, $AF601="right", 525)</f>
        <v>275</v>
      </c>
      <c r="S601" s="107" cm="1">
        <f t="array" ref="S601">_xlfn.IFS($AG601="left", 275, $AG601="right", 525)</f>
        <v>525</v>
      </c>
      <c r="T601" s="107" cm="1">
        <f t="array" ref="T601">_xlfn.IFS($AF601="left", 175, $AF601="right", 725)</f>
        <v>175</v>
      </c>
      <c r="U601" s="107" cm="1">
        <f t="array" ref="U601">_xlfn.IFS($AI601="top", 150, $AI601="bottom", 250)</f>
        <v>150</v>
      </c>
      <c r="V601" s="107" cm="1">
        <f t="array" ref="V601">_xlfn.IFS($AI601="top", 100, $AI601="bottom", 300)</f>
        <v>100</v>
      </c>
      <c r="W601" s="107" cm="1">
        <f t="array" ref="W601">_xlfn.IFS($AI601="top", 50, $AI601="bottom", 350)</f>
        <v>50</v>
      </c>
      <c r="X601" s="111" t="str">
        <f t="shared" si="112"/>
        <v>ST2_sister_jaime.png</v>
      </c>
      <c r="Y601" s="106" t="str" cm="1">
        <f t="array" ref="Y601">_xlfn.IFS($AR601="target_sister",$AO601,$AR601="target_brother", $AN601,$AR601="distractor_sister",$AQ601,$AR601="distractor_brother",$AP601)</f>
        <v>ST2_sister_jaime.png</v>
      </c>
      <c r="Z601" s="106" t="str" cm="1">
        <f t="array" ref="Z601">_xlfn.IFS($AS601="target_sister",$AO601,$AS601="target_brother", $AN601,$AS601="distractor_sister",$AQ601,$AS601="distractor_brother",$AP601)</f>
        <v>ST1_sister_alex.png</v>
      </c>
      <c r="AA601" s="106" t="str" cm="1">
        <f t="array" ref="AA601">_xlfn.IFS($AT601="target_sister",$AO601,$AT601="target_brother", $AN601,$AT601="distractor_sister",$AQ601,$AT601="distractor_brother",$AP601)</f>
        <v>ST2_brother_jaime.png</v>
      </c>
      <c r="AB601" s="106" t="str" cm="1">
        <f t="array" ref="AB601">_xlfn.IFS($AU601="target_sister",$AO601,$AU601="target_brother", $AN601,$AU601="distractor_sister",$AQ601,$AU601="distractor_brother",$AP601)</f>
        <v>ST1_brother_alex.png</v>
      </c>
      <c r="AC601" s="111" t="str">
        <f>_xlfn.CONCAT(VLOOKUP($C601&amp;$G601,'Character Sets'!$A$3:$H$21,6,FALSE)," gave the ",LEFT($Q601,FIND(".",$Q601)-1)," to ",$AK601," ",$AL601,".")</f>
        <v>Jaime gave the bacon to her sister.</v>
      </c>
      <c r="AD601" s="107">
        <v>17</v>
      </c>
      <c r="AE601" s="106" t="str" cm="1">
        <f t="array" ref="AE601">_xlfn.IFS($B601="both", "_nametag", $B601="nametag", "_nametag", $B601="intro", "", $B601="neither", "")</f>
        <v/>
      </c>
      <c r="AF601" s="46" t="s">
        <v>5</v>
      </c>
      <c r="AG601" s="46" t="s">
        <v>6</v>
      </c>
      <c r="AH601" s="108" t="str">
        <f t="shared" si="104"/>
        <v>bacon</v>
      </c>
      <c r="AI601" s="46" t="s">
        <v>7</v>
      </c>
      <c r="AJ601" s="110" t="str">
        <f t="shared" si="113"/>
        <v>top left</v>
      </c>
      <c r="AK601" s="110" t="str" cm="1">
        <f t="array" ref="AK601">_xlfn.IFS($G601="he", "his", $G601="she", "her", $G601="they", "their")</f>
        <v>her</v>
      </c>
      <c r="AL601" s="110" t="s">
        <v>136</v>
      </c>
      <c r="AM601" s="111" t="str">
        <f t="shared" si="114"/>
        <v>she_sister</v>
      </c>
      <c r="AN601" s="106" t="str">
        <f t="shared" si="105"/>
        <v>ST2_brother_jaime.png</v>
      </c>
      <c r="AO601" s="106" t="str">
        <f t="shared" si="106"/>
        <v>ST2_sister_jaime.png</v>
      </c>
      <c r="AP601" s="106" t="str">
        <f t="shared" si="107"/>
        <v>ST1_brother_alex.png</v>
      </c>
      <c r="AQ601" s="106" t="str">
        <f t="shared" si="108"/>
        <v>ST1_sister_alex.png</v>
      </c>
      <c r="AR601" s="106" t="s">
        <v>356</v>
      </c>
      <c r="AS601" s="106" t="s">
        <v>358</v>
      </c>
      <c r="AT601" s="106" t="s">
        <v>355</v>
      </c>
      <c r="AU601" s="106" t="s">
        <v>357</v>
      </c>
    </row>
    <row r="602" spans="1:47" x14ac:dyDescent="0.25">
      <c r="A602" s="107">
        <v>17</v>
      </c>
      <c r="B602" s="107" t="s">
        <v>124</v>
      </c>
      <c r="C602" s="107">
        <v>5</v>
      </c>
      <c r="D602" s="46" t="s">
        <v>10</v>
      </c>
      <c r="E602" s="46" t="str">
        <f t="shared" si="109"/>
        <v>intro_list5_critical18</v>
      </c>
      <c r="F602" s="109" t="s">
        <v>338</v>
      </c>
      <c r="G602" s="46" t="s">
        <v>196</v>
      </c>
      <c r="H602" s="46">
        <f>VLOOKUP($C602&amp;$G602,'Character Sets'!$A$3:$H$21,3,FALSE)</f>
        <v>14</v>
      </c>
      <c r="I602" s="46" t="str">
        <f>VLOOKUP($C602&amp;$G602,'Character Sets'!$A$3:$H$21,4,FALSE)</f>
        <v>ST2</v>
      </c>
      <c r="J602" s="46" t="str">
        <f>LOWER(VLOOKUP($C602&amp;$G602,'Character Sets'!$A$3:$H$21,6,FALSE))</f>
        <v>jaime</v>
      </c>
      <c r="K602" s="114" t="str">
        <f t="shared" si="110"/>
        <v>ST2_she_jaime.png</v>
      </c>
      <c r="L602" s="46" t="s">
        <v>197</v>
      </c>
      <c r="M602" s="46">
        <f>VLOOKUP($C602&amp;$L602,'Character Sets'!$A$3:$H$21,3,FALSE)</f>
        <v>15</v>
      </c>
      <c r="N602" s="46" t="str">
        <f>VLOOKUP($C602&amp;$L602,'Character Sets'!$A$3:$H$21,4,FALSE)</f>
        <v>ST1</v>
      </c>
      <c r="O602" s="46" t="str">
        <f>LOWER(VLOOKUP($C602&amp;$L602,'Character Sets'!$A$3:$H$21,6,FALSE))</f>
        <v>alex</v>
      </c>
      <c r="P602" s="114" t="str">
        <f t="shared" si="111"/>
        <v>ST1_they_alex.png</v>
      </c>
      <c r="Q602" s="127" t="s">
        <v>171</v>
      </c>
      <c r="R602" s="107" cm="1">
        <f t="array" ref="R602">_xlfn.IFS($AF602="left", 275, $AF602="right", 525)</f>
        <v>525</v>
      </c>
      <c r="S602" s="107" cm="1">
        <f t="array" ref="S602">_xlfn.IFS($AG602="left", 275, $AG602="right", 525)</f>
        <v>275</v>
      </c>
      <c r="T602" s="107" cm="1">
        <f t="array" ref="T602">_xlfn.IFS($AF602="left", 175, $AF602="right", 725)</f>
        <v>725</v>
      </c>
      <c r="U602" s="107" cm="1">
        <f t="array" ref="U602">_xlfn.IFS($AI602="top", 150, $AI602="bottom", 250)</f>
        <v>150</v>
      </c>
      <c r="V602" s="107" cm="1">
        <f t="array" ref="V602">_xlfn.IFS($AI602="top", 100, $AI602="bottom", 300)</f>
        <v>100</v>
      </c>
      <c r="W602" s="107" cm="1">
        <f t="array" ref="W602">_xlfn.IFS($AI602="top", 50, $AI602="bottom", 350)</f>
        <v>50</v>
      </c>
      <c r="X602" s="111" t="str">
        <f t="shared" si="112"/>
        <v>ST2_brother_jaime.png</v>
      </c>
      <c r="Y602" s="106" t="str" cm="1">
        <f t="array" ref="Y602">_xlfn.IFS($AR602="target_sister",$AO602,$AR602="target_brother", $AN602,$AR602="distractor_sister",$AQ602,$AR602="distractor_brother",$AP602)</f>
        <v>ST1_brother_alex.png</v>
      </c>
      <c r="Z602" s="106" t="str" cm="1">
        <f t="array" ref="Z602">_xlfn.IFS($AS602="target_sister",$AO602,$AS602="target_brother", $AN602,$AS602="distractor_sister",$AQ602,$AS602="distractor_brother",$AP602)</f>
        <v>ST2_brother_jaime.png</v>
      </c>
      <c r="AA602" s="106" t="str" cm="1">
        <f t="array" ref="AA602">_xlfn.IFS($AT602="target_sister",$AO602,$AT602="target_brother", $AN602,$AT602="distractor_sister",$AQ602,$AT602="distractor_brother",$AP602)</f>
        <v>ST1_sister_alex.png</v>
      </c>
      <c r="AB602" s="106" t="str" cm="1">
        <f t="array" ref="AB602">_xlfn.IFS($AU602="target_sister",$AO602,$AU602="target_brother", $AN602,$AU602="distractor_sister",$AQ602,$AU602="distractor_brother",$AP602)</f>
        <v>ST2_sister_jaime.png</v>
      </c>
      <c r="AC602" s="111" t="str">
        <f>_xlfn.CONCAT(VLOOKUP($C602&amp;$G602,'Character Sets'!$A$3:$H$21,6,FALSE)," gave the ",LEFT($Q602,FIND(".",$Q602)-1)," to ",$AK602," ",$AL602,".")</f>
        <v>Jaime gave the icecream to her brother.</v>
      </c>
      <c r="AD602" s="107">
        <v>18</v>
      </c>
      <c r="AE602" s="106" t="str" cm="1">
        <f t="array" ref="AE602">_xlfn.IFS($B602="both", "_nametag", $B602="nametag", "_nametag", $B602="intro", "", $B602="neither", "")</f>
        <v/>
      </c>
      <c r="AF602" s="46" t="s">
        <v>6</v>
      </c>
      <c r="AG602" s="46" t="s">
        <v>5</v>
      </c>
      <c r="AH602" s="108" t="str">
        <f t="shared" si="104"/>
        <v>icecream</v>
      </c>
      <c r="AI602" s="46" t="s">
        <v>7</v>
      </c>
      <c r="AJ602" s="110" t="str">
        <f t="shared" si="113"/>
        <v>top right</v>
      </c>
      <c r="AK602" s="110" t="str" cm="1">
        <f t="array" ref="AK602">_xlfn.IFS($G602="he", "his", $G602="she", "her", $G602="they", "their")</f>
        <v>her</v>
      </c>
      <c r="AL602" s="110" t="s">
        <v>135</v>
      </c>
      <c r="AM602" s="111" t="str">
        <f t="shared" si="114"/>
        <v>she_brother</v>
      </c>
      <c r="AN602" s="106" t="str">
        <f t="shared" si="105"/>
        <v>ST2_brother_jaime.png</v>
      </c>
      <c r="AO602" s="106" t="str">
        <f t="shared" si="106"/>
        <v>ST2_sister_jaime.png</v>
      </c>
      <c r="AP602" s="106" t="str">
        <f t="shared" si="107"/>
        <v>ST1_brother_alex.png</v>
      </c>
      <c r="AQ602" s="106" t="str">
        <f t="shared" si="108"/>
        <v>ST1_sister_alex.png</v>
      </c>
      <c r="AR602" s="106" t="s">
        <v>357</v>
      </c>
      <c r="AS602" s="106" t="s">
        <v>355</v>
      </c>
      <c r="AT602" s="106" t="s">
        <v>358</v>
      </c>
      <c r="AU602" s="106" t="s">
        <v>356</v>
      </c>
    </row>
    <row r="603" spans="1:47" x14ac:dyDescent="0.25">
      <c r="A603" s="107">
        <v>17</v>
      </c>
      <c r="B603" s="107" t="s">
        <v>124</v>
      </c>
      <c r="C603" s="107">
        <v>5</v>
      </c>
      <c r="D603" s="46" t="s">
        <v>10</v>
      </c>
      <c r="E603" s="46" t="str">
        <f t="shared" si="109"/>
        <v>intro_list5_critical19</v>
      </c>
      <c r="F603" s="109" t="s">
        <v>338</v>
      </c>
      <c r="G603" s="46" t="s">
        <v>196</v>
      </c>
      <c r="H603" s="46">
        <f>VLOOKUP($C603&amp;$G603,'Character Sets'!$A$3:$H$21,3,FALSE)</f>
        <v>14</v>
      </c>
      <c r="I603" s="46" t="str">
        <f>VLOOKUP($C603&amp;$G603,'Character Sets'!$A$3:$H$21,4,FALSE)</f>
        <v>ST2</v>
      </c>
      <c r="J603" s="46" t="str">
        <f>LOWER(VLOOKUP($C603&amp;$G603,'Character Sets'!$A$3:$H$21,6,FALSE))</f>
        <v>jaime</v>
      </c>
      <c r="K603" s="114" t="str">
        <f t="shared" si="110"/>
        <v>ST2_she_jaime.png</v>
      </c>
      <c r="L603" s="46" t="s">
        <v>197</v>
      </c>
      <c r="M603" s="46">
        <f>VLOOKUP($C603&amp;$L603,'Character Sets'!$A$3:$H$21,3,FALSE)</f>
        <v>15</v>
      </c>
      <c r="N603" s="46" t="str">
        <f>VLOOKUP($C603&amp;$L603,'Character Sets'!$A$3:$H$21,4,FALSE)</f>
        <v>ST1</v>
      </c>
      <c r="O603" s="46" t="str">
        <f>LOWER(VLOOKUP($C603&amp;$L603,'Character Sets'!$A$3:$H$21,6,FALSE))</f>
        <v>alex</v>
      </c>
      <c r="P603" s="114" t="str">
        <f t="shared" si="111"/>
        <v>ST1_they_alex.png</v>
      </c>
      <c r="Q603" s="114" t="s">
        <v>27</v>
      </c>
      <c r="R603" s="107" cm="1">
        <f t="array" ref="R603">_xlfn.IFS($AF603="left", 275, $AF603="right", 525)</f>
        <v>275</v>
      </c>
      <c r="S603" s="107" cm="1">
        <f t="array" ref="S603">_xlfn.IFS($AG603="left", 275, $AG603="right", 525)</f>
        <v>525</v>
      </c>
      <c r="T603" s="107" cm="1">
        <f t="array" ref="T603">_xlfn.IFS($AF603="left", 175, $AF603="right", 725)</f>
        <v>175</v>
      </c>
      <c r="U603" s="107" cm="1">
        <f t="array" ref="U603">_xlfn.IFS($AI603="top", 150, $AI603="bottom", 250)</f>
        <v>250</v>
      </c>
      <c r="V603" s="107" cm="1">
        <f t="array" ref="V603">_xlfn.IFS($AI603="top", 100, $AI603="bottom", 300)</f>
        <v>300</v>
      </c>
      <c r="W603" s="107" cm="1">
        <f t="array" ref="W603">_xlfn.IFS($AI603="top", 50, $AI603="bottom", 350)</f>
        <v>350</v>
      </c>
      <c r="X603" s="111" t="str">
        <f t="shared" si="112"/>
        <v>ST2_sister_jaime.png</v>
      </c>
      <c r="Y603" s="106" t="str" cm="1">
        <f t="array" ref="Y603">_xlfn.IFS($AR603="target_sister",$AO603,$AR603="target_brother", $AN603,$AR603="distractor_sister",$AQ603,$AR603="distractor_brother",$AP603)</f>
        <v>ST2_brother_jaime.png</v>
      </c>
      <c r="Z603" s="106" t="str" cm="1">
        <f t="array" ref="Z603">_xlfn.IFS($AS603="target_sister",$AO603,$AS603="target_brother", $AN603,$AS603="distractor_sister",$AQ603,$AS603="distractor_brother",$AP603)</f>
        <v>ST1_sister_alex.png</v>
      </c>
      <c r="AA603" s="106" t="str" cm="1">
        <f t="array" ref="AA603">_xlfn.IFS($AT603="target_sister",$AO603,$AT603="target_brother", $AN603,$AT603="distractor_sister",$AQ603,$AT603="distractor_brother",$AP603)</f>
        <v>ST2_sister_jaime.png</v>
      </c>
      <c r="AB603" s="106" t="str" cm="1">
        <f t="array" ref="AB603">_xlfn.IFS($AU603="target_sister",$AO603,$AU603="target_brother", $AN603,$AU603="distractor_sister",$AQ603,$AU603="distractor_brother",$AP603)</f>
        <v>ST1_brother_alex.png</v>
      </c>
      <c r="AC603" s="111" t="str">
        <f>_xlfn.CONCAT(VLOOKUP($C603&amp;$G603,'Character Sets'!$A$3:$H$21,6,FALSE)," gave the ",LEFT($Q603,FIND(".",$Q603)-1)," to ",$AK603," ",$AL603,".")</f>
        <v>Jaime gave the carrot to her sister.</v>
      </c>
      <c r="AD603" s="107">
        <v>19</v>
      </c>
      <c r="AE603" s="106" t="str" cm="1">
        <f t="array" ref="AE603">_xlfn.IFS($B603="both", "_nametag", $B603="nametag", "_nametag", $B603="intro", "", $B603="neither", "")</f>
        <v/>
      </c>
      <c r="AF603" s="46" t="s">
        <v>5</v>
      </c>
      <c r="AG603" s="46" t="s">
        <v>6</v>
      </c>
      <c r="AH603" s="108" t="str">
        <f t="shared" si="104"/>
        <v>carrot</v>
      </c>
      <c r="AI603" s="46" t="s">
        <v>8</v>
      </c>
      <c r="AJ603" s="110" t="str">
        <f t="shared" si="113"/>
        <v>bottom left</v>
      </c>
      <c r="AK603" s="110" t="str" cm="1">
        <f t="array" ref="AK603">_xlfn.IFS($G603="he", "his", $G603="she", "her", $G603="they", "their")</f>
        <v>her</v>
      </c>
      <c r="AL603" s="110" t="s">
        <v>136</v>
      </c>
      <c r="AM603" s="111" t="str">
        <f t="shared" si="114"/>
        <v>she_sister</v>
      </c>
      <c r="AN603" s="106" t="str">
        <f t="shared" si="105"/>
        <v>ST2_brother_jaime.png</v>
      </c>
      <c r="AO603" s="106" t="str">
        <f t="shared" si="106"/>
        <v>ST2_sister_jaime.png</v>
      </c>
      <c r="AP603" s="106" t="str">
        <f t="shared" si="107"/>
        <v>ST1_brother_alex.png</v>
      </c>
      <c r="AQ603" s="106" t="str">
        <f t="shared" si="108"/>
        <v>ST1_sister_alex.png</v>
      </c>
      <c r="AR603" s="106" t="s">
        <v>355</v>
      </c>
      <c r="AS603" s="106" t="s">
        <v>358</v>
      </c>
      <c r="AT603" s="106" t="s">
        <v>356</v>
      </c>
      <c r="AU603" s="106" t="s">
        <v>357</v>
      </c>
    </row>
    <row r="604" spans="1:47" x14ac:dyDescent="0.25">
      <c r="A604" s="107">
        <v>17</v>
      </c>
      <c r="B604" s="107" t="s">
        <v>124</v>
      </c>
      <c r="C604" s="107">
        <v>5</v>
      </c>
      <c r="D604" s="46" t="s">
        <v>10</v>
      </c>
      <c r="E604" s="46" t="str">
        <f t="shared" si="109"/>
        <v>intro_list5_critical20</v>
      </c>
      <c r="F604" s="109" t="s">
        <v>338</v>
      </c>
      <c r="G604" s="46" t="s">
        <v>196</v>
      </c>
      <c r="H604" s="46">
        <f>VLOOKUP($C604&amp;$G604,'Character Sets'!$A$3:$H$21,3,FALSE)</f>
        <v>14</v>
      </c>
      <c r="I604" s="46" t="str">
        <f>VLOOKUP($C604&amp;$G604,'Character Sets'!$A$3:$H$21,4,FALSE)</f>
        <v>ST2</v>
      </c>
      <c r="J604" s="46" t="str">
        <f>LOWER(VLOOKUP($C604&amp;$G604,'Character Sets'!$A$3:$H$21,6,FALSE))</f>
        <v>jaime</v>
      </c>
      <c r="K604" s="114" t="str">
        <f t="shared" si="110"/>
        <v>ST2_she_jaime.png</v>
      </c>
      <c r="L604" s="46" t="s">
        <v>197</v>
      </c>
      <c r="M604" s="46">
        <f>VLOOKUP($C604&amp;$L604,'Character Sets'!$A$3:$H$21,3,FALSE)</f>
        <v>15</v>
      </c>
      <c r="N604" s="46" t="str">
        <f>VLOOKUP($C604&amp;$L604,'Character Sets'!$A$3:$H$21,4,FALSE)</f>
        <v>ST1</v>
      </c>
      <c r="O604" s="46" t="str">
        <f>LOWER(VLOOKUP($C604&amp;$L604,'Character Sets'!$A$3:$H$21,6,FALSE))</f>
        <v>alex</v>
      </c>
      <c r="P604" s="114" t="str">
        <f t="shared" si="111"/>
        <v>ST1_they_alex.png</v>
      </c>
      <c r="Q604" s="114" t="s">
        <v>28</v>
      </c>
      <c r="R604" s="107" cm="1">
        <f t="array" ref="R604">_xlfn.IFS($AF604="left", 275, $AF604="right", 525)</f>
        <v>525</v>
      </c>
      <c r="S604" s="107" cm="1">
        <f t="array" ref="S604">_xlfn.IFS($AG604="left", 275, $AG604="right", 525)</f>
        <v>275</v>
      </c>
      <c r="T604" s="107" cm="1">
        <f t="array" ref="T604">_xlfn.IFS($AF604="left", 175, $AF604="right", 725)</f>
        <v>725</v>
      </c>
      <c r="U604" s="107" cm="1">
        <f t="array" ref="U604">_xlfn.IFS($AI604="top", 150, $AI604="bottom", 250)</f>
        <v>250</v>
      </c>
      <c r="V604" s="107" cm="1">
        <f t="array" ref="V604">_xlfn.IFS($AI604="top", 100, $AI604="bottom", 300)</f>
        <v>300</v>
      </c>
      <c r="W604" s="107" cm="1">
        <f t="array" ref="W604">_xlfn.IFS($AI604="top", 50, $AI604="bottom", 350)</f>
        <v>350</v>
      </c>
      <c r="X604" s="111" t="str">
        <f t="shared" si="112"/>
        <v>ST2_brother_jaime.png</v>
      </c>
      <c r="Y604" s="106" t="str" cm="1">
        <f t="array" ref="Y604">_xlfn.IFS($AR604="target_sister",$AO604,$AR604="target_brother", $AN604,$AR604="distractor_sister",$AQ604,$AR604="distractor_brother",$AP604)</f>
        <v>ST1_brother_alex.png</v>
      </c>
      <c r="Z604" s="106" t="str" cm="1">
        <f t="array" ref="Z604">_xlfn.IFS($AS604="target_sister",$AO604,$AS604="target_brother", $AN604,$AS604="distractor_sister",$AQ604,$AS604="distractor_brother",$AP604)</f>
        <v>ST2_sister_jaime.png</v>
      </c>
      <c r="AA604" s="106" t="str" cm="1">
        <f t="array" ref="AA604">_xlfn.IFS($AT604="target_sister",$AO604,$AT604="target_brother", $AN604,$AT604="distractor_sister",$AQ604,$AT604="distractor_brother",$AP604)</f>
        <v>ST1_sister_alex.png</v>
      </c>
      <c r="AB604" s="106" t="str" cm="1">
        <f t="array" ref="AB604">_xlfn.IFS($AU604="target_sister",$AO604,$AU604="target_brother", $AN604,$AU604="distractor_sister",$AQ604,$AU604="distractor_brother",$AP604)</f>
        <v>ST2_brother_jaime.png</v>
      </c>
      <c r="AC604" s="111" t="str">
        <f>_xlfn.CONCAT(VLOOKUP($C604&amp;$G604,'Character Sets'!$A$3:$H$21,6,FALSE)," gave the ",LEFT($Q604,FIND(".",$Q604)-1)," to ",$AK604," ",$AL604,".")</f>
        <v>Jaime gave the lemon to her brother.</v>
      </c>
      <c r="AD604" s="107">
        <v>20</v>
      </c>
      <c r="AE604" s="106" t="str" cm="1">
        <f t="array" ref="AE604">_xlfn.IFS($B604="both", "_nametag", $B604="nametag", "_nametag", $B604="intro", "", $B604="neither", "")</f>
        <v/>
      </c>
      <c r="AF604" s="46" t="s">
        <v>6</v>
      </c>
      <c r="AG604" s="46" t="s">
        <v>5</v>
      </c>
      <c r="AH604" s="108" t="str">
        <f t="shared" si="104"/>
        <v>lemon</v>
      </c>
      <c r="AI604" s="46" t="s">
        <v>8</v>
      </c>
      <c r="AJ604" s="110" t="str">
        <f t="shared" si="113"/>
        <v>bottom right</v>
      </c>
      <c r="AK604" s="110" t="str" cm="1">
        <f t="array" ref="AK604">_xlfn.IFS($G604="he", "his", $G604="she", "her", $G604="they", "their")</f>
        <v>her</v>
      </c>
      <c r="AL604" s="110" t="s">
        <v>135</v>
      </c>
      <c r="AM604" s="111" t="str">
        <f t="shared" si="114"/>
        <v>she_brother</v>
      </c>
      <c r="AN604" s="106" t="str">
        <f t="shared" si="105"/>
        <v>ST2_brother_jaime.png</v>
      </c>
      <c r="AO604" s="106" t="str">
        <f t="shared" si="106"/>
        <v>ST2_sister_jaime.png</v>
      </c>
      <c r="AP604" s="106" t="str">
        <f t="shared" si="107"/>
        <v>ST1_brother_alex.png</v>
      </c>
      <c r="AQ604" s="106" t="str">
        <f t="shared" si="108"/>
        <v>ST1_sister_alex.png</v>
      </c>
      <c r="AR604" s="106" t="s">
        <v>357</v>
      </c>
      <c r="AS604" s="106" t="s">
        <v>356</v>
      </c>
      <c r="AT604" s="106" t="s">
        <v>358</v>
      </c>
      <c r="AU604" s="106" t="s">
        <v>355</v>
      </c>
    </row>
    <row r="605" spans="1:47" x14ac:dyDescent="0.25">
      <c r="A605" s="107">
        <v>17</v>
      </c>
      <c r="B605" s="107" t="s">
        <v>124</v>
      </c>
      <c r="C605" s="107">
        <v>5</v>
      </c>
      <c r="D605" s="46" t="s">
        <v>10</v>
      </c>
      <c r="E605" s="46" t="str">
        <f t="shared" si="109"/>
        <v>intro_list5_critical21</v>
      </c>
      <c r="F605" s="109" t="s">
        <v>339</v>
      </c>
      <c r="G605" s="46" t="s">
        <v>197</v>
      </c>
      <c r="H605" s="46">
        <f>VLOOKUP($C605&amp;$G605,'Character Sets'!$A$3:$H$21,3,FALSE)</f>
        <v>15</v>
      </c>
      <c r="I605" s="46" t="str">
        <f>VLOOKUP($C605&amp;$G605,'Character Sets'!$A$3:$H$21,4,FALSE)</f>
        <v>ST1</v>
      </c>
      <c r="J605" s="46" t="str">
        <f>LOWER(VLOOKUP($C605&amp;$G605,'Character Sets'!$A$3:$H$21,6,FALSE))</f>
        <v>alex</v>
      </c>
      <c r="K605" s="114" t="str">
        <f t="shared" si="110"/>
        <v>ST1_they_alex.png</v>
      </c>
      <c r="L605" s="46" t="s">
        <v>196</v>
      </c>
      <c r="M605" s="46">
        <f>VLOOKUP($C605&amp;$L605,'Character Sets'!$A$3:$H$21,3,FALSE)</f>
        <v>14</v>
      </c>
      <c r="N605" s="46" t="str">
        <f>VLOOKUP($C605&amp;$L605,'Character Sets'!$A$3:$H$21,4,FALSE)</f>
        <v>ST2</v>
      </c>
      <c r="O605" s="46" t="str">
        <f>LOWER(VLOOKUP($C605&amp;$L605,'Character Sets'!$A$3:$H$21,6,FALSE))</f>
        <v>jaime</v>
      </c>
      <c r="P605" s="114" t="str">
        <f t="shared" si="111"/>
        <v>ST2_she_jaime.png</v>
      </c>
      <c r="Q605" s="114" t="s">
        <v>170</v>
      </c>
      <c r="R605" s="107" cm="1">
        <f t="array" ref="R605">_xlfn.IFS($AF605="left", 275, $AF605="right", 525)</f>
        <v>275</v>
      </c>
      <c r="S605" s="107" cm="1">
        <f t="array" ref="S605">_xlfn.IFS($AG605="left", 275, $AG605="right", 525)</f>
        <v>525</v>
      </c>
      <c r="T605" s="107" cm="1">
        <f t="array" ref="T605">_xlfn.IFS($AF605="left", 175, $AF605="right", 725)</f>
        <v>175</v>
      </c>
      <c r="U605" s="107" cm="1">
        <f t="array" ref="U605">_xlfn.IFS($AI605="top", 150, $AI605="bottom", 250)</f>
        <v>150</v>
      </c>
      <c r="V605" s="107" cm="1">
        <f t="array" ref="V605">_xlfn.IFS($AI605="top", 100, $AI605="bottom", 300)</f>
        <v>100</v>
      </c>
      <c r="W605" s="107" cm="1">
        <f t="array" ref="W605">_xlfn.IFS($AI605="top", 50, $AI605="bottom", 350)</f>
        <v>50</v>
      </c>
      <c r="X605" s="111" t="str">
        <f t="shared" si="112"/>
        <v>ST1_brother_alex.png</v>
      </c>
      <c r="Y605" s="106" t="str" cm="1">
        <f t="array" ref="Y605">_xlfn.IFS($AR605="target_sister",$AO605,$AR605="target_brother", $AN605,$AR605="distractor_sister",$AQ605,$AR605="distractor_brother",$AP605)</f>
        <v>ST1_brother_alex.png</v>
      </c>
      <c r="Z605" s="106" t="str" cm="1">
        <f t="array" ref="Z605">_xlfn.IFS($AS605="target_sister",$AO605,$AS605="target_brother", $AN605,$AS605="distractor_sister",$AQ605,$AS605="distractor_brother",$AP605)</f>
        <v>ST2_sister_jaime.png</v>
      </c>
      <c r="AA605" s="106" t="str" cm="1">
        <f t="array" ref="AA605">_xlfn.IFS($AT605="target_sister",$AO605,$AT605="target_brother", $AN605,$AT605="distractor_sister",$AQ605,$AT605="distractor_brother",$AP605)</f>
        <v>ST1_sister_alex.png</v>
      </c>
      <c r="AB605" s="106" t="str" cm="1">
        <f t="array" ref="AB605">_xlfn.IFS($AU605="target_sister",$AO605,$AU605="target_brother", $AN605,$AU605="distractor_sister",$AQ605,$AU605="distractor_brother",$AP605)</f>
        <v>ST2_brother_jaime.png</v>
      </c>
      <c r="AC605" s="111" t="str">
        <f>_xlfn.CONCAT(VLOOKUP($C605&amp;$G605,'Character Sets'!$A$3:$H$21,6,FALSE)," gave the ",LEFT($Q605,FIND(".",$Q605)-1)," to ",$AK605," ",$AL605,".")</f>
        <v>Alex gave the pizza to their brother.</v>
      </c>
      <c r="AD605" s="107">
        <v>21</v>
      </c>
      <c r="AE605" s="106" t="str" cm="1">
        <f t="array" ref="AE605">_xlfn.IFS($B605="both", "_nametag", $B605="nametag", "_nametag", $B605="intro", "", $B605="neither", "")</f>
        <v/>
      </c>
      <c r="AF605" s="46" t="s">
        <v>5</v>
      </c>
      <c r="AG605" s="46" t="s">
        <v>6</v>
      </c>
      <c r="AH605" s="108" t="str">
        <f t="shared" si="104"/>
        <v>pizza</v>
      </c>
      <c r="AI605" s="46" t="s">
        <v>7</v>
      </c>
      <c r="AJ605" s="110" t="str">
        <f t="shared" si="113"/>
        <v>top left</v>
      </c>
      <c r="AK605" s="110" t="str" cm="1">
        <f t="array" ref="AK605">_xlfn.IFS($G605="he", "his", $G605="she", "her", $G605="they", "their")</f>
        <v>their</v>
      </c>
      <c r="AL605" s="110" t="s">
        <v>135</v>
      </c>
      <c r="AM605" s="111" t="str">
        <f t="shared" si="114"/>
        <v>they_brother</v>
      </c>
      <c r="AN605" s="106" t="str">
        <f t="shared" si="105"/>
        <v>ST1_brother_alex.png</v>
      </c>
      <c r="AO605" s="106" t="str">
        <f t="shared" si="106"/>
        <v>ST1_sister_alex.png</v>
      </c>
      <c r="AP605" s="106" t="str">
        <f t="shared" si="107"/>
        <v>ST2_brother_jaime.png</v>
      </c>
      <c r="AQ605" s="106" t="str">
        <f t="shared" si="108"/>
        <v>ST2_sister_jaime.png</v>
      </c>
      <c r="AR605" s="106" t="s">
        <v>355</v>
      </c>
      <c r="AS605" s="106" t="s">
        <v>358</v>
      </c>
      <c r="AT605" s="106" t="s">
        <v>356</v>
      </c>
      <c r="AU605" s="106" t="s">
        <v>357</v>
      </c>
    </row>
    <row r="606" spans="1:47" x14ac:dyDescent="0.25">
      <c r="A606" s="107">
        <v>17</v>
      </c>
      <c r="B606" s="107" t="s">
        <v>124</v>
      </c>
      <c r="C606" s="107">
        <v>5</v>
      </c>
      <c r="D606" s="46" t="s">
        <v>10</v>
      </c>
      <c r="E606" s="46" t="str">
        <f t="shared" si="109"/>
        <v>intro_list5_critical22</v>
      </c>
      <c r="F606" s="109" t="s">
        <v>339</v>
      </c>
      <c r="G606" s="46" t="s">
        <v>197</v>
      </c>
      <c r="H606" s="46">
        <f>VLOOKUP($C606&amp;$G606,'Character Sets'!$A$3:$H$21,3,FALSE)</f>
        <v>15</v>
      </c>
      <c r="I606" s="46" t="str">
        <f>VLOOKUP($C606&amp;$G606,'Character Sets'!$A$3:$H$21,4,FALSE)</f>
        <v>ST1</v>
      </c>
      <c r="J606" s="46" t="str">
        <f>LOWER(VLOOKUP($C606&amp;$G606,'Character Sets'!$A$3:$H$21,6,FALSE))</f>
        <v>alex</v>
      </c>
      <c r="K606" s="114" t="str">
        <f t="shared" si="110"/>
        <v>ST1_they_alex.png</v>
      </c>
      <c r="L606" s="46" t="s">
        <v>196</v>
      </c>
      <c r="M606" s="46">
        <f>VLOOKUP($C606&amp;$L606,'Character Sets'!$A$3:$H$21,3,FALSE)</f>
        <v>14</v>
      </c>
      <c r="N606" s="46" t="str">
        <f>VLOOKUP($C606&amp;$L606,'Character Sets'!$A$3:$H$21,4,FALSE)</f>
        <v>ST2</v>
      </c>
      <c r="O606" s="46" t="str">
        <f>LOWER(VLOOKUP($C606&amp;$L606,'Character Sets'!$A$3:$H$21,6,FALSE))</f>
        <v>jaime</v>
      </c>
      <c r="P606" s="114" t="str">
        <f t="shared" si="111"/>
        <v>ST2_she_jaime.png</v>
      </c>
      <c r="Q606" s="114" t="s">
        <v>176</v>
      </c>
      <c r="R606" s="107" cm="1">
        <f t="array" ref="R606">_xlfn.IFS($AF606="left", 275, $AF606="right", 525)</f>
        <v>525</v>
      </c>
      <c r="S606" s="107" cm="1">
        <f t="array" ref="S606">_xlfn.IFS($AG606="left", 275, $AG606="right", 525)</f>
        <v>275</v>
      </c>
      <c r="T606" s="107" cm="1">
        <f t="array" ref="T606">_xlfn.IFS($AF606="left", 175, $AF606="right", 725)</f>
        <v>725</v>
      </c>
      <c r="U606" s="107" cm="1">
        <f t="array" ref="U606">_xlfn.IFS($AI606="top", 150, $AI606="bottom", 250)</f>
        <v>150</v>
      </c>
      <c r="V606" s="107" cm="1">
        <f t="array" ref="V606">_xlfn.IFS($AI606="top", 100, $AI606="bottom", 300)</f>
        <v>100</v>
      </c>
      <c r="W606" s="107" cm="1">
        <f t="array" ref="W606">_xlfn.IFS($AI606="top", 50, $AI606="bottom", 350)</f>
        <v>50</v>
      </c>
      <c r="X606" s="111" t="str">
        <f t="shared" si="112"/>
        <v>ST1_sister_alex.png</v>
      </c>
      <c r="Y606" s="106" t="str" cm="1">
        <f t="array" ref="Y606">_xlfn.IFS($AR606="target_sister",$AO606,$AR606="target_brother", $AN606,$AR606="distractor_sister",$AQ606,$AR606="distractor_brother",$AP606)</f>
        <v>ST2_brother_jaime.png</v>
      </c>
      <c r="Z606" s="106" t="str" cm="1">
        <f t="array" ref="Z606">_xlfn.IFS($AS606="target_sister",$AO606,$AS606="target_brother", $AN606,$AS606="distractor_sister",$AQ606,$AS606="distractor_brother",$AP606)</f>
        <v>ST1_sister_alex.png</v>
      </c>
      <c r="AA606" s="106" t="str" cm="1">
        <f t="array" ref="AA606">_xlfn.IFS($AT606="target_sister",$AO606,$AT606="target_brother", $AN606,$AT606="distractor_sister",$AQ606,$AT606="distractor_brother",$AP606)</f>
        <v>ST2_sister_jaime.png</v>
      </c>
      <c r="AB606" s="106" t="str" cm="1">
        <f t="array" ref="AB606">_xlfn.IFS($AU606="target_sister",$AO606,$AU606="target_brother", $AN606,$AU606="distractor_sister",$AQ606,$AU606="distractor_brother",$AP606)</f>
        <v>ST1_brother_alex.png</v>
      </c>
      <c r="AC606" s="111" t="str">
        <f>_xlfn.CONCAT(VLOOKUP($C606&amp;$G606,'Character Sets'!$A$3:$H$21,6,FALSE)," gave the ",LEFT($Q606,FIND(".",$Q606)-1)," to ",$AK606," ",$AL606,".")</f>
        <v>Alex gave the plate to their sister.</v>
      </c>
      <c r="AD606" s="107">
        <v>22</v>
      </c>
      <c r="AE606" s="106" t="str" cm="1">
        <f t="array" ref="AE606">_xlfn.IFS($B606="both", "_nametag", $B606="nametag", "_nametag", $B606="intro", "", $B606="neither", "")</f>
        <v/>
      </c>
      <c r="AF606" s="46" t="s">
        <v>6</v>
      </c>
      <c r="AG606" s="46" t="s">
        <v>5</v>
      </c>
      <c r="AH606" s="108" t="str">
        <f t="shared" si="104"/>
        <v>plate</v>
      </c>
      <c r="AI606" s="46" t="s">
        <v>7</v>
      </c>
      <c r="AJ606" s="110" t="str">
        <f t="shared" si="113"/>
        <v>top right</v>
      </c>
      <c r="AK606" s="110" t="str" cm="1">
        <f t="array" ref="AK606">_xlfn.IFS($G606="he", "his", $G606="she", "her", $G606="they", "their")</f>
        <v>their</v>
      </c>
      <c r="AL606" s="110" t="s">
        <v>136</v>
      </c>
      <c r="AM606" s="111" t="str">
        <f t="shared" si="114"/>
        <v>they_sister</v>
      </c>
      <c r="AN606" s="106" t="str">
        <f t="shared" si="105"/>
        <v>ST1_brother_alex.png</v>
      </c>
      <c r="AO606" s="106" t="str">
        <f t="shared" si="106"/>
        <v>ST1_sister_alex.png</v>
      </c>
      <c r="AP606" s="106" t="str">
        <f t="shared" si="107"/>
        <v>ST2_brother_jaime.png</v>
      </c>
      <c r="AQ606" s="106" t="str">
        <f t="shared" si="108"/>
        <v>ST2_sister_jaime.png</v>
      </c>
      <c r="AR606" s="106" t="s">
        <v>357</v>
      </c>
      <c r="AS606" s="106" t="s">
        <v>356</v>
      </c>
      <c r="AT606" s="106" t="s">
        <v>358</v>
      </c>
      <c r="AU606" s="106" t="s">
        <v>355</v>
      </c>
    </row>
    <row r="607" spans="1:47" x14ac:dyDescent="0.25">
      <c r="A607" s="107">
        <v>17</v>
      </c>
      <c r="B607" s="107" t="s">
        <v>124</v>
      </c>
      <c r="C607" s="107">
        <v>5</v>
      </c>
      <c r="D607" s="46" t="s">
        <v>10</v>
      </c>
      <c r="E607" s="46" t="str">
        <f t="shared" si="109"/>
        <v>intro_list5_critical23</v>
      </c>
      <c r="F607" s="109" t="s">
        <v>339</v>
      </c>
      <c r="G607" s="46" t="s">
        <v>197</v>
      </c>
      <c r="H607" s="46">
        <f>VLOOKUP($C607&amp;$G607,'Character Sets'!$A$3:$H$21,3,FALSE)</f>
        <v>15</v>
      </c>
      <c r="I607" s="46" t="str">
        <f>VLOOKUP($C607&amp;$G607,'Character Sets'!$A$3:$H$21,4,FALSE)</f>
        <v>ST1</v>
      </c>
      <c r="J607" s="46" t="str">
        <f>LOWER(VLOOKUP($C607&amp;$G607,'Character Sets'!$A$3:$H$21,6,FALSE))</f>
        <v>alex</v>
      </c>
      <c r="K607" s="114" t="str">
        <f t="shared" si="110"/>
        <v>ST1_they_alex.png</v>
      </c>
      <c r="L607" s="46" t="s">
        <v>196</v>
      </c>
      <c r="M607" s="46">
        <f>VLOOKUP($C607&amp;$L607,'Character Sets'!$A$3:$H$21,3,FALSE)</f>
        <v>14</v>
      </c>
      <c r="N607" s="46" t="str">
        <f>VLOOKUP($C607&amp;$L607,'Character Sets'!$A$3:$H$21,4,FALSE)</f>
        <v>ST2</v>
      </c>
      <c r="O607" s="46" t="str">
        <f>LOWER(VLOOKUP($C607&amp;$L607,'Character Sets'!$A$3:$H$21,6,FALSE))</f>
        <v>jaime</v>
      </c>
      <c r="P607" s="114" t="str">
        <f t="shared" si="111"/>
        <v>ST2_she_jaime.png</v>
      </c>
      <c r="Q607" s="117" t="s">
        <v>37</v>
      </c>
      <c r="R607" s="107" cm="1">
        <f t="array" ref="R607">_xlfn.IFS($AF607="left", 275, $AF607="right", 525)</f>
        <v>275</v>
      </c>
      <c r="S607" s="107" cm="1">
        <f t="array" ref="S607">_xlfn.IFS($AG607="left", 275, $AG607="right", 525)</f>
        <v>525</v>
      </c>
      <c r="T607" s="107" cm="1">
        <f t="array" ref="T607">_xlfn.IFS($AF607="left", 175, $AF607="right", 725)</f>
        <v>175</v>
      </c>
      <c r="U607" s="107" cm="1">
        <f t="array" ref="U607">_xlfn.IFS($AI607="top", 150, $AI607="bottom", 250)</f>
        <v>250</v>
      </c>
      <c r="V607" s="107" cm="1">
        <f t="array" ref="V607">_xlfn.IFS($AI607="top", 100, $AI607="bottom", 300)</f>
        <v>300</v>
      </c>
      <c r="W607" s="107" cm="1">
        <f t="array" ref="W607">_xlfn.IFS($AI607="top", 50, $AI607="bottom", 350)</f>
        <v>350</v>
      </c>
      <c r="X607" s="111" t="str">
        <f t="shared" si="112"/>
        <v>ST1_sister_alex.png</v>
      </c>
      <c r="Y607" s="106" t="str" cm="1">
        <f t="array" ref="Y607">_xlfn.IFS($AR607="target_sister",$AO607,$AR607="target_brother", $AN607,$AR607="distractor_sister",$AQ607,$AR607="distractor_brother",$AP607)</f>
        <v>ST1_brother_alex.png</v>
      </c>
      <c r="Z607" s="106" t="str" cm="1">
        <f t="array" ref="Z607">_xlfn.IFS($AS607="target_sister",$AO607,$AS607="target_brother", $AN607,$AS607="distractor_sister",$AQ607,$AS607="distractor_brother",$AP607)</f>
        <v>ST2_sister_jaime.png</v>
      </c>
      <c r="AA607" s="106" t="str" cm="1">
        <f t="array" ref="AA607">_xlfn.IFS($AT607="target_sister",$AO607,$AT607="target_brother", $AN607,$AT607="distractor_sister",$AQ607,$AT607="distractor_brother",$AP607)</f>
        <v>ST1_sister_alex.png</v>
      </c>
      <c r="AB607" s="106" t="str" cm="1">
        <f t="array" ref="AB607">_xlfn.IFS($AU607="target_sister",$AO607,$AU607="target_brother", $AN607,$AU607="distractor_sister",$AQ607,$AU607="distractor_brother",$AP607)</f>
        <v>ST2_brother_jaime.png</v>
      </c>
      <c r="AC607" s="111" t="str">
        <f>_xlfn.CONCAT(VLOOKUP($C607&amp;$G607,'Character Sets'!$A$3:$H$21,6,FALSE)," gave the ",LEFT($Q607,FIND(".",$Q607)-1)," to ",$AK607," ",$AL607,".")</f>
        <v>Alex gave the orange to their sister.</v>
      </c>
      <c r="AD607" s="107">
        <v>23</v>
      </c>
      <c r="AE607" s="106" t="str" cm="1">
        <f t="array" ref="AE607">_xlfn.IFS($B607="both", "_nametag", $B607="nametag", "_nametag", $B607="intro", "", $B607="neither", "")</f>
        <v/>
      </c>
      <c r="AF607" s="46" t="s">
        <v>5</v>
      </c>
      <c r="AG607" s="46" t="s">
        <v>6</v>
      </c>
      <c r="AH607" s="108" t="str">
        <f t="shared" si="104"/>
        <v>orange</v>
      </c>
      <c r="AI607" s="46" t="s">
        <v>8</v>
      </c>
      <c r="AJ607" s="110" t="str">
        <f t="shared" si="113"/>
        <v>bottom left</v>
      </c>
      <c r="AK607" s="110" t="str" cm="1">
        <f t="array" ref="AK607">_xlfn.IFS($G607="he", "his", $G607="she", "her", $G607="they", "their")</f>
        <v>their</v>
      </c>
      <c r="AL607" s="110" t="s">
        <v>136</v>
      </c>
      <c r="AM607" s="111" t="str">
        <f t="shared" si="114"/>
        <v>they_sister</v>
      </c>
      <c r="AN607" s="106" t="str">
        <f t="shared" si="105"/>
        <v>ST1_brother_alex.png</v>
      </c>
      <c r="AO607" s="106" t="str">
        <f t="shared" si="106"/>
        <v>ST1_sister_alex.png</v>
      </c>
      <c r="AP607" s="106" t="str">
        <f t="shared" si="107"/>
        <v>ST2_brother_jaime.png</v>
      </c>
      <c r="AQ607" s="106" t="str">
        <f t="shared" si="108"/>
        <v>ST2_sister_jaime.png</v>
      </c>
      <c r="AR607" s="106" t="s">
        <v>355</v>
      </c>
      <c r="AS607" s="106" t="s">
        <v>358</v>
      </c>
      <c r="AT607" s="106" t="s">
        <v>356</v>
      </c>
      <c r="AU607" s="106" t="s">
        <v>357</v>
      </c>
    </row>
    <row r="608" spans="1:47" x14ac:dyDescent="0.25">
      <c r="A608" s="107">
        <v>17</v>
      </c>
      <c r="B608" s="107" t="s">
        <v>124</v>
      </c>
      <c r="C608" s="107">
        <v>5</v>
      </c>
      <c r="D608" s="46" t="s">
        <v>10</v>
      </c>
      <c r="E608" s="46" t="str">
        <f t="shared" si="109"/>
        <v>intro_list5_critical24</v>
      </c>
      <c r="F608" s="109" t="s">
        <v>339</v>
      </c>
      <c r="G608" s="46" t="s">
        <v>197</v>
      </c>
      <c r="H608" s="46">
        <f>VLOOKUP($C608&amp;$G608,'Character Sets'!$A$3:$H$21,3,FALSE)</f>
        <v>15</v>
      </c>
      <c r="I608" s="46" t="str">
        <f>VLOOKUP($C608&amp;$G608,'Character Sets'!$A$3:$H$21,4,FALSE)</f>
        <v>ST1</v>
      </c>
      <c r="J608" s="46" t="str">
        <f>LOWER(VLOOKUP($C608&amp;$G608,'Character Sets'!$A$3:$H$21,6,FALSE))</f>
        <v>alex</v>
      </c>
      <c r="K608" s="114" t="str">
        <f t="shared" si="110"/>
        <v>ST1_they_alex.png</v>
      </c>
      <c r="L608" s="46" t="s">
        <v>196</v>
      </c>
      <c r="M608" s="46">
        <f>VLOOKUP($C608&amp;$L608,'Character Sets'!$A$3:$H$21,3,FALSE)</f>
        <v>14</v>
      </c>
      <c r="N608" s="46" t="str">
        <f>VLOOKUP($C608&amp;$L608,'Character Sets'!$A$3:$H$21,4,FALSE)</f>
        <v>ST2</v>
      </c>
      <c r="O608" s="46" t="str">
        <f>LOWER(VLOOKUP($C608&amp;$L608,'Character Sets'!$A$3:$H$21,6,FALSE))</f>
        <v>jaime</v>
      </c>
      <c r="P608" s="114" t="str">
        <f t="shared" si="111"/>
        <v>ST2_she_jaime.png</v>
      </c>
      <c r="Q608" s="114" t="s">
        <v>29</v>
      </c>
      <c r="R608" s="107" cm="1">
        <f t="array" ref="R608">_xlfn.IFS($AF608="left", 275, $AF608="right", 525)</f>
        <v>525</v>
      </c>
      <c r="S608" s="107" cm="1">
        <f t="array" ref="S608">_xlfn.IFS($AG608="left", 275, $AG608="right", 525)</f>
        <v>275</v>
      </c>
      <c r="T608" s="107" cm="1">
        <f t="array" ref="T608">_xlfn.IFS($AF608="left", 175, $AF608="right", 725)</f>
        <v>725</v>
      </c>
      <c r="U608" s="107" cm="1">
        <f t="array" ref="U608">_xlfn.IFS($AI608="top", 150, $AI608="bottom", 250)</f>
        <v>250</v>
      </c>
      <c r="V608" s="107" cm="1">
        <f t="array" ref="V608">_xlfn.IFS($AI608="top", 100, $AI608="bottom", 300)</f>
        <v>300</v>
      </c>
      <c r="W608" s="107" cm="1">
        <f t="array" ref="W608">_xlfn.IFS($AI608="top", 50, $AI608="bottom", 350)</f>
        <v>350</v>
      </c>
      <c r="X608" s="111" t="str">
        <f t="shared" si="112"/>
        <v>ST1_brother_alex.png</v>
      </c>
      <c r="Y608" s="106" t="str" cm="1">
        <f t="array" ref="Y608">_xlfn.IFS($AR608="target_sister",$AO608,$AR608="target_brother", $AN608,$AR608="distractor_sister",$AQ608,$AR608="distractor_brother",$AP608)</f>
        <v>ST2_brother_jaime.png</v>
      </c>
      <c r="Z608" s="106" t="str" cm="1">
        <f t="array" ref="Z608">_xlfn.IFS($AS608="target_sister",$AO608,$AS608="target_brother", $AN608,$AS608="distractor_sister",$AQ608,$AS608="distractor_brother",$AP608)</f>
        <v>ST1_sister_alex.png</v>
      </c>
      <c r="AA608" s="106" t="str" cm="1">
        <f t="array" ref="AA608">_xlfn.IFS($AT608="target_sister",$AO608,$AT608="target_brother", $AN608,$AT608="distractor_sister",$AQ608,$AT608="distractor_brother",$AP608)</f>
        <v>ST2_sister_jaime.png</v>
      </c>
      <c r="AB608" s="106" t="str" cm="1">
        <f t="array" ref="AB608">_xlfn.IFS($AU608="target_sister",$AO608,$AU608="target_brother", $AN608,$AU608="distractor_sister",$AQ608,$AU608="distractor_brother",$AP608)</f>
        <v>ST1_brother_alex.png</v>
      </c>
      <c r="AC608" s="111" t="str">
        <f>_xlfn.CONCAT(VLOOKUP($C608&amp;$G608,'Character Sets'!$A$3:$H$21,6,FALSE)," gave the ",LEFT($Q608,FIND(".",$Q608)-1)," to ",$AK608," ",$AL608,".")</f>
        <v>Alex gave the potato to their brother.</v>
      </c>
      <c r="AD608" s="107">
        <v>24</v>
      </c>
      <c r="AE608" s="106" t="str" cm="1">
        <f t="array" ref="AE608">_xlfn.IFS($B608="both", "_nametag", $B608="nametag", "_nametag", $B608="intro", "", $B608="neither", "")</f>
        <v/>
      </c>
      <c r="AF608" s="46" t="s">
        <v>6</v>
      </c>
      <c r="AG608" s="46" t="s">
        <v>5</v>
      </c>
      <c r="AH608" s="108" t="str">
        <f t="shared" si="104"/>
        <v>potato</v>
      </c>
      <c r="AI608" s="46" t="s">
        <v>8</v>
      </c>
      <c r="AJ608" s="110" t="str">
        <f t="shared" si="113"/>
        <v>bottom right</v>
      </c>
      <c r="AK608" s="110" t="str" cm="1">
        <f t="array" ref="AK608">_xlfn.IFS($G608="he", "his", $G608="she", "her", $G608="they", "their")</f>
        <v>their</v>
      </c>
      <c r="AL608" s="110" t="s">
        <v>135</v>
      </c>
      <c r="AM608" s="111" t="str">
        <f t="shared" si="114"/>
        <v>they_brother</v>
      </c>
      <c r="AN608" s="106" t="str">
        <f t="shared" si="105"/>
        <v>ST1_brother_alex.png</v>
      </c>
      <c r="AO608" s="106" t="str">
        <f t="shared" si="106"/>
        <v>ST1_sister_alex.png</v>
      </c>
      <c r="AP608" s="106" t="str">
        <f t="shared" si="107"/>
        <v>ST2_brother_jaime.png</v>
      </c>
      <c r="AQ608" s="106" t="str">
        <f t="shared" si="108"/>
        <v>ST2_sister_jaime.png</v>
      </c>
      <c r="AR608" s="106" t="s">
        <v>357</v>
      </c>
      <c r="AS608" s="106" t="s">
        <v>356</v>
      </c>
      <c r="AT608" s="106" t="s">
        <v>358</v>
      </c>
      <c r="AU608" s="106" t="s">
        <v>355</v>
      </c>
    </row>
    <row r="609" spans="1:47" x14ac:dyDescent="0.25">
      <c r="A609" s="107">
        <v>17</v>
      </c>
      <c r="B609" s="107" t="s">
        <v>124</v>
      </c>
      <c r="C609" s="107">
        <v>5</v>
      </c>
      <c r="D609" s="46" t="s">
        <v>10</v>
      </c>
      <c r="E609" s="46" t="str">
        <f t="shared" si="109"/>
        <v>intro_list5_critical25</v>
      </c>
      <c r="F609" s="109" t="s">
        <v>339</v>
      </c>
      <c r="G609" s="46" t="s">
        <v>197</v>
      </c>
      <c r="H609" s="46">
        <f>VLOOKUP($C609&amp;$G609,'Character Sets'!$A$3:$H$21,3,FALSE)</f>
        <v>15</v>
      </c>
      <c r="I609" s="46" t="str">
        <f>VLOOKUP($C609&amp;$G609,'Character Sets'!$A$3:$H$21,4,FALSE)</f>
        <v>ST1</v>
      </c>
      <c r="J609" s="46" t="str">
        <f>LOWER(VLOOKUP($C609&amp;$G609,'Character Sets'!$A$3:$H$21,6,FALSE))</f>
        <v>alex</v>
      </c>
      <c r="K609" s="114" t="str">
        <f t="shared" si="110"/>
        <v>ST1_they_alex.png</v>
      </c>
      <c r="L609" s="46" t="s">
        <v>196</v>
      </c>
      <c r="M609" s="46">
        <f>VLOOKUP($C609&amp;$L609,'Character Sets'!$A$3:$H$21,3,FALSE)</f>
        <v>14</v>
      </c>
      <c r="N609" s="46" t="str">
        <f>VLOOKUP($C609&amp;$L609,'Character Sets'!$A$3:$H$21,4,FALSE)</f>
        <v>ST2</v>
      </c>
      <c r="O609" s="46" t="str">
        <f>LOWER(VLOOKUP($C609&amp;$L609,'Character Sets'!$A$3:$H$21,6,FALSE))</f>
        <v>jaime</v>
      </c>
      <c r="P609" s="114" t="str">
        <f t="shared" si="111"/>
        <v>ST2_she_jaime.png</v>
      </c>
      <c r="Q609" s="114" t="s">
        <v>30</v>
      </c>
      <c r="R609" s="107" cm="1">
        <f t="array" ref="R609">_xlfn.IFS($AF609="left", 275, $AF609="right", 525)</f>
        <v>275</v>
      </c>
      <c r="S609" s="107" cm="1">
        <f t="array" ref="S609">_xlfn.IFS($AG609="left", 275, $AG609="right", 525)</f>
        <v>525</v>
      </c>
      <c r="T609" s="107" cm="1">
        <f t="array" ref="T609">_xlfn.IFS($AF609="left", 175, $AF609="right", 725)</f>
        <v>175</v>
      </c>
      <c r="U609" s="107" cm="1">
        <f t="array" ref="U609">_xlfn.IFS($AI609="top", 150, $AI609="bottom", 250)</f>
        <v>150</v>
      </c>
      <c r="V609" s="107" cm="1">
        <f t="array" ref="V609">_xlfn.IFS($AI609="top", 100, $AI609="bottom", 300)</f>
        <v>100</v>
      </c>
      <c r="W609" s="107" cm="1">
        <f t="array" ref="W609">_xlfn.IFS($AI609="top", 50, $AI609="bottom", 350)</f>
        <v>50</v>
      </c>
      <c r="X609" s="111" t="str">
        <f t="shared" si="112"/>
        <v>ST1_sister_alex.png</v>
      </c>
      <c r="Y609" s="106" t="str" cm="1">
        <f t="array" ref="Y609">_xlfn.IFS($AR609="target_sister",$AO609,$AR609="target_brother", $AN609,$AR609="distractor_sister",$AQ609,$AR609="distractor_brother",$AP609)</f>
        <v>ST1_sister_alex.png</v>
      </c>
      <c r="Z609" s="106" t="str" cm="1">
        <f t="array" ref="Z609">_xlfn.IFS($AS609="target_sister",$AO609,$AS609="target_brother", $AN609,$AS609="distractor_sister",$AQ609,$AS609="distractor_brother",$AP609)</f>
        <v>ST2_sister_jaime.png</v>
      </c>
      <c r="AA609" s="106" t="str" cm="1">
        <f t="array" ref="AA609">_xlfn.IFS($AT609="target_sister",$AO609,$AT609="target_brother", $AN609,$AT609="distractor_sister",$AQ609,$AT609="distractor_brother",$AP609)</f>
        <v>ST1_brother_alex.png</v>
      </c>
      <c r="AB609" s="106" t="str" cm="1">
        <f t="array" ref="AB609">_xlfn.IFS($AU609="target_sister",$AO609,$AU609="target_brother", $AN609,$AU609="distractor_sister",$AQ609,$AU609="distractor_brother",$AP609)</f>
        <v>ST2_brother_jaime.png</v>
      </c>
      <c r="AC609" s="111" t="str">
        <f>_xlfn.CONCAT(VLOOKUP($C609&amp;$G609,'Character Sets'!$A$3:$H$21,6,FALSE)," gave the ",LEFT($Q609,FIND(".",$Q609)-1)," to ",$AK609," ",$AL609,".")</f>
        <v>Alex gave the apple to their sister.</v>
      </c>
      <c r="AD609" s="107">
        <v>25</v>
      </c>
      <c r="AE609" s="106" t="str" cm="1">
        <f t="array" ref="AE609">_xlfn.IFS($B609="both", "_nametag", $B609="nametag", "_nametag", $B609="intro", "", $B609="neither", "")</f>
        <v/>
      </c>
      <c r="AF609" s="46" t="s">
        <v>5</v>
      </c>
      <c r="AG609" s="46" t="s">
        <v>6</v>
      </c>
      <c r="AH609" s="108" t="str">
        <f t="shared" si="104"/>
        <v>apple</v>
      </c>
      <c r="AI609" s="46" t="s">
        <v>7</v>
      </c>
      <c r="AJ609" s="110" t="str">
        <f t="shared" si="113"/>
        <v>top left</v>
      </c>
      <c r="AK609" s="110" t="str" cm="1">
        <f t="array" ref="AK609">_xlfn.IFS($G609="he", "his", $G609="she", "her", $G609="they", "their")</f>
        <v>their</v>
      </c>
      <c r="AL609" s="110" t="s">
        <v>136</v>
      </c>
      <c r="AM609" s="111" t="str">
        <f t="shared" si="114"/>
        <v>they_sister</v>
      </c>
      <c r="AN609" s="106" t="str">
        <f t="shared" si="105"/>
        <v>ST1_brother_alex.png</v>
      </c>
      <c r="AO609" s="106" t="str">
        <f t="shared" si="106"/>
        <v>ST1_sister_alex.png</v>
      </c>
      <c r="AP609" s="106" t="str">
        <f t="shared" si="107"/>
        <v>ST2_brother_jaime.png</v>
      </c>
      <c r="AQ609" s="106" t="str">
        <f t="shared" si="108"/>
        <v>ST2_sister_jaime.png</v>
      </c>
      <c r="AR609" s="106" t="s">
        <v>356</v>
      </c>
      <c r="AS609" s="106" t="s">
        <v>358</v>
      </c>
      <c r="AT609" s="106" t="s">
        <v>355</v>
      </c>
      <c r="AU609" s="106" t="s">
        <v>357</v>
      </c>
    </row>
    <row r="610" spans="1:47" x14ac:dyDescent="0.25">
      <c r="A610" s="107">
        <v>17</v>
      </c>
      <c r="B610" s="107" t="s">
        <v>124</v>
      </c>
      <c r="C610" s="107">
        <v>5</v>
      </c>
      <c r="D610" s="46" t="s">
        <v>10</v>
      </c>
      <c r="E610" s="46" t="str">
        <f t="shared" si="109"/>
        <v>intro_list5_critical26</v>
      </c>
      <c r="F610" s="109" t="s">
        <v>339</v>
      </c>
      <c r="G610" s="46" t="s">
        <v>197</v>
      </c>
      <c r="H610" s="46">
        <f>VLOOKUP($C610&amp;$G610,'Character Sets'!$A$3:$H$21,3,FALSE)</f>
        <v>15</v>
      </c>
      <c r="I610" s="46" t="str">
        <f>VLOOKUP($C610&amp;$G610,'Character Sets'!$A$3:$H$21,4,FALSE)</f>
        <v>ST1</v>
      </c>
      <c r="J610" s="46" t="str">
        <f>LOWER(VLOOKUP($C610&amp;$G610,'Character Sets'!$A$3:$H$21,6,FALSE))</f>
        <v>alex</v>
      </c>
      <c r="K610" s="114" t="str">
        <f t="shared" si="110"/>
        <v>ST1_they_alex.png</v>
      </c>
      <c r="L610" s="46" t="s">
        <v>195</v>
      </c>
      <c r="M610" s="46">
        <f>VLOOKUP($C610&amp;$L610,'Character Sets'!$A$3:$H$21,3,FALSE)</f>
        <v>13</v>
      </c>
      <c r="N610" s="46" t="str">
        <f>VLOOKUP($C610&amp;$L610,'Character Sets'!$A$3:$H$21,4,FALSE)</f>
        <v>HT2</v>
      </c>
      <c r="O610" s="46" t="str">
        <f>LOWER(VLOOKUP($C610&amp;$L610,'Character Sets'!$A$3:$H$21,6,FALSE))</f>
        <v>casey</v>
      </c>
      <c r="P610" s="114" t="str">
        <f t="shared" si="111"/>
        <v>HT2_he_casey.png</v>
      </c>
      <c r="Q610" s="114" t="s">
        <v>31</v>
      </c>
      <c r="R610" s="107" cm="1">
        <f t="array" ref="R610">_xlfn.IFS($AF610="left", 275, $AF610="right", 525)</f>
        <v>525</v>
      </c>
      <c r="S610" s="107" cm="1">
        <f t="array" ref="S610">_xlfn.IFS($AG610="left", 275, $AG610="right", 525)</f>
        <v>275</v>
      </c>
      <c r="T610" s="107" cm="1">
        <f t="array" ref="T610">_xlfn.IFS($AF610="left", 175, $AF610="right", 725)</f>
        <v>725</v>
      </c>
      <c r="U610" s="107" cm="1">
        <f t="array" ref="U610">_xlfn.IFS($AI610="top", 150, $AI610="bottom", 250)</f>
        <v>150</v>
      </c>
      <c r="V610" s="107" cm="1">
        <f t="array" ref="V610">_xlfn.IFS($AI610="top", 100, $AI610="bottom", 300)</f>
        <v>100</v>
      </c>
      <c r="W610" s="107" cm="1">
        <f t="array" ref="W610">_xlfn.IFS($AI610="top", 50, $AI610="bottom", 350)</f>
        <v>50</v>
      </c>
      <c r="X610" s="111" t="str">
        <f t="shared" si="112"/>
        <v>ST1_brother_alex.png</v>
      </c>
      <c r="Y610" s="106" t="str" cm="1">
        <f t="array" ref="Y610">_xlfn.IFS($AR610="target_sister",$AO610,$AR610="target_brother", $AN610,$AR610="distractor_sister",$AQ610,$AR610="distractor_brother",$AP610)</f>
        <v>HT2_sister_casey.png</v>
      </c>
      <c r="Z610" s="106" t="str" cm="1">
        <f t="array" ref="Z610">_xlfn.IFS($AS610="target_sister",$AO610,$AS610="target_brother", $AN610,$AS610="distractor_sister",$AQ610,$AS610="distractor_brother",$AP610)</f>
        <v>ST1_brother_alex.png</v>
      </c>
      <c r="AA610" s="106" t="str" cm="1">
        <f t="array" ref="AA610">_xlfn.IFS($AT610="target_sister",$AO610,$AT610="target_brother", $AN610,$AT610="distractor_sister",$AQ610,$AT610="distractor_brother",$AP610)</f>
        <v>HT2_brother_casey.png</v>
      </c>
      <c r="AB610" s="106" t="str" cm="1">
        <f t="array" ref="AB610">_xlfn.IFS($AU610="target_sister",$AO610,$AU610="target_brother", $AN610,$AU610="distractor_sister",$AQ610,$AU610="distractor_brother",$AP610)</f>
        <v>ST1_sister_alex.png</v>
      </c>
      <c r="AC610" s="111" t="str">
        <f>_xlfn.CONCAT(VLOOKUP($C610&amp;$G610,'Character Sets'!$A$3:$H$21,6,FALSE)," gave the ",LEFT($Q610,FIND(".",$Q610)-1)," to ",$AK610," ",$AL610,".")</f>
        <v>Alex gave the onion to their brother.</v>
      </c>
      <c r="AD610" s="107">
        <v>26</v>
      </c>
      <c r="AE610" s="106" t="str" cm="1">
        <f t="array" ref="AE610">_xlfn.IFS($B610="both", "_nametag", $B610="nametag", "_nametag", $B610="intro", "", $B610="neither", "")</f>
        <v/>
      </c>
      <c r="AF610" s="46" t="s">
        <v>6</v>
      </c>
      <c r="AG610" s="46" t="s">
        <v>5</v>
      </c>
      <c r="AH610" s="108" t="str">
        <f t="shared" si="104"/>
        <v>onion</v>
      </c>
      <c r="AI610" s="46" t="s">
        <v>7</v>
      </c>
      <c r="AJ610" s="110" t="str">
        <f t="shared" si="113"/>
        <v>top right</v>
      </c>
      <c r="AK610" s="110" t="str" cm="1">
        <f t="array" ref="AK610">_xlfn.IFS($G610="he", "his", $G610="she", "her", $G610="they", "their")</f>
        <v>their</v>
      </c>
      <c r="AL610" s="110" t="s">
        <v>135</v>
      </c>
      <c r="AM610" s="111" t="str">
        <f t="shared" si="114"/>
        <v>they_brother</v>
      </c>
      <c r="AN610" s="106" t="str">
        <f t="shared" si="105"/>
        <v>ST1_brother_alex.png</v>
      </c>
      <c r="AO610" s="106" t="str">
        <f t="shared" si="106"/>
        <v>ST1_sister_alex.png</v>
      </c>
      <c r="AP610" s="106" t="str">
        <f t="shared" si="107"/>
        <v>HT2_brother_casey.png</v>
      </c>
      <c r="AQ610" s="106" t="str">
        <f t="shared" si="108"/>
        <v>HT2_sister_casey.png</v>
      </c>
      <c r="AR610" s="106" t="s">
        <v>358</v>
      </c>
      <c r="AS610" s="106" t="s">
        <v>355</v>
      </c>
      <c r="AT610" s="106" t="s">
        <v>357</v>
      </c>
      <c r="AU610" s="106" t="s">
        <v>356</v>
      </c>
    </row>
    <row r="611" spans="1:47" x14ac:dyDescent="0.25">
      <c r="A611" s="107">
        <v>17</v>
      </c>
      <c r="B611" s="107" t="s">
        <v>124</v>
      </c>
      <c r="C611" s="107">
        <v>5</v>
      </c>
      <c r="D611" s="46" t="s">
        <v>10</v>
      </c>
      <c r="E611" s="46" t="str">
        <f t="shared" si="109"/>
        <v>intro_list5_critical27</v>
      </c>
      <c r="F611" s="109" t="s">
        <v>339</v>
      </c>
      <c r="G611" s="46" t="s">
        <v>197</v>
      </c>
      <c r="H611" s="46">
        <f>VLOOKUP($C611&amp;$G611,'Character Sets'!$A$3:$H$21,3,FALSE)</f>
        <v>15</v>
      </c>
      <c r="I611" s="46" t="str">
        <f>VLOOKUP($C611&amp;$G611,'Character Sets'!$A$3:$H$21,4,FALSE)</f>
        <v>ST1</v>
      </c>
      <c r="J611" s="46" t="str">
        <f>LOWER(VLOOKUP($C611&amp;$G611,'Character Sets'!$A$3:$H$21,6,FALSE))</f>
        <v>alex</v>
      </c>
      <c r="K611" s="114" t="str">
        <f t="shared" si="110"/>
        <v>ST1_they_alex.png</v>
      </c>
      <c r="L611" s="46" t="s">
        <v>195</v>
      </c>
      <c r="M611" s="46">
        <f>VLOOKUP($C611&amp;$L611,'Character Sets'!$A$3:$H$21,3,FALSE)</f>
        <v>13</v>
      </c>
      <c r="N611" s="46" t="str">
        <f>VLOOKUP($C611&amp;$L611,'Character Sets'!$A$3:$H$21,4,FALSE)</f>
        <v>HT2</v>
      </c>
      <c r="O611" s="46" t="str">
        <f>LOWER(VLOOKUP($C611&amp;$L611,'Character Sets'!$A$3:$H$21,6,FALSE))</f>
        <v>casey</v>
      </c>
      <c r="P611" s="114" t="str">
        <f t="shared" si="111"/>
        <v>HT2_he_casey.png</v>
      </c>
      <c r="Q611" s="114" t="s">
        <v>34</v>
      </c>
      <c r="R611" s="107" cm="1">
        <f t="array" ref="R611">_xlfn.IFS($AF611="left", 275, $AF611="right", 525)</f>
        <v>275</v>
      </c>
      <c r="S611" s="107" cm="1">
        <f t="array" ref="S611">_xlfn.IFS($AG611="left", 275, $AG611="right", 525)</f>
        <v>525</v>
      </c>
      <c r="T611" s="107" cm="1">
        <f t="array" ref="T611">_xlfn.IFS($AF611="left", 175, $AF611="right", 725)</f>
        <v>175</v>
      </c>
      <c r="U611" s="107" cm="1">
        <f t="array" ref="U611">_xlfn.IFS($AI611="top", 150, $AI611="bottom", 250)</f>
        <v>250</v>
      </c>
      <c r="V611" s="107" cm="1">
        <f t="array" ref="V611">_xlfn.IFS($AI611="top", 100, $AI611="bottom", 300)</f>
        <v>300</v>
      </c>
      <c r="W611" s="107" cm="1">
        <f t="array" ref="W611">_xlfn.IFS($AI611="top", 50, $AI611="bottom", 350)</f>
        <v>350</v>
      </c>
      <c r="X611" s="111" t="str">
        <f t="shared" si="112"/>
        <v>ST1_brother_alex.png</v>
      </c>
      <c r="Y611" s="106" t="str" cm="1">
        <f t="array" ref="Y611">_xlfn.IFS($AR611="target_sister",$AO611,$AR611="target_brother", $AN611,$AR611="distractor_sister",$AQ611,$AR611="distractor_brother",$AP611)</f>
        <v>ST1_sister_alex.png</v>
      </c>
      <c r="Z611" s="106" t="str" cm="1">
        <f t="array" ref="Z611">_xlfn.IFS($AS611="target_sister",$AO611,$AS611="target_brother", $AN611,$AS611="distractor_sister",$AQ611,$AS611="distractor_brother",$AP611)</f>
        <v>HT2_brother_casey.png</v>
      </c>
      <c r="AA611" s="106" t="str" cm="1">
        <f t="array" ref="AA611">_xlfn.IFS($AT611="target_sister",$AO611,$AT611="target_brother", $AN611,$AT611="distractor_sister",$AQ611,$AT611="distractor_brother",$AP611)</f>
        <v>ST1_brother_alex.png</v>
      </c>
      <c r="AB611" s="106" t="str" cm="1">
        <f t="array" ref="AB611">_xlfn.IFS($AU611="target_sister",$AO611,$AU611="target_brother", $AN611,$AU611="distractor_sister",$AQ611,$AU611="distractor_brother",$AP611)</f>
        <v>HT2_sister_casey.png</v>
      </c>
      <c r="AC611" s="111" t="str">
        <f>_xlfn.CONCAT(VLOOKUP($C611&amp;$G611,'Character Sets'!$A$3:$H$21,6,FALSE)," gave the ",LEFT($Q611,FIND(".",$Q611)-1)," to ",$AK611," ",$AL611,".")</f>
        <v>Alex gave the watermelon to their brother.</v>
      </c>
      <c r="AD611" s="107">
        <v>27</v>
      </c>
      <c r="AE611" s="106" t="str" cm="1">
        <f t="array" ref="AE611">_xlfn.IFS($B611="both", "_nametag", $B611="nametag", "_nametag", $B611="intro", "", $B611="neither", "")</f>
        <v/>
      </c>
      <c r="AF611" s="46" t="s">
        <v>5</v>
      </c>
      <c r="AG611" s="46" t="s">
        <v>6</v>
      </c>
      <c r="AH611" s="108" t="str">
        <f t="shared" si="104"/>
        <v>watermelon</v>
      </c>
      <c r="AI611" s="46" t="s">
        <v>8</v>
      </c>
      <c r="AJ611" s="110" t="str">
        <f t="shared" si="113"/>
        <v>bottom left</v>
      </c>
      <c r="AK611" s="110" t="str" cm="1">
        <f t="array" ref="AK611">_xlfn.IFS($G611="he", "his", $G611="she", "her", $G611="they", "their")</f>
        <v>their</v>
      </c>
      <c r="AL611" s="110" t="s">
        <v>135</v>
      </c>
      <c r="AM611" s="111" t="str">
        <f t="shared" si="114"/>
        <v>they_brother</v>
      </c>
      <c r="AN611" s="106" t="str">
        <f t="shared" si="105"/>
        <v>ST1_brother_alex.png</v>
      </c>
      <c r="AO611" s="106" t="str">
        <f t="shared" si="106"/>
        <v>ST1_sister_alex.png</v>
      </c>
      <c r="AP611" s="106" t="str">
        <f t="shared" si="107"/>
        <v>HT2_brother_casey.png</v>
      </c>
      <c r="AQ611" s="106" t="str">
        <f t="shared" si="108"/>
        <v>HT2_sister_casey.png</v>
      </c>
      <c r="AR611" s="106" t="s">
        <v>356</v>
      </c>
      <c r="AS611" s="106" t="s">
        <v>357</v>
      </c>
      <c r="AT611" s="106" t="s">
        <v>355</v>
      </c>
      <c r="AU611" s="106" t="s">
        <v>358</v>
      </c>
    </row>
    <row r="612" spans="1:47" x14ac:dyDescent="0.25">
      <c r="A612" s="107">
        <v>17</v>
      </c>
      <c r="B612" s="107" t="s">
        <v>124</v>
      </c>
      <c r="C612" s="107">
        <v>5</v>
      </c>
      <c r="D612" s="46" t="s">
        <v>10</v>
      </c>
      <c r="E612" s="46" t="str">
        <f t="shared" si="109"/>
        <v>intro_list5_critical28</v>
      </c>
      <c r="F612" s="109" t="s">
        <v>339</v>
      </c>
      <c r="G612" s="46" t="s">
        <v>197</v>
      </c>
      <c r="H612" s="46">
        <f>VLOOKUP($C612&amp;$G612,'Character Sets'!$A$3:$H$21,3,FALSE)</f>
        <v>15</v>
      </c>
      <c r="I612" s="46" t="str">
        <f>VLOOKUP($C612&amp;$G612,'Character Sets'!$A$3:$H$21,4,FALSE)</f>
        <v>ST1</v>
      </c>
      <c r="J612" s="46" t="str">
        <f>LOWER(VLOOKUP($C612&amp;$G612,'Character Sets'!$A$3:$H$21,6,FALSE))</f>
        <v>alex</v>
      </c>
      <c r="K612" s="114" t="str">
        <f t="shared" si="110"/>
        <v>ST1_they_alex.png</v>
      </c>
      <c r="L612" s="46" t="s">
        <v>195</v>
      </c>
      <c r="M612" s="46">
        <f>VLOOKUP($C612&amp;$L612,'Character Sets'!$A$3:$H$21,3,FALSE)</f>
        <v>13</v>
      </c>
      <c r="N612" s="46" t="str">
        <f>VLOOKUP($C612&amp;$L612,'Character Sets'!$A$3:$H$21,4,FALSE)</f>
        <v>HT2</v>
      </c>
      <c r="O612" s="46" t="str">
        <f>LOWER(VLOOKUP($C612&amp;$L612,'Character Sets'!$A$3:$H$21,6,FALSE))</f>
        <v>casey</v>
      </c>
      <c r="P612" s="114" t="str">
        <f t="shared" si="111"/>
        <v>HT2_he_casey.png</v>
      </c>
      <c r="Q612" s="114" t="s">
        <v>32</v>
      </c>
      <c r="R612" s="107" cm="1">
        <f t="array" ref="R612">_xlfn.IFS($AF612="left", 275, $AF612="right", 525)</f>
        <v>525</v>
      </c>
      <c r="S612" s="107" cm="1">
        <f t="array" ref="S612">_xlfn.IFS($AG612="left", 275, $AG612="right", 525)</f>
        <v>275</v>
      </c>
      <c r="T612" s="107" cm="1">
        <f t="array" ref="T612">_xlfn.IFS($AF612="left", 175, $AF612="right", 725)</f>
        <v>725</v>
      </c>
      <c r="U612" s="107" cm="1">
        <f t="array" ref="U612">_xlfn.IFS($AI612="top", 150, $AI612="bottom", 250)</f>
        <v>250</v>
      </c>
      <c r="V612" s="107" cm="1">
        <f t="array" ref="V612">_xlfn.IFS($AI612="top", 100, $AI612="bottom", 300)</f>
        <v>300</v>
      </c>
      <c r="W612" s="107" cm="1">
        <f t="array" ref="W612">_xlfn.IFS($AI612="top", 50, $AI612="bottom", 350)</f>
        <v>350</v>
      </c>
      <c r="X612" s="111" t="str">
        <f t="shared" si="112"/>
        <v>ST1_sister_alex.png</v>
      </c>
      <c r="Y612" s="106" t="str" cm="1">
        <f t="array" ref="Y612">_xlfn.IFS($AR612="target_sister",$AO612,$AR612="target_brother", $AN612,$AR612="distractor_sister",$AQ612,$AR612="distractor_brother",$AP612)</f>
        <v>HT2_sister_casey.png</v>
      </c>
      <c r="Z612" s="106" t="str" cm="1">
        <f t="array" ref="Z612">_xlfn.IFS($AS612="target_sister",$AO612,$AS612="target_brother", $AN612,$AS612="distractor_sister",$AQ612,$AS612="distractor_brother",$AP612)</f>
        <v>ST1_brother_alex.png</v>
      </c>
      <c r="AA612" s="106" t="str" cm="1">
        <f t="array" ref="AA612">_xlfn.IFS($AT612="target_sister",$AO612,$AT612="target_brother", $AN612,$AT612="distractor_sister",$AQ612,$AT612="distractor_brother",$AP612)</f>
        <v>HT2_brother_casey.png</v>
      </c>
      <c r="AB612" s="106" t="str" cm="1">
        <f t="array" ref="AB612">_xlfn.IFS($AU612="target_sister",$AO612,$AU612="target_brother", $AN612,$AU612="distractor_sister",$AQ612,$AU612="distractor_brother",$AP612)</f>
        <v>ST1_sister_alex.png</v>
      </c>
      <c r="AC612" s="111" t="str">
        <f>_xlfn.CONCAT(VLOOKUP($C612&amp;$G612,'Character Sets'!$A$3:$H$21,6,FALSE)," gave the ",LEFT($Q612,FIND(".",$Q612)-1)," to ",$AK612," ",$AL612,".")</f>
        <v>Alex gave the knife to their sister.</v>
      </c>
      <c r="AD612" s="107">
        <v>28</v>
      </c>
      <c r="AE612" s="106" t="str" cm="1">
        <f t="array" ref="AE612">_xlfn.IFS($B612="both", "_nametag", $B612="nametag", "_nametag", $B612="intro", "", $B612="neither", "")</f>
        <v/>
      </c>
      <c r="AF612" s="46" t="s">
        <v>6</v>
      </c>
      <c r="AG612" s="46" t="s">
        <v>5</v>
      </c>
      <c r="AH612" s="108" t="str">
        <f t="shared" si="104"/>
        <v>knife</v>
      </c>
      <c r="AI612" s="46" t="s">
        <v>8</v>
      </c>
      <c r="AJ612" s="110" t="str">
        <f t="shared" si="113"/>
        <v>bottom right</v>
      </c>
      <c r="AK612" s="110" t="str" cm="1">
        <f t="array" ref="AK612">_xlfn.IFS($G612="he", "his", $G612="she", "her", $G612="they", "their")</f>
        <v>their</v>
      </c>
      <c r="AL612" s="110" t="s">
        <v>136</v>
      </c>
      <c r="AM612" s="111" t="str">
        <f t="shared" si="114"/>
        <v>they_sister</v>
      </c>
      <c r="AN612" s="106" t="str">
        <f t="shared" si="105"/>
        <v>ST1_brother_alex.png</v>
      </c>
      <c r="AO612" s="106" t="str">
        <f t="shared" si="106"/>
        <v>ST1_sister_alex.png</v>
      </c>
      <c r="AP612" s="106" t="str">
        <f t="shared" si="107"/>
        <v>HT2_brother_casey.png</v>
      </c>
      <c r="AQ612" s="106" t="str">
        <f t="shared" si="108"/>
        <v>HT2_sister_casey.png</v>
      </c>
      <c r="AR612" s="106" t="s">
        <v>358</v>
      </c>
      <c r="AS612" s="106" t="s">
        <v>355</v>
      </c>
      <c r="AT612" s="106" t="s">
        <v>357</v>
      </c>
      <c r="AU612" s="106" t="s">
        <v>356</v>
      </c>
    </row>
    <row r="613" spans="1:47" x14ac:dyDescent="0.25">
      <c r="A613" s="107">
        <v>17</v>
      </c>
      <c r="B613" s="107" t="s">
        <v>124</v>
      </c>
      <c r="C613" s="107">
        <v>5</v>
      </c>
      <c r="D613" s="46" t="s">
        <v>10</v>
      </c>
      <c r="E613" s="46" t="str">
        <f t="shared" si="109"/>
        <v>intro_list5_critical29</v>
      </c>
      <c r="F613" s="109" t="s">
        <v>339</v>
      </c>
      <c r="G613" s="46" t="s">
        <v>197</v>
      </c>
      <c r="H613" s="46">
        <f>VLOOKUP($C613&amp;$G613,'Character Sets'!$A$3:$H$21,3,FALSE)</f>
        <v>15</v>
      </c>
      <c r="I613" s="46" t="str">
        <f>VLOOKUP($C613&amp;$G613,'Character Sets'!$A$3:$H$21,4,FALSE)</f>
        <v>ST1</v>
      </c>
      <c r="J613" s="46" t="str">
        <f>LOWER(VLOOKUP($C613&amp;$G613,'Character Sets'!$A$3:$H$21,6,FALSE))</f>
        <v>alex</v>
      </c>
      <c r="K613" s="114" t="str">
        <f t="shared" si="110"/>
        <v>ST1_they_alex.png</v>
      </c>
      <c r="L613" s="46" t="s">
        <v>195</v>
      </c>
      <c r="M613" s="46">
        <f>VLOOKUP($C613&amp;$L613,'Character Sets'!$A$3:$H$21,3,FALSE)</f>
        <v>13</v>
      </c>
      <c r="N613" s="46" t="str">
        <f>VLOOKUP($C613&amp;$L613,'Character Sets'!$A$3:$H$21,4,FALSE)</f>
        <v>HT2</v>
      </c>
      <c r="O613" s="46" t="str">
        <f>LOWER(VLOOKUP($C613&amp;$L613,'Character Sets'!$A$3:$H$21,6,FALSE))</f>
        <v>casey</v>
      </c>
      <c r="P613" s="114" t="str">
        <f t="shared" si="111"/>
        <v>HT2_he_casey.png</v>
      </c>
      <c r="Q613" s="114" t="s">
        <v>85</v>
      </c>
      <c r="R613" s="107" cm="1">
        <f t="array" ref="R613">_xlfn.IFS($AF613="left", 275, $AF613="right", 525)</f>
        <v>275</v>
      </c>
      <c r="S613" s="107" cm="1">
        <f t="array" ref="S613">_xlfn.IFS($AG613="left", 275, $AG613="right", 525)</f>
        <v>525</v>
      </c>
      <c r="T613" s="107" cm="1">
        <f t="array" ref="T613">_xlfn.IFS($AF613="left", 175, $AF613="right", 725)</f>
        <v>175</v>
      </c>
      <c r="U613" s="107" cm="1">
        <f t="array" ref="U613">_xlfn.IFS($AI613="top", 150, $AI613="bottom", 250)</f>
        <v>150</v>
      </c>
      <c r="V613" s="107" cm="1">
        <f t="array" ref="V613">_xlfn.IFS($AI613="top", 100, $AI613="bottom", 300)</f>
        <v>100</v>
      </c>
      <c r="W613" s="107" cm="1">
        <f t="array" ref="W613">_xlfn.IFS($AI613="top", 50, $AI613="bottom", 350)</f>
        <v>50</v>
      </c>
      <c r="X613" s="111" t="str">
        <f t="shared" si="112"/>
        <v>ST1_brother_alex.png</v>
      </c>
      <c r="Y613" s="106" t="str" cm="1">
        <f t="array" ref="Y613">_xlfn.IFS($AR613="target_sister",$AO613,$AR613="target_brother", $AN613,$AR613="distractor_sister",$AQ613,$AR613="distractor_brother",$AP613)</f>
        <v>ST1_brother_alex.png</v>
      </c>
      <c r="Z613" s="106" t="str" cm="1">
        <f t="array" ref="Z613">_xlfn.IFS($AS613="target_sister",$AO613,$AS613="target_brother", $AN613,$AS613="distractor_sister",$AQ613,$AS613="distractor_brother",$AP613)</f>
        <v>HT2_brother_casey.png</v>
      </c>
      <c r="AA613" s="106" t="str" cm="1">
        <f t="array" ref="AA613">_xlfn.IFS($AT613="target_sister",$AO613,$AT613="target_brother", $AN613,$AT613="distractor_sister",$AQ613,$AT613="distractor_brother",$AP613)</f>
        <v>ST1_sister_alex.png</v>
      </c>
      <c r="AB613" s="106" t="str" cm="1">
        <f t="array" ref="AB613">_xlfn.IFS($AU613="target_sister",$AO613,$AU613="target_brother", $AN613,$AU613="distractor_sister",$AQ613,$AU613="distractor_brother",$AP613)</f>
        <v>HT2_sister_casey.png</v>
      </c>
      <c r="AC613" s="111" t="str">
        <f>_xlfn.CONCAT(VLOOKUP($C613&amp;$G613,'Character Sets'!$A$3:$H$21,6,FALSE)," gave the ",LEFT($Q613,FIND(".",$Q613)-1)," to ",$AK613," ",$AL613,".")</f>
        <v>Alex gave the cookie to their brother.</v>
      </c>
      <c r="AD613" s="107">
        <v>29</v>
      </c>
      <c r="AE613" s="106" t="str" cm="1">
        <f t="array" ref="AE613">_xlfn.IFS($B613="both", "_nametag", $B613="nametag", "_nametag", $B613="intro", "", $B613="neither", "")</f>
        <v/>
      </c>
      <c r="AF613" s="46" t="s">
        <v>5</v>
      </c>
      <c r="AG613" s="46" t="s">
        <v>6</v>
      </c>
      <c r="AH613" s="108" t="str">
        <f t="shared" si="104"/>
        <v>cookie</v>
      </c>
      <c r="AI613" s="46" t="s">
        <v>7</v>
      </c>
      <c r="AJ613" s="110" t="str">
        <f t="shared" si="113"/>
        <v>top left</v>
      </c>
      <c r="AK613" s="110" t="str" cm="1">
        <f t="array" ref="AK613">_xlfn.IFS($G613="he", "his", $G613="she", "her", $G613="they", "their")</f>
        <v>their</v>
      </c>
      <c r="AL613" s="110" t="s">
        <v>135</v>
      </c>
      <c r="AM613" s="111" t="str">
        <f t="shared" si="114"/>
        <v>they_brother</v>
      </c>
      <c r="AN613" s="106" t="str">
        <f t="shared" si="105"/>
        <v>ST1_brother_alex.png</v>
      </c>
      <c r="AO613" s="106" t="str">
        <f t="shared" si="106"/>
        <v>ST1_sister_alex.png</v>
      </c>
      <c r="AP613" s="106" t="str">
        <f t="shared" si="107"/>
        <v>HT2_brother_casey.png</v>
      </c>
      <c r="AQ613" s="106" t="str">
        <f t="shared" si="108"/>
        <v>HT2_sister_casey.png</v>
      </c>
      <c r="AR613" s="106" t="s">
        <v>355</v>
      </c>
      <c r="AS613" s="106" t="s">
        <v>357</v>
      </c>
      <c r="AT613" s="106" t="s">
        <v>356</v>
      </c>
      <c r="AU613" s="106" t="s">
        <v>358</v>
      </c>
    </row>
    <row r="614" spans="1:47" x14ac:dyDescent="0.25">
      <c r="A614" s="107">
        <v>17</v>
      </c>
      <c r="B614" s="107" t="s">
        <v>124</v>
      </c>
      <c r="C614" s="107">
        <v>5</v>
      </c>
      <c r="D614" s="46" t="s">
        <v>10</v>
      </c>
      <c r="E614" s="46" t="str">
        <f t="shared" si="109"/>
        <v>intro_list5_critical30</v>
      </c>
      <c r="F614" s="109" t="s">
        <v>339</v>
      </c>
      <c r="G614" s="46" t="s">
        <v>197</v>
      </c>
      <c r="H614" s="46">
        <f>VLOOKUP($C614&amp;$G614,'Character Sets'!$A$3:$H$21,3,FALSE)</f>
        <v>15</v>
      </c>
      <c r="I614" s="46" t="str">
        <f>VLOOKUP($C614&amp;$G614,'Character Sets'!$A$3:$H$21,4,FALSE)</f>
        <v>ST1</v>
      </c>
      <c r="J614" s="46" t="str">
        <f>LOWER(VLOOKUP($C614&amp;$G614,'Character Sets'!$A$3:$H$21,6,FALSE))</f>
        <v>alex</v>
      </c>
      <c r="K614" s="114" t="str">
        <f t="shared" si="110"/>
        <v>ST1_they_alex.png</v>
      </c>
      <c r="L614" s="46" t="s">
        <v>195</v>
      </c>
      <c r="M614" s="46">
        <f>VLOOKUP($C614&amp;$L614,'Character Sets'!$A$3:$H$21,3,FALSE)</f>
        <v>13</v>
      </c>
      <c r="N614" s="46" t="str">
        <f>VLOOKUP($C614&amp;$L614,'Character Sets'!$A$3:$H$21,4,FALSE)</f>
        <v>HT2</v>
      </c>
      <c r="O614" s="46" t="str">
        <f>LOWER(VLOOKUP($C614&amp;$L614,'Character Sets'!$A$3:$H$21,6,FALSE))</f>
        <v>casey</v>
      </c>
      <c r="P614" s="114" t="str">
        <f t="shared" si="111"/>
        <v>HT2_he_casey.png</v>
      </c>
      <c r="Q614" s="114" t="s">
        <v>33</v>
      </c>
      <c r="R614" s="107" cm="1">
        <f t="array" ref="R614">_xlfn.IFS($AF614="left", 275, $AF614="right", 525)</f>
        <v>525</v>
      </c>
      <c r="S614" s="107" cm="1">
        <f t="array" ref="S614">_xlfn.IFS($AG614="left", 275, $AG614="right", 525)</f>
        <v>275</v>
      </c>
      <c r="T614" s="107" cm="1">
        <f t="array" ref="T614">_xlfn.IFS($AF614="left", 175, $AF614="right", 725)</f>
        <v>725</v>
      </c>
      <c r="U614" s="107" cm="1">
        <f t="array" ref="U614">_xlfn.IFS($AI614="top", 150, $AI614="bottom", 250)</f>
        <v>250</v>
      </c>
      <c r="V614" s="107" cm="1">
        <f t="array" ref="V614">_xlfn.IFS($AI614="top", 100, $AI614="bottom", 300)</f>
        <v>300</v>
      </c>
      <c r="W614" s="107" cm="1">
        <f t="array" ref="W614">_xlfn.IFS($AI614="top", 50, $AI614="bottom", 350)</f>
        <v>350</v>
      </c>
      <c r="X614" s="111" t="str">
        <f t="shared" si="112"/>
        <v>ST1_sister_alex.png</v>
      </c>
      <c r="Y614" s="106" t="str" cm="1">
        <f t="array" ref="Y614">_xlfn.IFS($AR614="target_sister",$AO614,$AR614="target_brother", $AN614,$AR614="distractor_sister",$AQ614,$AR614="distractor_brother",$AP614)</f>
        <v>HT2_sister_casey.png</v>
      </c>
      <c r="Z614" s="106" t="str" cm="1">
        <f t="array" ref="Z614">_xlfn.IFS($AS614="target_sister",$AO614,$AS614="target_brother", $AN614,$AS614="distractor_sister",$AQ614,$AS614="distractor_brother",$AP614)</f>
        <v>ST1_brother_alex.png</v>
      </c>
      <c r="AA614" s="106" t="str" cm="1">
        <f t="array" ref="AA614">_xlfn.IFS($AT614="target_sister",$AO614,$AT614="target_brother", $AN614,$AT614="distractor_sister",$AQ614,$AT614="distractor_brother",$AP614)</f>
        <v>HT2_brother_casey.png</v>
      </c>
      <c r="AB614" s="106" t="str" cm="1">
        <f t="array" ref="AB614">_xlfn.IFS($AU614="target_sister",$AO614,$AU614="target_brother", $AN614,$AU614="distractor_sister",$AQ614,$AU614="distractor_brother",$AP614)</f>
        <v>ST1_sister_alex.png</v>
      </c>
      <c r="AC614" s="111" t="str">
        <f>_xlfn.CONCAT(VLOOKUP($C614&amp;$G614,'Character Sets'!$A$3:$H$21,6,FALSE)," gave the ",LEFT($Q614,FIND(".",$Q614)-1)," to ",$AK614," ",$AL614,".")</f>
        <v>Alex gave the tomato to their sister.</v>
      </c>
      <c r="AD614" s="107">
        <v>30</v>
      </c>
      <c r="AE614" s="106" t="str" cm="1">
        <f t="array" ref="AE614">_xlfn.IFS($B614="both", "_nametag", $B614="nametag", "_nametag", $B614="intro", "", $B614="neither", "")</f>
        <v/>
      </c>
      <c r="AF614" s="46" t="s">
        <v>6</v>
      </c>
      <c r="AG614" s="46" t="s">
        <v>5</v>
      </c>
      <c r="AH614" s="108" t="str">
        <f t="shared" si="104"/>
        <v>tomato</v>
      </c>
      <c r="AI614" s="108" t="s">
        <v>8</v>
      </c>
      <c r="AJ614" s="110" t="str">
        <f t="shared" si="113"/>
        <v>bottom right</v>
      </c>
      <c r="AK614" s="110" t="str" cm="1">
        <f t="array" ref="AK614">_xlfn.IFS($G614="he", "his", $G614="she", "her", $G614="they", "their")</f>
        <v>their</v>
      </c>
      <c r="AL614" s="110" t="s">
        <v>136</v>
      </c>
      <c r="AM614" s="111" t="str">
        <f t="shared" si="114"/>
        <v>they_sister</v>
      </c>
      <c r="AN614" s="106" t="str">
        <f t="shared" si="105"/>
        <v>ST1_brother_alex.png</v>
      </c>
      <c r="AO614" s="106" t="str">
        <f t="shared" si="106"/>
        <v>ST1_sister_alex.png</v>
      </c>
      <c r="AP614" s="106" t="str">
        <f t="shared" si="107"/>
        <v>HT2_brother_casey.png</v>
      </c>
      <c r="AQ614" s="106" t="str">
        <f t="shared" si="108"/>
        <v>HT2_sister_casey.png</v>
      </c>
      <c r="AR614" s="106" t="s">
        <v>358</v>
      </c>
      <c r="AS614" s="106" t="s">
        <v>355</v>
      </c>
      <c r="AT614" s="106" t="s">
        <v>357</v>
      </c>
      <c r="AU614" s="106" t="s">
        <v>356</v>
      </c>
    </row>
    <row r="615" spans="1:47" x14ac:dyDescent="0.25">
      <c r="A615" s="107">
        <v>18</v>
      </c>
      <c r="B615" s="107" t="s">
        <v>124</v>
      </c>
      <c r="C615" s="107">
        <v>6</v>
      </c>
      <c r="D615" s="46" t="s">
        <v>65</v>
      </c>
      <c r="E615" s="46" t="str">
        <f t="shared" si="109"/>
        <v>intro_list6_example1</v>
      </c>
      <c r="F615" s="109" t="s">
        <v>337</v>
      </c>
      <c r="G615" s="46" t="s">
        <v>195</v>
      </c>
      <c r="H615" s="46">
        <f>VLOOKUP($C615&amp;$G615,'Character Sets'!$A$3:$H$21,3,FALSE)</f>
        <v>16</v>
      </c>
      <c r="I615" s="46" t="str">
        <f>VLOOKUP($C615&amp;$G615,'Character Sets'!$A$3:$H$21,4,FALSE)</f>
        <v>HT3</v>
      </c>
      <c r="J615" s="46" t="str">
        <f>LOWER(VLOOKUP($C615&amp;$G615,'Character Sets'!$A$3:$H$21,6,FALSE))</f>
        <v>sam</v>
      </c>
      <c r="K615" s="114" t="str">
        <f t="shared" si="110"/>
        <v>HT3_he_sam.png</v>
      </c>
      <c r="L615" s="46" t="s">
        <v>196</v>
      </c>
      <c r="M615" s="46">
        <f>VLOOKUP($C615&amp;$L615,'Character Sets'!$A$3:$H$21,3,FALSE)</f>
        <v>17</v>
      </c>
      <c r="N615" s="46" t="str">
        <f>VLOOKUP($C615&amp;$L615,'Character Sets'!$A$3:$H$21,4,FALSE)</f>
        <v>ST3</v>
      </c>
      <c r="O615" s="46" t="str">
        <f>LOWER(VLOOKUP($C615&amp;$L615,'Character Sets'!$A$3:$H$21,6,FALSE))</f>
        <v>taylor</v>
      </c>
      <c r="P615" s="114" t="str">
        <f t="shared" si="111"/>
        <v>ST3_she_taylor.png</v>
      </c>
      <c r="Q615" s="114" t="s">
        <v>38</v>
      </c>
      <c r="R615" s="107" cm="1">
        <f t="array" ref="R615">_xlfn.IFS($AF615="left", 275, $AF615="right", 525)</f>
        <v>275</v>
      </c>
      <c r="S615" s="107" cm="1">
        <f t="array" ref="S615">_xlfn.IFS($AG615="left", 275, $AG615="right", 525)</f>
        <v>525</v>
      </c>
      <c r="T615" s="107" cm="1">
        <f t="array" ref="T615">_xlfn.IFS($AF615="left", 175, $AF615="right", 725)</f>
        <v>175</v>
      </c>
      <c r="U615" s="107" cm="1">
        <f t="array" ref="U615">_xlfn.IFS($AI615="top", 150, $AI615="bottom", 250)</f>
        <v>250</v>
      </c>
      <c r="V615" s="107" cm="1">
        <f t="array" ref="V615">_xlfn.IFS($AI615="top", 100, $AI615="bottom", 300)</f>
        <v>300</v>
      </c>
      <c r="W615" s="107" cm="1">
        <f t="array" ref="W615">_xlfn.IFS($AI615="top", 50, $AI615="bottom", 350)</f>
        <v>350</v>
      </c>
      <c r="X615" s="111" t="str">
        <f t="shared" si="112"/>
        <v>HT3_brother_sam.png</v>
      </c>
      <c r="Y615" s="106" t="str" cm="1">
        <f t="array" ref="Y615">_xlfn.IFS($AR615="target_sister",$AO615,$AR615="target_brother", $AN615,$AR615="distractor_sister",$AQ615,$AR615="distractor_brother",$AP615)</f>
        <v>HT3_sister_sam.png</v>
      </c>
      <c r="Z615" s="106" t="str" cm="1">
        <f t="array" ref="Z615">_xlfn.IFS($AS615="target_sister",$AO615,$AS615="target_brother", $AN615,$AS615="distractor_sister",$AQ615,$AS615="distractor_brother",$AP615)</f>
        <v>ST3_brother_taylor.png</v>
      </c>
      <c r="AA615" s="106" t="str" cm="1">
        <f t="array" ref="AA615">_xlfn.IFS($AT615="target_sister",$AO615,$AT615="target_brother", $AN615,$AT615="distractor_sister",$AQ615,$AT615="distractor_brother",$AP615)</f>
        <v>HT3_brother_sam.png</v>
      </c>
      <c r="AB615" s="106" t="str" cm="1">
        <f t="array" ref="AB615">_xlfn.IFS($AU615="target_sister",$AO615,$AU615="target_brother", $AN615,$AU615="distractor_sister",$AQ615,$AU615="distractor_brother",$AP615)</f>
        <v>ST3_sister_taylor.png</v>
      </c>
      <c r="AC615" s="111" t="str">
        <f>_xlfn.CONCAT(VLOOKUP($C615&amp;$G615,'Character Sets'!$A$3:$H$21,6,FALSE)," gave the ",LEFT($Q615,FIND(".",$Q615)-1)," to ",$AK615," ",$AL615,".")</f>
        <v>Sam gave the fork to his brother.</v>
      </c>
      <c r="AD615" s="107">
        <v>1</v>
      </c>
      <c r="AE615" s="106" t="str" cm="1">
        <f t="array" ref="AE615">_xlfn.IFS($B615="both", "_nametag", $B615="nametag", "_nametag", $B615="intro", "", $B615="neither", "")</f>
        <v/>
      </c>
      <c r="AF615" s="108" t="s">
        <v>5</v>
      </c>
      <c r="AG615" s="108" t="s">
        <v>6</v>
      </c>
      <c r="AH615" s="108" t="str">
        <f t="shared" si="104"/>
        <v>fork</v>
      </c>
      <c r="AI615" s="108" t="s">
        <v>8</v>
      </c>
      <c r="AJ615" s="110" t="str">
        <f t="shared" si="113"/>
        <v>bottom left</v>
      </c>
      <c r="AK615" s="110" t="str" cm="1">
        <f t="array" ref="AK615">_xlfn.IFS($G615="he", "his", $G615="she", "her", $G615="they", "their")</f>
        <v>his</v>
      </c>
      <c r="AL615" s="110" t="s">
        <v>135</v>
      </c>
      <c r="AM615" s="111" t="str">
        <f t="shared" si="114"/>
        <v>he_brother</v>
      </c>
      <c r="AN615" s="106" t="str">
        <f t="shared" si="105"/>
        <v>HT3_brother_sam.png</v>
      </c>
      <c r="AO615" s="106" t="str">
        <f t="shared" si="106"/>
        <v>HT3_sister_sam.png</v>
      </c>
      <c r="AP615" s="106" t="str">
        <f t="shared" si="107"/>
        <v>ST3_brother_taylor.png</v>
      </c>
      <c r="AQ615" s="106" t="str">
        <f t="shared" si="108"/>
        <v>ST3_sister_taylor.png</v>
      </c>
      <c r="AR615" s="106" t="s">
        <v>356</v>
      </c>
      <c r="AS615" s="106" t="s">
        <v>357</v>
      </c>
      <c r="AT615" s="106" t="s">
        <v>355</v>
      </c>
      <c r="AU615" s="106" t="s">
        <v>358</v>
      </c>
    </row>
    <row r="616" spans="1:47" x14ac:dyDescent="0.25">
      <c r="A616" s="107">
        <v>18</v>
      </c>
      <c r="B616" s="107" t="s">
        <v>124</v>
      </c>
      <c r="C616" s="107">
        <v>6</v>
      </c>
      <c r="D616" s="46" t="s">
        <v>65</v>
      </c>
      <c r="E616" s="46" t="str">
        <f t="shared" si="109"/>
        <v>intro_list6_example2</v>
      </c>
      <c r="F616" s="109" t="s">
        <v>338</v>
      </c>
      <c r="G616" s="46" t="s">
        <v>196</v>
      </c>
      <c r="H616" s="46">
        <f>VLOOKUP($C616&amp;$G616,'Character Sets'!$A$3:$H$21,3,FALSE)</f>
        <v>17</v>
      </c>
      <c r="I616" s="46" t="str">
        <f>VLOOKUP($C616&amp;$G616,'Character Sets'!$A$3:$H$21,4,FALSE)</f>
        <v>ST3</v>
      </c>
      <c r="J616" s="46" t="str">
        <f>LOWER(VLOOKUP($C616&amp;$G616,'Character Sets'!$A$3:$H$21,6,FALSE))</f>
        <v>taylor</v>
      </c>
      <c r="K616" s="114" t="str">
        <f t="shared" si="110"/>
        <v>ST3_she_taylor.png</v>
      </c>
      <c r="L616" s="46" t="s">
        <v>197</v>
      </c>
      <c r="M616" s="46">
        <f>VLOOKUP($C616&amp;$L616,'Character Sets'!$A$3:$H$21,3,FALSE)</f>
        <v>18</v>
      </c>
      <c r="N616" s="46" t="str">
        <f>VLOOKUP($C616&amp;$L616,'Character Sets'!$A$3:$H$21,4,FALSE)</f>
        <v>HT2</v>
      </c>
      <c r="O616" s="46" t="str">
        <f>LOWER(VLOOKUP($C616&amp;$L616,'Character Sets'!$A$3:$H$21,6,FALSE))</f>
        <v>jordan</v>
      </c>
      <c r="P616" s="114" t="str">
        <f t="shared" si="111"/>
        <v>HT2_they_jordan.png</v>
      </c>
      <c r="Q616" s="114" t="s">
        <v>99</v>
      </c>
      <c r="R616" s="107" cm="1">
        <f t="array" ref="R616">_xlfn.IFS($AF616="left", 275, $AF616="right", 525)</f>
        <v>525</v>
      </c>
      <c r="S616" s="107" cm="1">
        <f t="array" ref="S616">_xlfn.IFS($AG616="left", 275, $AG616="right", 525)</f>
        <v>275</v>
      </c>
      <c r="T616" s="107" cm="1">
        <f t="array" ref="T616">_xlfn.IFS($AF616="left", 175, $AF616="right", 725)</f>
        <v>725</v>
      </c>
      <c r="U616" s="107" cm="1">
        <f t="array" ref="U616">_xlfn.IFS($AI616="top", 150, $AI616="bottom", 250)</f>
        <v>250</v>
      </c>
      <c r="V616" s="107" cm="1">
        <f t="array" ref="V616">_xlfn.IFS($AI616="top", 100, $AI616="bottom", 300)</f>
        <v>300</v>
      </c>
      <c r="W616" s="107" cm="1">
        <f t="array" ref="W616">_xlfn.IFS($AI616="top", 50, $AI616="bottom", 350)</f>
        <v>350</v>
      </c>
      <c r="X616" s="111" t="str">
        <f t="shared" si="112"/>
        <v>ST3_sister_taylor.png</v>
      </c>
      <c r="Y616" s="106" t="str" cm="1">
        <f t="array" ref="Y616">_xlfn.IFS($AR616="target_sister",$AO616,$AR616="target_brother", $AN616,$AR616="distractor_sister",$AQ616,$AR616="distractor_brother",$AP616)</f>
        <v>HT2_brother_jordan.png</v>
      </c>
      <c r="Z616" s="106" t="str" cm="1">
        <f t="array" ref="Z616">_xlfn.IFS($AS616="target_sister",$AO616,$AS616="target_brother", $AN616,$AS616="distractor_sister",$AQ616,$AS616="distractor_brother",$AP616)</f>
        <v>ST3_brother_taylor.png</v>
      </c>
      <c r="AA616" s="106" t="str" cm="1">
        <f t="array" ref="AA616">_xlfn.IFS($AT616="target_sister",$AO616,$AT616="target_brother", $AN616,$AT616="distractor_sister",$AQ616,$AT616="distractor_brother",$AP616)</f>
        <v>HT2_sister_jordan.png</v>
      </c>
      <c r="AB616" s="106" t="str" cm="1">
        <f t="array" ref="AB616">_xlfn.IFS($AU616="target_sister",$AO616,$AU616="target_brother", $AN616,$AU616="distractor_sister",$AQ616,$AU616="distractor_brother",$AP616)</f>
        <v>ST3_sister_taylor.png</v>
      </c>
      <c r="AC616" s="111" t="str">
        <f>_xlfn.CONCAT(VLOOKUP($C616&amp;$G616,'Character Sets'!$A$3:$H$21,6,FALSE)," gave the ",LEFT($Q616,FIND(".",$Q616)-1)," to ",$AK616," ",$AL616,".")</f>
        <v>Taylor gave the pepper to her sister.</v>
      </c>
      <c r="AD616" s="107">
        <v>2</v>
      </c>
      <c r="AE616" s="106" t="str" cm="1">
        <f t="array" ref="AE616">_xlfn.IFS($B616="both", "_nametag", $B616="nametag", "_nametag", $B616="intro", "", $B616="neither", "")</f>
        <v/>
      </c>
      <c r="AF616" s="108" t="s">
        <v>6</v>
      </c>
      <c r="AG616" s="108" t="s">
        <v>5</v>
      </c>
      <c r="AH616" s="108" t="str">
        <f t="shared" si="104"/>
        <v>pepper</v>
      </c>
      <c r="AI616" s="108" t="s">
        <v>8</v>
      </c>
      <c r="AJ616" s="110" t="str">
        <f t="shared" si="113"/>
        <v>bottom right</v>
      </c>
      <c r="AK616" s="110" t="str" cm="1">
        <f t="array" ref="AK616">_xlfn.IFS($G616="he", "his", $G616="she", "her", $G616="they", "their")</f>
        <v>her</v>
      </c>
      <c r="AL616" s="110" t="s">
        <v>136</v>
      </c>
      <c r="AM616" s="111" t="str">
        <f t="shared" si="114"/>
        <v>she_sister</v>
      </c>
      <c r="AN616" s="106" t="str">
        <f t="shared" si="105"/>
        <v>ST3_brother_taylor.png</v>
      </c>
      <c r="AO616" s="106" t="str">
        <f t="shared" si="106"/>
        <v>ST3_sister_taylor.png</v>
      </c>
      <c r="AP616" s="106" t="str">
        <f t="shared" si="107"/>
        <v>HT2_brother_jordan.png</v>
      </c>
      <c r="AQ616" s="106" t="str">
        <f t="shared" si="108"/>
        <v>HT2_sister_jordan.png</v>
      </c>
      <c r="AR616" s="106" t="s">
        <v>357</v>
      </c>
      <c r="AS616" s="106" t="s">
        <v>355</v>
      </c>
      <c r="AT616" s="106" t="s">
        <v>358</v>
      </c>
      <c r="AU616" s="106" t="s">
        <v>356</v>
      </c>
    </row>
    <row r="617" spans="1:47" x14ac:dyDescent="0.25">
      <c r="A617" s="107">
        <v>18</v>
      </c>
      <c r="B617" s="107" t="s">
        <v>124</v>
      </c>
      <c r="C617" s="107">
        <v>6</v>
      </c>
      <c r="D617" s="46" t="s">
        <v>65</v>
      </c>
      <c r="E617" s="46" t="str">
        <f t="shared" si="109"/>
        <v>intro_list6_example3</v>
      </c>
      <c r="F617" s="109" t="s">
        <v>339</v>
      </c>
      <c r="G617" s="46" t="s">
        <v>197</v>
      </c>
      <c r="H617" s="46">
        <f>VLOOKUP($C617&amp;$G617,'Character Sets'!$A$3:$H$21,3,FALSE)</f>
        <v>18</v>
      </c>
      <c r="I617" s="46" t="str">
        <f>VLOOKUP($C617&amp;$G617,'Character Sets'!$A$3:$H$21,4,FALSE)</f>
        <v>HT2</v>
      </c>
      <c r="J617" s="46" t="str">
        <f>LOWER(VLOOKUP($C617&amp;$G617,'Character Sets'!$A$3:$H$21,6,FALSE))</f>
        <v>jordan</v>
      </c>
      <c r="K617" s="114" t="str">
        <f t="shared" si="110"/>
        <v>HT2_they_jordan.png</v>
      </c>
      <c r="L617" s="46" t="s">
        <v>195</v>
      </c>
      <c r="M617" s="46">
        <f>VLOOKUP($C617&amp;$L617,'Character Sets'!$A$3:$H$21,3,FALSE)</f>
        <v>16</v>
      </c>
      <c r="N617" s="46" t="str">
        <f>VLOOKUP($C617&amp;$L617,'Character Sets'!$A$3:$H$21,4,FALSE)</f>
        <v>HT3</v>
      </c>
      <c r="O617" s="46" t="str">
        <f>LOWER(VLOOKUP($C617&amp;$L617,'Character Sets'!$A$3:$H$21,6,FALSE))</f>
        <v>sam</v>
      </c>
      <c r="P617" s="114" t="str">
        <f t="shared" si="111"/>
        <v>HT3_he_sam.png</v>
      </c>
      <c r="Q617" s="114" t="s">
        <v>36</v>
      </c>
      <c r="R617" s="107" cm="1">
        <f t="array" ref="R617">_xlfn.IFS($AF617="left", 275, $AF617="right", 525)</f>
        <v>525</v>
      </c>
      <c r="S617" s="107" cm="1">
        <f t="array" ref="S617">_xlfn.IFS($AG617="left", 275, $AG617="right", 525)</f>
        <v>275</v>
      </c>
      <c r="T617" s="107" cm="1">
        <f t="array" ref="T617">_xlfn.IFS($AF617="left", 175, $AF617="right", 725)</f>
        <v>725</v>
      </c>
      <c r="U617" s="107" cm="1">
        <f t="array" ref="U617">_xlfn.IFS($AI617="top", 150, $AI617="bottom", 250)</f>
        <v>150</v>
      </c>
      <c r="V617" s="107" cm="1">
        <f t="array" ref="V617">_xlfn.IFS($AI617="top", 100, $AI617="bottom", 300)</f>
        <v>100</v>
      </c>
      <c r="W617" s="107" cm="1">
        <f t="array" ref="W617">_xlfn.IFS($AI617="top", 50, $AI617="bottom", 350)</f>
        <v>50</v>
      </c>
      <c r="X617" s="111" t="str">
        <f t="shared" si="112"/>
        <v>HT2_brother_jordan.png</v>
      </c>
      <c r="Y617" s="106" t="str" cm="1">
        <f t="array" ref="Y617">_xlfn.IFS($AR617="target_sister",$AO617,$AR617="target_brother", $AN617,$AR617="distractor_sister",$AQ617,$AR617="distractor_brother",$AP617)</f>
        <v>HT3_brother_sam.png</v>
      </c>
      <c r="Z617" s="106" t="str" cm="1">
        <f t="array" ref="Z617">_xlfn.IFS($AS617="target_sister",$AO617,$AS617="target_brother", $AN617,$AS617="distractor_sister",$AQ617,$AS617="distractor_brother",$AP617)</f>
        <v>HT2_brother_jordan.png</v>
      </c>
      <c r="AA617" s="106" t="str" cm="1">
        <f t="array" ref="AA617">_xlfn.IFS($AT617="target_sister",$AO617,$AT617="target_brother", $AN617,$AT617="distractor_sister",$AQ617,$AT617="distractor_brother",$AP617)</f>
        <v>HT3_sister_sam.png</v>
      </c>
      <c r="AB617" s="106" t="str" cm="1">
        <f t="array" ref="AB617">_xlfn.IFS($AU617="target_sister",$AO617,$AU617="target_brother", $AN617,$AU617="distractor_sister",$AQ617,$AU617="distractor_brother",$AP617)</f>
        <v>HT2_sister_jordan.png</v>
      </c>
      <c r="AC617" s="111" t="str">
        <f>_xlfn.CONCAT(VLOOKUP($C617&amp;$G617,'Character Sets'!$A$3:$H$21,6,FALSE)," gave the ",LEFT($Q617,FIND(".",$Q617)-1)," to ",$AK617," ",$AL617,".")</f>
        <v>Jordan gave the peach to their brother.</v>
      </c>
      <c r="AD617" s="107">
        <v>3</v>
      </c>
      <c r="AE617" s="106" t="str" cm="1">
        <f t="array" ref="AE617">_xlfn.IFS($B617="both", "_nametag", $B617="nametag", "_nametag", $B617="intro", "", $B617="neither", "")</f>
        <v/>
      </c>
      <c r="AF617" s="108" t="s">
        <v>6</v>
      </c>
      <c r="AG617" s="108" t="s">
        <v>5</v>
      </c>
      <c r="AH617" s="108" t="str">
        <f t="shared" si="104"/>
        <v>peach</v>
      </c>
      <c r="AI617" s="108" t="s">
        <v>7</v>
      </c>
      <c r="AJ617" s="110" t="str">
        <f t="shared" si="113"/>
        <v>top right</v>
      </c>
      <c r="AK617" s="110" t="str" cm="1">
        <f t="array" ref="AK617">_xlfn.IFS($G617="he", "his", $G617="she", "her", $G617="they", "their")</f>
        <v>their</v>
      </c>
      <c r="AL617" s="110" t="s">
        <v>135</v>
      </c>
      <c r="AM617" s="111" t="str">
        <f t="shared" si="114"/>
        <v>they_brother</v>
      </c>
      <c r="AN617" s="106" t="str">
        <f t="shared" si="105"/>
        <v>HT2_brother_jordan.png</v>
      </c>
      <c r="AO617" s="106" t="str">
        <f t="shared" si="106"/>
        <v>HT2_sister_jordan.png</v>
      </c>
      <c r="AP617" s="106" t="str">
        <f t="shared" si="107"/>
        <v>HT3_brother_sam.png</v>
      </c>
      <c r="AQ617" s="106" t="str">
        <f t="shared" si="108"/>
        <v>HT3_sister_sam.png</v>
      </c>
      <c r="AR617" s="106" t="s">
        <v>357</v>
      </c>
      <c r="AS617" s="106" t="s">
        <v>355</v>
      </c>
      <c r="AT617" s="106" t="s">
        <v>358</v>
      </c>
      <c r="AU617" s="106" t="s">
        <v>356</v>
      </c>
    </row>
    <row r="618" spans="1:47" x14ac:dyDescent="0.25">
      <c r="A618" s="107">
        <v>18</v>
      </c>
      <c r="B618" s="107" t="s">
        <v>124</v>
      </c>
      <c r="C618" s="107">
        <v>6</v>
      </c>
      <c r="D618" s="46" t="s">
        <v>66</v>
      </c>
      <c r="E618" s="46" t="str">
        <f t="shared" si="109"/>
        <v>intro_list6_practice1</v>
      </c>
      <c r="F618" s="109" t="s">
        <v>338</v>
      </c>
      <c r="G618" s="46" t="s">
        <v>195</v>
      </c>
      <c r="H618" s="46">
        <f>VLOOKUP($C618&amp;$G618,'Character Sets'!$A$3:$H$21,3,FALSE)</f>
        <v>16</v>
      </c>
      <c r="I618" s="46" t="str">
        <f>VLOOKUP($C618&amp;$G618,'Character Sets'!$A$3:$H$21,4,FALSE)</f>
        <v>HT3</v>
      </c>
      <c r="J618" s="46" t="str">
        <f>LOWER(VLOOKUP($C618&amp;$G618,'Character Sets'!$A$3:$H$21,6,FALSE))</f>
        <v>sam</v>
      </c>
      <c r="K618" s="114" t="str">
        <f t="shared" si="110"/>
        <v>HT3_he_sam.png</v>
      </c>
      <c r="L618" s="46" t="s">
        <v>197</v>
      </c>
      <c r="M618" s="46">
        <f>VLOOKUP($C618&amp;$L618,'Character Sets'!$A$3:$H$21,3,FALSE)</f>
        <v>18</v>
      </c>
      <c r="N618" s="46" t="str">
        <f>VLOOKUP($C618&amp;$L618,'Character Sets'!$A$3:$H$21,4,FALSE)</f>
        <v>HT2</v>
      </c>
      <c r="O618" s="46" t="str">
        <f>LOWER(VLOOKUP($C618&amp;$L618,'Character Sets'!$A$3:$H$21,6,FALSE))</f>
        <v>jordan</v>
      </c>
      <c r="P618" s="114" t="str">
        <f t="shared" si="111"/>
        <v>HT2_they_jordan.png</v>
      </c>
      <c r="Q618" s="114" t="s">
        <v>39</v>
      </c>
      <c r="R618" s="107" cm="1">
        <f t="array" ref="R618">_xlfn.IFS($AF618="left", 275, $AF618="right", 525)</f>
        <v>525</v>
      </c>
      <c r="S618" s="107" cm="1">
        <f t="array" ref="S618">_xlfn.IFS($AG618="left", 275, $AG618="right", 525)</f>
        <v>275</v>
      </c>
      <c r="T618" s="107" cm="1">
        <f t="array" ref="T618">_xlfn.IFS($AF618="left", 175, $AF618="right", 725)</f>
        <v>725</v>
      </c>
      <c r="U618" s="107" cm="1">
        <f t="array" ref="U618">_xlfn.IFS($AI618="top", 150, $AI618="bottom", 250)</f>
        <v>150</v>
      </c>
      <c r="V618" s="107" cm="1">
        <f t="array" ref="V618">_xlfn.IFS($AI618="top", 100, $AI618="bottom", 300)</f>
        <v>100</v>
      </c>
      <c r="W618" s="107" cm="1">
        <f t="array" ref="W618">_xlfn.IFS($AI618="top", 50, $AI618="bottom", 350)</f>
        <v>50</v>
      </c>
      <c r="X618" s="111" t="str">
        <f t="shared" si="112"/>
        <v>HT3_sister_sam.png</v>
      </c>
      <c r="Y618" s="106" t="str" cm="1">
        <f t="array" ref="Y618">_xlfn.IFS($AR618="target_sister",$AO618,$AR618="target_brother", $AN618,$AR618="distractor_sister",$AQ618,$AR618="distractor_brother",$AP618)</f>
        <v>HT2_sister_jordan.png</v>
      </c>
      <c r="Z618" s="106" t="str" cm="1">
        <f t="array" ref="Z618">_xlfn.IFS($AS618="target_sister",$AO618,$AS618="target_brother", $AN618,$AS618="distractor_sister",$AQ618,$AS618="distractor_brother",$AP618)</f>
        <v>HT3_sister_sam.png</v>
      </c>
      <c r="AA618" s="106" t="str" cm="1">
        <f t="array" ref="AA618">_xlfn.IFS($AT618="target_sister",$AO618,$AT618="target_brother", $AN618,$AT618="distractor_sister",$AQ618,$AT618="distractor_brother",$AP618)</f>
        <v>HT2_brother_jordan.png</v>
      </c>
      <c r="AB618" s="106" t="str" cm="1">
        <f t="array" ref="AB618">_xlfn.IFS($AU618="target_sister",$AO618,$AU618="target_brother", $AN618,$AU618="distractor_sister",$AQ618,$AU618="distractor_brother",$AP618)</f>
        <v>HT3_brother_sam.png</v>
      </c>
      <c r="AC618" s="111" t="str">
        <f>_xlfn.CONCAT(VLOOKUP($C618&amp;$G618,'Character Sets'!$A$3:$H$21,6,FALSE)," gave the ",LEFT($Q618,FIND(".",$Q618)-1)," to ",$AK618," ",$AL618,".")</f>
        <v>Sam gave the sandwich to his sister.</v>
      </c>
      <c r="AD618" s="107">
        <v>1</v>
      </c>
      <c r="AE618" s="106" t="str" cm="1">
        <f t="array" ref="AE618">_xlfn.IFS($B618="both", "_nametag", $B618="nametag", "_nametag", $B618="intro", "", $B618="neither", "")</f>
        <v/>
      </c>
      <c r="AF618" s="108" t="s">
        <v>6</v>
      </c>
      <c r="AG618" s="108" t="s">
        <v>5</v>
      </c>
      <c r="AH618" s="108" t="str">
        <f t="shared" si="104"/>
        <v>sandwich</v>
      </c>
      <c r="AI618" s="108" t="s">
        <v>7</v>
      </c>
      <c r="AJ618" s="110" t="str">
        <f t="shared" si="113"/>
        <v>top right</v>
      </c>
      <c r="AK618" s="110" t="str" cm="1">
        <f t="array" ref="AK618">_xlfn.IFS($G618="he", "his", $G618="she", "her", $G618="they", "their")</f>
        <v>his</v>
      </c>
      <c r="AL618" s="110" t="s">
        <v>136</v>
      </c>
      <c r="AM618" s="111" t="str">
        <f t="shared" si="114"/>
        <v>he_sister</v>
      </c>
      <c r="AN618" s="106" t="str">
        <f t="shared" si="105"/>
        <v>HT3_brother_sam.png</v>
      </c>
      <c r="AO618" s="106" t="str">
        <f t="shared" si="106"/>
        <v>HT3_sister_sam.png</v>
      </c>
      <c r="AP618" s="106" t="str">
        <f t="shared" si="107"/>
        <v>HT2_brother_jordan.png</v>
      </c>
      <c r="AQ618" s="106" t="str">
        <f t="shared" si="108"/>
        <v>HT2_sister_jordan.png</v>
      </c>
      <c r="AR618" s="106" t="s">
        <v>358</v>
      </c>
      <c r="AS618" s="106" t="s">
        <v>356</v>
      </c>
      <c r="AT618" s="106" t="s">
        <v>357</v>
      </c>
      <c r="AU618" s="106" t="s">
        <v>355</v>
      </c>
    </row>
    <row r="619" spans="1:47" x14ac:dyDescent="0.25">
      <c r="A619" s="107">
        <v>18</v>
      </c>
      <c r="B619" s="107" t="s">
        <v>124</v>
      </c>
      <c r="C619" s="107">
        <v>6</v>
      </c>
      <c r="D619" s="46" t="s">
        <v>66</v>
      </c>
      <c r="E619" s="46" t="str">
        <f t="shared" si="109"/>
        <v>intro_list6_practice2</v>
      </c>
      <c r="F619" s="109" t="s">
        <v>337</v>
      </c>
      <c r="G619" s="46" t="s">
        <v>196</v>
      </c>
      <c r="H619" s="46">
        <f>VLOOKUP($C619&amp;$G619,'Character Sets'!$A$3:$H$21,3,FALSE)</f>
        <v>17</v>
      </c>
      <c r="I619" s="46" t="str">
        <f>VLOOKUP($C619&amp;$G619,'Character Sets'!$A$3:$H$21,4,FALSE)</f>
        <v>ST3</v>
      </c>
      <c r="J619" s="46" t="str">
        <f>LOWER(VLOOKUP($C619&amp;$G619,'Character Sets'!$A$3:$H$21,6,FALSE))</f>
        <v>taylor</v>
      </c>
      <c r="K619" s="114" t="str">
        <f t="shared" si="110"/>
        <v>ST3_she_taylor.png</v>
      </c>
      <c r="L619" s="46" t="s">
        <v>195</v>
      </c>
      <c r="M619" s="46">
        <f>VLOOKUP($C619&amp;$L619,'Character Sets'!$A$3:$H$21,3,FALSE)</f>
        <v>16</v>
      </c>
      <c r="N619" s="46" t="str">
        <f>VLOOKUP($C619&amp;$L619,'Character Sets'!$A$3:$H$21,4,FALSE)</f>
        <v>HT3</v>
      </c>
      <c r="O619" s="46" t="str">
        <f>LOWER(VLOOKUP($C619&amp;$L619,'Character Sets'!$A$3:$H$21,6,FALSE))</f>
        <v>sam</v>
      </c>
      <c r="P619" s="114" t="str">
        <f t="shared" si="111"/>
        <v>HT3_he_sam.png</v>
      </c>
      <c r="Q619" s="114" t="s">
        <v>107</v>
      </c>
      <c r="R619" s="107" cm="1">
        <f t="array" ref="R619">_xlfn.IFS($AF619="left", 275, $AF619="right", 525)</f>
        <v>275</v>
      </c>
      <c r="S619" s="107" cm="1">
        <f t="array" ref="S619">_xlfn.IFS($AG619="left", 275, $AG619="right", 525)</f>
        <v>525</v>
      </c>
      <c r="T619" s="107" cm="1">
        <f t="array" ref="T619">_xlfn.IFS($AF619="left", 175, $AF619="right", 725)</f>
        <v>175</v>
      </c>
      <c r="U619" s="107" cm="1">
        <f t="array" ref="U619">_xlfn.IFS($AI619="top", 150, $AI619="bottom", 250)</f>
        <v>150</v>
      </c>
      <c r="V619" s="107" cm="1">
        <f t="array" ref="V619">_xlfn.IFS($AI619="top", 100, $AI619="bottom", 300)</f>
        <v>100</v>
      </c>
      <c r="W619" s="107" cm="1">
        <f t="array" ref="W619">_xlfn.IFS($AI619="top", 50, $AI619="bottom", 350)</f>
        <v>50</v>
      </c>
      <c r="X619" s="111" t="str">
        <f t="shared" si="112"/>
        <v>ST3_brother_taylor.png</v>
      </c>
      <c r="Y619" s="106" t="str" cm="1">
        <f t="array" ref="Y619">_xlfn.IFS($AR619="target_sister",$AO619,$AR619="target_brother", $AN619,$AR619="distractor_sister",$AQ619,$AR619="distractor_brother",$AP619)</f>
        <v>ST3_brother_taylor.png</v>
      </c>
      <c r="Z619" s="106" t="str" cm="1">
        <f t="array" ref="Z619">_xlfn.IFS($AS619="target_sister",$AO619,$AS619="target_brother", $AN619,$AS619="distractor_sister",$AQ619,$AS619="distractor_brother",$AP619)</f>
        <v>HT3_brother_sam.png</v>
      </c>
      <c r="AA619" s="106" t="str" cm="1">
        <f t="array" ref="AA619">_xlfn.IFS($AT619="target_sister",$AO619,$AT619="target_brother", $AN619,$AT619="distractor_sister",$AQ619,$AT619="distractor_brother",$AP619)</f>
        <v>ST3_sister_taylor.png</v>
      </c>
      <c r="AB619" s="106" t="str" cm="1">
        <f t="array" ref="AB619">_xlfn.IFS($AU619="target_sister",$AO619,$AU619="target_brother", $AN619,$AU619="distractor_sister",$AQ619,$AU619="distractor_brother",$AP619)</f>
        <v>HT3_sister_sam.png</v>
      </c>
      <c r="AC619" s="111" t="str">
        <f>_xlfn.CONCAT(VLOOKUP($C619&amp;$G619,'Character Sets'!$A$3:$H$21,6,FALSE)," gave the ",LEFT($Q619,FIND(".",$Q619)-1)," to ",$AK619," ",$AL619,".")</f>
        <v>Taylor gave the popcorn to her brother.</v>
      </c>
      <c r="AD619" s="107">
        <v>2</v>
      </c>
      <c r="AE619" s="106" t="str" cm="1">
        <f t="array" ref="AE619">_xlfn.IFS($B619="both", "_nametag", $B619="nametag", "_nametag", $B619="intro", "", $B619="neither", "")</f>
        <v/>
      </c>
      <c r="AF619" s="108" t="s">
        <v>5</v>
      </c>
      <c r="AG619" s="108" t="s">
        <v>6</v>
      </c>
      <c r="AH619" s="108" t="str">
        <f t="shared" si="104"/>
        <v>popcorn</v>
      </c>
      <c r="AI619" s="108" t="s">
        <v>7</v>
      </c>
      <c r="AJ619" s="110" t="str">
        <f t="shared" si="113"/>
        <v>top left</v>
      </c>
      <c r="AK619" s="110" t="str" cm="1">
        <f t="array" ref="AK619">_xlfn.IFS($G619="he", "his", $G619="she", "her", $G619="they", "their")</f>
        <v>her</v>
      </c>
      <c r="AL619" s="110" t="s">
        <v>135</v>
      </c>
      <c r="AM619" s="111" t="str">
        <f t="shared" si="114"/>
        <v>she_brother</v>
      </c>
      <c r="AN619" s="106" t="str">
        <f t="shared" si="105"/>
        <v>ST3_brother_taylor.png</v>
      </c>
      <c r="AO619" s="106" t="str">
        <f t="shared" si="106"/>
        <v>ST3_sister_taylor.png</v>
      </c>
      <c r="AP619" s="106" t="str">
        <f t="shared" si="107"/>
        <v>HT3_brother_sam.png</v>
      </c>
      <c r="AQ619" s="106" t="str">
        <f t="shared" si="108"/>
        <v>HT3_sister_sam.png</v>
      </c>
      <c r="AR619" s="106" t="s">
        <v>355</v>
      </c>
      <c r="AS619" s="106" t="s">
        <v>357</v>
      </c>
      <c r="AT619" s="106" t="s">
        <v>356</v>
      </c>
      <c r="AU619" s="106" t="s">
        <v>358</v>
      </c>
    </row>
    <row r="620" spans="1:47" x14ac:dyDescent="0.25">
      <c r="A620" s="107">
        <v>18</v>
      </c>
      <c r="B620" s="107" t="s">
        <v>124</v>
      </c>
      <c r="C620" s="107">
        <v>6</v>
      </c>
      <c r="D620" s="46" t="s">
        <v>66</v>
      </c>
      <c r="E620" s="46" t="str">
        <f t="shared" si="109"/>
        <v>intro_list6_practice3</v>
      </c>
      <c r="F620" s="109" t="s">
        <v>339</v>
      </c>
      <c r="G620" s="46" t="s">
        <v>197</v>
      </c>
      <c r="H620" s="46">
        <f>VLOOKUP($C620&amp;$G620,'Character Sets'!$A$3:$H$21,3,FALSE)</f>
        <v>18</v>
      </c>
      <c r="I620" s="46" t="str">
        <f>VLOOKUP($C620&amp;$G620,'Character Sets'!$A$3:$H$21,4,FALSE)</f>
        <v>HT2</v>
      </c>
      <c r="J620" s="46" t="str">
        <f>LOWER(VLOOKUP($C620&amp;$G620,'Character Sets'!$A$3:$H$21,6,FALSE))</f>
        <v>jordan</v>
      </c>
      <c r="K620" s="114" t="str">
        <f t="shared" si="110"/>
        <v>HT2_they_jordan.png</v>
      </c>
      <c r="L620" s="46" t="s">
        <v>196</v>
      </c>
      <c r="M620" s="46">
        <f>VLOOKUP($C620&amp;$L620,'Character Sets'!$A$3:$H$21,3,FALSE)</f>
        <v>17</v>
      </c>
      <c r="N620" s="46" t="str">
        <f>VLOOKUP($C620&amp;$L620,'Character Sets'!$A$3:$H$21,4,FALSE)</f>
        <v>ST3</v>
      </c>
      <c r="O620" s="46" t="str">
        <f>LOWER(VLOOKUP($C620&amp;$L620,'Character Sets'!$A$3:$H$21,6,FALSE))</f>
        <v>taylor</v>
      </c>
      <c r="P620" s="114" t="str">
        <f t="shared" si="111"/>
        <v>ST3_she_taylor.png</v>
      </c>
      <c r="Q620" s="114" t="s">
        <v>41</v>
      </c>
      <c r="R620" s="107" cm="1">
        <f t="array" ref="R620">_xlfn.IFS($AF620="left", 275, $AF620="right", 525)</f>
        <v>275</v>
      </c>
      <c r="S620" s="107" cm="1">
        <f t="array" ref="S620">_xlfn.IFS($AG620="left", 275, $AG620="right", 525)</f>
        <v>525</v>
      </c>
      <c r="T620" s="107" cm="1">
        <f t="array" ref="T620">_xlfn.IFS($AF620="left", 175, $AF620="right", 725)</f>
        <v>175</v>
      </c>
      <c r="U620" s="107" cm="1">
        <f t="array" ref="U620">_xlfn.IFS($AI620="top", 150, $AI620="bottom", 250)</f>
        <v>250</v>
      </c>
      <c r="V620" s="107" cm="1">
        <f t="array" ref="V620">_xlfn.IFS($AI620="top", 100, $AI620="bottom", 300)</f>
        <v>300</v>
      </c>
      <c r="W620" s="107" cm="1">
        <f t="array" ref="W620">_xlfn.IFS($AI620="top", 50, $AI620="bottom", 350)</f>
        <v>350</v>
      </c>
      <c r="X620" s="111" t="str">
        <f t="shared" si="112"/>
        <v>HT2_sister_jordan.png</v>
      </c>
      <c r="Y620" s="106" t="str" cm="1">
        <f t="array" ref="Y620">_xlfn.IFS($AR620="target_sister",$AO620,$AR620="target_brother", $AN620,$AR620="distractor_sister",$AQ620,$AR620="distractor_brother",$AP620)</f>
        <v>HT2_brother_jordan.png</v>
      </c>
      <c r="Z620" s="106" t="str" cm="1">
        <f t="array" ref="Z620">_xlfn.IFS($AS620="target_sister",$AO620,$AS620="target_brother", $AN620,$AS620="distractor_sister",$AQ620,$AS620="distractor_brother",$AP620)</f>
        <v>ST3_sister_taylor.png</v>
      </c>
      <c r="AA620" s="106" t="str" cm="1">
        <f t="array" ref="AA620">_xlfn.IFS($AT620="target_sister",$AO620,$AT620="target_brother", $AN620,$AT620="distractor_sister",$AQ620,$AT620="distractor_brother",$AP620)</f>
        <v>HT2_sister_jordan.png</v>
      </c>
      <c r="AB620" s="106" t="str" cm="1">
        <f t="array" ref="AB620">_xlfn.IFS($AU620="target_sister",$AO620,$AU620="target_brother", $AN620,$AU620="distractor_sister",$AQ620,$AU620="distractor_brother",$AP620)</f>
        <v>ST3_brother_taylor.png</v>
      </c>
      <c r="AC620" s="111" t="str">
        <f>_xlfn.CONCAT(VLOOKUP($C620&amp;$G620,'Character Sets'!$A$3:$H$21,6,FALSE)," gave the ",LEFT($Q620,FIND(".",$Q620)-1)," to ",$AK620," ",$AL620,".")</f>
        <v>Jordan gave the hotdog to their sister.</v>
      </c>
      <c r="AD620" s="107">
        <v>3</v>
      </c>
      <c r="AE620" s="106" t="str" cm="1">
        <f t="array" ref="AE620">_xlfn.IFS($B620="both", "_nametag", $B620="nametag", "_nametag", $B620="intro", "", $B620="neither", "")</f>
        <v/>
      </c>
      <c r="AF620" s="108" t="s">
        <v>5</v>
      </c>
      <c r="AG620" s="108" t="s">
        <v>6</v>
      </c>
      <c r="AH620" s="108" t="str">
        <f t="shared" si="104"/>
        <v>hotdog</v>
      </c>
      <c r="AI620" s="108" t="s">
        <v>8</v>
      </c>
      <c r="AJ620" s="110" t="str">
        <f t="shared" si="113"/>
        <v>bottom left</v>
      </c>
      <c r="AK620" s="110" t="str" cm="1">
        <f t="array" ref="AK620">_xlfn.IFS($G620="he", "his", $G620="she", "her", $G620="they", "their")</f>
        <v>their</v>
      </c>
      <c r="AL620" s="110" t="s">
        <v>136</v>
      </c>
      <c r="AM620" s="111" t="str">
        <f t="shared" si="114"/>
        <v>they_sister</v>
      </c>
      <c r="AN620" s="106" t="str">
        <f t="shared" si="105"/>
        <v>HT2_brother_jordan.png</v>
      </c>
      <c r="AO620" s="106" t="str">
        <f t="shared" si="106"/>
        <v>HT2_sister_jordan.png</v>
      </c>
      <c r="AP620" s="106" t="str">
        <f t="shared" si="107"/>
        <v>ST3_brother_taylor.png</v>
      </c>
      <c r="AQ620" s="106" t="str">
        <f t="shared" si="108"/>
        <v>ST3_sister_taylor.png</v>
      </c>
      <c r="AR620" s="106" t="s">
        <v>355</v>
      </c>
      <c r="AS620" s="106" t="s">
        <v>358</v>
      </c>
      <c r="AT620" s="106" t="s">
        <v>356</v>
      </c>
      <c r="AU620" s="106" t="s">
        <v>357</v>
      </c>
    </row>
    <row r="621" spans="1:47" x14ac:dyDescent="0.25">
      <c r="A621" s="107">
        <v>18</v>
      </c>
      <c r="B621" s="107" t="s">
        <v>124</v>
      </c>
      <c r="C621" s="107">
        <v>6</v>
      </c>
      <c r="D621" s="46" t="s">
        <v>10</v>
      </c>
      <c r="E621" s="46" t="str">
        <f t="shared" si="109"/>
        <v>intro_list6_critical1</v>
      </c>
      <c r="F621" s="109" t="s">
        <v>337</v>
      </c>
      <c r="G621" s="46" t="s">
        <v>195</v>
      </c>
      <c r="H621" s="46">
        <f>VLOOKUP($C621&amp;$G621,'Character Sets'!$A$3:$H$21,3,FALSE)</f>
        <v>16</v>
      </c>
      <c r="I621" s="46" t="str">
        <f>VLOOKUP($C621&amp;$G621,'Character Sets'!$A$3:$H$21,4,FALSE)</f>
        <v>HT3</v>
      </c>
      <c r="J621" s="46" t="str">
        <f>LOWER(VLOOKUP($C621&amp;$G621,'Character Sets'!$A$3:$H$21,6,FALSE))</f>
        <v>sam</v>
      </c>
      <c r="K621" s="114" t="str">
        <f t="shared" si="110"/>
        <v>HT3_he_sam.png</v>
      </c>
      <c r="L621" s="46" t="s">
        <v>196</v>
      </c>
      <c r="M621" s="46">
        <f>VLOOKUP($C621&amp;$L621,'Character Sets'!$A$3:$H$21,3,FALSE)</f>
        <v>17</v>
      </c>
      <c r="N621" s="46" t="str">
        <f>VLOOKUP($C621&amp;$L621,'Character Sets'!$A$3:$H$21,4,FALSE)</f>
        <v>ST3</v>
      </c>
      <c r="O621" s="46" t="str">
        <f>LOWER(VLOOKUP($C621&amp;$L621,'Character Sets'!$A$3:$H$21,6,FALSE))</f>
        <v>taylor</v>
      </c>
      <c r="P621" s="114" t="str">
        <f t="shared" si="111"/>
        <v>ST3_she_taylor.png</v>
      </c>
      <c r="Q621" s="114" t="s">
        <v>16</v>
      </c>
      <c r="R621" s="107" cm="1">
        <f t="array" ref="R621">_xlfn.IFS($AF621="left", 275, $AF621="right", 525)</f>
        <v>275</v>
      </c>
      <c r="S621" s="107" cm="1">
        <f t="array" ref="S621">_xlfn.IFS($AG621="left", 275, $AG621="right", 525)</f>
        <v>525</v>
      </c>
      <c r="T621" s="107" cm="1">
        <f t="array" ref="T621">_xlfn.IFS($AF621="left", 175, $AF621="right", 725)</f>
        <v>175</v>
      </c>
      <c r="U621" s="107" cm="1">
        <f t="array" ref="U621">_xlfn.IFS($AI621="top", 150, $AI621="bottom", 250)</f>
        <v>150</v>
      </c>
      <c r="V621" s="107" cm="1">
        <f t="array" ref="V621">_xlfn.IFS($AI621="top", 100, $AI621="bottom", 300)</f>
        <v>100</v>
      </c>
      <c r="W621" s="107" cm="1">
        <f t="array" ref="W621">_xlfn.IFS($AI621="top", 50, $AI621="bottom", 350)</f>
        <v>50</v>
      </c>
      <c r="X621" s="111" t="str">
        <f t="shared" si="112"/>
        <v>HT3_brother_sam.png</v>
      </c>
      <c r="Y621" s="106" t="str" cm="1">
        <f t="array" ref="Y621">_xlfn.IFS($AR621="target_sister",$AO621,$AR621="target_brother", $AN621,$AR621="distractor_sister",$AQ621,$AR621="distractor_brother",$AP621)</f>
        <v>HT3_brother_sam.png</v>
      </c>
      <c r="Z621" s="106" t="str" cm="1">
        <f t="array" ref="Z621">_xlfn.IFS($AS621="target_sister",$AO621,$AS621="target_brother", $AN621,$AS621="distractor_sister",$AQ621,$AS621="distractor_brother",$AP621)</f>
        <v>ST3_brother_taylor.png</v>
      </c>
      <c r="AA621" s="106" t="str" cm="1">
        <f t="array" ref="AA621">_xlfn.IFS($AT621="target_sister",$AO621,$AT621="target_brother", $AN621,$AT621="distractor_sister",$AQ621,$AT621="distractor_brother",$AP621)</f>
        <v>HT3_sister_sam.png</v>
      </c>
      <c r="AB621" s="106" t="str" cm="1">
        <f t="array" ref="AB621">_xlfn.IFS($AU621="target_sister",$AO621,$AU621="target_brother", $AN621,$AU621="distractor_sister",$AQ621,$AU621="distractor_brother",$AP621)</f>
        <v>ST3_sister_taylor.png</v>
      </c>
      <c r="AC621" s="111" t="str">
        <f>_xlfn.CONCAT(VLOOKUP($C621&amp;$G621,'Character Sets'!$A$3:$H$21,6,FALSE)," gave the ",LEFT($Q621,FIND(".",$Q621)-1)," to ",$AK621," ",$AL621,".")</f>
        <v>Sam gave the chocolate to his brother.</v>
      </c>
      <c r="AD621" s="107">
        <v>1</v>
      </c>
      <c r="AE621" s="106" t="str" cm="1">
        <f t="array" ref="AE621">_xlfn.IFS($B621="both", "_nametag", $B621="nametag", "_nametag", $B621="intro", "", $B621="neither", "")</f>
        <v/>
      </c>
      <c r="AF621" s="46" t="s">
        <v>5</v>
      </c>
      <c r="AG621" s="46" t="s">
        <v>6</v>
      </c>
      <c r="AH621" s="108" t="str">
        <f t="shared" si="104"/>
        <v>chocolate</v>
      </c>
      <c r="AI621" s="46" t="s">
        <v>7</v>
      </c>
      <c r="AJ621" s="110" t="str">
        <f t="shared" si="113"/>
        <v>top left</v>
      </c>
      <c r="AK621" s="110" t="str" cm="1">
        <f t="array" ref="AK621">_xlfn.IFS($G621="he", "his", $G621="she", "her", $G621="they", "their")</f>
        <v>his</v>
      </c>
      <c r="AL621" s="110" t="s">
        <v>135</v>
      </c>
      <c r="AM621" s="111" t="str">
        <f t="shared" si="114"/>
        <v>he_brother</v>
      </c>
      <c r="AN621" s="106" t="str">
        <f t="shared" si="105"/>
        <v>HT3_brother_sam.png</v>
      </c>
      <c r="AO621" s="106" t="str">
        <f t="shared" si="106"/>
        <v>HT3_sister_sam.png</v>
      </c>
      <c r="AP621" s="106" t="str">
        <f t="shared" si="107"/>
        <v>ST3_brother_taylor.png</v>
      </c>
      <c r="AQ621" s="106" t="str">
        <f t="shared" si="108"/>
        <v>ST3_sister_taylor.png</v>
      </c>
      <c r="AR621" s="106" t="s">
        <v>355</v>
      </c>
      <c r="AS621" s="106" t="s">
        <v>357</v>
      </c>
      <c r="AT621" s="106" t="s">
        <v>356</v>
      </c>
      <c r="AU621" s="106" t="s">
        <v>358</v>
      </c>
    </row>
    <row r="622" spans="1:47" x14ac:dyDescent="0.25">
      <c r="A622" s="107">
        <v>18</v>
      </c>
      <c r="B622" s="107" t="s">
        <v>124</v>
      </c>
      <c r="C622" s="107">
        <v>6</v>
      </c>
      <c r="D622" s="46" t="s">
        <v>10</v>
      </c>
      <c r="E622" s="46" t="str">
        <f t="shared" si="109"/>
        <v>intro_list6_critical2</v>
      </c>
      <c r="F622" s="46" t="s">
        <v>337</v>
      </c>
      <c r="G622" s="46" t="s">
        <v>195</v>
      </c>
      <c r="H622" s="46">
        <f>VLOOKUP($C622&amp;$G622,'Character Sets'!$A$3:$H$21,3,FALSE)</f>
        <v>16</v>
      </c>
      <c r="I622" s="46" t="str">
        <f>VLOOKUP($C622&amp;$G622,'Character Sets'!$A$3:$H$21,4,FALSE)</f>
        <v>HT3</v>
      </c>
      <c r="J622" s="46" t="str">
        <f>LOWER(VLOOKUP($C622&amp;$G622,'Character Sets'!$A$3:$H$21,6,FALSE))</f>
        <v>sam</v>
      </c>
      <c r="K622" s="114" t="str">
        <f t="shared" si="110"/>
        <v>HT3_he_sam.png</v>
      </c>
      <c r="L622" s="46" t="s">
        <v>196</v>
      </c>
      <c r="M622" s="46">
        <f>VLOOKUP($C622&amp;$L622,'Character Sets'!$A$3:$H$21,3,FALSE)</f>
        <v>17</v>
      </c>
      <c r="N622" s="46" t="str">
        <f>VLOOKUP($C622&amp;$L622,'Character Sets'!$A$3:$H$21,4,FALSE)</f>
        <v>ST3</v>
      </c>
      <c r="O622" s="46" t="str">
        <f>LOWER(VLOOKUP($C622&amp;$L622,'Character Sets'!$A$3:$H$21,6,FALSE))</f>
        <v>taylor</v>
      </c>
      <c r="P622" s="114" t="str">
        <f t="shared" si="111"/>
        <v>ST3_she_taylor.png</v>
      </c>
      <c r="Q622" s="114" t="s">
        <v>17</v>
      </c>
      <c r="R622" s="107" cm="1">
        <f t="array" ref="R622">_xlfn.IFS($AF622="left", 275, $AF622="right", 525)</f>
        <v>525</v>
      </c>
      <c r="S622" s="107" cm="1">
        <f t="array" ref="S622">_xlfn.IFS($AG622="left", 275, $AG622="right", 525)</f>
        <v>275</v>
      </c>
      <c r="T622" s="107" cm="1">
        <f t="array" ref="T622">_xlfn.IFS($AF622="left", 175, $AF622="right", 725)</f>
        <v>725</v>
      </c>
      <c r="U622" s="107" cm="1">
        <f t="array" ref="U622">_xlfn.IFS($AI622="top", 150, $AI622="bottom", 250)</f>
        <v>150</v>
      </c>
      <c r="V622" s="107" cm="1">
        <f t="array" ref="V622">_xlfn.IFS($AI622="top", 100, $AI622="bottom", 300)</f>
        <v>100</v>
      </c>
      <c r="W622" s="107" cm="1">
        <f t="array" ref="W622">_xlfn.IFS($AI622="top", 50, $AI622="bottom", 350)</f>
        <v>50</v>
      </c>
      <c r="X622" s="111" t="str">
        <f t="shared" si="112"/>
        <v>HT3_sister_sam.png</v>
      </c>
      <c r="Y622" s="106" t="str" cm="1">
        <f t="array" ref="Y622">_xlfn.IFS($AR622="target_sister",$AO622,$AR622="target_brother", $AN622,$AR622="distractor_sister",$AQ622,$AR622="distractor_brother",$AP622)</f>
        <v>ST3_sister_taylor.png</v>
      </c>
      <c r="Z622" s="106" t="str" cm="1">
        <f t="array" ref="Z622">_xlfn.IFS($AS622="target_sister",$AO622,$AS622="target_brother", $AN622,$AS622="distractor_sister",$AQ622,$AS622="distractor_brother",$AP622)</f>
        <v>HT3_sister_sam.png</v>
      </c>
      <c r="AA622" s="106" t="str" cm="1">
        <f t="array" ref="AA622">_xlfn.IFS($AT622="target_sister",$AO622,$AT622="target_brother", $AN622,$AT622="distractor_sister",$AQ622,$AT622="distractor_brother",$AP622)</f>
        <v>ST3_brother_taylor.png</v>
      </c>
      <c r="AB622" s="106" t="str" cm="1">
        <f t="array" ref="AB622">_xlfn.IFS($AU622="target_sister",$AO622,$AU622="target_brother", $AN622,$AU622="distractor_sister",$AQ622,$AU622="distractor_brother",$AP622)</f>
        <v>HT3_brother_sam.png</v>
      </c>
      <c r="AC622" s="111" t="str">
        <f>_xlfn.CONCAT(VLOOKUP($C622&amp;$G622,'Character Sets'!$A$3:$H$21,6,FALSE)," gave the ",LEFT($Q622,FIND(".",$Q622)-1)," to ",$AK622," ",$AL622,".")</f>
        <v>Sam gave the cherries to his sister.</v>
      </c>
      <c r="AD622" s="107">
        <v>2</v>
      </c>
      <c r="AE622" s="106" t="str" cm="1">
        <f t="array" ref="AE622">_xlfn.IFS($B622="both", "_nametag", $B622="nametag", "_nametag", $B622="intro", "", $B622="neither", "")</f>
        <v/>
      </c>
      <c r="AF622" s="46" t="s">
        <v>6</v>
      </c>
      <c r="AG622" s="46" t="s">
        <v>5</v>
      </c>
      <c r="AH622" s="108" t="str">
        <f t="shared" si="104"/>
        <v>cherries</v>
      </c>
      <c r="AI622" s="46" t="s">
        <v>7</v>
      </c>
      <c r="AJ622" s="110" t="str">
        <f t="shared" si="113"/>
        <v>top right</v>
      </c>
      <c r="AK622" s="110" t="str" cm="1">
        <f t="array" ref="AK622">_xlfn.IFS($G622="he", "his", $G622="she", "her", $G622="they", "their")</f>
        <v>his</v>
      </c>
      <c r="AL622" s="110" t="s">
        <v>136</v>
      </c>
      <c r="AM622" s="111" t="str">
        <f t="shared" si="114"/>
        <v>he_sister</v>
      </c>
      <c r="AN622" s="106" t="str">
        <f t="shared" si="105"/>
        <v>HT3_brother_sam.png</v>
      </c>
      <c r="AO622" s="106" t="str">
        <f t="shared" si="106"/>
        <v>HT3_sister_sam.png</v>
      </c>
      <c r="AP622" s="106" t="str">
        <f t="shared" si="107"/>
        <v>ST3_brother_taylor.png</v>
      </c>
      <c r="AQ622" s="106" t="str">
        <f t="shared" si="108"/>
        <v>ST3_sister_taylor.png</v>
      </c>
      <c r="AR622" s="106" t="s">
        <v>358</v>
      </c>
      <c r="AS622" s="106" t="s">
        <v>356</v>
      </c>
      <c r="AT622" s="106" t="s">
        <v>357</v>
      </c>
      <c r="AU622" s="106" t="s">
        <v>355</v>
      </c>
    </row>
    <row r="623" spans="1:47" x14ac:dyDescent="0.25">
      <c r="A623" s="107">
        <v>18</v>
      </c>
      <c r="B623" s="107" t="s">
        <v>124</v>
      </c>
      <c r="C623" s="107">
        <v>6</v>
      </c>
      <c r="D623" s="46" t="s">
        <v>10</v>
      </c>
      <c r="E623" s="46" t="str">
        <f t="shared" si="109"/>
        <v>intro_list6_critical3</v>
      </c>
      <c r="F623" s="46" t="s">
        <v>337</v>
      </c>
      <c r="G623" s="46" t="s">
        <v>195</v>
      </c>
      <c r="H623" s="46">
        <f>VLOOKUP($C623&amp;$G623,'Character Sets'!$A$3:$H$21,3,FALSE)</f>
        <v>16</v>
      </c>
      <c r="I623" s="46" t="str">
        <f>VLOOKUP($C623&amp;$G623,'Character Sets'!$A$3:$H$21,4,FALSE)</f>
        <v>HT3</v>
      </c>
      <c r="J623" s="46" t="str">
        <f>LOWER(VLOOKUP($C623&amp;$G623,'Character Sets'!$A$3:$H$21,6,FALSE))</f>
        <v>sam</v>
      </c>
      <c r="K623" s="114" t="str">
        <f t="shared" si="110"/>
        <v>HT3_he_sam.png</v>
      </c>
      <c r="L623" s="46" t="s">
        <v>196</v>
      </c>
      <c r="M623" s="46">
        <f>VLOOKUP($C623&amp;$L623,'Character Sets'!$A$3:$H$21,3,FALSE)</f>
        <v>17</v>
      </c>
      <c r="N623" s="46" t="str">
        <f>VLOOKUP($C623&amp;$L623,'Character Sets'!$A$3:$H$21,4,FALSE)</f>
        <v>ST3</v>
      </c>
      <c r="O623" s="46" t="str">
        <f>LOWER(VLOOKUP($C623&amp;$L623,'Character Sets'!$A$3:$H$21,6,FALSE))</f>
        <v>taylor</v>
      </c>
      <c r="P623" s="114" t="str">
        <f t="shared" si="111"/>
        <v>ST3_she_taylor.png</v>
      </c>
      <c r="Q623" s="114" t="s">
        <v>18</v>
      </c>
      <c r="R623" s="107" cm="1">
        <f t="array" ref="R623">_xlfn.IFS($AF623="left", 275, $AF623="right", 525)</f>
        <v>275</v>
      </c>
      <c r="S623" s="107" cm="1">
        <f t="array" ref="S623">_xlfn.IFS($AG623="left", 275, $AG623="right", 525)</f>
        <v>525</v>
      </c>
      <c r="T623" s="107" cm="1">
        <f t="array" ref="T623">_xlfn.IFS($AF623="left", 175, $AF623="right", 725)</f>
        <v>175</v>
      </c>
      <c r="U623" s="107" cm="1">
        <f t="array" ref="U623">_xlfn.IFS($AI623="top", 150, $AI623="bottom", 250)</f>
        <v>250</v>
      </c>
      <c r="V623" s="107" cm="1">
        <f t="array" ref="V623">_xlfn.IFS($AI623="top", 100, $AI623="bottom", 300)</f>
        <v>300</v>
      </c>
      <c r="W623" s="107" cm="1">
        <f t="array" ref="W623">_xlfn.IFS($AI623="top", 50, $AI623="bottom", 350)</f>
        <v>350</v>
      </c>
      <c r="X623" s="111" t="str">
        <f t="shared" si="112"/>
        <v>HT3_sister_sam.png</v>
      </c>
      <c r="Y623" s="106" t="str" cm="1">
        <f t="array" ref="Y623">_xlfn.IFS($AR623="target_sister",$AO623,$AR623="target_brother", $AN623,$AR623="distractor_sister",$AQ623,$AR623="distractor_brother",$AP623)</f>
        <v>HT3_brother_sam.png</v>
      </c>
      <c r="Z623" s="106" t="str" cm="1">
        <f t="array" ref="Z623">_xlfn.IFS($AS623="target_sister",$AO623,$AS623="target_brother", $AN623,$AS623="distractor_sister",$AQ623,$AS623="distractor_brother",$AP623)</f>
        <v>ST3_brother_taylor.png</v>
      </c>
      <c r="AA623" s="106" t="str" cm="1">
        <f t="array" ref="AA623">_xlfn.IFS($AT623="target_sister",$AO623,$AT623="target_brother", $AN623,$AT623="distractor_sister",$AQ623,$AT623="distractor_brother",$AP623)</f>
        <v>HT3_sister_sam.png</v>
      </c>
      <c r="AB623" s="106" t="str" cm="1">
        <f t="array" ref="AB623">_xlfn.IFS($AU623="target_sister",$AO623,$AU623="target_brother", $AN623,$AU623="distractor_sister",$AQ623,$AU623="distractor_brother",$AP623)</f>
        <v>ST3_sister_taylor.png</v>
      </c>
      <c r="AC623" s="111" t="str">
        <f>_xlfn.CONCAT(VLOOKUP($C623&amp;$G623,'Character Sets'!$A$3:$H$21,6,FALSE)," gave the ",LEFT($Q623,FIND(".",$Q623)-1)," to ",$AK623," ",$AL623,".")</f>
        <v>Sam gave the avocado to his sister.</v>
      </c>
      <c r="AD623" s="107">
        <v>3</v>
      </c>
      <c r="AE623" s="106" t="str" cm="1">
        <f t="array" ref="AE623">_xlfn.IFS($B623="both", "_nametag", $B623="nametag", "_nametag", $B623="intro", "", $B623="neither", "")</f>
        <v/>
      </c>
      <c r="AF623" s="46" t="s">
        <v>5</v>
      </c>
      <c r="AG623" s="46" t="s">
        <v>6</v>
      </c>
      <c r="AH623" s="108" t="str">
        <f t="shared" si="104"/>
        <v>avocado</v>
      </c>
      <c r="AI623" s="46" t="s">
        <v>8</v>
      </c>
      <c r="AJ623" s="110" t="str">
        <f t="shared" si="113"/>
        <v>bottom left</v>
      </c>
      <c r="AK623" s="110" t="str" cm="1">
        <f t="array" ref="AK623">_xlfn.IFS($G623="he", "his", $G623="she", "her", $G623="they", "their")</f>
        <v>his</v>
      </c>
      <c r="AL623" s="110" t="s">
        <v>136</v>
      </c>
      <c r="AM623" s="111" t="str">
        <f t="shared" si="114"/>
        <v>he_sister</v>
      </c>
      <c r="AN623" s="106" t="str">
        <f t="shared" si="105"/>
        <v>HT3_brother_sam.png</v>
      </c>
      <c r="AO623" s="106" t="str">
        <f t="shared" si="106"/>
        <v>HT3_sister_sam.png</v>
      </c>
      <c r="AP623" s="106" t="str">
        <f t="shared" si="107"/>
        <v>ST3_brother_taylor.png</v>
      </c>
      <c r="AQ623" s="106" t="str">
        <f t="shared" si="108"/>
        <v>ST3_sister_taylor.png</v>
      </c>
      <c r="AR623" s="106" t="s">
        <v>355</v>
      </c>
      <c r="AS623" s="106" t="s">
        <v>357</v>
      </c>
      <c r="AT623" s="106" t="s">
        <v>356</v>
      </c>
      <c r="AU623" s="106" t="s">
        <v>358</v>
      </c>
    </row>
    <row r="624" spans="1:47" x14ac:dyDescent="0.25">
      <c r="A624" s="107">
        <v>18</v>
      </c>
      <c r="B624" s="107" t="s">
        <v>124</v>
      </c>
      <c r="C624" s="107">
        <v>6</v>
      </c>
      <c r="D624" s="46" t="s">
        <v>10</v>
      </c>
      <c r="E624" s="46" t="str">
        <f t="shared" si="109"/>
        <v>intro_list6_critical4</v>
      </c>
      <c r="F624" s="46" t="s">
        <v>337</v>
      </c>
      <c r="G624" s="46" t="s">
        <v>195</v>
      </c>
      <c r="H624" s="46">
        <f>VLOOKUP($C624&amp;$G624,'Character Sets'!$A$3:$H$21,3,FALSE)</f>
        <v>16</v>
      </c>
      <c r="I624" s="46" t="str">
        <f>VLOOKUP($C624&amp;$G624,'Character Sets'!$A$3:$H$21,4,FALSE)</f>
        <v>HT3</v>
      </c>
      <c r="J624" s="46" t="str">
        <f>LOWER(VLOOKUP($C624&amp;$G624,'Character Sets'!$A$3:$H$21,6,FALSE))</f>
        <v>sam</v>
      </c>
      <c r="K624" s="114" t="str">
        <f t="shared" si="110"/>
        <v>HT3_he_sam.png</v>
      </c>
      <c r="L624" s="46" t="s">
        <v>196</v>
      </c>
      <c r="M624" s="46">
        <f>VLOOKUP($C624&amp;$L624,'Character Sets'!$A$3:$H$21,3,FALSE)</f>
        <v>17</v>
      </c>
      <c r="N624" s="46" t="str">
        <f>VLOOKUP($C624&amp;$L624,'Character Sets'!$A$3:$H$21,4,FALSE)</f>
        <v>ST3</v>
      </c>
      <c r="O624" s="46" t="str">
        <f>LOWER(VLOOKUP($C624&amp;$L624,'Character Sets'!$A$3:$H$21,6,FALSE))</f>
        <v>taylor</v>
      </c>
      <c r="P624" s="114" t="str">
        <f t="shared" si="111"/>
        <v>ST3_she_taylor.png</v>
      </c>
      <c r="Q624" s="114" t="s">
        <v>105</v>
      </c>
      <c r="R624" s="107" cm="1">
        <f t="array" ref="R624">_xlfn.IFS($AF624="left", 275, $AF624="right", 525)</f>
        <v>525</v>
      </c>
      <c r="S624" s="107" cm="1">
        <f t="array" ref="S624">_xlfn.IFS($AG624="left", 275, $AG624="right", 525)</f>
        <v>275</v>
      </c>
      <c r="T624" s="107" cm="1">
        <f t="array" ref="T624">_xlfn.IFS($AF624="left", 175, $AF624="right", 725)</f>
        <v>725</v>
      </c>
      <c r="U624" s="107" cm="1">
        <f t="array" ref="U624">_xlfn.IFS($AI624="top", 150, $AI624="bottom", 250)</f>
        <v>250</v>
      </c>
      <c r="V624" s="107" cm="1">
        <f t="array" ref="V624">_xlfn.IFS($AI624="top", 100, $AI624="bottom", 300)</f>
        <v>300</v>
      </c>
      <c r="W624" s="107" cm="1">
        <f t="array" ref="W624">_xlfn.IFS($AI624="top", 50, $AI624="bottom", 350)</f>
        <v>350</v>
      </c>
      <c r="X624" s="111" t="str">
        <f t="shared" si="112"/>
        <v>HT3_brother_sam.png</v>
      </c>
      <c r="Y624" s="106" t="str" cm="1">
        <f t="array" ref="Y624">_xlfn.IFS($AR624="target_sister",$AO624,$AR624="target_brother", $AN624,$AR624="distractor_sister",$AQ624,$AR624="distractor_brother",$AP624)</f>
        <v>ST3_brother_taylor.png</v>
      </c>
      <c r="Z624" s="106" t="str" cm="1">
        <f t="array" ref="Z624">_xlfn.IFS($AS624="target_sister",$AO624,$AS624="target_brother", $AN624,$AS624="distractor_sister",$AQ624,$AS624="distractor_brother",$AP624)</f>
        <v>HT3_sister_sam.png</v>
      </c>
      <c r="AA624" s="106" t="str" cm="1">
        <f t="array" ref="AA624">_xlfn.IFS($AT624="target_sister",$AO624,$AT624="target_brother", $AN624,$AT624="distractor_sister",$AQ624,$AT624="distractor_brother",$AP624)</f>
        <v>ST3_sister_taylor.png</v>
      </c>
      <c r="AB624" s="106" t="str" cm="1">
        <f t="array" ref="AB624">_xlfn.IFS($AU624="target_sister",$AO624,$AU624="target_brother", $AN624,$AU624="distractor_sister",$AQ624,$AU624="distractor_brother",$AP624)</f>
        <v>HT3_brother_sam.png</v>
      </c>
      <c r="AC624" s="111" t="str">
        <f>_xlfn.CONCAT(VLOOKUP($C624&amp;$G624,'Character Sets'!$A$3:$H$21,6,FALSE)," gave the ",LEFT($Q624,FIND(".",$Q624)-1)," to ",$AK624," ",$AL624,".")</f>
        <v>Sam gave the pumpkin to his brother.</v>
      </c>
      <c r="AD624" s="107">
        <v>4</v>
      </c>
      <c r="AE624" s="106" t="str" cm="1">
        <f t="array" ref="AE624">_xlfn.IFS($B624="both", "_nametag", $B624="nametag", "_nametag", $B624="intro", "", $B624="neither", "")</f>
        <v/>
      </c>
      <c r="AF624" s="46" t="s">
        <v>6</v>
      </c>
      <c r="AG624" s="46" t="s">
        <v>5</v>
      </c>
      <c r="AH624" s="108" t="str">
        <f t="shared" si="104"/>
        <v>pumpkin</v>
      </c>
      <c r="AI624" s="46" t="s">
        <v>8</v>
      </c>
      <c r="AJ624" s="110" t="str">
        <f t="shared" si="113"/>
        <v>bottom right</v>
      </c>
      <c r="AK624" s="110" t="str" cm="1">
        <f t="array" ref="AK624">_xlfn.IFS($G624="he", "his", $G624="she", "her", $G624="they", "their")</f>
        <v>his</v>
      </c>
      <c r="AL624" s="110" t="s">
        <v>135</v>
      </c>
      <c r="AM624" s="111" t="str">
        <f t="shared" si="114"/>
        <v>he_brother</v>
      </c>
      <c r="AN624" s="106" t="str">
        <f t="shared" si="105"/>
        <v>HT3_brother_sam.png</v>
      </c>
      <c r="AO624" s="106" t="str">
        <f t="shared" si="106"/>
        <v>HT3_sister_sam.png</v>
      </c>
      <c r="AP624" s="106" t="str">
        <f t="shared" si="107"/>
        <v>ST3_brother_taylor.png</v>
      </c>
      <c r="AQ624" s="106" t="str">
        <f t="shared" si="108"/>
        <v>ST3_sister_taylor.png</v>
      </c>
      <c r="AR624" s="106" t="s">
        <v>357</v>
      </c>
      <c r="AS624" s="106" t="s">
        <v>356</v>
      </c>
      <c r="AT624" s="106" t="s">
        <v>358</v>
      </c>
      <c r="AU624" s="106" t="s">
        <v>355</v>
      </c>
    </row>
    <row r="625" spans="1:47" x14ac:dyDescent="0.25">
      <c r="A625" s="107">
        <v>18</v>
      </c>
      <c r="B625" s="107" t="s">
        <v>124</v>
      </c>
      <c r="C625" s="107">
        <v>6</v>
      </c>
      <c r="D625" s="46" t="s">
        <v>10</v>
      </c>
      <c r="E625" s="46" t="str">
        <f t="shared" si="109"/>
        <v>intro_list6_critical5</v>
      </c>
      <c r="F625" s="46" t="s">
        <v>337</v>
      </c>
      <c r="G625" s="46" t="s">
        <v>195</v>
      </c>
      <c r="H625" s="46">
        <f>VLOOKUP($C625&amp;$G625,'Character Sets'!$A$3:$H$21,3,FALSE)</f>
        <v>16</v>
      </c>
      <c r="I625" s="46" t="str">
        <f>VLOOKUP($C625&amp;$G625,'Character Sets'!$A$3:$H$21,4,FALSE)</f>
        <v>HT3</v>
      </c>
      <c r="J625" s="46" t="str">
        <f>LOWER(VLOOKUP($C625&amp;$G625,'Character Sets'!$A$3:$H$21,6,FALSE))</f>
        <v>sam</v>
      </c>
      <c r="K625" s="114" t="str">
        <f t="shared" si="110"/>
        <v>HT3_he_sam.png</v>
      </c>
      <c r="L625" s="46" t="s">
        <v>196</v>
      </c>
      <c r="M625" s="46">
        <f>VLOOKUP($C625&amp;$L625,'Character Sets'!$A$3:$H$21,3,FALSE)</f>
        <v>17</v>
      </c>
      <c r="N625" s="46" t="str">
        <f>VLOOKUP($C625&amp;$L625,'Character Sets'!$A$3:$H$21,4,FALSE)</f>
        <v>ST3</v>
      </c>
      <c r="O625" s="46" t="str">
        <f>LOWER(VLOOKUP($C625&amp;$L625,'Character Sets'!$A$3:$H$21,6,FALSE))</f>
        <v>taylor</v>
      </c>
      <c r="P625" s="114" t="str">
        <f t="shared" si="111"/>
        <v>ST3_she_taylor.png</v>
      </c>
      <c r="Q625" s="114" t="s">
        <v>19</v>
      </c>
      <c r="R625" s="107" cm="1">
        <f t="array" ref="R625">_xlfn.IFS($AF625="left", 275, $AF625="right", 525)</f>
        <v>275</v>
      </c>
      <c r="S625" s="107" cm="1">
        <f t="array" ref="S625">_xlfn.IFS($AG625="left", 275, $AG625="right", 525)</f>
        <v>525</v>
      </c>
      <c r="T625" s="107" cm="1">
        <f t="array" ref="T625">_xlfn.IFS($AF625="left", 175, $AF625="right", 725)</f>
        <v>175</v>
      </c>
      <c r="U625" s="107" cm="1">
        <f t="array" ref="U625">_xlfn.IFS($AI625="top", 150, $AI625="bottom", 250)</f>
        <v>150</v>
      </c>
      <c r="V625" s="107" cm="1">
        <f t="array" ref="V625">_xlfn.IFS($AI625="top", 100, $AI625="bottom", 300)</f>
        <v>100</v>
      </c>
      <c r="W625" s="107" cm="1">
        <f t="array" ref="W625">_xlfn.IFS($AI625="top", 50, $AI625="bottom", 350)</f>
        <v>50</v>
      </c>
      <c r="X625" s="111" t="str">
        <f t="shared" si="112"/>
        <v>HT3_sister_sam.png</v>
      </c>
      <c r="Y625" s="106" t="str" cm="1">
        <f t="array" ref="Y625">_xlfn.IFS($AR625="target_sister",$AO625,$AR625="target_brother", $AN625,$AR625="distractor_sister",$AQ625,$AR625="distractor_brother",$AP625)</f>
        <v>HT3_sister_sam.png</v>
      </c>
      <c r="Z625" s="106" t="str" cm="1">
        <f t="array" ref="Z625">_xlfn.IFS($AS625="target_sister",$AO625,$AS625="target_brother", $AN625,$AS625="distractor_sister",$AQ625,$AS625="distractor_brother",$AP625)</f>
        <v>ST3_sister_taylor.png</v>
      </c>
      <c r="AA625" s="106" t="str" cm="1">
        <f t="array" ref="AA625">_xlfn.IFS($AT625="target_sister",$AO625,$AT625="target_brother", $AN625,$AT625="distractor_sister",$AQ625,$AT625="distractor_brother",$AP625)</f>
        <v>HT3_brother_sam.png</v>
      </c>
      <c r="AB625" s="106" t="str" cm="1">
        <f t="array" ref="AB625">_xlfn.IFS($AU625="target_sister",$AO625,$AU625="target_brother", $AN625,$AU625="distractor_sister",$AQ625,$AU625="distractor_brother",$AP625)</f>
        <v>ST3_brother_taylor.png</v>
      </c>
      <c r="AC625" s="111" t="str">
        <f>_xlfn.CONCAT(VLOOKUP($C625&amp;$G625,'Character Sets'!$A$3:$H$21,6,FALSE)," gave the ",LEFT($Q625,FIND(".",$Q625)-1)," to ",$AK625," ",$AL625,".")</f>
        <v>Sam gave the bread to his sister.</v>
      </c>
      <c r="AD625" s="107">
        <v>5</v>
      </c>
      <c r="AE625" s="106" t="str" cm="1">
        <f t="array" ref="AE625">_xlfn.IFS($B625="both", "_nametag", $B625="nametag", "_nametag", $B625="intro", "", $B625="neither", "")</f>
        <v/>
      </c>
      <c r="AF625" s="46" t="s">
        <v>5</v>
      </c>
      <c r="AG625" s="46" t="s">
        <v>6</v>
      </c>
      <c r="AH625" s="108" t="str">
        <f t="shared" si="104"/>
        <v>bread</v>
      </c>
      <c r="AI625" s="46" t="s">
        <v>7</v>
      </c>
      <c r="AJ625" s="110" t="str">
        <f t="shared" si="113"/>
        <v>top left</v>
      </c>
      <c r="AK625" s="110" t="str" cm="1">
        <f t="array" ref="AK625">_xlfn.IFS($G625="he", "his", $G625="she", "her", $G625="they", "their")</f>
        <v>his</v>
      </c>
      <c r="AL625" s="110" t="s">
        <v>136</v>
      </c>
      <c r="AM625" s="111" t="str">
        <f t="shared" si="114"/>
        <v>he_sister</v>
      </c>
      <c r="AN625" s="106" t="str">
        <f t="shared" si="105"/>
        <v>HT3_brother_sam.png</v>
      </c>
      <c r="AO625" s="106" t="str">
        <f t="shared" si="106"/>
        <v>HT3_sister_sam.png</v>
      </c>
      <c r="AP625" s="106" t="str">
        <f t="shared" si="107"/>
        <v>ST3_brother_taylor.png</v>
      </c>
      <c r="AQ625" s="106" t="str">
        <f t="shared" si="108"/>
        <v>ST3_sister_taylor.png</v>
      </c>
      <c r="AR625" s="106" t="s">
        <v>356</v>
      </c>
      <c r="AS625" s="106" t="s">
        <v>358</v>
      </c>
      <c r="AT625" s="106" t="s">
        <v>355</v>
      </c>
      <c r="AU625" s="106" t="s">
        <v>357</v>
      </c>
    </row>
    <row r="626" spans="1:47" x14ac:dyDescent="0.25">
      <c r="A626" s="107">
        <v>18</v>
      </c>
      <c r="B626" s="107" t="s">
        <v>124</v>
      </c>
      <c r="C626" s="107">
        <v>6</v>
      </c>
      <c r="D626" s="46" t="s">
        <v>10</v>
      </c>
      <c r="E626" s="46" t="str">
        <f t="shared" si="109"/>
        <v>intro_list6_critical6</v>
      </c>
      <c r="F626" s="109" t="s">
        <v>338</v>
      </c>
      <c r="G626" s="46" t="s">
        <v>195</v>
      </c>
      <c r="H626" s="46">
        <f>VLOOKUP($C626&amp;$G626,'Character Sets'!$A$3:$H$21,3,FALSE)</f>
        <v>16</v>
      </c>
      <c r="I626" s="46" t="str">
        <f>VLOOKUP($C626&amp;$G626,'Character Sets'!$A$3:$H$21,4,FALSE)</f>
        <v>HT3</v>
      </c>
      <c r="J626" s="46" t="str">
        <f>LOWER(VLOOKUP($C626&amp;$G626,'Character Sets'!$A$3:$H$21,6,FALSE))</f>
        <v>sam</v>
      </c>
      <c r="K626" s="114" t="str">
        <f t="shared" si="110"/>
        <v>HT3_he_sam.png</v>
      </c>
      <c r="L626" s="46" t="s">
        <v>197</v>
      </c>
      <c r="M626" s="46">
        <f>VLOOKUP($C626&amp;$L626,'Character Sets'!$A$3:$H$21,3,FALSE)</f>
        <v>18</v>
      </c>
      <c r="N626" s="46" t="str">
        <f>VLOOKUP($C626&amp;$L626,'Character Sets'!$A$3:$H$21,4,FALSE)</f>
        <v>HT2</v>
      </c>
      <c r="O626" s="46" t="str">
        <f>LOWER(VLOOKUP($C626&amp;$L626,'Character Sets'!$A$3:$H$21,6,FALSE))</f>
        <v>jordan</v>
      </c>
      <c r="P626" s="114" t="str">
        <f t="shared" si="111"/>
        <v>HT2_they_jordan.png</v>
      </c>
      <c r="Q626" s="114" t="s">
        <v>20</v>
      </c>
      <c r="R626" s="107" cm="1">
        <f t="array" ref="R626">_xlfn.IFS($AF626="left", 275, $AF626="right", 525)</f>
        <v>525</v>
      </c>
      <c r="S626" s="107" cm="1">
        <f t="array" ref="S626">_xlfn.IFS($AG626="left", 275, $AG626="right", 525)</f>
        <v>275</v>
      </c>
      <c r="T626" s="107" cm="1">
        <f t="array" ref="T626">_xlfn.IFS($AF626="left", 175, $AF626="right", 725)</f>
        <v>725</v>
      </c>
      <c r="U626" s="107" cm="1">
        <f t="array" ref="U626">_xlfn.IFS($AI626="top", 150, $AI626="bottom", 250)</f>
        <v>150</v>
      </c>
      <c r="V626" s="107" cm="1">
        <f t="array" ref="V626">_xlfn.IFS($AI626="top", 100, $AI626="bottom", 300)</f>
        <v>100</v>
      </c>
      <c r="W626" s="107" cm="1">
        <f t="array" ref="W626">_xlfn.IFS($AI626="top", 50, $AI626="bottom", 350)</f>
        <v>50</v>
      </c>
      <c r="X626" s="111" t="str">
        <f t="shared" si="112"/>
        <v>HT3_brother_sam.png</v>
      </c>
      <c r="Y626" s="106" t="str" cm="1">
        <f t="array" ref="Y626">_xlfn.IFS($AR626="target_sister",$AO626,$AR626="target_brother", $AN626,$AR626="distractor_sister",$AQ626,$AR626="distractor_brother",$AP626)</f>
        <v>HT2_brother_jordan.png</v>
      </c>
      <c r="Z626" s="106" t="str" cm="1">
        <f t="array" ref="Z626">_xlfn.IFS($AS626="target_sister",$AO626,$AS626="target_brother", $AN626,$AS626="distractor_sister",$AQ626,$AS626="distractor_brother",$AP626)</f>
        <v>HT3_brother_sam.png</v>
      </c>
      <c r="AA626" s="106" t="str" cm="1">
        <f t="array" ref="AA626">_xlfn.IFS($AT626="target_sister",$AO626,$AT626="target_brother", $AN626,$AT626="distractor_sister",$AQ626,$AT626="distractor_brother",$AP626)</f>
        <v>HT2_sister_jordan.png</v>
      </c>
      <c r="AB626" s="106" t="str" cm="1">
        <f t="array" ref="AB626">_xlfn.IFS($AU626="target_sister",$AO626,$AU626="target_brother", $AN626,$AU626="distractor_sister",$AQ626,$AU626="distractor_brother",$AP626)</f>
        <v>HT3_sister_sam.png</v>
      </c>
      <c r="AC626" s="111" t="str">
        <f>_xlfn.CONCAT(VLOOKUP($C626&amp;$G626,'Character Sets'!$A$3:$H$21,6,FALSE)," gave the ",LEFT($Q626,FIND(".",$Q626)-1)," to ",$AK626," ",$AL626,".")</f>
        <v>Sam gave the corn to his brother.</v>
      </c>
      <c r="AD626" s="107">
        <v>6</v>
      </c>
      <c r="AE626" s="106" t="str" cm="1">
        <f t="array" ref="AE626">_xlfn.IFS($B626="both", "_nametag", $B626="nametag", "_nametag", $B626="intro", "", $B626="neither", "")</f>
        <v/>
      </c>
      <c r="AF626" s="46" t="s">
        <v>6</v>
      </c>
      <c r="AG626" s="46" t="s">
        <v>5</v>
      </c>
      <c r="AH626" s="108" t="str">
        <f t="shared" si="104"/>
        <v>corn</v>
      </c>
      <c r="AI626" s="46" t="s">
        <v>7</v>
      </c>
      <c r="AJ626" s="110" t="str">
        <f t="shared" si="113"/>
        <v>top right</v>
      </c>
      <c r="AK626" s="110" t="str" cm="1">
        <f t="array" ref="AK626">_xlfn.IFS($G626="he", "his", $G626="she", "her", $G626="they", "their")</f>
        <v>his</v>
      </c>
      <c r="AL626" s="110" t="s">
        <v>135</v>
      </c>
      <c r="AM626" s="111" t="str">
        <f t="shared" si="114"/>
        <v>he_brother</v>
      </c>
      <c r="AN626" s="106" t="str">
        <f t="shared" si="105"/>
        <v>HT3_brother_sam.png</v>
      </c>
      <c r="AO626" s="106" t="str">
        <f t="shared" si="106"/>
        <v>HT3_sister_sam.png</v>
      </c>
      <c r="AP626" s="106" t="str">
        <f t="shared" si="107"/>
        <v>HT2_brother_jordan.png</v>
      </c>
      <c r="AQ626" s="106" t="str">
        <f t="shared" si="108"/>
        <v>HT2_sister_jordan.png</v>
      </c>
      <c r="AR626" s="106" t="s">
        <v>357</v>
      </c>
      <c r="AS626" s="106" t="s">
        <v>355</v>
      </c>
      <c r="AT626" s="106" t="s">
        <v>358</v>
      </c>
      <c r="AU626" s="106" t="s">
        <v>356</v>
      </c>
    </row>
    <row r="627" spans="1:47" x14ac:dyDescent="0.25">
      <c r="A627" s="107">
        <v>18</v>
      </c>
      <c r="B627" s="107" t="s">
        <v>124</v>
      </c>
      <c r="C627" s="107">
        <v>6</v>
      </c>
      <c r="D627" s="46" t="s">
        <v>10</v>
      </c>
      <c r="E627" s="46" t="str">
        <f t="shared" si="109"/>
        <v>intro_list6_critical7</v>
      </c>
      <c r="F627" s="109" t="s">
        <v>338</v>
      </c>
      <c r="G627" s="46" t="s">
        <v>195</v>
      </c>
      <c r="H627" s="46">
        <f>VLOOKUP($C627&amp;$G627,'Character Sets'!$A$3:$H$21,3,FALSE)</f>
        <v>16</v>
      </c>
      <c r="I627" s="46" t="str">
        <f>VLOOKUP($C627&amp;$G627,'Character Sets'!$A$3:$H$21,4,FALSE)</f>
        <v>HT3</v>
      </c>
      <c r="J627" s="46" t="str">
        <f>LOWER(VLOOKUP($C627&amp;$G627,'Character Sets'!$A$3:$H$21,6,FALSE))</f>
        <v>sam</v>
      </c>
      <c r="K627" s="114" t="str">
        <f t="shared" si="110"/>
        <v>HT3_he_sam.png</v>
      </c>
      <c r="L627" s="46" t="s">
        <v>197</v>
      </c>
      <c r="M627" s="46">
        <f>VLOOKUP($C627&amp;$L627,'Character Sets'!$A$3:$H$21,3,FALSE)</f>
        <v>18</v>
      </c>
      <c r="N627" s="46" t="str">
        <f>VLOOKUP($C627&amp;$L627,'Character Sets'!$A$3:$H$21,4,FALSE)</f>
        <v>HT2</v>
      </c>
      <c r="O627" s="46" t="str">
        <f>LOWER(VLOOKUP($C627&amp;$L627,'Character Sets'!$A$3:$H$21,6,FALSE))</f>
        <v>jordan</v>
      </c>
      <c r="P627" s="114" t="str">
        <f t="shared" si="111"/>
        <v>HT2_they_jordan.png</v>
      </c>
      <c r="Q627" s="114" t="s">
        <v>103</v>
      </c>
      <c r="R627" s="107" cm="1">
        <f t="array" ref="R627">_xlfn.IFS($AF627="left", 275, $AF627="right", 525)</f>
        <v>275</v>
      </c>
      <c r="S627" s="107" cm="1">
        <f t="array" ref="S627">_xlfn.IFS($AG627="left", 275, $AG627="right", 525)</f>
        <v>525</v>
      </c>
      <c r="T627" s="107" cm="1">
        <f t="array" ref="T627">_xlfn.IFS($AF627="left", 175, $AF627="right", 725)</f>
        <v>175</v>
      </c>
      <c r="U627" s="107" cm="1">
        <f t="array" ref="U627">_xlfn.IFS($AI627="top", 150, $AI627="bottom", 250)</f>
        <v>250</v>
      </c>
      <c r="V627" s="107" cm="1">
        <f t="array" ref="V627">_xlfn.IFS($AI627="top", 100, $AI627="bottom", 300)</f>
        <v>300</v>
      </c>
      <c r="W627" s="107" cm="1">
        <f t="array" ref="W627">_xlfn.IFS($AI627="top", 50, $AI627="bottom", 350)</f>
        <v>350</v>
      </c>
      <c r="X627" s="111" t="str">
        <f t="shared" si="112"/>
        <v>HT3_brother_sam.png</v>
      </c>
      <c r="Y627" s="106" t="str" cm="1">
        <f t="array" ref="Y627">_xlfn.IFS($AR627="target_sister",$AO627,$AR627="target_brother", $AN627,$AR627="distractor_sister",$AQ627,$AR627="distractor_brother",$AP627)</f>
        <v>HT3_sister_sam.png</v>
      </c>
      <c r="Z627" s="106" t="str" cm="1">
        <f t="array" ref="Z627">_xlfn.IFS($AS627="target_sister",$AO627,$AS627="target_brother", $AN627,$AS627="distractor_sister",$AQ627,$AS627="distractor_brother",$AP627)</f>
        <v>HT2_sister_jordan.png</v>
      </c>
      <c r="AA627" s="106" t="str" cm="1">
        <f t="array" ref="AA627">_xlfn.IFS($AT627="target_sister",$AO627,$AT627="target_brother", $AN627,$AT627="distractor_sister",$AQ627,$AT627="distractor_brother",$AP627)</f>
        <v>HT3_brother_sam.png</v>
      </c>
      <c r="AB627" s="106" t="str" cm="1">
        <f t="array" ref="AB627">_xlfn.IFS($AU627="target_sister",$AO627,$AU627="target_brother", $AN627,$AU627="distractor_sister",$AQ627,$AU627="distractor_brother",$AP627)</f>
        <v>HT2_brother_jordan.png</v>
      </c>
      <c r="AC627" s="111" t="str">
        <f>_xlfn.CONCAT(VLOOKUP($C627&amp;$G627,'Character Sets'!$A$3:$H$21,6,FALSE)," gave the ",LEFT($Q627,FIND(".",$Q627)-1)," to ",$AK627," ",$AL627,".")</f>
        <v>Sam gave the kiwi to his brother.</v>
      </c>
      <c r="AD627" s="107">
        <v>7</v>
      </c>
      <c r="AE627" s="106" t="str" cm="1">
        <f t="array" ref="AE627">_xlfn.IFS($B627="both", "_nametag", $B627="nametag", "_nametag", $B627="intro", "", $B627="neither", "")</f>
        <v/>
      </c>
      <c r="AF627" s="46" t="s">
        <v>5</v>
      </c>
      <c r="AG627" s="46" t="s">
        <v>6</v>
      </c>
      <c r="AH627" s="108" t="str">
        <f t="shared" si="104"/>
        <v>kiwi</v>
      </c>
      <c r="AI627" s="46" t="s">
        <v>8</v>
      </c>
      <c r="AJ627" s="110" t="str">
        <f t="shared" si="113"/>
        <v>bottom left</v>
      </c>
      <c r="AK627" s="110" t="str" cm="1">
        <f t="array" ref="AK627">_xlfn.IFS($G627="he", "his", $G627="she", "her", $G627="they", "their")</f>
        <v>his</v>
      </c>
      <c r="AL627" s="110" t="s">
        <v>135</v>
      </c>
      <c r="AM627" s="111" t="str">
        <f t="shared" si="114"/>
        <v>he_brother</v>
      </c>
      <c r="AN627" s="106" t="str">
        <f t="shared" si="105"/>
        <v>HT3_brother_sam.png</v>
      </c>
      <c r="AO627" s="106" t="str">
        <f t="shared" si="106"/>
        <v>HT3_sister_sam.png</v>
      </c>
      <c r="AP627" s="106" t="str">
        <f t="shared" si="107"/>
        <v>HT2_brother_jordan.png</v>
      </c>
      <c r="AQ627" s="106" t="str">
        <f t="shared" si="108"/>
        <v>HT2_sister_jordan.png</v>
      </c>
      <c r="AR627" s="106" t="s">
        <v>356</v>
      </c>
      <c r="AS627" s="106" t="s">
        <v>358</v>
      </c>
      <c r="AT627" s="106" t="s">
        <v>355</v>
      </c>
      <c r="AU627" s="106" t="s">
        <v>357</v>
      </c>
    </row>
    <row r="628" spans="1:47" x14ac:dyDescent="0.25">
      <c r="A628" s="107">
        <v>18</v>
      </c>
      <c r="B628" s="107" t="s">
        <v>124</v>
      </c>
      <c r="C628" s="107">
        <v>6</v>
      </c>
      <c r="D628" s="46" t="s">
        <v>10</v>
      </c>
      <c r="E628" s="46" t="str">
        <f t="shared" si="109"/>
        <v>intro_list6_critical8</v>
      </c>
      <c r="F628" s="109" t="s">
        <v>338</v>
      </c>
      <c r="G628" s="46" t="s">
        <v>195</v>
      </c>
      <c r="H628" s="46">
        <f>VLOOKUP($C628&amp;$G628,'Character Sets'!$A$3:$H$21,3,FALSE)</f>
        <v>16</v>
      </c>
      <c r="I628" s="46" t="str">
        <f>VLOOKUP($C628&amp;$G628,'Character Sets'!$A$3:$H$21,4,FALSE)</f>
        <v>HT3</v>
      </c>
      <c r="J628" s="46" t="str">
        <f>LOWER(VLOOKUP($C628&amp;$G628,'Character Sets'!$A$3:$H$21,6,FALSE))</f>
        <v>sam</v>
      </c>
      <c r="K628" s="114" t="str">
        <f t="shared" si="110"/>
        <v>HT3_he_sam.png</v>
      </c>
      <c r="L628" s="46" t="s">
        <v>197</v>
      </c>
      <c r="M628" s="46">
        <f>VLOOKUP($C628&amp;$L628,'Character Sets'!$A$3:$H$21,3,FALSE)</f>
        <v>18</v>
      </c>
      <c r="N628" s="46" t="str">
        <f>VLOOKUP($C628&amp;$L628,'Character Sets'!$A$3:$H$21,4,FALSE)</f>
        <v>HT2</v>
      </c>
      <c r="O628" s="46" t="str">
        <f>LOWER(VLOOKUP($C628&amp;$L628,'Character Sets'!$A$3:$H$21,6,FALSE))</f>
        <v>jordan</v>
      </c>
      <c r="P628" s="114" t="str">
        <f t="shared" si="111"/>
        <v>HT2_they_jordan.png</v>
      </c>
      <c r="Q628" s="114" t="s">
        <v>40</v>
      </c>
      <c r="R628" s="107" cm="1">
        <f t="array" ref="R628">_xlfn.IFS($AF628="left", 275, $AF628="right", 525)</f>
        <v>525</v>
      </c>
      <c r="S628" s="107" cm="1">
        <f t="array" ref="S628">_xlfn.IFS($AG628="left", 275, $AG628="right", 525)</f>
        <v>275</v>
      </c>
      <c r="T628" s="107" cm="1">
        <f t="array" ref="T628">_xlfn.IFS($AF628="left", 175, $AF628="right", 725)</f>
        <v>725</v>
      </c>
      <c r="U628" s="107" cm="1">
        <f t="array" ref="U628">_xlfn.IFS($AI628="top", 150, $AI628="bottom", 250)</f>
        <v>250</v>
      </c>
      <c r="V628" s="107" cm="1">
        <f t="array" ref="V628">_xlfn.IFS($AI628="top", 100, $AI628="bottom", 300)</f>
        <v>300</v>
      </c>
      <c r="W628" s="107" cm="1">
        <f t="array" ref="W628">_xlfn.IFS($AI628="top", 50, $AI628="bottom", 350)</f>
        <v>350</v>
      </c>
      <c r="X628" s="111" t="str">
        <f t="shared" si="112"/>
        <v>HT3_sister_sam.png</v>
      </c>
      <c r="Y628" s="106" t="str" cm="1">
        <f t="array" ref="Y628">_xlfn.IFS($AR628="target_sister",$AO628,$AR628="target_brother", $AN628,$AR628="distractor_sister",$AQ628,$AR628="distractor_brother",$AP628)</f>
        <v>HT2_brother_jordan.png</v>
      </c>
      <c r="Z628" s="106" t="str" cm="1">
        <f t="array" ref="Z628">_xlfn.IFS($AS628="target_sister",$AO628,$AS628="target_brother", $AN628,$AS628="distractor_sister",$AQ628,$AS628="distractor_brother",$AP628)</f>
        <v>HT3_brother_sam.png</v>
      </c>
      <c r="AA628" s="106" t="str" cm="1">
        <f t="array" ref="AA628">_xlfn.IFS($AT628="target_sister",$AO628,$AT628="target_brother", $AN628,$AT628="distractor_sister",$AQ628,$AT628="distractor_brother",$AP628)</f>
        <v>HT2_sister_jordan.png</v>
      </c>
      <c r="AB628" s="106" t="str" cm="1">
        <f t="array" ref="AB628">_xlfn.IFS($AU628="target_sister",$AO628,$AU628="target_brother", $AN628,$AU628="distractor_sister",$AQ628,$AU628="distractor_brother",$AP628)</f>
        <v>HT3_sister_sam.png</v>
      </c>
      <c r="AC628" s="111" t="str">
        <f>_xlfn.CONCAT(VLOOKUP($C628&amp;$G628,'Character Sets'!$A$3:$H$21,6,FALSE)," gave the ",LEFT($Q628,FIND(".",$Q628)-1)," to ",$AK628," ",$AL628,".")</f>
        <v>Sam gave the grapes to his sister.</v>
      </c>
      <c r="AD628" s="107">
        <v>8</v>
      </c>
      <c r="AE628" s="106" t="str" cm="1">
        <f t="array" ref="AE628">_xlfn.IFS($B628="both", "_nametag", $B628="nametag", "_nametag", $B628="intro", "", $B628="neither", "")</f>
        <v/>
      </c>
      <c r="AF628" s="46" t="s">
        <v>6</v>
      </c>
      <c r="AG628" s="46" t="s">
        <v>5</v>
      </c>
      <c r="AH628" s="108" t="str">
        <f t="shared" ref="AH628:AH650" si="115">LEFT($Q628,FIND(".",$Q628)-1)</f>
        <v>grapes</v>
      </c>
      <c r="AI628" s="46" t="s">
        <v>8</v>
      </c>
      <c r="AJ628" s="110" t="str">
        <f t="shared" si="113"/>
        <v>bottom right</v>
      </c>
      <c r="AK628" s="110" t="str" cm="1">
        <f t="array" ref="AK628">_xlfn.IFS($G628="he", "his", $G628="she", "her", $G628="they", "their")</f>
        <v>his</v>
      </c>
      <c r="AL628" s="110" t="s">
        <v>136</v>
      </c>
      <c r="AM628" s="111" t="str">
        <f t="shared" si="114"/>
        <v>he_sister</v>
      </c>
      <c r="AN628" s="106" t="str">
        <f t="shared" ref="AN628:AN650" si="116">_xlfn.CONCAT($I628, "_brother_", $J628, ".png")</f>
        <v>HT3_brother_sam.png</v>
      </c>
      <c r="AO628" s="106" t="str">
        <f t="shared" ref="AO628:AO650" si="117">_xlfn.CONCAT($I628, "_sister_", $J628, ".png")</f>
        <v>HT3_sister_sam.png</v>
      </c>
      <c r="AP628" s="106" t="str">
        <f t="shared" ref="AP628:AP650" si="118">_xlfn.CONCAT($N628, "_brother_", $O628, ".png")</f>
        <v>HT2_brother_jordan.png</v>
      </c>
      <c r="AQ628" s="106" t="str">
        <f t="shared" ref="AQ628:AQ650" si="119">_xlfn.CONCAT($N628, "_sister_", $O628, ".png")</f>
        <v>HT2_sister_jordan.png</v>
      </c>
      <c r="AR628" s="106" t="s">
        <v>357</v>
      </c>
      <c r="AS628" s="106" t="s">
        <v>355</v>
      </c>
      <c r="AT628" s="106" t="s">
        <v>358</v>
      </c>
      <c r="AU628" s="106" t="s">
        <v>356</v>
      </c>
    </row>
    <row r="629" spans="1:47" x14ac:dyDescent="0.25">
      <c r="A629" s="107">
        <v>18</v>
      </c>
      <c r="B629" s="107" t="s">
        <v>124</v>
      </c>
      <c r="C629" s="107">
        <v>6</v>
      </c>
      <c r="D629" s="46" t="s">
        <v>10</v>
      </c>
      <c r="E629" s="46" t="str">
        <f t="shared" si="109"/>
        <v>intro_list6_critical9</v>
      </c>
      <c r="F629" s="109" t="s">
        <v>338</v>
      </c>
      <c r="G629" s="46" t="s">
        <v>195</v>
      </c>
      <c r="H629" s="46">
        <f>VLOOKUP($C629&amp;$G629,'Character Sets'!$A$3:$H$21,3,FALSE)</f>
        <v>16</v>
      </c>
      <c r="I629" s="46" t="str">
        <f>VLOOKUP($C629&amp;$G629,'Character Sets'!$A$3:$H$21,4,FALSE)</f>
        <v>HT3</v>
      </c>
      <c r="J629" s="46" t="str">
        <f>LOWER(VLOOKUP($C629&amp;$G629,'Character Sets'!$A$3:$H$21,6,FALSE))</f>
        <v>sam</v>
      </c>
      <c r="K629" s="114" t="str">
        <f t="shared" si="110"/>
        <v>HT3_he_sam.png</v>
      </c>
      <c r="L629" s="46" t="s">
        <v>197</v>
      </c>
      <c r="M629" s="46">
        <f>VLOOKUP($C629&amp;$L629,'Character Sets'!$A$3:$H$21,3,FALSE)</f>
        <v>18</v>
      </c>
      <c r="N629" s="46" t="str">
        <f>VLOOKUP($C629&amp;$L629,'Character Sets'!$A$3:$H$21,4,FALSE)</f>
        <v>HT2</v>
      </c>
      <c r="O629" s="46" t="str">
        <f>LOWER(VLOOKUP($C629&amp;$L629,'Character Sets'!$A$3:$H$21,6,FALSE))</f>
        <v>jordan</v>
      </c>
      <c r="P629" s="114" t="str">
        <f t="shared" si="111"/>
        <v>HT2_they_jordan.png</v>
      </c>
      <c r="Q629" s="114" t="s">
        <v>101</v>
      </c>
      <c r="R629" s="107" cm="1">
        <f t="array" ref="R629">_xlfn.IFS($AF629="left", 275, $AF629="right", 525)</f>
        <v>275</v>
      </c>
      <c r="S629" s="107" cm="1">
        <f t="array" ref="S629">_xlfn.IFS($AG629="left", 275, $AG629="right", 525)</f>
        <v>525</v>
      </c>
      <c r="T629" s="107" cm="1">
        <f t="array" ref="T629">_xlfn.IFS($AF629="left", 175, $AF629="right", 725)</f>
        <v>175</v>
      </c>
      <c r="U629" s="107" cm="1">
        <f t="array" ref="U629">_xlfn.IFS($AI629="top", 150, $AI629="bottom", 250)</f>
        <v>150</v>
      </c>
      <c r="V629" s="107" cm="1">
        <f t="array" ref="V629">_xlfn.IFS($AI629="top", 100, $AI629="bottom", 300)</f>
        <v>100</v>
      </c>
      <c r="W629" s="107" cm="1">
        <f t="array" ref="W629">_xlfn.IFS($AI629="top", 50, $AI629="bottom", 350)</f>
        <v>50</v>
      </c>
      <c r="X629" s="111" t="str">
        <f t="shared" si="112"/>
        <v>HT3_sister_sam.png</v>
      </c>
      <c r="Y629" s="106" t="str" cm="1">
        <f t="array" ref="Y629">_xlfn.IFS($AR629="target_sister",$AO629,$AR629="target_brother", $AN629,$AR629="distractor_sister",$AQ629,$AR629="distractor_brother",$AP629)</f>
        <v>HT3_sister_sam.png</v>
      </c>
      <c r="Z629" s="106" t="str" cm="1">
        <f t="array" ref="Z629">_xlfn.IFS($AS629="target_sister",$AO629,$AS629="target_brother", $AN629,$AS629="distractor_sister",$AQ629,$AS629="distractor_brother",$AP629)</f>
        <v>HT2_sister_jordan.png</v>
      </c>
      <c r="AA629" s="106" t="str" cm="1">
        <f t="array" ref="AA629">_xlfn.IFS($AT629="target_sister",$AO629,$AT629="target_brother", $AN629,$AT629="distractor_sister",$AQ629,$AT629="distractor_brother",$AP629)</f>
        <v>HT3_brother_sam.png</v>
      </c>
      <c r="AB629" s="106" t="str" cm="1">
        <f t="array" ref="AB629">_xlfn.IFS($AU629="target_sister",$AO629,$AU629="target_brother", $AN629,$AU629="distractor_sister",$AQ629,$AU629="distractor_brother",$AP629)</f>
        <v>HT2_brother_jordan.png</v>
      </c>
      <c r="AC629" s="111" t="str">
        <f>_xlfn.CONCAT(VLOOKUP($C629&amp;$G629,'Character Sets'!$A$3:$H$21,6,FALSE)," gave the ",LEFT($Q629,FIND(".",$Q629)-1)," to ",$AK629," ",$AL629,".")</f>
        <v>Sam gave the pear to his sister.</v>
      </c>
      <c r="AD629" s="107">
        <v>9</v>
      </c>
      <c r="AE629" s="106" t="str" cm="1">
        <f t="array" ref="AE629">_xlfn.IFS($B629="both", "_nametag", $B629="nametag", "_nametag", $B629="intro", "", $B629="neither", "")</f>
        <v/>
      </c>
      <c r="AF629" s="46" t="s">
        <v>5</v>
      </c>
      <c r="AG629" s="46" t="s">
        <v>6</v>
      </c>
      <c r="AH629" s="108" t="str">
        <f t="shared" si="115"/>
        <v>pear</v>
      </c>
      <c r="AI629" s="46" t="s">
        <v>7</v>
      </c>
      <c r="AJ629" s="110" t="str">
        <f t="shared" si="113"/>
        <v>top left</v>
      </c>
      <c r="AK629" s="110" t="str" cm="1">
        <f t="array" ref="AK629">_xlfn.IFS($G629="he", "his", $G629="she", "her", $G629="they", "their")</f>
        <v>his</v>
      </c>
      <c r="AL629" s="110" t="s">
        <v>136</v>
      </c>
      <c r="AM629" s="111" t="str">
        <f t="shared" si="114"/>
        <v>he_sister</v>
      </c>
      <c r="AN629" s="106" t="str">
        <f t="shared" si="116"/>
        <v>HT3_brother_sam.png</v>
      </c>
      <c r="AO629" s="106" t="str">
        <f t="shared" si="117"/>
        <v>HT3_sister_sam.png</v>
      </c>
      <c r="AP629" s="106" t="str">
        <f t="shared" si="118"/>
        <v>HT2_brother_jordan.png</v>
      </c>
      <c r="AQ629" s="106" t="str">
        <f t="shared" si="119"/>
        <v>HT2_sister_jordan.png</v>
      </c>
      <c r="AR629" s="106" t="s">
        <v>356</v>
      </c>
      <c r="AS629" s="106" t="s">
        <v>358</v>
      </c>
      <c r="AT629" s="106" t="s">
        <v>355</v>
      </c>
      <c r="AU629" s="106" t="s">
        <v>357</v>
      </c>
    </row>
    <row r="630" spans="1:47" x14ac:dyDescent="0.25">
      <c r="A630" s="107">
        <v>18</v>
      </c>
      <c r="B630" s="107" t="s">
        <v>124</v>
      </c>
      <c r="C630" s="107">
        <v>6</v>
      </c>
      <c r="D630" s="46" t="s">
        <v>10</v>
      </c>
      <c r="E630" s="46" t="str">
        <f t="shared" si="109"/>
        <v>intro_list6_critical10</v>
      </c>
      <c r="F630" s="109" t="s">
        <v>338</v>
      </c>
      <c r="G630" s="46" t="s">
        <v>195</v>
      </c>
      <c r="H630" s="46">
        <f>VLOOKUP($C630&amp;$G630,'Character Sets'!$A$3:$H$21,3,FALSE)</f>
        <v>16</v>
      </c>
      <c r="I630" s="46" t="str">
        <f>VLOOKUP($C630&amp;$G630,'Character Sets'!$A$3:$H$21,4,FALSE)</f>
        <v>HT3</v>
      </c>
      <c r="J630" s="46" t="str">
        <f>LOWER(VLOOKUP($C630&amp;$G630,'Character Sets'!$A$3:$H$21,6,FALSE))</f>
        <v>sam</v>
      </c>
      <c r="K630" s="114" t="str">
        <f t="shared" si="110"/>
        <v>HT3_he_sam.png</v>
      </c>
      <c r="L630" s="46" t="s">
        <v>197</v>
      </c>
      <c r="M630" s="46">
        <f>VLOOKUP($C630&amp;$L630,'Character Sets'!$A$3:$H$21,3,FALSE)</f>
        <v>18</v>
      </c>
      <c r="N630" s="46" t="str">
        <f>VLOOKUP($C630&amp;$L630,'Character Sets'!$A$3:$H$21,4,FALSE)</f>
        <v>HT2</v>
      </c>
      <c r="O630" s="46" t="str">
        <f>LOWER(VLOOKUP($C630&amp;$L630,'Character Sets'!$A$3:$H$21,6,FALSE))</f>
        <v>jordan</v>
      </c>
      <c r="P630" s="114" t="str">
        <f t="shared" si="111"/>
        <v>HT2_they_jordan.png</v>
      </c>
      <c r="Q630" s="114" t="s">
        <v>21</v>
      </c>
      <c r="R630" s="107" cm="1">
        <f t="array" ref="R630">_xlfn.IFS($AF630="left", 275, $AF630="right", 525)</f>
        <v>525</v>
      </c>
      <c r="S630" s="107" cm="1">
        <f t="array" ref="S630">_xlfn.IFS($AG630="left", 275, $AG630="right", 525)</f>
        <v>275</v>
      </c>
      <c r="T630" s="107" cm="1">
        <f t="array" ref="T630">_xlfn.IFS($AF630="left", 175, $AF630="right", 725)</f>
        <v>725</v>
      </c>
      <c r="U630" s="107" cm="1">
        <f t="array" ref="U630">_xlfn.IFS($AI630="top", 150, $AI630="bottom", 250)</f>
        <v>150</v>
      </c>
      <c r="V630" s="107" cm="1">
        <f t="array" ref="V630">_xlfn.IFS($AI630="top", 100, $AI630="bottom", 300)</f>
        <v>100</v>
      </c>
      <c r="W630" s="107" cm="1">
        <f t="array" ref="W630">_xlfn.IFS($AI630="top", 50, $AI630="bottom", 350)</f>
        <v>50</v>
      </c>
      <c r="X630" s="111" t="str">
        <f t="shared" si="112"/>
        <v>HT3_brother_sam.png</v>
      </c>
      <c r="Y630" s="106" t="str" cm="1">
        <f t="array" ref="Y630">_xlfn.IFS($AR630="target_sister",$AO630,$AR630="target_brother", $AN630,$AR630="distractor_sister",$AQ630,$AR630="distractor_brother",$AP630)</f>
        <v>HT2_brother_jordan.png</v>
      </c>
      <c r="Z630" s="106" t="str" cm="1">
        <f t="array" ref="Z630">_xlfn.IFS($AS630="target_sister",$AO630,$AS630="target_brother", $AN630,$AS630="distractor_sister",$AQ630,$AS630="distractor_brother",$AP630)</f>
        <v>HT3_brother_sam.png</v>
      </c>
      <c r="AA630" s="106" t="str" cm="1">
        <f t="array" ref="AA630">_xlfn.IFS($AT630="target_sister",$AO630,$AT630="target_brother", $AN630,$AT630="distractor_sister",$AQ630,$AT630="distractor_brother",$AP630)</f>
        <v>HT2_sister_jordan.png</v>
      </c>
      <c r="AB630" s="106" t="str" cm="1">
        <f t="array" ref="AB630">_xlfn.IFS($AU630="target_sister",$AO630,$AU630="target_brother", $AN630,$AU630="distractor_sister",$AQ630,$AU630="distractor_brother",$AP630)</f>
        <v>HT3_sister_sam.png</v>
      </c>
      <c r="AC630" s="111" t="str">
        <f>_xlfn.CONCAT(VLOOKUP($C630&amp;$G630,'Character Sets'!$A$3:$H$21,6,FALSE)," gave the ",LEFT($Q630,FIND(".",$Q630)-1)," to ",$AK630," ",$AL630,".")</f>
        <v>Sam gave the juice to his brother.</v>
      </c>
      <c r="AD630" s="107">
        <v>10</v>
      </c>
      <c r="AE630" s="106" t="str" cm="1">
        <f t="array" ref="AE630">_xlfn.IFS($B630="both", "_nametag", $B630="nametag", "_nametag", $B630="intro", "", $B630="neither", "")</f>
        <v/>
      </c>
      <c r="AF630" s="46" t="s">
        <v>6</v>
      </c>
      <c r="AG630" s="46" t="s">
        <v>5</v>
      </c>
      <c r="AH630" s="108" t="str">
        <f t="shared" si="115"/>
        <v>juice</v>
      </c>
      <c r="AI630" s="46" t="s">
        <v>7</v>
      </c>
      <c r="AJ630" s="110" t="str">
        <f t="shared" si="113"/>
        <v>top right</v>
      </c>
      <c r="AK630" s="110" t="str" cm="1">
        <f t="array" ref="AK630">_xlfn.IFS($G630="he", "his", $G630="she", "her", $G630="they", "their")</f>
        <v>his</v>
      </c>
      <c r="AL630" s="110" t="s">
        <v>135</v>
      </c>
      <c r="AM630" s="111" t="str">
        <f t="shared" si="114"/>
        <v>he_brother</v>
      </c>
      <c r="AN630" s="106" t="str">
        <f t="shared" si="116"/>
        <v>HT3_brother_sam.png</v>
      </c>
      <c r="AO630" s="106" t="str">
        <f t="shared" si="117"/>
        <v>HT3_sister_sam.png</v>
      </c>
      <c r="AP630" s="106" t="str">
        <f t="shared" si="118"/>
        <v>HT2_brother_jordan.png</v>
      </c>
      <c r="AQ630" s="106" t="str">
        <f t="shared" si="119"/>
        <v>HT2_sister_jordan.png</v>
      </c>
      <c r="AR630" s="106" t="s">
        <v>357</v>
      </c>
      <c r="AS630" s="106" t="s">
        <v>355</v>
      </c>
      <c r="AT630" s="106" t="s">
        <v>358</v>
      </c>
      <c r="AU630" s="106" t="s">
        <v>356</v>
      </c>
    </row>
    <row r="631" spans="1:47" x14ac:dyDescent="0.25">
      <c r="A631" s="107">
        <v>18</v>
      </c>
      <c r="B631" s="107" t="s">
        <v>124</v>
      </c>
      <c r="C631" s="107">
        <v>6</v>
      </c>
      <c r="D631" s="46" t="s">
        <v>10</v>
      </c>
      <c r="E631" s="46" t="str">
        <f t="shared" si="109"/>
        <v>intro_list6_critical11</v>
      </c>
      <c r="F631" s="46" t="s">
        <v>337</v>
      </c>
      <c r="G631" s="46" t="s">
        <v>196</v>
      </c>
      <c r="H631" s="46">
        <f>VLOOKUP($C631&amp;$G631,'Character Sets'!$A$3:$H$21,3,FALSE)</f>
        <v>17</v>
      </c>
      <c r="I631" s="46" t="str">
        <f>VLOOKUP($C631&amp;$G631,'Character Sets'!$A$3:$H$21,4,FALSE)</f>
        <v>ST3</v>
      </c>
      <c r="J631" s="46" t="str">
        <f>LOWER(VLOOKUP($C631&amp;$G631,'Character Sets'!$A$3:$H$21,6,FALSE))</f>
        <v>taylor</v>
      </c>
      <c r="K631" s="114" t="str">
        <f t="shared" si="110"/>
        <v>ST3_she_taylor.png</v>
      </c>
      <c r="L631" s="46" t="s">
        <v>195</v>
      </c>
      <c r="M631" s="46">
        <f>VLOOKUP($C631&amp;$L631,'Character Sets'!$A$3:$H$21,3,FALSE)</f>
        <v>16</v>
      </c>
      <c r="N631" s="46" t="str">
        <f>VLOOKUP($C631&amp;$L631,'Character Sets'!$A$3:$H$21,4,FALSE)</f>
        <v>HT3</v>
      </c>
      <c r="O631" s="46" t="str">
        <f>LOWER(VLOOKUP($C631&amp;$L631,'Character Sets'!$A$3:$H$21,6,FALSE))</f>
        <v>sam</v>
      </c>
      <c r="P631" s="114" t="str">
        <f t="shared" si="111"/>
        <v>HT3_he_sam.png</v>
      </c>
      <c r="Q631" s="114" t="s">
        <v>22</v>
      </c>
      <c r="R631" s="107" cm="1">
        <f t="array" ref="R631">_xlfn.IFS($AF631="left", 275, $AF631="right", 525)</f>
        <v>275</v>
      </c>
      <c r="S631" s="107" cm="1">
        <f t="array" ref="S631">_xlfn.IFS($AG631="left", 275, $AG631="right", 525)</f>
        <v>525</v>
      </c>
      <c r="T631" s="107" cm="1">
        <f t="array" ref="T631">_xlfn.IFS($AF631="left", 175, $AF631="right", 725)</f>
        <v>175</v>
      </c>
      <c r="U631" s="107" cm="1">
        <f t="array" ref="U631">_xlfn.IFS($AI631="top", 150, $AI631="bottom", 250)</f>
        <v>250</v>
      </c>
      <c r="V631" s="107" cm="1">
        <f t="array" ref="V631">_xlfn.IFS($AI631="top", 100, $AI631="bottom", 300)</f>
        <v>300</v>
      </c>
      <c r="W631" s="107" cm="1">
        <f t="array" ref="W631">_xlfn.IFS($AI631="top", 50, $AI631="bottom", 350)</f>
        <v>350</v>
      </c>
      <c r="X631" s="111" t="str">
        <f t="shared" si="112"/>
        <v>ST3_sister_taylor.png</v>
      </c>
      <c r="Y631" s="106" t="str" cm="1">
        <f t="array" ref="Y631">_xlfn.IFS($AR631="target_sister",$AO631,$AR631="target_brother", $AN631,$AR631="distractor_sister",$AQ631,$AR631="distractor_brother",$AP631)</f>
        <v>ST3_brother_taylor.png</v>
      </c>
      <c r="Z631" s="106" t="str" cm="1">
        <f t="array" ref="Z631">_xlfn.IFS($AS631="target_sister",$AO631,$AS631="target_brother", $AN631,$AS631="distractor_sister",$AQ631,$AS631="distractor_brother",$AP631)</f>
        <v>HT3_brother_sam.png</v>
      </c>
      <c r="AA631" s="106" t="str" cm="1">
        <f t="array" ref="AA631">_xlfn.IFS($AT631="target_sister",$AO631,$AT631="target_brother", $AN631,$AT631="distractor_sister",$AQ631,$AT631="distractor_brother",$AP631)</f>
        <v>ST3_sister_taylor.png</v>
      </c>
      <c r="AB631" s="106" t="str" cm="1">
        <f t="array" ref="AB631">_xlfn.IFS($AU631="target_sister",$AO631,$AU631="target_brother", $AN631,$AU631="distractor_sister",$AQ631,$AU631="distractor_brother",$AP631)</f>
        <v>HT3_sister_sam.png</v>
      </c>
      <c r="AC631" s="111" t="str">
        <f>_xlfn.CONCAT(VLOOKUP($C631&amp;$G631,'Character Sets'!$A$3:$H$21,6,FALSE)," gave the ",LEFT($Q631,FIND(".",$Q631)-1)," to ",$AK631," ",$AL631,".")</f>
        <v>Taylor gave the spoon to her sister.</v>
      </c>
      <c r="AD631" s="107">
        <v>11</v>
      </c>
      <c r="AE631" s="106" t="str" cm="1">
        <f t="array" ref="AE631">_xlfn.IFS($B631="both", "_nametag", $B631="nametag", "_nametag", $B631="intro", "", $B631="neither", "")</f>
        <v/>
      </c>
      <c r="AF631" s="46" t="s">
        <v>5</v>
      </c>
      <c r="AG631" s="46" t="s">
        <v>6</v>
      </c>
      <c r="AH631" s="108" t="str">
        <f t="shared" si="115"/>
        <v>spoon</v>
      </c>
      <c r="AI631" s="46" t="s">
        <v>8</v>
      </c>
      <c r="AJ631" s="110" t="str">
        <f t="shared" si="113"/>
        <v>bottom left</v>
      </c>
      <c r="AK631" s="110" t="str" cm="1">
        <f t="array" ref="AK631">_xlfn.IFS($G631="he", "his", $G631="she", "her", $G631="they", "their")</f>
        <v>her</v>
      </c>
      <c r="AL631" s="110" t="s">
        <v>136</v>
      </c>
      <c r="AM631" s="111" t="str">
        <f t="shared" si="114"/>
        <v>she_sister</v>
      </c>
      <c r="AN631" s="106" t="str">
        <f t="shared" si="116"/>
        <v>ST3_brother_taylor.png</v>
      </c>
      <c r="AO631" s="106" t="str">
        <f t="shared" si="117"/>
        <v>ST3_sister_taylor.png</v>
      </c>
      <c r="AP631" s="106" t="str">
        <f t="shared" si="118"/>
        <v>HT3_brother_sam.png</v>
      </c>
      <c r="AQ631" s="106" t="str">
        <f t="shared" si="119"/>
        <v>HT3_sister_sam.png</v>
      </c>
      <c r="AR631" s="106" t="s">
        <v>355</v>
      </c>
      <c r="AS631" s="106" t="s">
        <v>357</v>
      </c>
      <c r="AT631" s="106" t="s">
        <v>356</v>
      </c>
      <c r="AU631" s="106" t="s">
        <v>358</v>
      </c>
    </row>
    <row r="632" spans="1:47" x14ac:dyDescent="0.25">
      <c r="A632" s="107">
        <v>18</v>
      </c>
      <c r="B632" s="107" t="s">
        <v>124</v>
      </c>
      <c r="C632" s="107">
        <v>6</v>
      </c>
      <c r="D632" s="46" t="s">
        <v>10</v>
      </c>
      <c r="E632" s="46" t="str">
        <f t="shared" si="109"/>
        <v>intro_list6_critical12</v>
      </c>
      <c r="F632" s="46" t="s">
        <v>337</v>
      </c>
      <c r="G632" s="46" t="s">
        <v>196</v>
      </c>
      <c r="H632" s="46">
        <f>VLOOKUP($C632&amp;$G632,'Character Sets'!$A$3:$H$21,3,FALSE)</f>
        <v>17</v>
      </c>
      <c r="I632" s="46" t="str">
        <f>VLOOKUP($C632&amp;$G632,'Character Sets'!$A$3:$H$21,4,FALSE)</f>
        <v>ST3</v>
      </c>
      <c r="J632" s="46" t="str">
        <f>LOWER(VLOOKUP($C632&amp;$G632,'Character Sets'!$A$3:$H$21,6,FALSE))</f>
        <v>taylor</v>
      </c>
      <c r="K632" s="114" t="str">
        <f t="shared" si="110"/>
        <v>ST3_she_taylor.png</v>
      </c>
      <c r="L632" s="46" t="s">
        <v>195</v>
      </c>
      <c r="M632" s="46">
        <f>VLOOKUP($C632&amp;$L632,'Character Sets'!$A$3:$H$21,3,FALSE)</f>
        <v>16</v>
      </c>
      <c r="N632" s="46" t="str">
        <f>VLOOKUP($C632&amp;$L632,'Character Sets'!$A$3:$H$21,4,FALSE)</f>
        <v>HT3</v>
      </c>
      <c r="O632" s="46" t="str">
        <f>LOWER(VLOOKUP($C632&amp;$L632,'Character Sets'!$A$3:$H$21,6,FALSE))</f>
        <v>sam</v>
      </c>
      <c r="P632" s="114" t="str">
        <f t="shared" si="111"/>
        <v>HT3_he_sam.png</v>
      </c>
      <c r="Q632" s="114" t="s">
        <v>23</v>
      </c>
      <c r="R632" s="107" cm="1">
        <f t="array" ref="R632">_xlfn.IFS($AF632="left", 275, $AF632="right", 525)</f>
        <v>525</v>
      </c>
      <c r="S632" s="107" cm="1">
        <f t="array" ref="S632">_xlfn.IFS($AG632="left", 275, $AG632="right", 525)</f>
        <v>275</v>
      </c>
      <c r="T632" s="107" cm="1">
        <f t="array" ref="T632">_xlfn.IFS($AF632="left", 175, $AF632="right", 725)</f>
        <v>725</v>
      </c>
      <c r="U632" s="107" cm="1">
        <f t="array" ref="U632">_xlfn.IFS($AI632="top", 150, $AI632="bottom", 250)</f>
        <v>250</v>
      </c>
      <c r="V632" s="107" cm="1">
        <f t="array" ref="V632">_xlfn.IFS($AI632="top", 100, $AI632="bottom", 300)</f>
        <v>300</v>
      </c>
      <c r="W632" s="107" cm="1">
        <f t="array" ref="W632">_xlfn.IFS($AI632="top", 50, $AI632="bottom", 350)</f>
        <v>350</v>
      </c>
      <c r="X632" s="111" t="str">
        <f t="shared" si="112"/>
        <v>ST3_brother_taylor.png</v>
      </c>
      <c r="Y632" s="106" t="str" cm="1">
        <f t="array" ref="Y632">_xlfn.IFS($AR632="target_sister",$AO632,$AR632="target_brother", $AN632,$AR632="distractor_sister",$AQ632,$AR632="distractor_brother",$AP632)</f>
        <v>HT3_sister_sam.png</v>
      </c>
      <c r="Z632" s="106" t="str" cm="1">
        <f t="array" ref="Z632">_xlfn.IFS($AS632="target_sister",$AO632,$AS632="target_brother", $AN632,$AS632="distractor_sister",$AQ632,$AS632="distractor_brother",$AP632)</f>
        <v>ST3_sister_taylor.png</v>
      </c>
      <c r="AA632" s="106" t="str" cm="1">
        <f t="array" ref="AA632">_xlfn.IFS($AT632="target_sister",$AO632,$AT632="target_brother", $AN632,$AT632="distractor_sister",$AQ632,$AT632="distractor_brother",$AP632)</f>
        <v>HT3_brother_sam.png</v>
      </c>
      <c r="AB632" s="106" t="str" cm="1">
        <f t="array" ref="AB632">_xlfn.IFS($AU632="target_sister",$AO632,$AU632="target_brother", $AN632,$AU632="distractor_sister",$AQ632,$AU632="distractor_brother",$AP632)</f>
        <v>ST3_brother_taylor.png</v>
      </c>
      <c r="AC632" s="111" t="str">
        <f>_xlfn.CONCAT(VLOOKUP($C632&amp;$G632,'Character Sets'!$A$3:$H$21,6,FALSE)," gave the ",LEFT($Q632,FIND(".",$Q632)-1)," to ",$AK632," ",$AL632,".")</f>
        <v>Taylor gave the broccoli to her brother.</v>
      </c>
      <c r="AD632" s="107">
        <v>12</v>
      </c>
      <c r="AE632" s="106" t="str" cm="1">
        <f t="array" ref="AE632">_xlfn.IFS($B632="both", "_nametag", $B632="nametag", "_nametag", $B632="intro", "", $B632="neither", "")</f>
        <v/>
      </c>
      <c r="AF632" s="46" t="s">
        <v>6</v>
      </c>
      <c r="AG632" s="46" t="s">
        <v>5</v>
      </c>
      <c r="AH632" s="108" t="str">
        <f t="shared" si="115"/>
        <v>broccoli</v>
      </c>
      <c r="AI632" s="46" t="s">
        <v>8</v>
      </c>
      <c r="AJ632" s="110" t="str">
        <f t="shared" si="113"/>
        <v>bottom right</v>
      </c>
      <c r="AK632" s="110" t="str" cm="1">
        <f t="array" ref="AK632">_xlfn.IFS($G632="he", "his", $G632="she", "her", $G632="they", "their")</f>
        <v>her</v>
      </c>
      <c r="AL632" s="110" t="s">
        <v>135</v>
      </c>
      <c r="AM632" s="111" t="str">
        <f t="shared" si="114"/>
        <v>she_brother</v>
      </c>
      <c r="AN632" s="106" t="str">
        <f t="shared" si="116"/>
        <v>ST3_brother_taylor.png</v>
      </c>
      <c r="AO632" s="106" t="str">
        <f t="shared" si="117"/>
        <v>ST3_sister_taylor.png</v>
      </c>
      <c r="AP632" s="106" t="str">
        <f t="shared" si="118"/>
        <v>HT3_brother_sam.png</v>
      </c>
      <c r="AQ632" s="106" t="str">
        <f t="shared" si="119"/>
        <v>HT3_sister_sam.png</v>
      </c>
      <c r="AR632" s="106" t="s">
        <v>358</v>
      </c>
      <c r="AS632" s="106" t="s">
        <v>356</v>
      </c>
      <c r="AT632" s="106" t="s">
        <v>357</v>
      </c>
      <c r="AU632" s="106" t="s">
        <v>355</v>
      </c>
    </row>
    <row r="633" spans="1:47" x14ac:dyDescent="0.25">
      <c r="A633" s="107">
        <v>18</v>
      </c>
      <c r="B633" s="107" t="s">
        <v>124</v>
      </c>
      <c r="C633" s="107">
        <v>6</v>
      </c>
      <c r="D633" s="46" t="s">
        <v>10</v>
      </c>
      <c r="E633" s="46" t="str">
        <f t="shared" si="109"/>
        <v>intro_list6_critical13</v>
      </c>
      <c r="F633" s="46" t="s">
        <v>337</v>
      </c>
      <c r="G633" s="46" t="s">
        <v>196</v>
      </c>
      <c r="H633" s="46">
        <f>VLOOKUP($C633&amp;$G633,'Character Sets'!$A$3:$H$21,3,FALSE)</f>
        <v>17</v>
      </c>
      <c r="I633" s="46" t="str">
        <f>VLOOKUP($C633&amp;$G633,'Character Sets'!$A$3:$H$21,4,FALSE)</f>
        <v>ST3</v>
      </c>
      <c r="J633" s="46" t="str">
        <f>LOWER(VLOOKUP($C633&amp;$G633,'Character Sets'!$A$3:$H$21,6,FALSE))</f>
        <v>taylor</v>
      </c>
      <c r="K633" s="114" t="str">
        <f t="shared" si="110"/>
        <v>ST3_she_taylor.png</v>
      </c>
      <c r="L633" s="46" t="s">
        <v>195</v>
      </c>
      <c r="M633" s="46">
        <f>VLOOKUP($C633&amp;$L633,'Character Sets'!$A$3:$H$21,3,FALSE)</f>
        <v>16</v>
      </c>
      <c r="N633" s="46" t="str">
        <f>VLOOKUP($C633&amp;$L633,'Character Sets'!$A$3:$H$21,4,FALSE)</f>
        <v>HT3</v>
      </c>
      <c r="O633" s="46" t="str">
        <f>LOWER(VLOOKUP($C633&amp;$L633,'Character Sets'!$A$3:$H$21,6,FALSE))</f>
        <v>sam</v>
      </c>
      <c r="P633" s="114" t="str">
        <f t="shared" si="111"/>
        <v>HT3_he_sam.png</v>
      </c>
      <c r="Q633" s="114" t="s">
        <v>24</v>
      </c>
      <c r="R633" s="107" cm="1">
        <f t="array" ref="R633">_xlfn.IFS($AF633="left", 275, $AF633="right", 525)</f>
        <v>275</v>
      </c>
      <c r="S633" s="107" cm="1">
        <f t="array" ref="S633">_xlfn.IFS($AG633="left", 275, $AG633="right", 525)</f>
        <v>525</v>
      </c>
      <c r="T633" s="107" cm="1">
        <f t="array" ref="T633">_xlfn.IFS($AF633="left", 175, $AF633="right", 725)</f>
        <v>175</v>
      </c>
      <c r="U633" s="107" cm="1">
        <f t="array" ref="U633">_xlfn.IFS($AI633="top", 150, $AI633="bottom", 250)</f>
        <v>150</v>
      </c>
      <c r="V633" s="107" cm="1">
        <f t="array" ref="V633">_xlfn.IFS($AI633="top", 100, $AI633="bottom", 300)</f>
        <v>100</v>
      </c>
      <c r="W633" s="107" cm="1">
        <f t="array" ref="W633">_xlfn.IFS($AI633="top", 50, $AI633="bottom", 350)</f>
        <v>50</v>
      </c>
      <c r="X633" s="111" t="str">
        <f t="shared" si="112"/>
        <v>ST3_brother_taylor.png</v>
      </c>
      <c r="Y633" s="106" t="str" cm="1">
        <f t="array" ref="Y633">_xlfn.IFS($AR633="target_sister",$AO633,$AR633="target_brother", $AN633,$AR633="distractor_sister",$AQ633,$AR633="distractor_brother",$AP633)</f>
        <v>ST3_brother_taylor.png</v>
      </c>
      <c r="Z633" s="106" t="str" cm="1">
        <f t="array" ref="Z633">_xlfn.IFS($AS633="target_sister",$AO633,$AS633="target_brother", $AN633,$AS633="distractor_sister",$AQ633,$AS633="distractor_brother",$AP633)</f>
        <v>HT3_brother_sam.png</v>
      </c>
      <c r="AA633" s="106" t="str" cm="1">
        <f t="array" ref="AA633">_xlfn.IFS($AT633="target_sister",$AO633,$AT633="target_brother", $AN633,$AT633="distractor_sister",$AQ633,$AT633="distractor_brother",$AP633)</f>
        <v>ST3_sister_taylor.png</v>
      </c>
      <c r="AB633" s="106" t="str" cm="1">
        <f t="array" ref="AB633">_xlfn.IFS($AU633="target_sister",$AO633,$AU633="target_brother", $AN633,$AU633="distractor_sister",$AQ633,$AU633="distractor_brother",$AP633)</f>
        <v>HT3_sister_sam.png</v>
      </c>
      <c r="AC633" s="111" t="str">
        <f>_xlfn.CONCAT(VLOOKUP($C633&amp;$G633,'Character Sets'!$A$3:$H$21,6,FALSE)," gave the ",LEFT($Q633,FIND(".",$Q633)-1)," to ",$AK633," ",$AL633,".")</f>
        <v>Taylor gave the egg to her brother.</v>
      </c>
      <c r="AD633" s="107">
        <v>13</v>
      </c>
      <c r="AE633" s="106" t="str" cm="1">
        <f t="array" ref="AE633">_xlfn.IFS($B633="both", "_nametag", $B633="nametag", "_nametag", $B633="intro", "", $B633="neither", "")</f>
        <v/>
      </c>
      <c r="AF633" s="46" t="s">
        <v>5</v>
      </c>
      <c r="AG633" s="46" t="s">
        <v>6</v>
      </c>
      <c r="AH633" s="108" t="str">
        <f t="shared" si="115"/>
        <v>egg</v>
      </c>
      <c r="AI633" s="46" t="s">
        <v>7</v>
      </c>
      <c r="AJ633" s="110" t="str">
        <f t="shared" si="113"/>
        <v>top left</v>
      </c>
      <c r="AK633" s="110" t="str" cm="1">
        <f t="array" ref="AK633">_xlfn.IFS($G633="he", "his", $G633="she", "her", $G633="they", "their")</f>
        <v>her</v>
      </c>
      <c r="AL633" s="110" t="s">
        <v>135</v>
      </c>
      <c r="AM633" s="111" t="str">
        <f t="shared" si="114"/>
        <v>she_brother</v>
      </c>
      <c r="AN633" s="106" t="str">
        <f t="shared" si="116"/>
        <v>ST3_brother_taylor.png</v>
      </c>
      <c r="AO633" s="106" t="str">
        <f t="shared" si="117"/>
        <v>ST3_sister_taylor.png</v>
      </c>
      <c r="AP633" s="106" t="str">
        <f t="shared" si="118"/>
        <v>HT3_brother_sam.png</v>
      </c>
      <c r="AQ633" s="106" t="str">
        <f t="shared" si="119"/>
        <v>HT3_sister_sam.png</v>
      </c>
      <c r="AR633" s="106" t="s">
        <v>355</v>
      </c>
      <c r="AS633" s="106" t="s">
        <v>357</v>
      </c>
      <c r="AT633" s="106" t="s">
        <v>356</v>
      </c>
      <c r="AU633" s="106" t="s">
        <v>358</v>
      </c>
    </row>
    <row r="634" spans="1:47" x14ac:dyDescent="0.25">
      <c r="A634" s="107">
        <v>18</v>
      </c>
      <c r="B634" s="107" t="s">
        <v>124</v>
      </c>
      <c r="C634" s="107">
        <v>6</v>
      </c>
      <c r="D634" s="46" t="s">
        <v>10</v>
      </c>
      <c r="E634" s="46" t="str">
        <f t="shared" si="109"/>
        <v>intro_list6_critical14</v>
      </c>
      <c r="F634" s="46" t="s">
        <v>337</v>
      </c>
      <c r="G634" s="46" t="s">
        <v>196</v>
      </c>
      <c r="H634" s="46">
        <f>VLOOKUP($C634&amp;$G634,'Character Sets'!$A$3:$H$21,3,FALSE)</f>
        <v>17</v>
      </c>
      <c r="I634" s="46" t="str">
        <f>VLOOKUP($C634&amp;$G634,'Character Sets'!$A$3:$H$21,4,FALSE)</f>
        <v>ST3</v>
      </c>
      <c r="J634" s="46" t="str">
        <f>LOWER(VLOOKUP($C634&amp;$G634,'Character Sets'!$A$3:$H$21,6,FALSE))</f>
        <v>taylor</v>
      </c>
      <c r="K634" s="114" t="str">
        <f t="shared" si="110"/>
        <v>ST3_she_taylor.png</v>
      </c>
      <c r="L634" s="46" t="s">
        <v>195</v>
      </c>
      <c r="M634" s="46">
        <f>VLOOKUP($C634&amp;$L634,'Character Sets'!$A$3:$H$21,3,FALSE)</f>
        <v>16</v>
      </c>
      <c r="N634" s="46" t="str">
        <f>VLOOKUP($C634&amp;$L634,'Character Sets'!$A$3:$H$21,4,FALSE)</f>
        <v>HT3</v>
      </c>
      <c r="O634" s="46" t="str">
        <f>LOWER(VLOOKUP($C634&amp;$L634,'Character Sets'!$A$3:$H$21,6,FALSE))</f>
        <v>sam</v>
      </c>
      <c r="P634" s="114" t="str">
        <f t="shared" si="111"/>
        <v>HT3_he_sam.png</v>
      </c>
      <c r="Q634" s="114" t="s">
        <v>35</v>
      </c>
      <c r="R634" s="107" cm="1">
        <f t="array" ref="R634">_xlfn.IFS($AF634="left", 275, $AF634="right", 525)</f>
        <v>525</v>
      </c>
      <c r="S634" s="107" cm="1">
        <f t="array" ref="S634">_xlfn.IFS($AG634="left", 275, $AG634="right", 525)</f>
        <v>275</v>
      </c>
      <c r="T634" s="107" cm="1">
        <f t="array" ref="T634">_xlfn.IFS($AF634="left", 175, $AF634="right", 725)</f>
        <v>725</v>
      </c>
      <c r="U634" s="107" cm="1">
        <f t="array" ref="U634">_xlfn.IFS($AI634="top", 150, $AI634="bottom", 250)</f>
        <v>150</v>
      </c>
      <c r="V634" s="107" cm="1">
        <f t="array" ref="V634">_xlfn.IFS($AI634="top", 100, $AI634="bottom", 300)</f>
        <v>100</v>
      </c>
      <c r="W634" s="107" cm="1">
        <f t="array" ref="W634">_xlfn.IFS($AI634="top", 50, $AI634="bottom", 350)</f>
        <v>50</v>
      </c>
      <c r="X634" s="111" t="str">
        <f t="shared" si="112"/>
        <v>ST3_sister_taylor.png</v>
      </c>
      <c r="Y634" s="106" t="str" cm="1">
        <f t="array" ref="Y634">_xlfn.IFS($AR634="target_sister",$AO634,$AR634="target_brother", $AN634,$AR634="distractor_sister",$AQ634,$AR634="distractor_brother",$AP634)</f>
        <v>HT3_sister_sam.png</v>
      </c>
      <c r="Z634" s="106" t="str" cm="1">
        <f t="array" ref="Z634">_xlfn.IFS($AS634="target_sister",$AO634,$AS634="target_brother", $AN634,$AS634="distractor_sister",$AQ634,$AS634="distractor_brother",$AP634)</f>
        <v>ST3_sister_taylor.png</v>
      </c>
      <c r="AA634" s="106" t="str" cm="1">
        <f t="array" ref="AA634">_xlfn.IFS($AT634="target_sister",$AO634,$AT634="target_brother", $AN634,$AT634="distractor_sister",$AQ634,$AT634="distractor_brother",$AP634)</f>
        <v>HT3_brother_sam.png</v>
      </c>
      <c r="AB634" s="106" t="str" cm="1">
        <f t="array" ref="AB634">_xlfn.IFS($AU634="target_sister",$AO634,$AU634="target_brother", $AN634,$AU634="distractor_sister",$AQ634,$AU634="distractor_brother",$AP634)</f>
        <v>ST3_brother_taylor.png</v>
      </c>
      <c r="AC634" s="111" t="str">
        <f>_xlfn.CONCAT(VLOOKUP($C634&amp;$G634,'Character Sets'!$A$3:$H$21,6,FALSE)," gave the ",LEFT($Q634,FIND(".",$Q634)-1)," to ",$AK634," ",$AL634,".")</f>
        <v>Taylor gave the strawberry to her sister.</v>
      </c>
      <c r="AD634" s="107">
        <v>14</v>
      </c>
      <c r="AE634" s="106" t="str" cm="1">
        <f t="array" ref="AE634">_xlfn.IFS($B634="both", "_nametag", $B634="nametag", "_nametag", $B634="intro", "", $B634="neither", "")</f>
        <v/>
      </c>
      <c r="AF634" s="46" t="s">
        <v>6</v>
      </c>
      <c r="AG634" s="46" t="s">
        <v>5</v>
      </c>
      <c r="AH634" s="108" t="str">
        <f t="shared" si="115"/>
        <v>strawberry</v>
      </c>
      <c r="AI634" s="46" t="s">
        <v>7</v>
      </c>
      <c r="AJ634" s="110" t="str">
        <f t="shared" si="113"/>
        <v>top right</v>
      </c>
      <c r="AK634" s="110" t="str" cm="1">
        <f t="array" ref="AK634">_xlfn.IFS($G634="he", "his", $G634="she", "her", $G634="they", "their")</f>
        <v>her</v>
      </c>
      <c r="AL634" s="110" t="s">
        <v>136</v>
      </c>
      <c r="AM634" s="111" t="str">
        <f t="shared" si="114"/>
        <v>she_sister</v>
      </c>
      <c r="AN634" s="106" t="str">
        <f t="shared" si="116"/>
        <v>ST3_brother_taylor.png</v>
      </c>
      <c r="AO634" s="106" t="str">
        <f t="shared" si="117"/>
        <v>ST3_sister_taylor.png</v>
      </c>
      <c r="AP634" s="106" t="str">
        <f t="shared" si="118"/>
        <v>HT3_brother_sam.png</v>
      </c>
      <c r="AQ634" s="106" t="str">
        <f t="shared" si="119"/>
        <v>HT3_sister_sam.png</v>
      </c>
      <c r="AR634" s="106" t="s">
        <v>358</v>
      </c>
      <c r="AS634" s="106" t="s">
        <v>356</v>
      </c>
      <c r="AT634" s="106" t="s">
        <v>357</v>
      </c>
      <c r="AU634" s="106" t="s">
        <v>355</v>
      </c>
    </row>
    <row r="635" spans="1:47" x14ac:dyDescent="0.25">
      <c r="A635" s="107">
        <v>18</v>
      </c>
      <c r="B635" s="107" t="s">
        <v>124</v>
      </c>
      <c r="C635" s="107">
        <v>6</v>
      </c>
      <c r="D635" s="46" t="s">
        <v>10</v>
      </c>
      <c r="E635" s="46" t="str">
        <f t="shared" si="109"/>
        <v>intro_list6_critical15</v>
      </c>
      <c r="F635" s="46" t="s">
        <v>337</v>
      </c>
      <c r="G635" s="46" t="s">
        <v>196</v>
      </c>
      <c r="H635" s="46">
        <f>VLOOKUP($C635&amp;$G635,'Character Sets'!$A$3:$H$21,3,FALSE)</f>
        <v>17</v>
      </c>
      <c r="I635" s="46" t="str">
        <f>VLOOKUP($C635&amp;$G635,'Character Sets'!$A$3:$H$21,4,FALSE)</f>
        <v>ST3</v>
      </c>
      <c r="J635" s="46" t="str">
        <f>LOWER(VLOOKUP($C635&amp;$G635,'Character Sets'!$A$3:$H$21,6,FALSE))</f>
        <v>taylor</v>
      </c>
      <c r="K635" s="114" t="str">
        <f t="shared" si="110"/>
        <v>ST3_she_taylor.png</v>
      </c>
      <c r="L635" s="46" t="s">
        <v>195</v>
      </c>
      <c r="M635" s="46">
        <f>VLOOKUP($C635&amp;$L635,'Character Sets'!$A$3:$H$21,3,FALSE)</f>
        <v>16</v>
      </c>
      <c r="N635" s="46" t="str">
        <f>VLOOKUP($C635&amp;$L635,'Character Sets'!$A$3:$H$21,4,FALSE)</f>
        <v>HT3</v>
      </c>
      <c r="O635" s="46" t="str">
        <f>LOWER(VLOOKUP($C635&amp;$L635,'Character Sets'!$A$3:$H$21,6,FALSE))</f>
        <v>sam</v>
      </c>
      <c r="P635" s="114" t="str">
        <f t="shared" si="111"/>
        <v>HT3_he_sam.png</v>
      </c>
      <c r="Q635" s="114" t="s">
        <v>25</v>
      </c>
      <c r="R635" s="107" cm="1">
        <f t="array" ref="R635">_xlfn.IFS($AF635="left", 275, $AF635="right", 525)</f>
        <v>275</v>
      </c>
      <c r="S635" s="107" cm="1">
        <f t="array" ref="S635">_xlfn.IFS($AG635="left", 275, $AG635="right", 525)</f>
        <v>525</v>
      </c>
      <c r="T635" s="107" cm="1">
        <f t="array" ref="T635">_xlfn.IFS($AF635="left", 175, $AF635="right", 725)</f>
        <v>175</v>
      </c>
      <c r="U635" s="107" cm="1">
        <f t="array" ref="U635">_xlfn.IFS($AI635="top", 150, $AI635="bottom", 250)</f>
        <v>250</v>
      </c>
      <c r="V635" s="107" cm="1">
        <f t="array" ref="V635">_xlfn.IFS($AI635="top", 100, $AI635="bottom", 300)</f>
        <v>300</v>
      </c>
      <c r="W635" s="107" cm="1">
        <f t="array" ref="W635">_xlfn.IFS($AI635="top", 50, $AI635="bottom", 350)</f>
        <v>350</v>
      </c>
      <c r="X635" s="111" t="str">
        <f t="shared" si="112"/>
        <v>ST3_brother_taylor.png</v>
      </c>
      <c r="Y635" s="106" t="str" cm="1">
        <f t="array" ref="Y635">_xlfn.IFS($AR635="target_sister",$AO635,$AR635="target_brother", $AN635,$AR635="distractor_sister",$AQ635,$AR635="distractor_brother",$AP635)</f>
        <v>ST3_sister_taylor.png</v>
      </c>
      <c r="Z635" s="106" t="str" cm="1">
        <f t="array" ref="Z635">_xlfn.IFS($AS635="target_sister",$AO635,$AS635="target_brother", $AN635,$AS635="distractor_sister",$AQ635,$AS635="distractor_brother",$AP635)</f>
        <v>HT3_brother_sam.png</v>
      </c>
      <c r="AA635" s="106" t="str" cm="1">
        <f t="array" ref="AA635">_xlfn.IFS($AT635="target_sister",$AO635,$AT635="target_brother", $AN635,$AT635="distractor_sister",$AQ635,$AT635="distractor_brother",$AP635)</f>
        <v>ST3_brother_taylor.png</v>
      </c>
      <c r="AB635" s="106" t="str" cm="1">
        <f t="array" ref="AB635">_xlfn.IFS($AU635="target_sister",$AO635,$AU635="target_brother", $AN635,$AU635="distractor_sister",$AQ635,$AU635="distractor_brother",$AP635)</f>
        <v>HT3_sister_sam.png</v>
      </c>
      <c r="AC635" s="111" t="str">
        <f>_xlfn.CONCAT(VLOOKUP($C635&amp;$G635,'Character Sets'!$A$3:$H$21,6,FALSE)," gave the ",LEFT($Q635,FIND(".",$Q635)-1)," to ",$AK635," ",$AL635,".")</f>
        <v>Taylor gave the pineapple to her brother.</v>
      </c>
      <c r="AD635" s="107">
        <v>15</v>
      </c>
      <c r="AE635" s="106" t="str" cm="1">
        <f t="array" ref="AE635">_xlfn.IFS($B635="both", "_nametag", $B635="nametag", "_nametag", $B635="intro", "", $B635="neither", "")</f>
        <v/>
      </c>
      <c r="AF635" s="46" t="s">
        <v>5</v>
      </c>
      <c r="AG635" s="46" t="s">
        <v>6</v>
      </c>
      <c r="AH635" s="108" t="str">
        <f t="shared" si="115"/>
        <v>pineapple</v>
      </c>
      <c r="AI635" s="46" t="s">
        <v>8</v>
      </c>
      <c r="AJ635" s="110" t="str">
        <f t="shared" si="113"/>
        <v>bottom left</v>
      </c>
      <c r="AK635" s="110" t="str" cm="1">
        <f t="array" ref="AK635">_xlfn.IFS($G635="he", "his", $G635="she", "her", $G635="they", "their")</f>
        <v>her</v>
      </c>
      <c r="AL635" s="110" t="s">
        <v>135</v>
      </c>
      <c r="AM635" s="111" t="str">
        <f t="shared" si="114"/>
        <v>she_brother</v>
      </c>
      <c r="AN635" s="106" t="str">
        <f t="shared" si="116"/>
        <v>ST3_brother_taylor.png</v>
      </c>
      <c r="AO635" s="106" t="str">
        <f t="shared" si="117"/>
        <v>ST3_sister_taylor.png</v>
      </c>
      <c r="AP635" s="106" t="str">
        <f t="shared" si="118"/>
        <v>HT3_brother_sam.png</v>
      </c>
      <c r="AQ635" s="106" t="str">
        <f t="shared" si="119"/>
        <v>HT3_sister_sam.png</v>
      </c>
      <c r="AR635" s="106" t="s">
        <v>356</v>
      </c>
      <c r="AS635" s="106" t="s">
        <v>357</v>
      </c>
      <c r="AT635" s="106" t="s">
        <v>355</v>
      </c>
      <c r="AU635" s="106" t="s">
        <v>358</v>
      </c>
    </row>
    <row r="636" spans="1:47" x14ac:dyDescent="0.25">
      <c r="A636" s="107">
        <v>18</v>
      </c>
      <c r="B636" s="107" t="s">
        <v>124</v>
      </c>
      <c r="C636" s="107">
        <v>6</v>
      </c>
      <c r="D636" s="46" t="s">
        <v>10</v>
      </c>
      <c r="E636" s="46" t="str">
        <f t="shared" si="109"/>
        <v>intro_list6_critical16</v>
      </c>
      <c r="F636" s="109" t="s">
        <v>338</v>
      </c>
      <c r="G636" s="46" t="s">
        <v>196</v>
      </c>
      <c r="H636" s="46">
        <f>VLOOKUP($C636&amp;$G636,'Character Sets'!$A$3:$H$21,3,FALSE)</f>
        <v>17</v>
      </c>
      <c r="I636" s="46" t="str">
        <f>VLOOKUP($C636&amp;$G636,'Character Sets'!$A$3:$H$21,4,FALSE)</f>
        <v>ST3</v>
      </c>
      <c r="J636" s="46" t="str">
        <f>LOWER(VLOOKUP($C636&amp;$G636,'Character Sets'!$A$3:$H$21,6,FALSE))</f>
        <v>taylor</v>
      </c>
      <c r="K636" s="114" t="str">
        <f t="shared" si="110"/>
        <v>ST3_she_taylor.png</v>
      </c>
      <c r="L636" s="46" t="s">
        <v>197</v>
      </c>
      <c r="M636" s="46">
        <f>VLOOKUP($C636&amp;$L636,'Character Sets'!$A$3:$H$21,3,FALSE)</f>
        <v>18</v>
      </c>
      <c r="N636" s="46" t="str">
        <f>VLOOKUP($C636&amp;$L636,'Character Sets'!$A$3:$H$21,4,FALSE)</f>
        <v>HT2</v>
      </c>
      <c r="O636" s="46" t="str">
        <f>LOWER(VLOOKUP($C636&amp;$L636,'Character Sets'!$A$3:$H$21,6,FALSE))</f>
        <v>jordan</v>
      </c>
      <c r="P636" s="114" t="str">
        <f t="shared" si="111"/>
        <v>HT2_they_jordan.png</v>
      </c>
      <c r="Q636" s="114" t="s">
        <v>26</v>
      </c>
      <c r="R636" s="107" cm="1">
        <f t="array" ref="R636">_xlfn.IFS($AF636="left", 275, $AF636="right", 525)</f>
        <v>525</v>
      </c>
      <c r="S636" s="107" cm="1">
        <f t="array" ref="S636">_xlfn.IFS($AG636="left", 275, $AG636="right", 525)</f>
        <v>275</v>
      </c>
      <c r="T636" s="107" cm="1">
        <f t="array" ref="T636">_xlfn.IFS($AF636="left", 175, $AF636="right", 725)</f>
        <v>725</v>
      </c>
      <c r="U636" s="107" cm="1">
        <f t="array" ref="U636">_xlfn.IFS($AI636="top", 150, $AI636="bottom", 250)</f>
        <v>250</v>
      </c>
      <c r="V636" s="107" cm="1">
        <f t="array" ref="V636">_xlfn.IFS($AI636="top", 100, $AI636="bottom", 300)</f>
        <v>300</v>
      </c>
      <c r="W636" s="107" cm="1">
        <f t="array" ref="W636">_xlfn.IFS($AI636="top", 50, $AI636="bottom", 350)</f>
        <v>350</v>
      </c>
      <c r="X636" s="111" t="str">
        <f t="shared" si="112"/>
        <v>ST3_sister_taylor.png</v>
      </c>
      <c r="Y636" s="106" t="str" cm="1">
        <f t="array" ref="Y636">_xlfn.IFS($AR636="target_sister",$AO636,$AR636="target_brother", $AN636,$AR636="distractor_sister",$AQ636,$AR636="distractor_brother",$AP636)</f>
        <v>HT2_brother_jordan.png</v>
      </c>
      <c r="Z636" s="106" t="str" cm="1">
        <f t="array" ref="Z636">_xlfn.IFS($AS636="target_sister",$AO636,$AS636="target_brother", $AN636,$AS636="distractor_sister",$AQ636,$AS636="distractor_brother",$AP636)</f>
        <v>ST3_brother_taylor.png</v>
      </c>
      <c r="AA636" s="106" t="str" cm="1">
        <f t="array" ref="AA636">_xlfn.IFS($AT636="target_sister",$AO636,$AT636="target_brother", $AN636,$AT636="distractor_sister",$AQ636,$AT636="distractor_brother",$AP636)</f>
        <v>HT2_sister_jordan.png</v>
      </c>
      <c r="AB636" s="106" t="str" cm="1">
        <f t="array" ref="AB636">_xlfn.IFS($AU636="target_sister",$AO636,$AU636="target_brother", $AN636,$AU636="distractor_sister",$AQ636,$AU636="distractor_brother",$AP636)</f>
        <v>ST3_sister_taylor.png</v>
      </c>
      <c r="AC636" s="111" t="str">
        <f>_xlfn.CONCAT(VLOOKUP($C636&amp;$G636,'Character Sets'!$A$3:$H$21,6,FALSE)," gave the ",LEFT($Q636,FIND(".",$Q636)-1)," to ",$AK636," ",$AL636,".")</f>
        <v>Taylor gave the banana to her sister.</v>
      </c>
      <c r="AD636" s="107">
        <v>16</v>
      </c>
      <c r="AE636" s="106" t="str" cm="1">
        <f t="array" ref="AE636">_xlfn.IFS($B636="both", "_nametag", $B636="nametag", "_nametag", $B636="intro", "", $B636="neither", "")</f>
        <v/>
      </c>
      <c r="AF636" s="46" t="s">
        <v>6</v>
      </c>
      <c r="AG636" s="46" t="s">
        <v>5</v>
      </c>
      <c r="AH636" s="108" t="str">
        <f t="shared" si="115"/>
        <v>banana</v>
      </c>
      <c r="AI636" s="46" t="s">
        <v>8</v>
      </c>
      <c r="AJ636" s="110" t="str">
        <f t="shared" si="113"/>
        <v>bottom right</v>
      </c>
      <c r="AK636" s="110" t="str" cm="1">
        <f t="array" ref="AK636">_xlfn.IFS($G636="he", "his", $G636="she", "her", $G636="they", "their")</f>
        <v>her</v>
      </c>
      <c r="AL636" s="110" t="s">
        <v>136</v>
      </c>
      <c r="AM636" s="111" t="str">
        <f t="shared" si="114"/>
        <v>she_sister</v>
      </c>
      <c r="AN636" s="106" t="str">
        <f t="shared" si="116"/>
        <v>ST3_brother_taylor.png</v>
      </c>
      <c r="AO636" s="106" t="str">
        <f t="shared" si="117"/>
        <v>ST3_sister_taylor.png</v>
      </c>
      <c r="AP636" s="106" t="str">
        <f t="shared" si="118"/>
        <v>HT2_brother_jordan.png</v>
      </c>
      <c r="AQ636" s="106" t="str">
        <f t="shared" si="119"/>
        <v>HT2_sister_jordan.png</v>
      </c>
      <c r="AR636" s="106" t="s">
        <v>357</v>
      </c>
      <c r="AS636" s="106" t="s">
        <v>355</v>
      </c>
      <c r="AT636" s="106" t="s">
        <v>358</v>
      </c>
      <c r="AU636" s="106" t="s">
        <v>356</v>
      </c>
    </row>
    <row r="637" spans="1:47" x14ac:dyDescent="0.25">
      <c r="A637" s="107">
        <v>18</v>
      </c>
      <c r="B637" s="107" t="s">
        <v>124</v>
      </c>
      <c r="C637" s="107">
        <v>6</v>
      </c>
      <c r="D637" s="46" t="s">
        <v>10</v>
      </c>
      <c r="E637" s="46" t="str">
        <f t="shared" si="109"/>
        <v>intro_list6_critical17</v>
      </c>
      <c r="F637" s="109" t="s">
        <v>338</v>
      </c>
      <c r="G637" s="46" t="s">
        <v>196</v>
      </c>
      <c r="H637" s="46">
        <f>VLOOKUP($C637&amp;$G637,'Character Sets'!$A$3:$H$21,3,FALSE)</f>
        <v>17</v>
      </c>
      <c r="I637" s="46" t="str">
        <f>VLOOKUP($C637&amp;$G637,'Character Sets'!$A$3:$H$21,4,FALSE)</f>
        <v>ST3</v>
      </c>
      <c r="J637" s="46" t="str">
        <f>LOWER(VLOOKUP($C637&amp;$G637,'Character Sets'!$A$3:$H$21,6,FALSE))</f>
        <v>taylor</v>
      </c>
      <c r="K637" s="114" t="str">
        <f t="shared" si="110"/>
        <v>ST3_she_taylor.png</v>
      </c>
      <c r="L637" s="46" t="s">
        <v>197</v>
      </c>
      <c r="M637" s="46">
        <f>VLOOKUP($C637&amp;$L637,'Character Sets'!$A$3:$H$21,3,FALSE)</f>
        <v>18</v>
      </c>
      <c r="N637" s="46" t="str">
        <f>VLOOKUP($C637&amp;$L637,'Character Sets'!$A$3:$H$21,4,FALSE)</f>
        <v>HT2</v>
      </c>
      <c r="O637" s="46" t="str">
        <f>LOWER(VLOOKUP($C637&amp;$L637,'Character Sets'!$A$3:$H$21,6,FALSE))</f>
        <v>jordan</v>
      </c>
      <c r="P637" s="114" t="str">
        <f t="shared" si="111"/>
        <v>HT2_they_jordan.png</v>
      </c>
      <c r="Q637" s="114" t="s">
        <v>175</v>
      </c>
      <c r="R637" s="107" cm="1">
        <f t="array" ref="R637">_xlfn.IFS($AF637="left", 275, $AF637="right", 525)</f>
        <v>275</v>
      </c>
      <c r="S637" s="107" cm="1">
        <f t="array" ref="S637">_xlfn.IFS($AG637="left", 275, $AG637="right", 525)</f>
        <v>525</v>
      </c>
      <c r="T637" s="107" cm="1">
        <f t="array" ref="T637">_xlfn.IFS($AF637="left", 175, $AF637="right", 725)</f>
        <v>175</v>
      </c>
      <c r="U637" s="107" cm="1">
        <f t="array" ref="U637">_xlfn.IFS($AI637="top", 150, $AI637="bottom", 250)</f>
        <v>150</v>
      </c>
      <c r="V637" s="107" cm="1">
        <f t="array" ref="V637">_xlfn.IFS($AI637="top", 100, $AI637="bottom", 300)</f>
        <v>100</v>
      </c>
      <c r="W637" s="107" cm="1">
        <f t="array" ref="W637">_xlfn.IFS($AI637="top", 50, $AI637="bottom", 350)</f>
        <v>50</v>
      </c>
      <c r="X637" s="111" t="str">
        <f t="shared" si="112"/>
        <v>ST3_sister_taylor.png</v>
      </c>
      <c r="Y637" s="106" t="str" cm="1">
        <f t="array" ref="Y637">_xlfn.IFS($AR637="target_sister",$AO637,$AR637="target_brother", $AN637,$AR637="distractor_sister",$AQ637,$AR637="distractor_brother",$AP637)</f>
        <v>ST3_sister_taylor.png</v>
      </c>
      <c r="Z637" s="106" t="str" cm="1">
        <f t="array" ref="Z637">_xlfn.IFS($AS637="target_sister",$AO637,$AS637="target_brother", $AN637,$AS637="distractor_sister",$AQ637,$AS637="distractor_brother",$AP637)</f>
        <v>HT2_sister_jordan.png</v>
      </c>
      <c r="AA637" s="106" t="str" cm="1">
        <f t="array" ref="AA637">_xlfn.IFS($AT637="target_sister",$AO637,$AT637="target_brother", $AN637,$AT637="distractor_sister",$AQ637,$AT637="distractor_brother",$AP637)</f>
        <v>ST3_brother_taylor.png</v>
      </c>
      <c r="AB637" s="106" t="str" cm="1">
        <f t="array" ref="AB637">_xlfn.IFS($AU637="target_sister",$AO637,$AU637="target_brother", $AN637,$AU637="distractor_sister",$AQ637,$AU637="distractor_brother",$AP637)</f>
        <v>HT2_brother_jordan.png</v>
      </c>
      <c r="AC637" s="111" t="str">
        <f>_xlfn.CONCAT(VLOOKUP($C637&amp;$G637,'Character Sets'!$A$3:$H$21,6,FALSE)," gave the ",LEFT($Q637,FIND(".",$Q637)-1)," to ",$AK637," ",$AL637,".")</f>
        <v>Taylor gave the bacon to her sister.</v>
      </c>
      <c r="AD637" s="107">
        <v>17</v>
      </c>
      <c r="AE637" s="106" t="str" cm="1">
        <f t="array" ref="AE637">_xlfn.IFS($B637="both", "_nametag", $B637="nametag", "_nametag", $B637="intro", "", $B637="neither", "")</f>
        <v/>
      </c>
      <c r="AF637" s="46" t="s">
        <v>5</v>
      </c>
      <c r="AG637" s="46" t="s">
        <v>6</v>
      </c>
      <c r="AH637" s="108" t="str">
        <f t="shared" si="115"/>
        <v>bacon</v>
      </c>
      <c r="AI637" s="46" t="s">
        <v>7</v>
      </c>
      <c r="AJ637" s="110" t="str">
        <f t="shared" si="113"/>
        <v>top left</v>
      </c>
      <c r="AK637" s="110" t="str" cm="1">
        <f t="array" ref="AK637">_xlfn.IFS($G637="he", "his", $G637="she", "her", $G637="they", "their")</f>
        <v>her</v>
      </c>
      <c r="AL637" s="110" t="s">
        <v>136</v>
      </c>
      <c r="AM637" s="111" t="str">
        <f t="shared" si="114"/>
        <v>she_sister</v>
      </c>
      <c r="AN637" s="106" t="str">
        <f t="shared" si="116"/>
        <v>ST3_brother_taylor.png</v>
      </c>
      <c r="AO637" s="106" t="str">
        <f t="shared" si="117"/>
        <v>ST3_sister_taylor.png</v>
      </c>
      <c r="AP637" s="106" t="str">
        <f t="shared" si="118"/>
        <v>HT2_brother_jordan.png</v>
      </c>
      <c r="AQ637" s="106" t="str">
        <f t="shared" si="119"/>
        <v>HT2_sister_jordan.png</v>
      </c>
      <c r="AR637" s="106" t="s">
        <v>356</v>
      </c>
      <c r="AS637" s="106" t="s">
        <v>358</v>
      </c>
      <c r="AT637" s="106" t="s">
        <v>355</v>
      </c>
      <c r="AU637" s="106" t="s">
        <v>357</v>
      </c>
    </row>
    <row r="638" spans="1:47" x14ac:dyDescent="0.25">
      <c r="A638" s="107">
        <v>18</v>
      </c>
      <c r="B638" s="107" t="s">
        <v>124</v>
      </c>
      <c r="C638" s="107">
        <v>6</v>
      </c>
      <c r="D638" s="46" t="s">
        <v>10</v>
      </c>
      <c r="E638" s="46" t="str">
        <f t="shared" si="109"/>
        <v>intro_list6_critical18</v>
      </c>
      <c r="F638" s="109" t="s">
        <v>338</v>
      </c>
      <c r="G638" s="46" t="s">
        <v>196</v>
      </c>
      <c r="H638" s="46">
        <f>VLOOKUP($C638&amp;$G638,'Character Sets'!$A$3:$H$21,3,FALSE)</f>
        <v>17</v>
      </c>
      <c r="I638" s="46" t="str">
        <f>VLOOKUP($C638&amp;$G638,'Character Sets'!$A$3:$H$21,4,FALSE)</f>
        <v>ST3</v>
      </c>
      <c r="J638" s="46" t="str">
        <f>LOWER(VLOOKUP($C638&amp;$G638,'Character Sets'!$A$3:$H$21,6,FALSE))</f>
        <v>taylor</v>
      </c>
      <c r="K638" s="114" t="str">
        <f t="shared" si="110"/>
        <v>ST3_she_taylor.png</v>
      </c>
      <c r="L638" s="46" t="s">
        <v>197</v>
      </c>
      <c r="M638" s="46">
        <f>VLOOKUP($C638&amp;$L638,'Character Sets'!$A$3:$H$21,3,FALSE)</f>
        <v>18</v>
      </c>
      <c r="N638" s="46" t="str">
        <f>VLOOKUP($C638&amp;$L638,'Character Sets'!$A$3:$H$21,4,FALSE)</f>
        <v>HT2</v>
      </c>
      <c r="O638" s="46" t="str">
        <f>LOWER(VLOOKUP($C638&amp;$L638,'Character Sets'!$A$3:$H$21,6,FALSE))</f>
        <v>jordan</v>
      </c>
      <c r="P638" s="114" t="str">
        <f t="shared" si="111"/>
        <v>HT2_they_jordan.png</v>
      </c>
      <c r="Q638" s="127" t="s">
        <v>171</v>
      </c>
      <c r="R638" s="107" cm="1">
        <f t="array" ref="R638">_xlfn.IFS($AF638="left", 275, $AF638="right", 525)</f>
        <v>525</v>
      </c>
      <c r="S638" s="107" cm="1">
        <f t="array" ref="S638">_xlfn.IFS($AG638="left", 275, $AG638="right", 525)</f>
        <v>275</v>
      </c>
      <c r="T638" s="107" cm="1">
        <f t="array" ref="T638">_xlfn.IFS($AF638="left", 175, $AF638="right", 725)</f>
        <v>725</v>
      </c>
      <c r="U638" s="107" cm="1">
        <f t="array" ref="U638">_xlfn.IFS($AI638="top", 150, $AI638="bottom", 250)</f>
        <v>150</v>
      </c>
      <c r="V638" s="107" cm="1">
        <f t="array" ref="V638">_xlfn.IFS($AI638="top", 100, $AI638="bottom", 300)</f>
        <v>100</v>
      </c>
      <c r="W638" s="107" cm="1">
        <f t="array" ref="W638">_xlfn.IFS($AI638="top", 50, $AI638="bottom", 350)</f>
        <v>50</v>
      </c>
      <c r="X638" s="111" t="str">
        <f t="shared" si="112"/>
        <v>ST3_brother_taylor.png</v>
      </c>
      <c r="Y638" s="106" t="str" cm="1">
        <f t="array" ref="Y638">_xlfn.IFS($AR638="target_sister",$AO638,$AR638="target_brother", $AN638,$AR638="distractor_sister",$AQ638,$AR638="distractor_brother",$AP638)</f>
        <v>HT2_brother_jordan.png</v>
      </c>
      <c r="Z638" s="106" t="str" cm="1">
        <f t="array" ref="Z638">_xlfn.IFS($AS638="target_sister",$AO638,$AS638="target_brother", $AN638,$AS638="distractor_sister",$AQ638,$AS638="distractor_brother",$AP638)</f>
        <v>ST3_brother_taylor.png</v>
      </c>
      <c r="AA638" s="106" t="str" cm="1">
        <f t="array" ref="AA638">_xlfn.IFS($AT638="target_sister",$AO638,$AT638="target_brother", $AN638,$AT638="distractor_sister",$AQ638,$AT638="distractor_brother",$AP638)</f>
        <v>HT2_sister_jordan.png</v>
      </c>
      <c r="AB638" s="106" t="str" cm="1">
        <f t="array" ref="AB638">_xlfn.IFS($AU638="target_sister",$AO638,$AU638="target_brother", $AN638,$AU638="distractor_sister",$AQ638,$AU638="distractor_brother",$AP638)</f>
        <v>ST3_sister_taylor.png</v>
      </c>
      <c r="AC638" s="111" t="str">
        <f>_xlfn.CONCAT(VLOOKUP($C638&amp;$G638,'Character Sets'!$A$3:$H$21,6,FALSE)," gave the ",LEFT($Q638,FIND(".",$Q638)-1)," to ",$AK638," ",$AL638,".")</f>
        <v>Taylor gave the icecream to her brother.</v>
      </c>
      <c r="AD638" s="107">
        <v>18</v>
      </c>
      <c r="AE638" s="106" t="str" cm="1">
        <f t="array" ref="AE638">_xlfn.IFS($B638="both", "_nametag", $B638="nametag", "_nametag", $B638="intro", "", $B638="neither", "")</f>
        <v/>
      </c>
      <c r="AF638" s="46" t="s">
        <v>6</v>
      </c>
      <c r="AG638" s="46" t="s">
        <v>5</v>
      </c>
      <c r="AH638" s="108" t="str">
        <f t="shared" si="115"/>
        <v>icecream</v>
      </c>
      <c r="AI638" s="46" t="s">
        <v>7</v>
      </c>
      <c r="AJ638" s="110" t="str">
        <f t="shared" si="113"/>
        <v>top right</v>
      </c>
      <c r="AK638" s="110" t="str" cm="1">
        <f t="array" ref="AK638">_xlfn.IFS($G638="he", "his", $G638="she", "her", $G638="they", "their")</f>
        <v>her</v>
      </c>
      <c r="AL638" s="110" t="s">
        <v>135</v>
      </c>
      <c r="AM638" s="111" t="str">
        <f t="shared" si="114"/>
        <v>she_brother</v>
      </c>
      <c r="AN638" s="106" t="str">
        <f t="shared" si="116"/>
        <v>ST3_brother_taylor.png</v>
      </c>
      <c r="AO638" s="106" t="str">
        <f t="shared" si="117"/>
        <v>ST3_sister_taylor.png</v>
      </c>
      <c r="AP638" s="106" t="str">
        <f t="shared" si="118"/>
        <v>HT2_brother_jordan.png</v>
      </c>
      <c r="AQ638" s="106" t="str">
        <f t="shared" si="119"/>
        <v>HT2_sister_jordan.png</v>
      </c>
      <c r="AR638" s="106" t="s">
        <v>357</v>
      </c>
      <c r="AS638" s="106" t="s">
        <v>355</v>
      </c>
      <c r="AT638" s="106" t="s">
        <v>358</v>
      </c>
      <c r="AU638" s="106" t="s">
        <v>356</v>
      </c>
    </row>
    <row r="639" spans="1:47" x14ac:dyDescent="0.25">
      <c r="A639" s="107">
        <v>18</v>
      </c>
      <c r="B639" s="107" t="s">
        <v>124</v>
      </c>
      <c r="C639" s="107">
        <v>6</v>
      </c>
      <c r="D639" s="46" t="s">
        <v>10</v>
      </c>
      <c r="E639" s="46" t="str">
        <f t="shared" si="109"/>
        <v>intro_list6_critical19</v>
      </c>
      <c r="F639" s="109" t="s">
        <v>338</v>
      </c>
      <c r="G639" s="46" t="s">
        <v>196</v>
      </c>
      <c r="H639" s="46">
        <f>VLOOKUP($C639&amp;$G639,'Character Sets'!$A$3:$H$21,3,FALSE)</f>
        <v>17</v>
      </c>
      <c r="I639" s="46" t="str">
        <f>VLOOKUP($C639&amp;$G639,'Character Sets'!$A$3:$H$21,4,FALSE)</f>
        <v>ST3</v>
      </c>
      <c r="J639" s="46" t="str">
        <f>LOWER(VLOOKUP($C639&amp;$G639,'Character Sets'!$A$3:$H$21,6,FALSE))</f>
        <v>taylor</v>
      </c>
      <c r="K639" s="114" t="str">
        <f t="shared" si="110"/>
        <v>ST3_she_taylor.png</v>
      </c>
      <c r="L639" s="46" t="s">
        <v>197</v>
      </c>
      <c r="M639" s="46">
        <f>VLOOKUP($C639&amp;$L639,'Character Sets'!$A$3:$H$21,3,FALSE)</f>
        <v>18</v>
      </c>
      <c r="N639" s="46" t="str">
        <f>VLOOKUP($C639&amp;$L639,'Character Sets'!$A$3:$H$21,4,FALSE)</f>
        <v>HT2</v>
      </c>
      <c r="O639" s="46" t="str">
        <f>LOWER(VLOOKUP($C639&amp;$L639,'Character Sets'!$A$3:$H$21,6,FALSE))</f>
        <v>jordan</v>
      </c>
      <c r="P639" s="114" t="str">
        <f t="shared" si="111"/>
        <v>HT2_they_jordan.png</v>
      </c>
      <c r="Q639" s="114" t="s">
        <v>27</v>
      </c>
      <c r="R639" s="107" cm="1">
        <f t="array" ref="R639">_xlfn.IFS($AF639="left", 275, $AF639="right", 525)</f>
        <v>275</v>
      </c>
      <c r="S639" s="107" cm="1">
        <f t="array" ref="S639">_xlfn.IFS($AG639="left", 275, $AG639="right", 525)</f>
        <v>525</v>
      </c>
      <c r="T639" s="107" cm="1">
        <f t="array" ref="T639">_xlfn.IFS($AF639="left", 175, $AF639="right", 725)</f>
        <v>175</v>
      </c>
      <c r="U639" s="107" cm="1">
        <f t="array" ref="U639">_xlfn.IFS($AI639="top", 150, $AI639="bottom", 250)</f>
        <v>250</v>
      </c>
      <c r="V639" s="107" cm="1">
        <f t="array" ref="V639">_xlfn.IFS($AI639="top", 100, $AI639="bottom", 300)</f>
        <v>300</v>
      </c>
      <c r="W639" s="107" cm="1">
        <f t="array" ref="W639">_xlfn.IFS($AI639="top", 50, $AI639="bottom", 350)</f>
        <v>350</v>
      </c>
      <c r="X639" s="111" t="str">
        <f t="shared" si="112"/>
        <v>ST3_sister_taylor.png</v>
      </c>
      <c r="Y639" s="106" t="str" cm="1">
        <f t="array" ref="Y639">_xlfn.IFS($AR639="target_sister",$AO639,$AR639="target_brother", $AN639,$AR639="distractor_sister",$AQ639,$AR639="distractor_brother",$AP639)</f>
        <v>ST3_brother_taylor.png</v>
      </c>
      <c r="Z639" s="106" t="str" cm="1">
        <f t="array" ref="Z639">_xlfn.IFS($AS639="target_sister",$AO639,$AS639="target_brother", $AN639,$AS639="distractor_sister",$AQ639,$AS639="distractor_brother",$AP639)</f>
        <v>HT2_sister_jordan.png</v>
      </c>
      <c r="AA639" s="106" t="str" cm="1">
        <f t="array" ref="AA639">_xlfn.IFS($AT639="target_sister",$AO639,$AT639="target_brother", $AN639,$AT639="distractor_sister",$AQ639,$AT639="distractor_brother",$AP639)</f>
        <v>ST3_sister_taylor.png</v>
      </c>
      <c r="AB639" s="106" t="str" cm="1">
        <f t="array" ref="AB639">_xlfn.IFS($AU639="target_sister",$AO639,$AU639="target_brother", $AN639,$AU639="distractor_sister",$AQ639,$AU639="distractor_brother",$AP639)</f>
        <v>HT2_brother_jordan.png</v>
      </c>
      <c r="AC639" s="111" t="str">
        <f>_xlfn.CONCAT(VLOOKUP($C639&amp;$G639,'Character Sets'!$A$3:$H$21,6,FALSE)," gave the ",LEFT($Q639,FIND(".",$Q639)-1)," to ",$AK639," ",$AL639,".")</f>
        <v>Taylor gave the carrot to her sister.</v>
      </c>
      <c r="AD639" s="107">
        <v>19</v>
      </c>
      <c r="AE639" s="106" t="str" cm="1">
        <f t="array" ref="AE639">_xlfn.IFS($B639="both", "_nametag", $B639="nametag", "_nametag", $B639="intro", "", $B639="neither", "")</f>
        <v/>
      </c>
      <c r="AF639" s="46" t="s">
        <v>5</v>
      </c>
      <c r="AG639" s="46" t="s">
        <v>6</v>
      </c>
      <c r="AH639" s="108" t="str">
        <f t="shared" si="115"/>
        <v>carrot</v>
      </c>
      <c r="AI639" s="46" t="s">
        <v>8</v>
      </c>
      <c r="AJ639" s="110" t="str">
        <f t="shared" si="113"/>
        <v>bottom left</v>
      </c>
      <c r="AK639" s="110" t="str" cm="1">
        <f t="array" ref="AK639">_xlfn.IFS($G639="he", "his", $G639="she", "her", $G639="they", "their")</f>
        <v>her</v>
      </c>
      <c r="AL639" s="110" t="s">
        <v>136</v>
      </c>
      <c r="AM639" s="111" t="str">
        <f t="shared" si="114"/>
        <v>she_sister</v>
      </c>
      <c r="AN639" s="106" t="str">
        <f t="shared" si="116"/>
        <v>ST3_brother_taylor.png</v>
      </c>
      <c r="AO639" s="106" t="str">
        <f t="shared" si="117"/>
        <v>ST3_sister_taylor.png</v>
      </c>
      <c r="AP639" s="106" t="str">
        <f t="shared" si="118"/>
        <v>HT2_brother_jordan.png</v>
      </c>
      <c r="AQ639" s="106" t="str">
        <f t="shared" si="119"/>
        <v>HT2_sister_jordan.png</v>
      </c>
      <c r="AR639" s="106" t="s">
        <v>355</v>
      </c>
      <c r="AS639" s="106" t="s">
        <v>358</v>
      </c>
      <c r="AT639" s="106" t="s">
        <v>356</v>
      </c>
      <c r="AU639" s="106" t="s">
        <v>357</v>
      </c>
    </row>
    <row r="640" spans="1:47" x14ac:dyDescent="0.25">
      <c r="A640" s="107">
        <v>18</v>
      </c>
      <c r="B640" s="107" t="s">
        <v>124</v>
      </c>
      <c r="C640" s="107">
        <v>6</v>
      </c>
      <c r="D640" s="46" t="s">
        <v>10</v>
      </c>
      <c r="E640" s="46" t="str">
        <f t="shared" si="109"/>
        <v>intro_list6_critical20</v>
      </c>
      <c r="F640" s="109" t="s">
        <v>338</v>
      </c>
      <c r="G640" s="46" t="s">
        <v>196</v>
      </c>
      <c r="H640" s="46">
        <f>VLOOKUP($C640&amp;$G640,'Character Sets'!$A$3:$H$21,3,FALSE)</f>
        <v>17</v>
      </c>
      <c r="I640" s="46" t="str">
        <f>VLOOKUP($C640&amp;$G640,'Character Sets'!$A$3:$H$21,4,FALSE)</f>
        <v>ST3</v>
      </c>
      <c r="J640" s="46" t="str">
        <f>LOWER(VLOOKUP($C640&amp;$G640,'Character Sets'!$A$3:$H$21,6,FALSE))</f>
        <v>taylor</v>
      </c>
      <c r="K640" s="114" t="str">
        <f t="shared" si="110"/>
        <v>ST3_she_taylor.png</v>
      </c>
      <c r="L640" s="46" t="s">
        <v>197</v>
      </c>
      <c r="M640" s="46">
        <f>VLOOKUP($C640&amp;$L640,'Character Sets'!$A$3:$H$21,3,FALSE)</f>
        <v>18</v>
      </c>
      <c r="N640" s="46" t="str">
        <f>VLOOKUP($C640&amp;$L640,'Character Sets'!$A$3:$H$21,4,FALSE)</f>
        <v>HT2</v>
      </c>
      <c r="O640" s="46" t="str">
        <f>LOWER(VLOOKUP($C640&amp;$L640,'Character Sets'!$A$3:$H$21,6,FALSE))</f>
        <v>jordan</v>
      </c>
      <c r="P640" s="114" t="str">
        <f t="shared" si="111"/>
        <v>HT2_they_jordan.png</v>
      </c>
      <c r="Q640" s="114" t="s">
        <v>28</v>
      </c>
      <c r="R640" s="107" cm="1">
        <f t="array" ref="R640">_xlfn.IFS($AF640="left", 275, $AF640="right", 525)</f>
        <v>525</v>
      </c>
      <c r="S640" s="107" cm="1">
        <f t="array" ref="S640">_xlfn.IFS($AG640="left", 275, $AG640="right", 525)</f>
        <v>275</v>
      </c>
      <c r="T640" s="107" cm="1">
        <f t="array" ref="T640">_xlfn.IFS($AF640="left", 175, $AF640="right", 725)</f>
        <v>725</v>
      </c>
      <c r="U640" s="107" cm="1">
        <f t="array" ref="U640">_xlfn.IFS($AI640="top", 150, $AI640="bottom", 250)</f>
        <v>250</v>
      </c>
      <c r="V640" s="107" cm="1">
        <f t="array" ref="V640">_xlfn.IFS($AI640="top", 100, $AI640="bottom", 300)</f>
        <v>300</v>
      </c>
      <c r="W640" s="107" cm="1">
        <f t="array" ref="W640">_xlfn.IFS($AI640="top", 50, $AI640="bottom", 350)</f>
        <v>350</v>
      </c>
      <c r="X640" s="111" t="str">
        <f t="shared" si="112"/>
        <v>ST3_brother_taylor.png</v>
      </c>
      <c r="Y640" s="106" t="str" cm="1">
        <f t="array" ref="Y640">_xlfn.IFS($AR640="target_sister",$AO640,$AR640="target_brother", $AN640,$AR640="distractor_sister",$AQ640,$AR640="distractor_brother",$AP640)</f>
        <v>HT2_brother_jordan.png</v>
      </c>
      <c r="Z640" s="106" t="str" cm="1">
        <f t="array" ref="Z640">_xlfn.IFS($AS640="target_sister",$AO640,$AS640="target_brother", $AN640,$AS640="distractor_sister",$AQ640,$AS640="distractor_brother",$AP640)</f>
        <v>ST3_sister_taylor.png</v>
      </c>
      <c r="AA640" s="106" t="str" cm="1">
        <f t="array" ref="AA640">_xlfn.IFS($AT640="target_sister",$AO640,$AT640="target_brother", $AN640,$AT640="distractor_sister",$AQ640,$AT640="distractor_brother",$AP640)</f>
        <v>HT2_sister_jordan.png</v>
      </c>
      <c r="AB640" s="106" t="str" cm="1">
        <f t="array" ref="AB640">_xlfn.IFS($AU640="target_sister",$AO640,$AU640="target_brother", $AN640,$AU640="distractor_sister",$AQ640,$AU640="distractor_brother",$AP640)</f>
        <v>ST3_brother_taylor.png</v>
      </c>
      <c r="AC640" s="111" t="str">
        <f>_xlfn.CONCAT(VLOOKUP($C640&amp;$G640,'Character Sets'!$A$3:$H$21,6,FALSE)," gave the ",LEFT($Q640,FIND(".",$Q640)-1)," to ",$AK640," ",$AL640,".")</f>
        <v>Taylor gave the lemon to her brother.</v>
      </c>
      <c r="AD640" s="107">
        <v>20</v>
      </c>
      <c r="AE640" s="106" t="str" cm="1">
        <f t="array" ref="AE640">_xlfn.IFS($B640="both", "_nametag", $B640="nametag", "_nametag", $B640="intro", "", $B640="neither", "")</f>
        <v/>
      </c>
      <c r="AF640" s="46" t="s">
        <v>6</v>
      </c>
      <c r="AG640" s="46" t="s">
        <v>5</v>
      </c>
      <c r="AH640" s="108" t="str">
        <f t="shared" si="115"/>
        <v>lemon</v>
      </c>
      <c r="AI640" s="46" t="s">
        <v>8</v>
      </c>
      <c r="AJ640" s="110" t="str">
        <f t="shared" si="113"/>
        <v>bottom right</v>
      </c>
      <c r="AK640" s="110" t="str" cm="1">
        <f t="array" ref="AK640">_xlfn.IFS($G640="he", "his", $G640="she", "her", $G640="they", "their")</f>
        <v>her</v>
      </c>
      <c r="AL640" s="110" t="s">
        <v>135</v>
      </c>
      <c r="AM640" s="111" t="str">
        <f t="shared" si="114"/>
        <v>she_brother</v>
      </c>
      <c r="AN640" s="106" t="str">
        <f t="shared" si="116"/>
        <v>ST3_brother_taylor.png</v>
      </c>
      <c r="AO640" s="106" t="str">
        <f t="shared" si="117"/>
        <v>ST3_sister_taylor.png</v>
      </c>
      <c r="AP640" s="106" t="str">
        <f t="shared" si="118"/>
        <v>HT2_brother_jordan.png</v>
      </c>
      <c r="AQ640" s="106" t="str">
        <f t="shared" si="119"/>
        <v>HT2_sister_jordan.png</v>
      </c>
      <c r="AR640" s="106" t="s">
        <v>357</v>
      </c>
      <c r="AS640" s="106" t="s">
        <v>356</v>
      </c>
      <c r="AT640" s="106" t="s">
        <v>358</v>
      </c>
      <c r="AU640" s="106" t="s">
        <v>355</v>
      </c>
    </row>
    <row r="641" spans="1:47" x14ac:dyDescent="0.25">
      <c r="A641" s="107">
        <v>18</v>
      </c>
      <c r="B641" s="107" t="s">
        <v>124</v>
      </c>
      <c r="C641" s="107">
        <v>6</v>
      </c>
      <c r="D641" s="46" t="s">
        <v>10</v>
      </c>
      <c r="E641" s="46" t="str">
        <f t="shared" si="109"/>
        <v>intro_list6_critical21</v>
      </c>
      <c r="F641" s="109" t="s">
        <v>339</v>
      </c>
      <c r="G641" s="46" t="s">
        <v>197</v>
      </c>
      <c r="H641" s="46">
        <f>VLOOKUP($C641&amp;$G641,'Character Sets'!$A$3:$H$21,3,FALSE)</f>
        <v>18</v>
      </c>
      <c r="I641" s="46" t="str">
        <f>VLOOKUP($C641&amp;$G641,'Character Sets'!$A$3:$H$21,4,FALSE)</f>
        <v>HT2</v>
      </c>
      <c r="J641" s="46" t="str">
        <f>LOWER(VLOOKUP($C641&amp;$G641,'Character Sets'!$A$3:$H$21,6,FALSE))</f>
        <v>jordan</v>
      </c>
      <c r="K641" s="114" t="str">
        <f t="shared" si="110"/>
        <v>HT2_they_jordan.png</v>
      </c>
      <c r="L641" s="46" t="s">
        <v>196</v>
      </c>
      <c r="M641" s="46">
        <f>VLOOKUP($C641&amp;$L641,'Character Sets'!$A$3:$H$21,3,FALSE)</f>
        <v>17</v>
      </c>
      <c r="N641" s="46" t="str">
        <f>VLOOKUP($C641&amp;$L641,'Character Sets'!$A$3:$H$21,4,FALSE)</f>
        <v>ST3</v>
      </c>
      <c r="O641" s="46" t="str">
        <f>LOWER(VLOOKUP($C641&amp;$L641,'Character Sets'!$A$3:$H$21,6,FALSE))</f>
        <v>taylor</v>
      </c>
      <c r="P641" s="114" t="str">
        <f t="shared" si="111"/>
        <v>ST3_she_taylor.png</v>
      </c>
      <c r="Q641" s="114" t="s">
        <v>170</v>
      </c>
      <c r="R641" s="107" cm="1">
        <f t="array" ref="R641">_xlfn.IFS($AF641="left", 275, $AF641="right", 525)</f>
        <v>275</v>
      </c>
      <c r="S641" s="107" cm="1">
        <f t="array" ref="S641">_xlfn.IFS($AG641="left", 275, $AG641="right", 525)</f>
        <v>525</v>
      </c>
      <c r="T641" s="107" cm="1">
        <f t="array" ref="T641">_xlfn.IFS($AF641="left", 175, $AF641="right", 725)</f>
        <v>175</v>
      </c>
      <c r="U641" s="107" cm="1">
        <f t="array" ref="U641">_xlfn.IFS($AI641="top", 150, $AI641="bottom", 250)</f>
        <v>150</v>
      </c>
      <c r="V641" s="107" cm="1">
        <f t="array" ref="V641">_xlfn.IFS($AI641="top", 100, $AI641="bottom", 300)</f>
        <v>100</v>
      </c>
      <c r="W641" s="107" cm="1">
        <f t="array" ref="W641">_xlfn.IFS($AI641="top", 50, $AI641="bottom", 350)</f>
        <v>50</v>
      </c>
      <c r="X641" s="111" t="str">
        <f t="shared" si="112"/>
        <v>HT2_brother_jordan.png</v>
      </c>
      <c r="Y641" s="106" t="str" cm="1">
        <f t="array" ref="Y641">_xlfn.IFS($AR641="target_sister",$AO641,$AR641="target_brother", $AN641,$AR641="distractor_sister",$AQ641,$AR641="distractor_brother",$AP641)</f>
        <v>HT2_brother_jordan.png</v>
      </c>
      <c r="Z641" s="106" t="str" cm="1">
        <f t="array" ref="Z641">_xlfn.IFS($AS641="target_sister",$AO641,$AS641="target_brother", $AN641,$AS641="distractor_sister",$AQ641,$AS641="distractor_brother",$AP641)</f>
        <v>ST3_sister_taylor.png</v>
      </c>
      <c r="AA641" s="106" t="str" cm="1">
        <f t="array" ref="AA641">_xlfn.IFS($AT641="target_sister",$AO641,$AT641="target_brother", $AN641,$AT641="distractor_sister",$AQ641,$AT641="distractor_brother",$AP641)</f>
        <v>HT2_sister_jordan.png</v>
      </c>
      <c r="AB641" s="106" t="str" cm="1">
        <f t="array" ref="AB641">_xlfn.IFS($AU641="target_sister",$AO641,$AU641="target_brother", $AN641,$AU641="distractor_sister",$AQ641,$AU641="distractor_brother",$AP641)</f>
        <v>ST3_brother_taylor.png</v>
      </c>
      <c r="AC641" s="111" t="str">
        <f>_xlfn.CONCAT(VLOOKUP($C641&amp;$G641,'Character Sets'!$A$3:$H$21,6,FALSE)," gave the ",LEFT($Q641,FIND(".",$Q641)-1)," to ",$AK641," ",$AL641,".")</f>
        <v>Jordan gave the pizza to their brother.</v>
      </c>
      <c r="AD641" s="107">
        <v>21</v>
      </c>
      <c r="AE641" s="106" t="str" cm="1">
        <f t="array" ref="AE641">_xlfn.IFS($B641="both", "_nametag", $B641="nametag", "_nametag", $B641="intro", "", $B641="neither", "")</f>
        <v/>
      </c>
      <c r="AF641" s="46" t="s">
        <v>5</v>
      </c>
      <c r="AG641" s="46" t="s">
        <v>6</v>
      </c>
      <c r="AH641" s="108" t="str">
        <f t="shared" si="115"/>
        <v>pizza</v>
      </c>
      <c r="AI641" s="46" t="s">
        <v>7</v>
      </c>
      <c r="AJ641" s="110" t="str">
        <f t="shared" si="113"/>
        <v>top left</v>
      </c>
      <c r="AK641" s="110" t="str" cm="1">
        <f t="array" ref="AK641">_xlfn.IFS($G641="he", "his", $G641="she", "her", $G641="they", "their")</f>
        <v>their</v>
      </c>
      <c r="AL641" s="110" t="s">
        <v>135</v>
      </c>
      <c r="AM641" s="111" t="str">
        <f t="shared" si="114"/>
        <v>they_brother</v>
      </c>
      <c r="AN641" s="106" t="str">
        <f t="shared" si="116"/>
        <v>HT2_brother_jordan.png</v>
      </c>
      <c r="AO641" s="106" t="str">
        <f t="shared" si="117"/>
        <v>HT2_sister_jordan.png</v>
      </c>
      <c r="AP641" s="106" t="str">
        <f t="shared" si="118"/>
        <v>ST3_brother_taylor.png</v>
      </c>
      <c r="AQ641" s="106" t="str">
        <f t="shared" si="119"/>
        <v>ST3_sister_taylor.png</v>
      </c>
      <c r="AR641" s="106" t="s">
        <v>355</v>
      </c>
      <c r="AS641" s="106" t="s">
        <v>358</v>
      </c>
      <c r="AT641" s="106" t="s">
        <v>356</v>
      </c>
      <c r="AU641" s="106" t="s">
        <v>357</v>
      </c>
    </row>
    <row r="642" spans="1:47" x14ac:dyDescent="0.25">
      <c r="A642" s="107">
        <v>18</v>
      </c>
      <c r="B642" s="107" t="s">
        <v>124</v>
      </c>
      <c r="C642" s="107">
        <v>6</v>
      </c>
      <c r="D642" s="46" t="s">
        <v>10</v>
      </c>
      <c r="E642" s="46" t="str">
        <f t="shared" si="109"/>
        <v>intro_list6_critical22</v>
      </c>
      <c r="F642" s="109" t="s">
        <v>339</v>
      </c>
      <c r="G642" s="46" t="s">
        <v>197</v>
      </c>
      <c r="H642" s="46">
        <f>VLOOKUP($C642&amp;$G642,'Character Sets'!$A$3:$H$21,3,FALSE)</f>
        <v>18</v>
      </c>
      <c r="I642" s="46" t="str">
        <f>VLOOKUP($C642&amp;$G642,'Character Sets'!$A$3:$H$21,4,FALSE)</f>
        <v>HT2</v>
      </c>
      <c r="J642" s="46" t="str">
        <f>LOWER(VLOOKUP($C642&amp;$G642,'Character Sets'!$A$3:$H$21,6,FALSE))</f>
        <v>jordan</v>
      </c>
      <c r="K642" s="114" t="str">
        <f t="shared" si="110"/>
        <v>HT2_they_jordan.png</v>
      </c>
      <c r="L642" s="46" t="s">
        <v>196</v>
      </c>
      <c r="M642" s="46">
        <f>VLOOKUP($C642&amp;$L642,'Character Sets'!$A$3:$H$21,3,FALSE)</f>
        <v>17</v>
      </c>
      <c r="N642" s="46" t="str">
        <f>VLOOKUP($C642&amp;$L642,'Character Sets'!$A$3:$H$21,4,FALSE)</f>
        <v>ST3</v>
      </c>
      <c r="O642" s="46" t="str">
        <f>LOWER(VLOOKUP($C642&amp;$L642,'Character Sets'!$A$3:$H$21,6,FALSE))</f>
        <v>taylor</v>
      </c>
      <c r="P642" s="114" t="str">
        <f t="shared" si="111"/>
        <v>ST3_she_taylor.png</v>
      </c>
      <c r="Q642" s="114" t="s">
        <v>176</v>
      </c>
      <c r="R642" s="107" cm="1">
        <f t="array" ref="R642">_xlfn.IFS($AF642="left", 275, $AF642="right", 525)</f>
        <v>525</v>
      </c>
      <c r="S642" s="107" cm="1">
        <f t="array" ref="S642">_xlfn.IFS($AG642="left", 275, $AG642="right", 525)</f>
        <v>275</v>
      </c>
      <c r="T642" s="107" cm="1">
        <f t="array" ref="T642">_xlfn.IFS($AF642="left", 175, $AF642="right", 725)</f>
        <v>725</v>
      </c>
      <c r="U642" s="107" cm="1">
        <f t="array" ref="U642">_xlfn.IFS($AI642="top", 150, $AI642="bottom", 250)</f>
        <v>150</v>
      </c>
      <c r="V642" s="107" cm="1">
        <f t="array" ref="V642">_xlfn.IFS($AI642="top", 100, $AI642="bottom", 300)</f>
        <v>100</v>
      </c>
      <c r="W642" s="107" cm="1">
        <f t="array" ref="W642">_xlfn.IFS($AI642="top", 50, $AI642="bottom", 350)</f>
        <v>50</v>
      </c>
      <c r="X642" s="111" t="str">
        <f t="shared" si="112"/>
        <v>HT2_sister_jordan.png</v>
      </c>
      <c r="Y642" s="106" t="str" cm="1">
        <f t="array" ref="Y642">_xlfn.IFS($AR642="target_sister",$AO642,$AR642="target_brother", $AN642,$AR642="distractor_sister",$AQ642,$AR642="distractor_brother",$AP642)</f>
        <v>ST3_brother_taylor.png</v>
      </c>
      <c r="Z642" s="106" t="str" cm="1">
        <f t="array" ref="Z642">_xlfn.IFS($AS642="target_sister",$AO642,$AS642="target_brother", $AN642,$AS642="distractor_sister",$AQ642,$AS642="distractor_brother",$AP642)</f>
        <v>HT2_sister_jordan.png</v>
      </c>
      <c r="AA642" s="106" t="str" cm="1">
        <f t="array" ref="AA642">_xlfn.IFS($AT642="target_sister",$AO642,$AT642="target_brother", $AN642,$AT642="distractor_sister",$AQ642,$AT642="distractor_brother",$AP642)</f>
        <v>ST3_sister_taylor.png</v>
      </c>
      <c r="AB642" s="106" t="str" cm="1">
        <f t="array" ref="AB642">_xlfn.IFS($AU642="target_sister",$AO642,$AU642="target_brother", $AN642,$AU642="distractor_sister",$AQ642,$AU642="distractor_brother",$AP642)</f>
        <v>HT2_brother_jordan.png</v>
      </c>
      <c r="AC642" s="111" t="str">
        <f>_xlfn.CONCAT(VLOOKUP($C642&amp;$G642,'Character Sets'!$A$3:$H$21,6,FALSE)," gave the ",LEFT($Q642,FIND(".",$Q642)-1)," to ",$AK642," ",$AL642,".")</f>
        <v>Jordan gave the plate to their sister.</v>
      </c>
      <c r="AD642" s="107">
        <v>22</v>
      </c>
      <c r="AE642" s="106" t="str" cm="1">
        <f t="array" ref="AE642">_xlfn.IFS($B642="both", "_nametag", $B642="nametag", "_nametag", $B642="intro", "", $B642="neither", "")</f>
        <v/>
      </c>
      <c r="AF642" s="46" t="s">
        <v>6</v>
      </c>
      <c r="AG642" s="46" t="s">
        <v>5</v>
      </c>
      <c r="AH642" s="108" t="str">
        <f t="shared" si="115"/>
        <v>plate</v>
      </c>
      <c r="AI642" s="46" t="s">
        <v>7</v>
      </c>
      <c r="AJ642" s="110" t="str">
        <f t="shared" si="113"/>
        <v>top right</v>
      </c>
      <c r="AK642" s="110" t="str" cm="1">
        <f t="array" ref="AK642">_xlfn.IFS($G642="he", "his", $G642="she", "her", $G642="they", "their")</f>
        <v>their</v>
      </c>
      <c r="AL642" s="110" t="s">
        <v>136</v>
      </c>
      <c r="AM642" s="111" t="str">
        <f t="shared" si="114"/>
        <v>they_sister</v>
      </c>
      <c r="AN642" s="106" t="str">
        <f t="shared" si="116"/>
        <v>HT2_brother_jordan.png</v>
      </c>
      <c r="AO642" s="106" t="str">
        <f t="shared" si="117"/>
        <v>HT2_sister_jordan.png</v>
      </c>
      <c r="AP642" s="106" t="str">
        <f t="shared" si="118"/>
        <v>ST3_brother_taylor.png</v>
      </c>
      <c r="AQ642" s="106" t="str">
        <f t="shared" si="119"/>
        <v>ST3_sister_taylor.png</v>
      </c>
      <c r="AR642" s="106" t="s">
        <v>357</v>
      </c>
      <c r="AS642" s="106" t="s">
        <v>356</v>
      </c>
      <c r="AT642" s="106" t="s">
        <v>358</v>
      </c>
      <c r="AU642" s="106" t="s">
        <v>355</v>
      </c>
    </row>
    <row r="643" spans="1:47" x14ac:dyDescent="0.25">
      <c r="A643" s="107">
        <v>18</v>
      </c>
      <c r="B643" s="107" t="s">
        <v>124</v>
      </c>
      <c r="C643" s="107">
        <v>6</v>
      </c>
      <c r="D643" s="46" t="s">
        <v>10</v>
      </c>
      <c r="E643" s="46" t="str">
        <f t="shared" ref="E643:E706" si="120">_xlfn.CONCAT($B643, "_list", $C643, "_", $D643, $AD643)</f>
        <v>intro_list6_critical23</v>
      </c>
      <c r="F643" s="109" t="s">
        <v>339</v>
      </c>
      <c r="G643" s="46" t="s">
        <v>197</v>
      </c>
      <c r="H643" s="46">
        <f>VLOOKUP($C643&amp;$G643,'Character Sets'!$A$3:$H$21,3,FALSE)</f>
        <v>18</v>
      </c>
      <c r="I643" s="46" t="str">
        <f>VLOOKUP($C643&amp;$G643,'Character Sets'!$A$3:$H$21,4,FALSE)</f>
        <v>HT2</v>
      </c>
      <c r="J643" s="46" t="str">
        <f>LOWER(VLOOKUP($C643&amp;$G643,'Character Sets'!$A$3:$H$21,6,FALSE))</f>
        <v>jordan</v>
      </c>
      <c r="K643" s="114" t="str">
        <f t="shared" ref="K643:K706" si="121">_xlfn.CONCAT($I643, "_", $G643, "_", $J643, $AE643, ".png")</f>
        <v>HT2_they_jordan.png</v>
      </c>
      <c r="L643" s="46" t="s">
        <v>196</v>
      </c>
      <c r="M643" s="46">
        <f>VLOOKUP($C643&amp;$L643,'Character Sets'!$A$3:$H$21,3,FALSE)</f>
        <v>17</v>
      </c>
      <c r="N643" s="46" t="str">
        <f>VLOOKUP($C643&amp;$L643,'Character Sets'!$A$3:$H$21,4,FALSE)</f>
        <v>ST3</v>
      </c>
      <c r="O643" s="46" t="str">
        <f>LOWER(VLOOKUP($C643&amp;$L643,'Character Sets'!$A$3:$H$21,6,FALSE))</f>
        <v>taylor</v>
      </c>
      <c r="P643" s="114" t="str">
        <f t="shared" ref="P643:P706" si="122">_xlfn.CONCAT($N643, "_", $L643, "_", $O643, $AE643, ".png")</f>
        <v>ST3_she_taylor.png</v>
      </c>
      <c r="Q643" s="117" t="s">
        <v>37</v>
      </c>
      <c r="R643" s="107" cm="1">
        <f t="array" ref="R643">_xlfn.IFS($AF643="left", 275, $AF643="right", 525)</f>
        <v>275</v>
      </c>
      <c r="S643" s="107" cm="1">
        <f t="array" ref="S643">_xlfn.IFS($AG643="left", 275, $AG643="right", 525)</f>
        <v>525</v>
      </c>
      <c r="T643" s="107" cm="1">
        <f t="array" ref="T643">_xlfn.IFS($AF643="left", 175, $AF643="right", 725)</f>
        <v>175</v>
      </c>
      <c r="U643" s="107" cm="1">
        <f t="array" ref="U643">_xlfn.IFS($AI643="top", 150, $AI643="bottom", 250)</f>
        <v>250</v>
      </c>
      <c r="V643" s="107" cm="1">
        <f t="array" ref="V643">_xlfn.IFS($AI643="top", 100, $AI643="bottom", 300)</f>
        <v>300</v>
      </c>
      <c r="W643" s="107" cm="1">
        <f t="array" ref="W643">_xlfn.IFS($AI643="top", 50, $AI643="bottom", 350)</f>
        <v>350</v>
      </c>
      <c r="X643" s="111" t="str">
        <f t="shared" ref="X643:X706" si="123">_xlfn.CONCAT($I643,"_",$AL643,"_",$J643, ".png")</f>
        <v>HT2_sister_jordan.png</v>
      </c>
      <c r="Y643" s="106" t="str" cm="1">
        <f t="array" ref="Y643">_xlfn.IFS($AR643="target_sister",$AO643,$AR643="target_brother", $AN643,$AR643="distractor_sister",$AQ643,$AR643="distractor_brother",$AP643)</f>
        <v>HT2_brother_jordan.png</v>
      </c>
      <c r="Z643" s="106" t="str" cm="1">
        <f t="array" ref="Z643">_xlfn.IFS($AS643="target_sister",$AO643,$AS643="target_brother", $AN643,$AS643="distractor_sister",$AQ643,$AS643="distractor_brother",$AP643)</f>
        <v>ST3_sister_taylor.png</v>
      </c>
      <c r="AA643" s="106" t="str" cm="1">
        <f t="array" ref="AA643">_xlfn.IFS($AT643="target_sister",$AO643,$AT643="target_brother", $AN643,$AT643="distractor_sister",$AQ643,$AT643="distractor_brother",$AP643)</f>
        <v>HT2_sister_jordan.png</v>
      </c>
      <c r="AB643" s="106" t="str" cm="1">
        <f t="array" ref="AB643">_xlfn.IFS($AU643="target_sister",$AO643,$AU643="target_brother", $AN643,$AU643="distractor_sister",$AQ643,$AU643="distractor_brother",$AP643)</f>
        <v>ST3_brother_taylor.png</v>
      </c>
      <c r="AC643" s="111" t="str">
        <f>_xlfn.CONCAT(VLOOKUP($C643&amp;$G643,'Character Sets'!$A$3:$H$21,6,FALSE)," gave the ",LEFT($Q643,FIND(".",$Q643)-1)," to ",$AK643," ",$AL643,".")</f>
        <v>Jordan gave the orange to their sister.</v>
      </c>
      <c r="AD643" s="107">
        <v>23</v>
      </c>
      <c r="AE643" s="106" t="str" cm="1">
        <f t="array" ref="AE643">_xlfn.IFS($B643="both", "_nametag", $B643="nametag", "_nametag", $B643="intro", "", $B643="neither", "")</f>
        <v/>
      </c>
      <c r="AF643" s="46" t="s">
        <v>5</v>
      </c>
      <c r="AG643" s="46" t="s">
        <v>6</v>
      </c>
      <c r="AH643" s="108" t="str">
        <f t="shared" si="115"/>
        <v>orange</v>
      </c>
      <c r="AI643" s="46" t="s">
        <v>8</v>
      </c>
      <c r="AJ643" s="110" t="str">
        <f t="shared" ref="AJ643:AJ706" si="124">_xlfn.CONCAT($AI643, " ", $AF643)</f>
        <v>bottom left</v>
      </c>
      <c r="AK643" s="110" t="str" cm="1">
        <f t="array" ref="AK643">_xlfn.IFS($G643="he", "his", $G643="she", "her", $G643="they", "their")</f>
        <v>their</v>
      </c>
      <c r="AL643" s="110" t="s">
        <v>136</v>
      </c>
      <c r="AM643" s="111" t="str">
        <f t="shared" ref="AM643:AM706" si="125">_xlfn.CONCAT($G643,"_",$AL643)</f>
        <v>they_sister</v>
      </c>
      <c r="AN643" s="106" t="str">
        <f t="shared" si="116"/>
        <v>HT2_brother_jordan.png</v>
      </c>
      <c r="AO643" s="106" t="str">
        <f t="shared" si="117"/>
        <v>HT2_sister_jordan.png</v>
      </c>
      <c r="AP643" s="106" t="str">
        <f t="shared" si="118"/>
        <v>ST3_brother_taylor.png</v>
      </c>
      <c r="AQ643" s="106" t="str">
        <f t="shared" si="119"/>
        <v>ST3_sister_taylor.png</v>
      </c>
      <c r="AR643" s="106" t="s">
        <v>355</v>
      </c>
      <c r="AS643" s="106" t="s">
        <v>358</v>
      </c>
      <c r="AT643" s="106" t="s">
        <v>356</v>
      </c>
      <c r="AU643" s="106" t="s">
        <v>357</v>
      </c>
    </row>
    <row r="644" spans="1:47" x14ac:dyDescent="0.25">
      <c r="A644" s="107">
        <v>18</v>
      </c>
      <c r="B644" s="107" t="s">
        <v>124</v>
      </c>
      <c r="C644" s="107">
        <v>6</v>
      </c>
      <c r="D644" s="46" t="s">
        <v>10</v>
      </c>
      <c r="E644" s="46" t="str">
        <f t="shared" si="120"/>
        <v>intro_list6_critical24</v>
      </c>
      <c r="F644" s="109" t="s">
        <v>339</v>
      </c>
      <c r="G644" s="46" t="s">
        <v>197</v>
      </c>
      <c r="H644" s="46">
        <f>VLOOKUP($C644&amp;$G644,'Character Sets'!$A$3:$H$21,3,FALSE)</f>
        <v>18</v>
      </c>
      <c r="I644" s="46" t="str">
        <f>VLOOKUP($C644&amp;$G644,'Character Sets'!$A$3:$H$21,4,FALSE)</f>
        <v>HT2</v>
      </c>
      <c r="J644" s="46" t="str">
        <f>LOWER(VLOOKUP($C644&amp;$G644,'Character Sets'!$A$3:$H$21,6,FALSE))</f>
        <v>jordan</v>
      </c>
      <c r="K644" s="114" t="str">
        <f t="shared" si="121"/>
        <v>HT2_they_jordan.png</v>
      </c>
      <c r="L644" s="46" t="s">
        <v>196</v>
      </c>
      <c r="M644" s="46">
        <f>VLOOKUP($C644&amp;$L644,'Character Sets'!$A$3:$H$21,3,FALSE)</f>
        <v>17</v>
      </c>
      <c r="N644" s="46" t="str">
        <f>VLOOKUP($C644&amp;$L644,'Character Sets'!$A$3:$H$21,4,FALSE)</f>
        <v>ST3</v>
      </c>
      <c r="O644" s="46" t="str">
        <f>LOWER(VLOOKUP($C644&amp;$L644,'Character Sets'!$A$3:$H$21,6,FALSE))</f>
        <v>taylor</v>
      </c>
      <c r="P644" s="114" t="str">
        <f t="shared" si="122"/>
        <v>ST3_she_taylor.png</v>
      </c>
      <c r="Q644" s="114" t="s">
        <v>29</v>
      </c>
      <c r="R644" s="107" cm="1">
        <f t="array" ref="R644">_xlfn.IFS($AF644="left", 275, $AF644="right", 525)</f>
        <v>525</v>
      </c>
      <c r="S644" s="107" cm="1">
        <f t="array" ref="S644">_xlfn.IFS($AG644="left", 275, $AG644="right", 525)</f>
        <v>275</v>
      </c>
      <c r="T644" s="107" cm="1">
        <f t="array" ref="T644">_xlfn.IFS($AF644="left", 175, $AF644="right", 725)</f>
        <v>725</v>
      </c>
      <c r="U644" s="107" cm="1">
        <f t="array" ref="U644">_xlfn.IFS($AI644="top", 150, $AI644="bottom", 250)</f>
        <v>250</v>
      </c>
      <c r="V644" s="107" cm="1">
        <f t="array" ref="V644">_xlfn.IFS($AI644="top", 100, $AI644="bottom", 300)</f>
        <v>300</v>
      </c>
      <c r="W644" s="107" cm="1">
        <f t="array" ref="W644">_xlfn.IFS($AI644="top", 50, $AI644="bottom", 350)</f>
        <v>350</v>
      </c>
      <c r="X644" s="111" t="str">
        <f t="shared" si="123"/>
        <v>HT2_brother_jordan.png</v>
      </c>
      <c r="Y644" s="106" t="str" cm="1">
        <f t="array" ref="Y644">_xlfn.IFS($AR644="target_sister",$AO644,$AR644="target_brother", $AN644,$AR644="distractor_sister",$AQ644,$AR644="distractor_brother",$AP644)</f>
        <v>ST3_brother_taylor.png</v>
      </c>
      <c r="Z644" s="106" t="str" cm="1">
        <f t="array" ref="Z644">_xlfn.IFS($AS644="target_sister",$AO644,$AS644="target_brother", $AN644,$AS644="distractor_sister",$AQ644,$AS644="distractor_brother",$AP644)</f>
        <v>HT2_sister_jordan.png</v>
      </c>
      <c r="AA644" s="106" t="str" cm="1">
        <f t="array" ref="AA644">_xlfn.IFS($AT644="target_sister",$AO644,$AT644="target_brother", $AN644,$AT644="distractor_sister",$AQ644,$AT644="distractor_brother",$AP644)</f>
        <v>ST3_sister_taylor.png</v>
      </c>
      <c r="AB644" s="106" t="str" cm="1">
        <f t="array" ref="AB644">_xlfn.IFS($AU644="target_sister",$AO644,$AU644="target_brother", $AN644,$AU644="distractor_sister",$AQ644,$AU644="distractor_brother",$AP644)</f>
        <v>HT2_brother_jordan.png</v>
      </c>
      <c r="AC644" s="111" t="str">
        <f>_xlfn.CONCAT(VLOOKUP($C644&amp;$G644,'Character Sets'!$A$3:$H$21,6,FALSE)," gave the ",LEFT($Q644,FIND(".",$Q644)-1)," to ",$AK644," ",$AL644,".")</f>
        <v>Jordan gave the potato to their brother.</v>
      </c>
      <c r="AD644" s="107">
        <v>24</v>
      </c>
      <c r="AE644" s="106" t="str" cm="1">
        <f t="array" ref="AE644">_xlfn.IFS($B644="both", "_nametag", $B644="nametag", "_nametag", $B644="intro", "", $B644="neither", "")</f>
        <v/>
      </c>
      <c r="AF644" s="46" t="s">
        <v>6</v>
      </c>
      <c r="AG644" s="46" t="s">
        <v>5</v>
      </c>
      <c r="AH644" s="108" t="str">
        <f t="shared" si="115"/>
        <v>potato</v>
      </c>
      <c r="AI644" s="46" t="s">
        <v>8</v>
      </c>
      <c r="AJ644" s="110" t="str">
        <f t="shared" si="124"/>
        <v>bottom right</v>
      </c>
      <c r="AK644" s="110" t="str" cm="1">
        <f t="array" ref="AK644">_xlfn.IFS($G644="he", "his", $G644="she", "her", $G644="they", "their")</f>
        <v>their</v>
      </c>
      <c r="AL644" s="110" t="s">
        <v>135</v>
      </c>
      <c r="AM644" s="111" t="str">
        <f t="shared" si="125"/>
        <v>they_brother</v>
      </c>
      <c r="AN644" s="106" t="str">
        <f t="shared" si="116"/>
        <v>HT2_brother_jordan.png</v>
      </c>
      <c r="AO644" s="106" t="str">
        <f t="shared" si="117"/>
        <v>HT2_sister_jordan.png</v>
      </c>
      <c r="AP644" s="106" t="str">
        <f t="shared" si="118"/>
        <v>ST3_brother_taylor.png</v>
      </c>
      <c r="AQ644" s="106" t="str">
        <f t="shared" si="119"/>
        <v>ST3_sister_taylor.png</v>
      </c>
      <c r="AR644" s="106" t="s">
        <v>357</v>
      </c>
      <c r="AS644" s="106" t="s">
        <v>356</v>
      </c>
      <c r="AT644" s="106" t="s">
        <v>358</v>
      </c>
      <c r="AU644" s="106" t="s">
        <v>355</v>
      </c>
    </row>
    <row r="645" spans="1:47" x14ac:dyDescent="0.25">
      <c r="A645" s="107">
        <v>18</v>
      </c>
      <c r="B645" s="107" t="s">
        <v>124</v>
      </c>
      <c r="C645" s="107">
        <v>6</v>
      </c>
      <c r="D645" s="46" t="s">
        <v>10</v>
      </c>
      <c r="E645" s="46" t="str">
        <f t="shared" si="120"/>
        <v>intro_list6_critical25</v>
      </c>
      <c r="F645" s="109" t="s">
        <v>339</v>
      </c>
      <c r="G645" s="46" t="s">
        <v>197</v>
      </c>
      <c r="H645" s="46">
        <f>VLOOKUP($C645&amp;$G645,'Character Sets'!$A$3:$H$21,3,FALSE)</f>
        <v>18</v>
      </c>
      <c r="I645" s="46" t="str">
        <f>VLOOKUP($C645&amp;$G645,'Character Sets'!$A$3:$H$21,4,FALSE)</f>
        <v>HT2</v>
      </c>
      <c r="J645" s="46" t="str">
        <f>LOWER(VLOOKUP($C645&amp;$G645,'Character Sets'!$A$3:$H$21,6,FALSE))</f>
        <v>jordan</v>
      </c>
      <c r="K645" s="114" t="str">
        <f t="shared" si="121"/>
        <v>HT2_they_jordan.png</v>
      </c>
      <c r="L645" s="46" t="s">
        <v>196</v>
      </c>
      <c r="M645" s="46">
        <f>VLOOKUP($C645&amp;$L645,'Character Sets'!$A$3:$H$21,3,FALSE)</f>
        <v>17</v>
      </c>
      <c r="N645" s="46" t="str">
        <f>VLOOKUP($C645&amp;$L645,'Character Sets'!$A$3:$H$21,4,FALSE)</f>
        <v>ST3</v>
      </c>
      <c r="O645" s="46" t="str">
        <f>LOWER(VLOOKUP($C645&amp;$L645,'Character Sets'!$A$3:$H$21,6,FALSE))</f>
        <v>taylor</v>
      </c>
      <c r="P645" s="114" t="str">
        <f t="shared" si="122"/>
        <v>ST3_she_taylor.png</v>
      </c>
      <c r="Q645" s="114" t="s">
        <v>30</v>
      </c>
      <c r="R645" s="107" cm="1">
        <f t="array" ref="R645">_xlfn.IFS($AF645="left", 275, $AF645="right", 525)</f>
        <v>275</v>
      </c>
      <c r="S645" s="107" cm="1">
        <f t="array" ref="S645">_xlfn.IFS($AG645="left", 275, $AG645="right", 525)</f>
        <v>525</v>
      </c>
      <c r="T645" s="107" cm="1">
        <f t="array" ref="T645">_xlfn.IFS($AF645="left", 175, $AF645="right", 725)</f>
        <v>175</v>
      </c>
      <c r="U645" s="107" cm="1">
        <f t="array" ref="U645">_xlfn.IFS($AI645="top", 150, $AI645="bottom", 250)</f>
        <v>150</v>
      </c>
      <c r="V645" s="107" cm="1">
        <f t="array" ref="V645">_xlfn.IFS($AI645="top", 100, $AI645="bottom", 300)</f>
        <v>100</v>
      </c>
      <c r="W645" s="107" cm="1">
        <f t="array" ref="W645">_xlfn.IFS($AI645="top", 50, $AI645="bottom", 350)</f>
        <v>50</v>
      </c>
      <c r="X645" s="111" t="str">
        <f t="shared" si="123"/>
        <v>HT2_sister_jordan.png</v>
      </c>
      <c r="Y645" s="106" t="str" cm="1">
        <f t="array" ref="Y645">_xlfn.IFS($AR645="target_sister",$AO645,$AR645="target_brother", $AN645,$AR645="distractor_sister",$AQ645,$AR645="distractor_brother",$AP645)</f>
        <v>HT2_sister_jordan.png</v>
      </c>
      <c r="Z645" s="106" t="str" cm="1">
        <f t="array" ref="Z645">_xlfn.IFS($AS645="target_sister",$AO645,$AS645="target_brother", $AN645,$AS645="distractor_sister",$AQ645,$AS645="distractor_brother",$AP645)</f>
        <v>ST3_sister_taylor.png</v>
      </c>
      <c r="AA645" s="106" t="str" cm="1">
        <f t="array" ref="AA645">_xlfn.IFS($AT645="target_sister",$AO645,$AT645="target_brother", $AN645,$AT645="distractor_sister",$AQ645,$AT645="distractor_brother",$AP645)</f>
        <v>HT2_brother_jordan.png</v>
      </c>
      <c r="AB645" s="106" t="str" cm="1">
        <f t="array" ref="AB645">_xlfn.IFS($AU645="target_sister",$AO645,$AU645="target_brother", $AN645,$AU645="distractor_sister",$AQ645,$AU645="distractor_brother",$AP645)</f>
        <v>ST3_brother_taylor.png</v>
      </c>
      <c r="AC645" s="111" t="str">
        <f>_xlfn.CONCAT(VLOOKUP($C645&amp;$G645,'Character Sets'!$A$3:$H$21,6,FALSE)," gave the ",LEFT($Q645,FIND(".",$Q645)-1)," to ",$AK645," ",$AL645,".")</f>
        <v>Jordan gave the apple to their sister.</v>
      </c>
      <c r="AD645" s="107">
        <v>25</v>
      </c>
      <c r="AE645" s="106" t="str" cm="1">
        <f t="array" ref="AE645">_xlfn.IFS($B645="both", "_nametag", $B645="nametag", "_nametag", $B645="intro", "", $B645="neither", "")</f>
        <v/>
      </c>
      <c r="AF645" s="46" t="s">
        <v>5</v>
      </c>
      <c r="AG645" s="46" t="s">
        <v>6</v>
      </c>
      <c r="AH645" s="108" t="str">
        <f t="shared" si="115"/>
        <v>apple</v>
      </c>
      <c r="AI645" s="46" t="s">
        <v>7</v>
      </c>
      <c r="AJ645" s="110" t="str">
        <f t="shared" si="124"/>
        <v>top left</v>
      </c>
      <c r="AK645" s="110" t="str" cm="1">
        <f t="array" ref="AK645">_xlfn.IFS($G645="he", "his", $G645="she", "her", $G645="they", "their")</f>
        <v>their</v>
      </c>
      <c r="AL645" s="110" t="s">
        <v>136</v>
      </c>
      <c r="AM645" s="111" t="str">
        <f t="shared" si="125"/>
        <v>they_sister</v>
      </c>
      <c r="AN645" s="106" t="str">
        <f t="shared" si="116"/>
        <v>HT2_brother_jordan.png</v>
      </c>
      <c r="AO645" s="106" t="str">
        <f t="shared" si="117"/>
        <v>HT2_sister_jordan.png</v>
      </c>
      <c r="AP645" s="106" t="str">
        <f t="shared" si="118"/>
        <v>ST3_brother_taylor.png</v>
      </c>
      <c r="AQ645" s="106" t="str">
        <f t="shared" si="119"/>
        <v>ST3_sister_taylor.png</v>
      </c>
      <c r="AR645" s="106" t="s">
        <v>356</v>
      </c>
      <c r="AS645" s="106" t="s">
        <v>358</v>
      </c>
      <c r="AT645" s="106" t="s">
        <v>355</v>
      </c>
      <c r="AU645" s="106" t="s">
        <v>357</v>
      </c>
    </row>
    <row r="646" spans="1:47" x14ac:dyDescent="0.25">
      <c r="A646" s="107">
        <v>18</v>
      </c>
      <c r="B646" s="107" t="s">
        <v>124</v>
      </c>
      <c r="C646" s="107">
        <v>6</v>
      </c>
      <c r="D646" s="46" t="s">
        <v>10</v>
      </c>
      <c r="E646" s="46" t="str">
        <f t="shared" si="120"/>
        <v>intro_list6_critical26</v>
      </c>
      <c r="F646" s="109" t="s">
        <v>339</v>
      </c>
      <c r="G646" s="46" t="s">
        <v>197</v>
      </c>
      <c r="H646" s="46">
        <f>VLOOKUP($C646&amp;$G646,'Character Sets'!$A$3:$H$21,3,FALSE)</f>
        <v>18</v>
      </c>
      <c r="I646" s="46" t="str">
        <f>VLOOKUP($C646&amp;$G646,'Character Sets'!$A$3:$H$21,4,FALSE)</f>
        <v>HT2</v>
      </c>
      <c r="J646" s="46" t="str">
        <f>LOWER(VLOOKUP($C646&amp;$G646,'Character Sets'!$A$3:$H$21,6,FALSE))</f>
        <v>jordan</v>
      </c>
      <c r="K646" s="114" t="str">
        <f t="shared" si="121"/>
        <v>HT2_they_jordan.png</v>
      </c>
      <c r="L646" s="46" t="s">
        <v>195</v>
      </c>
      <c r="M646" s="46">
        <f>VLOOKUP($C646&amp;$L646,'Character Sets'!$A$3:$H$21,3,FALSE)</f>
        <v>16</v>
      </c>
      <c r="N646" s="46" t="str">
        <f>VLOOKUP($C646&amp;$L646,'Character Sets'!$A$3:$H$21,4,FALSE)</f>
        <v>HT3</v>
      </c>
      <c r="O646" s="46" t="str">
        <f>LOWER(VLOOKUP($C646&amp;$L646,'Character Sets'!$A$3:$H$21,6,FALSE))</f>
        <v>sam</v>
      </c>
      <c r="P646" s="114" t="str">
        <f t="shared" si="122"/>
        <v>HT3_he_sam.png</v>
      </c>
      <c r="Q646" s="114" t="s">
        <v>31</v>
      </c>
      <c r="R646" s="107" cm="1">
        <f t="array" ref="R646">_xlfn.IFS($AF646="left", 275, $AF646="right", 525)</f>
        <v>525</v>
      </c>
      <c r="S646" s="107" cm="1">
        <f t="array" ref="S646">_xlfn.IFS($AG646="left", 275, $AG646="right", 525)</f>
        <v>275</v>
      </c>
      <c r="T646" s="107" cm="1">
        <f t="array" ref="T646">_xlfn.IFS($AF646="left", 175, $AF646="right", 725)</f>
        <v>725</v>
      </c>
      <c r="U646" s="107" cm="1">
        <f t="array" ref="U646">_xlfn.IFS($AI646="top", 150, $AI646="bottom", 250)</f>
        <v>150</v>
      </c>
      <c r="V646" s="107" cm="1">
        <f t="array" ref="V646">_xlfn.IFS($AI646="top", 100, $AI646="bottom", 300)</f>
        <v>100</v>
      </c>
      <c r="W646" s="107" cm="1">
        <f t="array" ref="W646">_xlfn.IFS($AI646="top", 50, $AI646="bottom", 350)</f>
        <v>50</v>
      </c>
      <c r="X646" s="111" t="str">
        <f t="shared" si="123"/>
        <v>HT2_brother_jordan.png</v>
      </c>
      <c r="Y646" s="106" t="str" cm="1">
        <f t="array" ref="Y646">_xlfn.IFS($AR646="target_sister",$AO646,$AR646="target_brother", $AN646,$AR646="distractor_sister",$AQ646,$AR646="distractor_brother",$AP646)</f>
        <v>HT3_sister_sam.png</v>
      </c>
      <c r="Z646" s="106" t="str" cm="1">
        <f t="array" ref="Z646">_xlfn.IFS($AS646="target_sister",$AO646,$AS646="target_brother", $AN646,$AS646="distractor_sister",$AQ646,$AS646="distractor_brother",$AP646)</f>
        <v>HT2_brother_jordan.png</v>
      </c>
      <c r="AA646" s="106" t="str" cm="1">
        <f t="array" ref="AA646">_xlfn.IFS($AT646="target_sister",$AO646,$AT646="target_brother", $AN646,$AT646="distractor_sister",$AQ646,$AT646="distractor_brother",$AP646)</f>
        <v>HT3_brother_sam.png</v>
      </c>
      <c r="AB646" s="106" t="str" cm="1">
        <f t="array" ref="AB646">_xlfn.IFS($AU646="target_sister",$AO646,$AU646="target_brother", $AN646,$AU646="distractor_sister",$AQ646,$AU646="distractor_brother",$AP646)</f>
        <v>HT2_sister_jordan.png</v>
      </c>
      <c r="AC646" s="111" t="str">
        <f>_xlfn.CONCAT(VLOOKUP($C646&amp;$G646,'Character Sets'!$A$3:$H$21,6,FALSE)," gave the ",LEFT($Q646,FIND(".",$Q646)-1)," to ",$AK646," ",$AL646,".")</f>
        <v>Jordan gave the onion to their brother.</v>
      </c>
      <c r="AD646" s="107">
        <v>26</v>
      </c>
      <c r="AE646" s="106" t="str" cm="1">
        <f t="array" ref="AE646">_xlfn.IFS($B646="both", "_nametag", $B646="nametag", "_nametag", $B646="intro", "", $B646="neither", "")</f>
        <v/>
      </c>
      <c r="AF646" s="46" t="s">
        <v>6</v>
      </c>
      <c r="AG646" s="46" t="s">
        <v>5</v>
      </c>
      <c r="AH646" s="108" t="str">
        <f t="shared" si="115"/>
        <v>onion</v>
      </c>
      <c r="AI646" s="46" t="s">
        <v>7</v>
      </c>
      <c r="AJ646" s="110" t="str">
        <f t="shared" si="124"/>
        <v>top right</v>
      </c>
      <c r="AK646" s="110" t="str" cm="1">
        <f t="array" ref="AK646">_xlfn.IFS($G646="he", "his", $G646="she", "her", $G646="they", "their")</f>
        <v>their</v>
      </c>
      <c r="AL646" s="110" t="s">
        <v>135</v>
      </c>
      <c r="AM646" s="111" t="str">
        <f t="shared" si="125"/>
        <v>they_brother</v>
      </c>
      <c r="AN646" s="106" t="str">
        <f t="shared" si="116"/>
        <v>HT2_brother_jordan.png</v>
      </c>
      <c r="AO646" s="106" t="str">
        <f t="shared" si="117"/>
        <v>HT2_sister_jordan.png</v>
      </c>
      <c r="AP646" s="106" t="str">
        <f t="shared" si="118"/>
        <v>HT3_brother_sam.png</v>
      </c>
      <c r="AQ646" s="106" t="str">
        <f t="shared" si="119"/>
        <v>HT3_sister_sam.png</v>
      </c>
      <c r="AR646" s="106" t="s">
        <v>358</v>
      </c>
      <c r="AS646" s="106" t="s">
        <v>355</v>
      </c>
      <c r="AT646" s="106" t="s">
        <v>357</v>
      </c>
      <c r="AU646" s="106" t="s">
        <v>356</v>
      </c>
    </row>
    <row r="647" spans="1:47" x14ac:dyDescent="0.25">
      <c r="A647" s="107">
        <v>18</v>
      </c>
      <c r="B647" s="107" t="s">
        <v>124</v>
      </c>
      <c r="C647" s="107">
        <v>6</v>
      </c>
      <c r="D647" s="46" t="s">
        <v>10</v>
      </c>
      <c r="E647" s="46" t="str">
        <f t="shared" si="120"/>
        <v>intro_list6_critical27</v>
      </c>
      <c r="F647" s="109" t="s">
        <v>339</v>
      </c>
      <c r="G647" s="46" t="s">
        <v>197</v>
      </c>
      <c r="H647" s="46">
        <f>VLOOKUP($C647&amp;$G647,'Character Sets'!$A$3:$H$21,3,FALSE)</f>
        <v>18</v>
      </c>
      <c r="I647" s="46" t="str">
        <f>VLOOKUP($C647&amp;$G647,'Character Sets'!$A$3:$H$21,4,FALSE)</f>
        <v>HT2</v>
      </c>
      <c r="J647" s="46" t="str">
        <f>LOWER(VLOOKUP($C647&amp;$G647,'Character Sets'!$A$3:$H$21,6,FALSE))</f>
        <v>jordan</v>
      </c>
      <c r="K647" s="114" t="str">
        <f t="shared" si="121"/>
        <v>HT2_they_jordan.png</v>
      </c>
      <c r="L647" s="46" t="s">
        <v>195</v>
      </c>
      <c r="M647" s="46">
        <f>VLOOKUP($C647&amp;$L647,'Character Sets'!$A$3:$H$21,3,FALSE)</f>
        <v>16</v>
      </c>
      <c r="N647" s="46" t="str">
        <f>VLOOKUP($C647&amp;$L647,'Character Sets'!$A$3:$H$21,4,FALSE)</f>
        <v>HT3</v>
      </c>
      <c r="O647" s="46" t="str">
        <f>LOWER(VLOOKUP($C647&amp;$L647,'Character Sets'!$A$3:$H$21,6,FALSE))</f>
        <v>sam</v>
      </c>
      <c r="P647" s="114" t="str">
        <f t="shared" si="122"/>
        <v>HT3_he_sam.png</v>
      </c>
      <c r="Q647" s="114" t="s">
        <v>34</v>
      </c>
      <c r="R647" s="107" cm="1">
        <f t="array" ref="R647">_xlfn.IFS($AF647="left", 275, $AF647="right", 525)</f>
        <v>275</v>
      </c>
      <c r="S647" s="107" cm="1">
        <f t="array" ref="S647">_xlfn.IFS($AG647="left", 275, $AG647="right", 525)</f>
        <v>525</v>
      </c>
      <c r="T647" s="107" cm="1">
        <f t="array" ref="T647">_xlfn.IFS($AF647="left", 175, $AF647="right", 725)</f>
        <v>175</v>
      </c>
      <c r="U647" s="107" cm="1">
        <f t="array" ref="U647">_xlfn.IFS($AI647="top", 150, $AI647="bottom", 250)</f>
        <v>250</v>
      </c>
      <c r="V647" s="107" cm="1">
        <f t="array" ref="V647">_xlfn.IFS($AI647="top", 100, $AI647="bottom", 300)</f>
        <v>300</v>
      </c>
      <c r="W647" s="107" cm="1">
        <f t="array" ref="W647">_xlfn.IFS($AI647="top", 50, $AI647="bottom", 350)</f>
        <v>350</v>
      </c>
      <c r="X647" s="111" t="str">
        <f t="shared" si="123"/>
        <v>HT2_brother_jordan.png</v>
      </c>
      <c r="Y647" s="106" t="str" cm="1">
        <f t="array" ref="Y647">_xlfn.IFS($AR647="target_sister",$AO647,$AR647="target_brother", $AN647,$AR647="distractor_sister",$AQ647,$AR647="distractor_brother",$AP647)</f>
        <v>HT2_sister_jordan.png</v>
      </c>
      <c r="Z647" s="106" t="str" cm="1">
        <f t="array" ref="Z647">_xlfn.IFS($AS647="target_sister",$AO647,$AS647="target_brother", $AN647,$AS647="distractor_sister",$AQ647,$AS647="distractor_brother",$AP647)</f>
        <v>HT3_brother_sam.png</v>
      </c>
      <c r="AA647" s="106" t="str" cm="1">
        <f t="array" ref="AA647">_xlfn.IFS($AT647="target_sister",$AO647,$AT647="target_brother", $AN647,$AT647="distractor_sister",$AQ647,$AT647="distractor_brother",$AP647)</f>
        <v>HT2_brother_jordan.png</v>
      </c>
      <c r="AB647" s="106" t="str" cm="1">
        <f t="array" ref="AB647">_xlfn.IFS($AU647="target_sister",$AO647,$AU647="target_brother", $AN647,$AU647="distractor_sister",$AQ647,$AU647="distractor_brother",$AP647)</f>
        <v>HT3_sister_sam.png</v>
      </c>
      <c r="AC647" s="111" t="str">
        <f>_xlfn.CONCAT(VLOOKUP($C647&amp;$G647,'Character Sets'!$A$3:$H$21,6,FALSE)," gave the ",LEFT($Q647,FIND(".",$Q647)-1)," to ",$AK647," ",$AL647,".")</f>
        <v>Jordan gave the watermelon to their brother.</v>
      </c>
      <c r="AD647" s="107">
        <v>27</v>
      </c>
      <c r="AE647" s="106" t="str" cm="1">
        <f t="array" ref="AE647">_xlfn.IFS($B647="both", "_nametag", $B647="nametag", "_nametag", $B647="intro", "", $B647="neither", "")</f>
        <v/>
      </c>
      <c r="AF647" s="46" t="s">
        <v>5</v>
      </c>
      <c r="AG647" s="46" t="s">
        <v>6</v>
      </c>
      <c r="AH647" s="108" t="str">
        <f t="shared" si="115"/>
        <v>watermelon</v>
      </c>
      <c r="AI647" s="46" t="s">
        <v>8</v>
      </c>
      <c r="AJ647" s="110" t="str">
        <f t="shared" si="124"/>
        <v>bottom left</v>
      </c>
      <c r="AK647" s="110" t="str" cm="1">
        <f t="array" ref="AK647">_xlfn.IFS($G647="he", "his", $G647="she", "her", $G647="they", "their")</f>
        <v>their</v>
      </c>
      <c r="AL647" s="110" t="s">
        <v>135</v>
      </c>
      <c r="AM647" s="111" t="str">
        <f t="shared" si="125"/>
        <v>they_brother</v>
      </c>
      <c r="AN647" s="106" t="str">
        <f t="shared" si="116"/>
        <v>HT2_brother_jordan.png</v>
      </c>
      <c r="AO647" s="106" t="str">
        <f t="shared" si="117"/>
        <v>HT2_sister_jordan.png</v>
      </c>
      <c r="AP647" s="106" t="str">
        <f t="shared" si="118"/>
        <v>HT3_brother_sam.png</v>
      </c>
      <c r="AQ647" s="106" t="str">
        <f t="shared" si="119"/>
        <v>HT3_sister_sam.png</v>
      </c>
      <c r="AR647" s="106" t="s">
        <v>356</v>
      </c>
      <c r="AS647" s="106" t="s">
        <v>357</v>
      </c>
      <c r="AT647" s="106" t="s">
        <v>355</v>
      </c>
      <c r="AU647" s="106" t="s">
        <v>358</v>
      </c>
    </row>
    <row r="648" spans="1:47" x14ac:dyDescent="0.25">
      <c r="A648" s="107">
        <v>18</v>
      </c>
      <c r="B648" s="107" t="s">
        <v>124</v>
      </c>
      <c r="C648" s="107">
        <v>6</v>
      </c>
      <c r="D648" s="46" t="s">
        <v>10</v>
      </c>
      <c r="E648" s="46" t="str">
        <f t="shared" si="120"/>
        <v>intro_list6_critical28</v>
      </c>
      <c r="F648" s="109" t="s">
        <v>339</v>
      </c>
      <c r="G648" s="46" t="s">
        <v>197</v>
      </c>
      <c r="H648" s="46">
        <f>VLOOKUP($C648&amp;$G648,'Character Sets'!$A$3:$H$21,3,FALSE)</f>
        <v>18</v>
      </c>
      <c r="I648" s="46" t="str">
        <f>VLOOKUP($C648&amp;$G648,'Character Sets'!$A$3:$H$21,4,FALSE)</f>
        <v>HT2</v>
      </c>
      <c r="J648" s="46" t="str">
        <f>LOWER(VLOOKUP($C648&amp;$G648,'Character Sets'!$A$3:$H$21,6,FALSE))</f>
        <v>jordan</v>
      </c>
      <c r="K648" s="114" t="str">
        <f t="shared" si="121"/>
        <v>HT2_they_jordan.png</v>
      </c>
      <c r="L648" s="46" t="s">
        <v>195</v>
      </c>
      <c r="M648" s="46">
        <f>VLOOKUP($C648&amp;$L648,'Character Sets'!$A$3:$H$21,3,FALSE)</f>
        <v>16</v>
      </c>
      <c r="N648" s="46" t="str">
        <f>VLOOKUP($C648&amp;$L648,'Character Sets'!$A$3:$H$21,4,FALSE)</f>
        <v>HT3</v>
      </c>
      <c r="O648" s="46" t="str">
        <f>LOWER(VLOOKUP($C648&amp;$L648,'Character Sets'!$A$3:$H$21,6,FALSE))</f>
        <v>sam</v>
      </c>
      <c r="P648" s="114" t="str">
        <f t="shared" si="122"/>
        <v>HT3_he_sam.png</v>
      </c>
      <c r="Q648" s="114" t="s">
        <v>32</v>
      </c>
      <c r="R648" s="107" cm="1">
        <f t="array" ref="R648">_xlfn.IFS($AF648="left", 275, $AF648="right", 525)</f>
        <v>525</v>
      </c>
      <c r="S648" s="107" cm="1">
        <f t="array" ref="S648">_xlfn.IFS($AG648="left", 275, $AG648="right", 525)</f>
        <v>275</v>
      </c>
      <c r="T648" s="107" cm="1">
        <f t="array" ref="T648">_xlfn.IFS($AF648="left", 175, $AF648="right", 725)</f>
        <v>725</v>
      </c>
      <c r="U648" s="107" cm="1">
        <f t="array" ref="U648">_xlfn.IFS($AI648="top", 150, $AI648="bottom", 250)</f>
        <v>250</v>
      </c>
      <c r="V648" s="107" cm="1">
        <f t="array" ref="V648">_xlfn.IFS($AI648="top", 100, $AI648="bottom", 300)</f>
        <v>300</v>
      </c>
      <c r="W648" s="107" cm="1">
        <f t="array" ref="W648">_xlfn.IFS($AI648="top", 50, $AI648="bottom", 350)</f>
        <v>350</v>
      </c>
      <c r="X648" s="111" t="str">
        <f t="shared" si="123"/>
        <v>HT2_sister_jordan.png</v>
      </c>
      <c r="Y648" s="106" t="str" cm="1">
        <f t="array" ref="Y648">_xlfn.IFS($AR648="target_sister",$AO648,$AR648="target_brother", $AN648,$AR648="distractor_sister",$AQ648,$AR648="distractor_brother",$AP648)</f>
        <v>HT3_sister_sam.png</v>
      </c>
      <c r="Z648" s="106" t="str" cm="1">
        <f t="array" ref="Z648">_xlfn.IFS($AS648="target_sister",$AO648,$AS648="target_brother", $AN648,$AS648="distractor_sister",$AQ648,$AS648="distractor_brother",$AP648)</f>
        <v>HT2_brother_jordan.png</v>
      </c>
      <c r="AA648" s="106" t="str" cm="1">
        <f t="array" ref="AA648">_xlfn.IFS($AT648="target_sister",$AO648,$AT648="target_brother", $AN648,$AT648="distractor_sister",$AQ648,$AT648="distractor_brother",$AP648)</f>
        <v>HT3_brother_sam.png</v>
      </c>
      <c r="AB648" s="106" t="str" cm="1">
        <f t="array" ref="AB648">_xlfn.IFS($AU648="target_sister",$AO648,$AU648="target_brother", $AN648,$AU648="distractor_sister",$AQ648,$AU648="distractor_brother",$AP648)</f>
        <v>HT2_sister_jordan.png</v>
      </c>
      <c r="AC648" s="111" t="str">
        <f>_xlfn.CONCAT(VLOOKUP($C648&amp;$G648,'Character Sets'!$A$3:$H$21,6,FALSE)," gave the ",LEFT($Q648,FIND(".",$Q648)-1)," to ",$AK648," ",$AL648,".")</f>
        <v>Jordan gave the knife to their sister.</v>
      </c>
      <c r="AD648" s="107">
        <v>28</v>
      </c>
      <c r="AE648" s="106" t="str" cm="1">
        <f t="array" ref="AE648">_xlfn.IFS($B648="both", "_nametag", $B648="nametag", "_nametag", $B648="intro", "", $B648="neither", "")</f>
        <v/>
      </c>
      <c r="AF648" s="46" t="s">
        <v>6</v>
      </c>
      <c r="AG648" s="46" t="s">
        <v>5</v>
      </c>
      <c r="AH648" s="108" t="str">
        <f t="shared" si="115"/>
        <v>knife</v>
      </c>
      <c r="AI648" s="46" t="s">
        <v>8</v>
      </c>
      <c r="AJ648" s="110" t="str">
        <f t="shared" si="124"/>
        <v>bottom right</v>
      </c>
      <c r="AK648" s="110" t="str" cm="1">
        <f t="array" ref="AK648">_xlfn.IFS($G648="he", "his", $G648="she", "her", $G648="they", "their")</f>
        <v>their</v>
      </c>
      <c r="AL648" s="110" t="s">
        <v>136</v>
      </c>
      <c r="AM648" s="111" t="str">
        <f t="shared" si="125"/>
        <v>they_sister</v>
      </c>
      <c r="AN648" s="106" t="str">
        <f t="shared" si="116"/>
        <v>HT2_brother_jordan.png</v>
      </c>
      <c r="AO648" s="106" t="str">
        <f t="shared" si="117"/>
        <v>HT2_sister_jordan.png</v>
      </c>
      <c r="AP648" s="106" t="str">
        <f t="shared" si="118"/>
        <v>HT3_brother_sam.png</v>
      </c>
      <c r="AQ648" s="106" t="str">
        <f t="shared" si="119"/>
        <v>HT3_sister_sam.png</v>
      </c>
      <c r="AR648" s="106" t="s">
        <v>358</v>
      </c>
      <c r="AS648" s="106" t="s">
        <v>355</v>
      </c>
      <c r="AT648" s="106" t="s">
        <v>357</v>
      </c>
      <c r="AU648" s="106" t="s">
        <v>356</v>
      </c>
    </row>
    <row r="649" spans="1:47" x14ac:dyDescent="0.25">
      <c r="A649" s="107">
        <v>18</v>
      </c>
      <c r="B649" s="107" t="s">
        <v>124</v>
      </c>
      <c r="C649" s="107">
        <v>6</v>
      </c>
      <c r="D649" s="46" t="s">
        <v>10</v>
      </c>
      <c r="E649" s="46" t="str">
        <f t="shared" si="120"/>
        <v>intro_list6_critical29</v>
      </c>
      <c r="F649" s="109" t="s">
        <v>339</v>
      </c>
      <c r="G649" s="46" t="s">
        <v>197</v>
      </c>
      <c r="H649" s="46">
        <f>VLOOKUP($C649&amp;$G649,'Character Sets'!$A$3:$H$21,3,FALSE)</f>
        <v>18</v>
      </c>
      <c r="I649" s="46" t="str">
        <f>VLOOKUP($C649&amp;$G649,'Character Sets'!$A$3:$H$21,4,FALSE)</f>
        <v>HT2</v>
      </c>
      <c r="J649" s="46" t="str">
        <f>LOWER(VLOOKUP($C649&amp;$G649,'Character Sets'!$A$3:$H$21,6,FALSE))</f>
        <v>jordan</v>
      </c>
      <c r="K649" s="114" t="str">
        <f t="shared" si="121"/>
        <v>HT2_they_jordan.png</v>
      </c>
      <c r="L649" s="46" t="s">
        <v>195</v>
      </c>
      <c r="M649" s="46">
        <f>VLOOKUP($C649&amp;$L649,'Character Sets'!$A$3:$H$21,3,FALSE)</f>
        <v>16</v>
      </c>
      <c r="N649" s="46" t="str">
        <f>VLOOKUP($C649&amp;$L649,'Character Sets'!$A$3:$H$21,4,FALSE)</f>
        <v>HT3</v>
      </c>
      <c r="O649" s="46" t="str">
        <f>LOWER(VLOOKUP($C649&amp;$L649,'Character Sets'!$A$3:$H$21,6,FALSE))</f>
        <v>sam</v>
      </c>
      <c r="P649" s="114" t="str">
        <f t="shared" si="122"/>
        <v>HT3_he_sam.png</v>
      </c>
      <c r="Q649" s="114" t="s">
        <v>85</v>
      </c>
      <c r="R649" s="107" cm="1">
        <f t="array" ref="R649">_xlfn.IFS($AF649="left", 275, $AF649="right", 525)</f>
        <v>275</v>
      </c>
      <c r="S649" s="107" cm="1">
        <f t="array" ref="S649">_xlfn.IFS($AG649="left", 275, $AG649="right", 525)</f>
        <v>525</v>
      </c>
      <c r="T649" s="107" cm="1">
        <f t="array" ref="T649">_xlfn.IFS($AF649="left", 175, $AF649="right", 725)</f>
        <v>175</v>
      </c>
      <c r="U649" s="107" cm="1">
        <f t="array" ref="U649">_xlfn.IFS($AI649="top", 150, $AI649="bottom", 250)</f>
        <v>150</v>
      </c>
      <c r="V649" s="107" cm="1">
        <f t="array" ref="V649">_xlfn.IFS($AI649="top", 100, $AI649="bottom", 300)</f>
        <v>100</v>
      </c>
      <c r="W649" s="107" cm="1">
        <f t="array" ref="W649">_xlfn.IFS($AI649="top", 50, $AI649="bottom", 350)</f>
        <v>50</v>
      </c>
      <c r="X649" s="111" t="str">
        <f t="shared" si="123"/>
        <v>HT2_brother_jordan.png</v>
      </c>
      <c r="Y649" s="106" t="str" cm="1">
        <f t="array" ref="Y649">_xlfn.IFS($AR649="target_sister",$AO649,$AR649="target_brother", $AN649,$AR649="distractor_sister",$AQ649,$AR649="distractor_brother",$AP649)</f>
        <v>HT2_brother_jordan.png</v>
      </c>
      <c r="Z649" s="106" t="str" cm="1">
        <f t="array" ref="Z649">_xlfn.IFS($AS649="target_sister",$AO649,$AS649="target_brother", $AN649,$AS649="distractor_sister",$AQ649,$AS649="distractor_brother",$AP649)</f>
        <v>HT3_brother_sam.png</v>
      </c>
      <c r="AA649" s="106" t="str" cm="1">
        <f t="array" ref="AA649">_xlfn.IFS($AT649="target_sister",$AO649,$AT649="target_brother", $AN649,$AT649="distractor_sister",$AQ649,$AT649="distractor_brother",$AP649)</f>
        <v>HT2_sister_jordan.png</v>
      </c>
      <c r="AB649" s="106" t="str" cm="1">
        <f t="array" ref="AB649">_xlfn.IFS($AU649="target_sister",$AO649,$AU649="target_brother", $AN649,$AU649="distractor_sister",$AQ649,$AU649="distractor_brother",$AP649)</f>
        <v>HT3_sister_sam.png</v>
      </c>
      <c r="AC649" s="111" t="str">
        <f>_xlfn.CONCAT(VLOOKUP($C649&amp;$G649,'Character Sets'!$A$3:$H$21,6,FALSE)," gave the ",LEFT($Q649,FIND(".",$Q649)-1)," to ",$AK649," ",$AL649,".")</f>
        <v>Jordan gave the cookie to their brother.</v>
      </c>
      <c r="AD649" s="107">
        <v>29</v>
      </c>
      <c r="AE649" s="106" t="str" cm="1">
        <f t="array" ref="AE649">_xlfn.IFS($B649="both", "_nametag", $B649="nametag", "_nametag", $B649="intro", "", $B649="neither", "")</f>
        <v/>
      </c>
      <c r="AF649" s="46" t="s">
        <v>5</v>
      </c>
      <c r="AG649" s="46" t="s">
        <v>6</v>
      </c>
      <c r="AH649" s="108" t="str">
        <f t="shared" si="115"/>
        <v>cookie</v>
      </c>
      <c r="AI649" s="46" t="s">
        <v>7</v>
      </c>
      <c r="AJ649" s="110" t="str">
        <f t="shared" si="124"/>
        <v>top left</v>
      </c>
      <c r="AK649" s="110" t="str" cm="1">
        <f t="array" ref="AK649">_xlfn.IFS($G649="he", "his", $G649="she", "her", $G649="they", "their")</f>
        <v>their</v>
      </c>
      <c r="AL649" s="110" t="s">
        <v>135</v>
      </c>
      <c r="AM649" s="111" t="str">
        <f t="shared" si="125"/>
        <v>they_brother</v>
      </c>
      <c r="AN649" s="106" t="str">
        <f t="shared" si="116"/>
        <v>HT2_brother_jordan.png</v>
      </c>
      <c r="AO649" s="106" t="str">
        <f t="shared" si="117"/>
        <v>HT2_sister_jordan.png</v>
      </c>
      <c r="AP649" s="106" t="str">
        <f t="shared" si="118"/>
        <v>HT3_brother_sam.png</v>
      </c>
      <c r="AQ649" s="106" t="str">
        <f t="shared" si="119"/>
        <v>HT3_sister_sam.png</v>
      </c>
      <c r="AR649" s="106" t="s">
        <v>355</v>
      </c>
      <c r="AS649" s="106" t="s">
        <v>357</v>
      </c>
      <c r="AT649" s="106" t="s">
        <v>356</v>
      </c>
      <c r="AU649" s="106" t="s">
        <v>358</v>
      </c>
    </row>
    <row r="650" spans="1:47" x14ac:dyDescent="0.25">
      <c r="A650" s="107">
        <v>18</v>
      </c>
      <c r="B650" s="107" t="s">
        <v>124</v>
      </c>
      <c r="C650" s="107">
        <v>6</v>
      </c>
      <c r="D650" s="46" t="s">
        <v>10</v>
      </c>
      <c r="E650" s="46" t="str">
        <f t="shared" si="120"/>
        <v>intro_list6_critical30</v>
      </c>
      <c r="F650" s="109" t="s">
        <v>339</v>
      </c>
      <c r="G650" s="46" t="s">
        <v>197</v>
      </c>
      <c r="H650" s="46">
        <f>VLOOKUP($C650&amp;$G650,'Character Sets'!$A$3:$H$21,3,FALSE)</f>
        <v>18</v>
      </c>
      <c r="I650" s="46" t="str">
        <f>VLOOKUP($C650&amp;$G650,'Character Sets'!$A$3:$H$21,4,FALSE)</f>
        <v>HT2</v>
      </c>
      <c r="J650" s="46" t="str">
        <f>LOWER(VLOOKUP($C650&amp;$G650,'Character Sets'!$A$3:$H$21,6,FALSE))</f>
        <v>jordan</v>
      </c>
      <c r="K650" s="114" t="str">
        <f t="shared" si="121"/>
        <v>HT2_they_jordan.png</v>
      </c>
      <c r="L650" s="46" t="s">
        <v>195</v>
      </c>
      <c r="M650" s="46">
        <f>VLOOKUP($C650&amp;$L650,'Character Sets'!$A$3:$H$21,3,FALSE)</f>
        <v>16</v>
      </c>
      <c r="N650" s="46" t="str">
        <f>VLOOKUP($C650&amp;$L650,'Character Sets'!$A$3:$H$21,4,FALSE)</f>
        <v>HT3</v>
      </c>
      <c r="O650" s="46" t="str">
        <f>LOWER(VLOOKUP($C650&amp;$L650,'Character Sets'!$A$3:$H$21,6,FALSE))</f>
        <v>sam</v>
      </c>
      <c r="P650" s="114" t="str">
        <f t="shared" si="122"/>
        <v>HT3_he_sam.png</v>
      </c>
      <c r="Q650" s="114" t="s">
        <v>33</v>
      </c>
      <c r="R650" s="107" cm="1">
        <f t="array" ref="R650">_xlfn.IFS($AF650="left", 275, $AF650="right", 525)</f>
        <v>525</v>
      </c>
      <c r="S650" s="107" cm="1">
        <f t="array" ref="S650">_xlfn.IFS($AG650="left", 275, $AG650="right", 525)</f>
        <v>275</v>
      </c>
      <c r="T650" s="107" cm="1">
        <f t="array" ref="T650">_xlfn.IFS($AF650="left", 175, $AF650="right", 725)</f>
        <v>725</v>
      </c>
      <c r="U650" s="107" cm="1">
        <f t="array" ref="U650">_xlfn.IFS($AI650="top", 150, $AI650="bottom", 250)</f>
        <v>250</v>
      </c>
      <c r="V650" s="107" cm="1">
        <f t="array" ref="V650">_xlfn.IFS($AI650="top", 100, $AI650="bottom", 300)</f>
        <v>300</v>
      </c>
      <c r="W650" s="107" cm="1">
        <f t="array" ref="W650">_xlfn.IFS($AI650="top", 50, $AI650="bottom", 350)</f>
        <v>350</v>
      </c>
      <c r="X650" s="111" t="str">
        <f t="shared" si="123"/>
        <v>HT2_sister_jordan.png</v>
      </c>
      <c r="Y650" s="106" t="str" cm="1">
        <f t="array" ref="Y650">_xlfn.IFS($AR650="target_sister",$AO650,$AR650="target_brother", $AN650,$AR650="distractor_sister",$AQ650,$AR650="distractor_brother",$AP650)</f>
        <v>HT3_sister_sam.png</v>
      </c>
      <c r="Z650" s="106" t="str" cm="1">
        <f t="array" ref="Z650">_xlfn.IFS($AS650="target_sister",$AO650,$AS650="target_brother", $AN650,$AS650="distractor_sister",$AQ650,$AS650="distractor_brother",$AP650)</f>
        <v>HT2_brother_jordan.png</v>
      </c>
      <c r="AA650" s="106" t="str" cm="1">
        <f t="array" ref="AA650">_xlfn.IFS($AT650="target_sister",$AO650,$AT650="target_brother", $AN650,$AT650="distractor_sister",$AQ650,$AT650="distractor_brother",$AP650)</f>
        <v>HT3_brother_sam.png</v>
      </c>
      <c r="AB650" s="106" t="str" cm="1">
        <f t="array" ref="AB650">_xlfn.IFS($AU650="target_sister",$AO650,$AU650="target_brother", $AN650,$AU650="distractor_sister",$AQ650,$AU650="distractor_brother",$AP650)</f>
        <v>HT2_sister_jordan.png</v>
      </c>
      <c r="AC650" s="111" t="str">
        <f>_xlfn.CONCAT(VLOOKUP($C650&amp;$G650,'Character Sets'!$A$3:$H$21,6,FALSE)," gave the ",LEFT($Q650,FIND(".",$Q650)-1)," to ",$AK650," ",$AL650,".")</f>
        <v>Jordan gave the tomato to their sister.</v>
      </c>
      <c r="AD650" s="107">
        <v>30</v>
      </c>
      <c r="AE650" s="106" t="str" cm="1">
        <f t="array" ref="AE650">_xlfn.IFS($B650="both", "_nametag", $B650="nametag", "_nametag", $B650="intro", "", $B650="neither", "")</f>
        <v/>
      </c>
      <c r="AF650" s="46" t="s">
        <v>6</v>
      </c>
      <c r="AG650" s="46" t="s">
        <v>5</v>
      </c>
      <c r="AH650" s="108" t="str">
        <f t="shared" si="115"/>
        <v>tomato</v>
      </c>
      <c r="AI650" s="108" t="s">
        <v>8</v>
      </c>
      <c r="AJ650" s="110" t="str">
        <f t="shared" si="124"/>
        <v>bottom right</v>
      </c>
      <c r="AK650" s="110" t="str" cm="1">
        <f t="array" ref="AK650">_xlfn.IFS($G650="he", "his", $G650="she", "her", $G650="they", "their")</f>
        <v>their</v>
      </c>
      <c r="AL650" s="110" t="s">
        <v>136</v>
      </c>
      <c r="AM650" s="111" t="str">
        <f t="shared" si="125"/>
        <v>they_sister</v>
      </c>
      <c r="AN650" s="106" t="str">
        <f t="shared" si="116"/>
        <v>HT2_brother_jordan.png</v>
      </c>
      <c r="AO650" s="106" t="str">
        <f t="shared" si="117"/>
        <v>HT2_sister_jordan.png</v>
      </c>
      <c r="AP650" s="106" t="str">
        <f t="shared" si="118"/>
        <v>HT3_brother_sam.png</v>
      </c>
      <c r="AQ650" s="106" t="str">
        <f t="shared" si="119"/>
        <v>HT3_sister_sam.png</v>
      </c>
      <c r="AR650" s="106" t="s">
        <v>358</v>
      </c>
      <c r="AS650" s="106" t="s">
        <v>355</v>
      </c>
      <c r="AT650" s="106" t="s">
        <v>357</v>
      </c>
      <c r="AU650" s="106" t="s">
        <v>356</v>
      </c>
    </row>
    <row r="651" spans="1:47" x14ac:dyDescent="0.25">
      <c r="A651" s="107">
        <v>19</v>
      </c>
      <c r="B651" s="107" t="s">
        <v>125</v>
      </c>
      <c r="C651" s="107">
        <v>1</v>
      </c>
      <c r="D651" s="46" t="s">
        <v>65</v>
      </c>
      <c r="E651" s="46" t="str">
        <f t="shared" si="120"/>
        <v>neither_list1_example1</v>
      </c>
      <c r="F651" s="109" t="s">
        <v>337</v>
      </c>
      <c r="G651" s="46" t="s">
        <v>195</v>
      </c>
      <c r="H651" s="46">
        <f>VLOOKUP($C651&amp;$G651,'Character Sets'!$A$3:$H$21,3,FALSE)</f>
        <v>1</v>
      </c>
      <c r="I651" s="46" t="str">
        <f>VLOOKUP($C651&amp;$G651,'Character Sets'!$A$3:$H$21,4,FALSE)</f>
        <v>HT1</v>
      </c>
      <c r="J651" s="46" t="str">
        <f>LOWER(VLOOKUP($C651&amp;$G651,'Character Sets'!$A$3:$H$21,6,FALSE))</f>
        <v>alex</v>
      </c>
      <c r="K651" s="114" t="str">
        <f t="shared" si="121"/>
        <v>HT1_he_alex.png</v>
      </c>
      <c r="L651" s="46" t="s">
        <v>196</v>
      </c>
      <c r="M651" s="46">
        <f>VLOOKUP($C651&amp;$L651,'Character Sets'!$A$3:$H$21,3,FALSE)</f>
        <v>2</v>
      </c>
      <c r="N651" s="46" t="str">
        <f>VLOOKUP($C651&amp;$L651,'Character Sets'!$A$3:$H$21,4,FALSE)</f>
        <v>ST1</v>
      </c>
      <c r="O651" s="46" t="str">
        <f>LOWER(VLOOKUP($C651&amp;$L651,'Character Sets'!$A$3:$H$21,6,FALSE))</f>
        <v>sam</v>
      </c>
      <c r="P651" s="114" t="str">
        <f t="shared" si="122"/>
        <v>ST1_she_sam.png</v>
      </c>
      <c r="Q651" s="114" t="s">
        <v>38</v>
      </c>
      <c r="R651" s="107" cm="1">
        <f t="array" ref="R651">_xlfn.IFS($AF651="left", 275, $AF651="right", 525)</f>
        <v>275</v>
      </c>
      <c r="S651" s="107" cm="1">
        <f t="array" ref="S651">_xlfn.IFS($AG651="left", 275, $AG651="right", 525)</f>
        <v>525</v>
      </c>
      <c r="T651" s="107" cm="1">
        <f t="array" ref="T651">_xlfn.IFS($AF651="left", 175, $AF651="right", 725)</f>
        <v>175</v>
      </c>
      <c r="U651" s="107" cm="1">
        <f t="array" ref="U651">_xlfn.IFS($AI651="top", 150, $AI651="bottom", 250)</f>
        <v>250</v>
      </c>
      <c r="V651" s="107" cm="1">
        <f t="array" ref="V651">_xlfn.IFS($AI651="top", 100, $AI651="bottom", 300)</f>
        <v>300</v>
      </c>
      <c r="W651" s="107" cm="1">
        <f t="array" ref="W651">_xlfn.IFS($AI651="top", 50, $AI651="bottom", 350)</f>
        <v>350</v>
      </c>
      <c r="X651" s="111" t="str">
        <f t="shared" si="123"/>
        <v>HT1_brother_alex.png</v>
      </c>
      <c r="Y651" s="106" t="str" cm="1">
        <f t="array" ref="Y651">_xlfn.IFS($AR651="target_sister",$AO651,$AR651="target_brother", $AN651,$AR651="distractor_sister",$AQ651,$AR651="distractor_brother",$AP651)</f>
        <v>HT1_sister_alex.png</v>
      </c>
      <c r="Z651" s="106" t="str" cm="1">
        <f t="array" ref="Z651">_xlfn.IFS($AS651="target_sister",$AO651,$AS651="target_brother", $AN651,$AS651="distractor_sister",$AQ651,$AS651="distractor_brother",$AP651)</f>
        <v>ST1_brother_sam.png</v>
      </c>
      <c r="AA651" s="106" t="str" cm="1">
        <f t="array" ref="AA651">_xlfn.IFS($AT651="target_sister",$AO651,$AT651="target_brother", $AN651,$AT651="distractor_sister",$AQ651,$AT651="distractor_brother",$AP651)</f>
        <v>HT1_brother_alex.png</v>
      </c>
      <c r="AB651" s="106" t="str" cm="1">
        <f t="array" ref="AB651">_xlfn.IFS($AU651="target_sister",$AO651,$AU651="target_brother", $AN651,$AU651="distractor_sister",$AQ651,$AU651="distractor_brother",$AP651)</f>
        <v>ST1_sister_sam.png</v>
      </c>
      <c r="AC651" s="111" t="str">
        <f>_xlfn.CONCAT(VLOOKUP($C651&amp;$G651,'Character Sets'!$A$3:$H$21,6,FALSE)," gave the ",$AH651," to ",$AK651," ",$AL651,".")</f>
        <v>Alex gave the fork to his brother.</v>
      </c>
      <c r="AD651" s="107">
        <v>1</v>
      </c>
      <c r="AE651" s="106" t="str" cm="1">
        <f t="array" ref="AE651">_xlfn.IFS($B651="both", "_nametag", $B651="nametag", "_nametag", $B651="intro", "", $B651="neither", "")</f>
        <v/>
      </c>
      <c r="AF651" s="108" t="s">
        <v>5</v>
      </c>
      <c r="AG651" s="108" t="s">
        <v>6</v>
      </c>
      <c r="AH651" s="108" t="str">
        <f>LEFT($Q651,FIND(".",$Q651)-1)</f>
        <v>fork</v>
      </c>
      <c r="AI651" s="108" t="s">
        <v>8</v>
      </c>
      <c r="AJ651" s="110" t="str">
        <f t="shared" si="124"/>
        <v>bottom left</v>
      </c>
      <c r="AK651" s="110" t="str" cm="1">
        <f t="array" ref="AK651">_xlfn.IFS($G651="he", "his", $G651="she", "her", $G651="they", "their")</f>
        <v>his</v>
      </c>
      <c r="AL651" s="110" t="s">
        <v>135</v>
      </c>
      <c r="AM651" s="111" t="str">
        <f t="shared" si="125"/>
        <v>he_brother</v>
      </c>
      <c r="AN651" s="106" t="str">
        <f>_xlfn.CONCAT($I651, "_brother_", $J651, ".png")</f>
        <v>HT1_brother_alex.png</v>
      </c>
      <c r="AO651" s="106" t="str">
        <f>_xlfn.CONCAT($I651, "_sister_", $J651, ".png")</f>
        <v>HT1_sister_alex.png</v>
      </c>
      <c r="AP651" s="106" t="str">
        <f>_xlfn.CONCAT($N651, "_brother_", $O651, ".png")</f>
        <v>ST1_brother_sam.png</v>
      </c>
      <c r="AQ651" s="106" t="str">
        <f>_xlfn.CONCAT($N651, "_sister_", $O651, ".png")</f>
        <v>ST1_sister_sam.png</v>
      </c>
      <c r="AR651" s="106" t="s">
        <v>356</v>
      </c>
      <c r="AS651" s="106" t="s">
        <v>357</v>
      </c>
      <c r="AT651" s="106" t="s">
        <v>355</v>
      </c>
      <c r="AU651" s="106" t="s">
        <v>358</v>
      </c>
    </row>
    <row r="652" spans="1:47" x14ac:dyDescent="0.25">
      <c r="A652" s="107">
        <v>19</v>
      </c>
      <c r="B652" s="107" t="s">
        <v>125</v>
      </c>
      <c r="C652" s="107">
        <v>1</v>
      </c>
      <c r="D652" s="46" t="s">
        <v>65</v>
      </c>
      <c r="E652" s="46" t="str">
        <f t="shared" si="120"/>
        <v>neither_list1_example2</v>
      </c>
      <c r="F652" s="109" t="s">
        <v>338</v>
      </c>
      <c r="G652" s="46" t="s">
        <v>196</v>
      </c>
      <c r="H652" s="46">
        <f>VLOOKUP($C652&amp;$G652,'Character Sets'!$A$3:$H$21,3,FALSE)</f>
        <v>2</v>
      </c>
      <c r="I652" s="46" t="str">
        <f>VLOOKUP($C652&amp;$G652,'Character Sets'!$A$3:$H$21,4,FALSE)</f>
        <v>ST1</v>
      </c>
      <c r="J652" s="46" t="str">
        <f>LOWER(VLOOKUP($C652&amp;$G652,'Character Sets'!$A$3:$H$21,6,FALSE))</f>
        <v>sam</v>
      </c>
      <c r="K652" s="114" t="str">
        <f t="shared" si="121"/>
        <v>ST1_she_sam.png</v>
      </c>
      <c r="L652" s="46" t="s">
        <v>197</v>
      </c>
      <c r="M652" s="46">
        <f>VLOOKUP($C652&amp;$L652,'Character Sets'!$A$3:$H$21,3,FALSE)</f>
        <v>3</v>
      </c>
      <c r="N652" s="46" t="str">
        <f>VLOOKUP($C652&amp;$L652,'Character Sets'!$A$3:$H$21,4,FALSE)</f>
        <v>HT3</v>
      </c>
      <c r="O652" s="46" t="str">
        <f>LOWER(VLOOKUP($C652&amp;$L652,'Character Sets'!$A$3:$H$21,6,FALSE))</f>
        <v>taylor</v>
      </c>
      <c r="P652" s="114" t="str">
        <f t="shared" si="122"/>
        <v>HT3_they_taylor.png</v>
      </c>
      <c r="Q652" s="114" t="s">
        <v>99</v>
      </c>
      <c r="R652" s="107" cm="1">
        <f t="array" ref="R652">_xlfn.IFS($AF652="left", 275, $AF652="right", 525)</f>
        <v>525</v>
      </c>
      <c r="S652" s="107" cm="1">
        <f t="array" ref="S652">_xlfn.IFS($AG652="left", 275, $AG652="right", 525)</f>
        <v>275</v>
      </c>
      <c r="T652" s="107" cm="1">
        <f t="array" ref="T652">_xlfn.IFS($AF652="left", 175, $AF652="right", 725)</f>
        <v>725</v>
      </c>
      <c r="U652" s="107" cm="1">
        <f t="array" ref="U652">_xlfn.IFS($AI652="top", 150, $AI652="bottom", 250)</f>
        <v>250</v>
      </c>
      <c r="V652" s="107" cm="1">
        <f t="array" ref="V652">_xlfn.IFS($AI652="top", 100, $AI652="bottom", 300)</f>
        <v>300</v>
      </c>
      <c r="W652" s="107" cm="1">
        <f t="array" ref="W652">_xlfn.IFS($AI652="top", 50, $AI652="bottom", 350)</f>
        <v>350</v>
      </c>
      <c r="X652" s="111" t="str">
        <f t="shared" si="123"/>
        <v>ST1_sister_sam.png</v>
      </c>
      <c r="Y652" s="106" t="str" cm="1">
        <f t="array" ref="Y652">_xlfn.IFS($AR652="target_sister",$AO652,$AR652="target_brother", $AN652,$AR652="distractor_sister",$AQ652,$AR652="distractor_brother",$AP652)</f>
        <v>HT3_brother_taylor.png</v>
      </c>
      <c r="Z652" s="106" t="str" cm="1">
        <f t="array" ref="Z652">_xlfn.IFS($AS652="target_sister",$AO652,$AS652="target_brother", $AN652,$AS652="distractor_sister",$AQ652,$AS652="distractor_brother",$AP652)</f>
        <v>ST1_brother_sam.png</v>
      </c>
      <c r="AA652" s="106" t="str" cm="1">
        <f t="array" ref="AA652">_xlfn.IFS($AT652="target_sister",$AO652,$AT652="target_brother", $AN652,$AT652="distractor_sister",$AQ652,$AT652="distractor_brother",$AP652)</f>
        <v>HT3_sister_taylor.png</v>
      </c>
      <c r="AB652" s="106" t="str" cm="1">
        <f t="array" ref="AB652">_xlfn.IFS($AU652="target_sister",$AO652,$AU652="target_brother", $AN652,$AU652="distractor_sister",$AQ652,$AU652="distractor_brother",$AP652)</f>
        <v>ST1_sister_sam.png</v>
      </c>
      <c r="AC652" s="111" t="str">
        <f>_xlfn.CONCAT(VLOOKUP($C652&amp;$G652,'Character Sets'!$A$3:$H$21,6,FALSE)," gave the ",LEFT($Q652,FIND(".",$Q652)-1)," to ",$AK652," ",$AL652,".")</f>
        <v>Sam gave the pepper to her sister.</v>
      </c>
      <c r="AD652" s="107">
        <v>2</v>
      </c>
      <c r="AE652" s="106" t="str" cm="1">
        <f t="array" ref="AE652">_xlfn.IFS($B652="both", "_nametag", $B652="nametag", "_nametag", $B652="intro", "", $B652="neither", "")</f>
        <v/>
      </c>
      <c r="AF652" s="108" t="s">
        <v>6</v>
      </c>
      <c r="AG652" s="108" t="s">
        <v>5</v>
      </c>
      <c r="AH652" s="108" t="str">
        <f t="shared" ref="AH652:AH715" si="126">LEFT($Q652,FIND(".",$Q652)-1)</f>
        <v>pepper</v>
      </c>
      <c r="AI652" s="108" t="s">
        <v>8</v>
      </c>
      <c r="AJ652" s="110" t="str">
        <f t="shared" si="124"/>
        <v>bottom right</v>
      </c>
      <c r="AK652" s="110" t="str" cm="1">
        <f t="array" ref="AK652">_xlfn.IFS($G652="he", "his", $G652="she", "her", $G652="they", "their")</f>
        <v>her</v>
      </c>
      <c r="AL652" s="110" t="s">
        <v>136</v>
      </c>
      <c r="AM652" s="111" t="str">
        <f t="shared" si="125"/>
        <v>she_sister</v>
      </c>
      <c r="AN652" s="106" t="str">
        <f t="shared" ref="AN652:AN715" si="127">_xlfn.CONCAT($I652, "_brother_", $J652, ".png")</f>
        <v>ST1_brother_sam.png</v>
      </c>
      <c r="AO652" s="106" t="str">
        <f t="shared" ref="AO652:AO715" si="128">_xlfn.CONCAT($I652, "_sister_", $J652, ".png")</f>
        <v>ST1_sister_sam.png</v>
      </c>
      <c r="AP652" s="106" t="str">
        <f t="shared" ref="AP652:AP715" si="129">_xlfn.CONCAT($N652, "_brother_", $O652, ".png")</f>
        <v>HT3_brother_taylor.png</v>
      </c>
      <c r="AQ652" s="106" t="str">
        <f t="shared" ref="AQ652:AQ715" si="130">_xlfn.CONCAT($N652, "_sister_", $O652, ".png")</f>
        <v>HT3_sister_taylor.png</v>
      </c>
      <c r="AR652" s="106" t="s">
        <v>357</v>
      </c>
      <c r="AS652" s="106" t="s">
        <v>355</v>
      </c>
      <c r="AT652" s="106" t="s">
        <v>358</v>
      </c>
      <c r="AU652" s="106" t="s">
        <v>356</v>
      </c>
    </row>
    <row r="653" spans="1:47" x14ac:dyDescent="0.25">
      <c r="A653" s="107">
        <v>19</v>
      </c>
      <c r="B653" s="107" t="s">
        <v>125</v>
      </c>
      <c r="C653" s="107">
        <v>1</v>
      </c>
      <c r="D653" s="46" t="s">
        <v>65</v>
      </c>
      <c r="E653" s="46" t="str">
        <f t="shared" si="120"/>
        <v>neither_list1_example3</v>
      </c>
      <c r="F653" s="109" t="s">
        <v>339</v>
      </c>
      <c r="G653" s="46" t="s">
        <v>197</v>
      </c>
      <c r="H653" s="46">
        <f>VLOOKUP($C653&amp;$G653,'Character Sets'!$A$3:$H$21,3,FALSE)</f>
        <v>3</v>
      </c>
      <c r="I653" s="46" t="str">
        <f>VLOOKUP($C653&amp;$G653,'Character Sets'!$A$3:$H$21,4,FALSE)</f>
        <v>HT3</v>
      </c>
      <c r="J653" s="46" t="str">
        <f>LOWER(VLOOKUP($C653&amp;$G653,'Character Sets'!$A$3:$H$21,6,FALSE))</f>
        <v>taylor</v>
      </c>
      <c r="K653" s="114" t="str">
        <f t="shared" si="121"/>
        <v>HT3_they_taylor.png</v>
      </c>
      <c r="L653" s="46" t="s">
        <v>195</v>
      </c>
      <c r="M653" s="46">
        <f>VLOOKUP($C653&amp;$L653,'Character Sets'!$A$3:$H$21,3,FALSE)</f>
        <v>1</v>
      </c>
      <c r="N653" s="46" t="str">
        <f>VLOOKUP($C653&amp;$L653,'Character Sets'!$A$3:$H$21,4,FALSE)</f>
        <v>HT1</v>
      </c>
      <c r="O653" s="46" t="str">
        <f>LOWER(VLOOKUP($C653&amp;$L653,'Character Sets'!$A$3:$H$21,6,FALSE))</f>
        <v>alex</v>
      </c>
      <c r="P653" s="114" t="str">
        <f t="shared" si="122"/>
        <v>HT1_he_alex.png</v>
      </c>
      <c r="Q653" s="114" t="s">
        <v>36</v>
      </c>
      <c r="R653" s="107" cm="1">
        <f t="array" ref="R653">_xlfn.IFS($AF653="left", 275, $AF653="right", 525)</f>
        <v>525</v>
      </c>
      <c r="S653" s="107" cm="1">
        <f t="array" ref="S653">_xlfn.IFS($AG653="left", 275, $AG653="right", 525)</f>
        <v>275</v>
      </c>
      <c r="T653" s="107" cm="1">
        <f t="array" ref="T653">_xlfn.IFS($AF653="left", 175, $AF653="right", 725)</f>
        <v>725</v>
      </c>
      <c r="U653" s="107" cm="1">
        <f t="array" ref="U653">_xlfn.IFS($AI653="top", 150, $AI653="bottom", 250)</f>
        <v>150</v>
      </c>
      <c r="V653" s="107" cm="1">
        <f t="array" ref="V653">_xlfn.IFS($AI653="top", 100, $AI653="bottom", 300)</f>
        <v>100</v>
      </c>
      <c r="W653" s="107" cm="1">
        <f t="array" ref="W653">_xlfn.IFS($AI653="top", 50, $AI653="bottom", 350)</f>
        <v>50</v>
      </c>
      <c r="X653" s="111" t="str">
        <f t="shared" si="123"/>
        <v>HT3_brother_taylor.png</v>
      </c>
      <c r="Y653" s="106" t="str" cm="1">
        <f t="array" ref="Y653">_xlfn.IFS($AR653="target_sister",$AO653,$AR653="target_brother", $AN653,$AR653="distractor_sister",$AQ653,$AR653="distractor_brother",$AP653)</f>
        <v>HT1_brother_alex.png</v>
      </c>
      <c r="Z653" s="106" t="str" cm="1">
        <f t="array" ref="Z653">_xlfn.IFS($AS653="target_sister",$AO653,$AS653="target_brother", $AN653,$AS653="distractor_sister",$AQ653,$AS653="distractor_brother",$AP653)</f>
        <v>HT3_brother_taylor.png</v>
      </c>
      <c r="AA653" s="106" t="str" cm="1">
        <f t="array" ref="AA653">_xlfn.IFS($AT653="target_sister",$AO653,$AT653="target_brother", $AN653,$AT653="distractor_sister",$AQ653,$AT653="distractor_brother",$AP653)</f>
        <v>HT1_sister_alex.png</v>
      </c>
      <c r="AB653" s="106" t="str" cm="1">
        <f t="array" ref="AB653">_xlfn.IFS($AU653="target_sister",$AO653,$AU653="target_brother", $AN653,$AU653="distractor_sister",$AQ653,$AU653="distractor_brother",$AP653)</f>
        <v>HT3_sister_taylor.png</v>
      </c>
      <c r="AC653" s="111" t="str">
        <f>_xlfn.CONCAT(VLOOKUP($C653&amp;$G653,'Character Sets'!$A$3:$H$21,6,FALSE)," gave the ",LEFT($Q653,FIND(".",$Q653)-1)," to ",$AK653," ",$AL653,".")</f>
        <v>Taylor gave the peach to their brother.</v>
      </c>
      <c r="AD653" s="107">
        <v>3</v>
      </c>
      <c r="AE653" s="106" t="str" cm="1">
        <f t="array" ref="AE653">_xlfn.IFS($B653="both", "_nametag", $B653="nametag", "_nametag", $B653="intro", "", $B653="neither", "")</f>
        <v/>
      </c>
      <c r="AF653" s="108" t="s">
        <v>6</v>
      </c>
      <c r="AG653" s="108" t="s">
        <v>5</v>
      </c>
      <c r="AH653" s="108" t="str">
        <f t="shared" si="126"/>
        <v>peach</v>
      </c>
      <c r="AI653" s="108" t="s">
        <v>7</v>
      </c>
      <c r="AJ653" s="110" t="str">
        <f t="shared" si="124"/>
        <v>top right</v>
      </c>
      <c r="AK653" s="110" t="str" cm="1">
        <f t="array" ref="AK653">_xlfn.IFS($G653="he", "his", $G653="she", "her", $G653="they", "their")</f>
        <v>their</v>
      </c>
      <c r="AL653" s="110" t="s">
        <v>135</v>
      </c>
      <c r="AM653" s="111" t="str">
        <f t="shared" si="125"/>
        <v>they_brother</v>
      </c>
      <c r="AN653" s="106" t="str">
        <f t="shared" si="127"/>
        <v>HT3_brother_taylor.png</v>
      </c>
      <c r="AO653" s="106" t="str">
        <f t="shared" si="128"/>
        <v>HT3_sister_taylor.png</v>
      </c>
      <c r="AP653" s="106" t="str">
        <f t="shared" si="129"/>
        <v>HT1_brother_alex.png</v>
      </c>
      <c r="AQ653" s="106" t="str">
        <f t="shared" si="130"/>
        <v>HT1_sister_alex.png</v>
      </c>
      <c r="AR653" s="106" t="s">
        <v>357</v>
      </c>
      <c r="AS653" s="106" t="s">
        <v>355</v>
      </c>
      <c r="AT653" s="106" t="s">
        <v>358</v>
      </c>
      <c r="AU653" s="106" t="s">
        <v>356</v>
      </c>
    </row>
    <row r="654" spans="1:47" x14ac:dyDescent="0.25">
      <c r="A654" s="107">
        <v>19</v>
      </c>
      <c r="B654" s="107" t="s">
        <v>125</v>
      </c>
      <c r="C654" s="107">
        <v>1</v>
      </c>
      <c r="D654" s="46" t="s">
        <v>66</v>
      </c>
      <c r="E654" s="46" t="str">
        <f t="shared" si="120"/>
        <v>neither_list1_practice1</v>
      </c>
      <c r="F654" s="109" t="s">
        <v>338</v>
      </c>
      <c r="G654" s="46" t="s">
        <v>195</v>
      </c>
      <c r="H654" s="46">
        <f>VLOOKUP($C654&amp;$G654,'Character Sets'!$A$3:$H$21,3,FALSE)</f>
        <v>1</v>
      </c>
      <c r="I654" s="46" t="str">
        <f>VLOOKUP($C654&amp;$G654,'Character Sets'!$A$3:$H$21,4,FALSE)</f>
        <v>HT1</v>
      </c>
      <c r="J654" s="46" t="str">
        <f>LOWER(VLOOKUP($C654&amp;$G654,'Character Sets'!$A$3:$H$21,6,FALSE))</f>
        <v>alex</v>
      </c>
      <c r="K654" s="114" t="str">
        <f t="shared" si="121"/>
        <v>HT1_he_alex.png</v>
      </c>
      <c r="L654" s="46" t="s">
        <v>197</v>
      </c>
      <c r="M654" s="46">
        <f>VLOOKUP($C654&amp;$L654,'Character Sets'!$A$3:$H$21,3,FALSE)</f>
        <v>3</v>
      </c>
      <c r="N654" s="46" t="str">
        <f>VLOOKUP($C654&amp;$L654,'Character Sets'!$A$3:$H$21,4,FALSE)</f>
        <v>HT3</v>
      </c>
      <c r="O654" s="46" t="str">
        <f>LOWER(VLOOKUP($C654&amp;$L654,'Character Sets'!$A$3:$H$21,6,FALSE))</f>
        <v>taylor</v>
      </c>
      <c r="P654" s="114" t="str">
        <f t="shared" si="122"/>
        <v>HT3_they_taylor.png</v>
      </c>
      <c r="Q654" s="114" t="s">
        <v>39</v>
      </c>
      <c r="R654" s="107" cm="1">
        <f t="array" ref="R654">_xlfn.IFS($AF654="left", 275, $AF654="right", 525)</f>
        <v>525</v>
      </c>
      <c r="S654" s="107" cm="1">
        <f t="array" ref="S654">_xlfn.IFS($AG654="left", 275, $AG654="right", 525)</f>
        <v>275</v>
      </c>
      <c r="T654" s="107" cm="1">
        <f t="array" ref="T654">_xlfn.IFS($AF654="left", 175, $AF654="right", 725)</f>
        <v>725</v>
      </c>
      <c r="U654" s="107" cm="1">
        <f t="array" ref="U654">_xlfn.IFS($AI654="top", 150, $AI654="bottom", 250)</f>
        <v>150</v>
      </c>
      <c r="V654" s="107" cm="1">
        <f t="array" ref="V654">_xlfn.IFS($AI654="top", 100, $AI654="bottom", 300)</f>
        <v>100</v>
      </c>
      <c r="W654" s="107" cm="1">
        <f t="array" ref="W654">_xlfn.IFS($AI654="top", 50, $AI654="bottom", 350)</f>
        <v>50</v>
      </c>
      <c r="X654" s="111" t="str">
        <f t="shared" si="123"/>
        <v>HT1_sister_alex.png</v>
      </c>
      <c r="Y654" s="106" t="str" cm="1">
        <f t="array" ref="Y654">_xlfn.IFS($AR654="target_sister",$AO654,$AR654="target_brother", $AN654,$AR654="distractor_sister",$AQ654,$AR654="distractor_brother",$AP654)</f>
        <v>HT3_sister_taylor.png</v>
      </c>
      <c r="Z654" s="106" t="str" cm="1">
        <f t="array" ref="Z654">_xlfn.IFS($AS654="target_sister",$AO654,$AS654="target_brother", $AN654,$AS654="distractor_sister",$AQ654,$AS654="distractor_brother",$AP654)</f>
        <v>HT1_sister_alex.png</v>
      </c>
      <c r="AA654" s="106" t="str" cm="1">
        <f t="array" ref="AA654">_xlfn.IFS($AT654="target_sister",$AO654,$AT654="target_brother", $AN654,$AT654="distractor_sister",$AQ654,$AT654="distractor_brother",$AP654)</f>
        <v>HT3_brother_taylor.png</v>
      </c>
      <c r="AB654" s="106" t="str" cm="1">
        <f t="array" ref="AB654">_xlfn.IFS($AU654="target_sister",$AO654,$AU654="target_brother", $AN654,$AU654="distractor_sister",$AQ654,$AU654="distractor_brother",$AP654)</f>
        <v>HT1_brother_alex.png</v>
      </c>
      <c r="AC654" s="111" t="str">
        <f>_xlfn.CONCAT(VLOOKUP($C654&amp;$G654,'Character Sets'!$A$3:$H$21,6,FALSE)," gave the ",LEFT($Q654,FIND(".",$Q654)-1)," to ",$AK654," ",$AL654,".")</f>
        <v>Alex gave the sandwich to his sister.</v>
      </c>
      <c r="AD654" s="107">
        <v>1</v>
      </c>
      <c r="AE654" s="106" t="str" cm="1">
        <f t="array" ref="AE654">_xlfn.IFS($B654="both", "_nametag", $B654="nametag", "_nametag", $B654="intro", "", $B654="neither", "")</f>
        <v/>
      </c>
      <c r="AF654" s="108" t="s">
        <v>6</v>
      </c>
      <c r="AG654" s="108" t="s">
        <v>5</v>
      </c>
      <c r="AH654" s="108" t="str">
        <f t="shared" si="126"/>
        <v>sandwich</v>
      </c>
      <c r="AI654" s="108" t="s">
        <v>7</v>
      </c>
      <c r="AJ654" s="110" t="str">
        <f t="shared" si="124"/>
        <v>top right</v>
      </c>
      <c r="AK654" s="110" t="str" cm="1">
        <f t="array" ref="AK654">_xlfn.IFS($G654="he", "his", $G654="she", "her", $G654="they", "their")</f>
        <v>his</v>
      </c>
      <c r="AL654" s="110" t="s">
        <v>136</v>
      </c>
      <c r="AM654" s="111" t="str">
        <f t="shared" si="125"/>
        <v>he_sister</v>
      </c>
      <c r="AN654" s="106" t="str">
        <f t="shared" si="127"/>
        <v>HT1_brother_alex.png</v>
      </c>
      <c r="AO654" s="106" t="str">
        <f t="shared" si="128"/>
        <v>HT1_sister_alex.png</v>
      </c>
      <c r="AP654" s="106" t="str">
        <f t="shared" si="129"/>
        <v>HT3_brother_taylor.png</v>
      </c>
      <c r="AQ654" s="106" t="str">
        <f t="shared" si="130"/>
        <v>HT3_sister_taylor.png</v>
      </c>
      <c r="AR654" s="106" t="s">
        <v>358</v>
      </c>
      <c r="AS654" s="106" t="s">
        <v>356</v>
      </c>
      <c r="AT654" s="106" t="s">
        <v>357</v>
      </c>
      <c r="AU654" s="106" t="s">
        <v>355</v>
      </c>
    </row>
    <row r="655" spans="1:47" x14ac:dyDescent="0.25">
      <c r="A655" s="107">
        <v>19</v>
      </c>
      <c r="B655" s="107" t="s">
        <v>125</v>
      </c>
      <c r="C655" s="107">
        <v>1</v>
      </c>
      <c r="D655" s="46" t="s">
        <v>66</v>
      </c>
      <c r="E655" s="46" t="str">
        <f t="shared" si="120"/>
        <v>neither_list1_practice2</v>
      </c>
      <c r="F655" s="109" t="s">
        <v>337</v>
      </c>
      <c r="G655" s="46" t="s">
        <v>196</v>
      </c>
      <c r="H655" s="46">
        <f>VLOOKUP($C655&amp;$G655,'Character Sets'!$A$3:$H$21,3,FALSE)</f>
        <v>2</v>
      </c>
      <c r="I655" s="46" t="str">
        <f>VLOOKUP($C655&amp;$G655,'Character Sets'!$A$3:$H$21,4,FALSE)</f>
        <v>ST1</v>
      </c>
      <c r="J655" s="46" t="str">
        <f>LOWER(VLOOKUP($C655&amp;$G655,'Character Sets'!$A$3:$H$21,6,FALSE))</f>
        <v>sam</v>
      </c>
      <c r="K655" s="114" t="str">
        <f t="shared" si="121"/>
        <v>ST1_she_sam.png</v>
      </c>
      <c r="L655" s="46" t="s">
        <v>195</v>
      </c>
      <c r="M655" s="46">
        <f>VLOOKUP($C655&amp;$L655,'Character Sets'!$A$3:$H$21,3,FALSE)</f>
        <v>1</v>
      </c>
      <c r="N655" s="46" t="str">
        <f>VLOOKUP($C655&amp;$L655,'Character Sets'!$A$3:$H$21,4,FALSE)</f>
        <v>HT1</v>
      </c>
      <c r="O655" s="46" t="str">
        <f>LOWER(VLOOKUP($C655&amp;$L655,'Character Sets'!$A$3:$H$21,6,FALSE))</f>
        <v>alex</v>
      </c>
      <c r="P655" s="114" t="str">
        <f t="shared" si="122"/>
        <v>HT1_he_alex.png</v>
      </c>
      <c r="Q655" s="114" t="s">
        <v>107</v>
      </c>
      <c r="R655" s="107" cm="1">
        <f t="array" ref="R655">_xlfn.IFS($AF655="left", 275, $AF655="right", 525)</f>
        <v>275</v>
      </c>
      <c r="S655" s="107" cm="1">
        <f t="array" ref="S655">_xlfn.IFS($AG655="left", 275, $AG655="right", 525)</f>
        <v>525</v>
      </c>
      <c r="T655" s="107" cm="1">
        <f t="array" ref="T655">_xlfn.IFS($AF655="left", 175, $AF655="right", 725)</f>
        <v>175</v>
      </c>
      <c r="U655" s="107" cm="1">
        <f t="array" ref="U655">_xlfn.IFS($AI655="top", 150, $AI655="bottom", 250)</f>
        <v>150</v>
      </c>
      <c r="V655" s="107" cm="1">
        <f t="array" ref="V655">_xlfn.IFS($AI655="top", 100, $AI655="bottom", 300)</f>
        <v>100</v>
      </c>
      <c r="W655" s="107" cm="1">
        <f t="array" ref="W655">_xlfn.IFS($AI655="top", 50, $AI655="bottom", 350)</f>
        <v>50</v>
      </c>
      <c r="X655" s="111" t="str">
        <f t="shared" si="123"/>
        <v>ST1_brother_sam.png</v>
      </c>
      <c r="Y655" s="106" t="str" cm="1">
        <f t="array" ref="Y655">_xlfn.IFS($AR655="target_sister",$AO655,$AR655="target_brother", $AN655,$AR655="distractor_sister",$AQ655,$AR655="distractor_brother",$AP655)</f>
        <v>ST1_brother_sam.png</v>
      </c>
      <c r="Z655" s="106" t="str" cm="1">
        <f t="array" ref="Z655">_xlfn.IFS($AS655="target_sister",$AO655,$AS655="target_brother", $AN655,$AS655="distractor_sister",$AQ655,$AS655="distractor_brother",$AP655)</f>
        <v>HT1_brother_alex.png</v>
      </c>
      <c r="AA655" s="106" t="str" cm="1">
        <f t="array" ref="AA655">_xlfn.IFS($AT655="target_sister",$AO655,$AT655="target_brother", $AN655,$AT655="distractor_sister",$AQ655,$AT655="distractor_brother",$AP655)</f>
        <v>ST1_sister_sam.png</v>
      </c>
      <c r="AB655" s="106" t="str" cm="1">
        <f t="array" ref="AB655">_xlfn.IFS($AU655="target_sister",$AO655,$AU655="target_brother", $AN655,$AU655="distractor_sister",$AQ655,$AU655="distractor_brother",$AP655)</f>
        <v>HT1_sister_alex.png</v>
      </c>
      <c r="AC655" s="111" t="str">
        <f>_xlfn.CONCAT(VLOOKUP($C655&amp;$G655,'Character Sets'!$A$3:$H$21,6,FALSE)," gave the ",LEFT($Q655,FIND(".",$Q655)-1)," to ",$AK655," ",$AL655,".")</f>
        <v>Sam gave the popcorn to her brother.</v>
      </c>
      <c r="AD655" s="107">
        <v>2</v>
      </c>
      <c r="AE655" s="106" t="str" cm="1">
        <f t="array" ref="AE655">_xlfn.IFS($B655="both", "_nametag", $B655="nametag", "_nametag", $B655="intro", "", $B655="neither", "")</f>
        <v/>
      </c>
      <c r="AF655" s="108" t="s">
        <v>5</v>
      </c>
      <c r="AG655" s="108" t="s">
        <v>6</v>
      </c>
      <c r="AH655" s="108" t="str">
        <f t="shared" si="126"/>
        <v>popcorn</v>
      </c>
      <c r="AI655" s="108" t="s">
        <v>7</v>
      </c>
      <c r="AJ655" s="110" t="str">
        <f t="shared" si="124"/>
        <v>top left</v>
      </c>
      <c r="AK655" s="110" t="str" cm="1">
        <f t="array" ref="AK655">_xlfn.IFS($G655="he", "his", $G655="she", "her", $G655="they", "their")</f>
        <v>her</v>
      </c>
      <c r="AL655" s="110" t="s">
        <v>135</v>
      </c>
      <c r="AM655" s="111" t="str">
        <f t="shared" si="125"/>
        <v>she_brother</v>
      </c>
      <c r="AN655" s="106" t="str">
        <f t="shared" si="127"/>
        <v>ST1_brother_sam.png</v>
      </c>
      <c r="AO655" s="106" t="str">
        <f t="shared" si="128"/>
        <v>ST1_sister_sam.png</v>
      </c>
      <c r="AP655" s="106" t="str">
        <f t="shared" si="129"/>
        <v>HT1_brother_alex.png</v>
      </c>
      <c r="AQ655" s="106" t="str">
        <f t="shared" si="130"/>
        <v>HT1_sister_alex.png</v>
      </c>
      <c r="AR655" s="106" t="s">
        <v>355</v>
      </c>
      <c r="AS655" s="106" t="s">
        <v>357</v>
      </c>
      <c r="AT655" s="106" t="s">
        <v>356</v>
      </c>
      <c r="AU655" s="106" t="s">
        <v>358</v>
      </c>
    </row>
    <row r="656" spans="1:47" x14ac:dyDescent="0.25">
      <c r="A656" s="107">
        <v>19</v>
      </c>
      <c r="B656" s="107" t="s">
        <v>125</v>
      </c>
      <c r="C656" s="107">
        <v>1</v>
      </c>
      <c r="D656" s="46" t="s">
        <v>66</v>
      </c>
      <c r="E656" s="46" t="str">
        <f t="shared" si="120"/>
        <v>neither_list1_practice3</v>
      </c>
      <c r="F656" s="109" t="s">
        <v>339</v>
      </c>
      <c r="G656" s="46" t="s">
        <v>197</v>
      </c>
      <c r="H656" s="46">
        <f>VLOOKUP($C656&amp;$G656,'Character Sets'!$A$3:$H$21,3,FALSE)</f>
        <v>3</v>
      </c>
      <c r="I656" s="46" t="str">
        <f>VLOOKUP($C656&amp;$G656,'Character Sets'!$A$3:$H$21,4,FALSE)</f>
        <v>HT3</v>
      </c>
      <c r="J656" s="46" t="str">
        <f>LOWER(VLOOKUP($C656&amp;$G656,'Character Sets'!$A$3:$H$21,6,FALSE))</f>
        <v>taylor</v>
      </c>
      <c r="K656" s="114" t="str">
        <f t="shared" si="121"/>
        <v>HT3_they_taylor.png</v>
      </c>
      <c r="L656" s="46" t="s">
        <v>196</v>
      </c>
      <c r="M656" s="46">
        <f>VLOOKUP($C656&amp;$L656,'Character Sets'!$A$3:$H$21,3,FALSE)</f>
        <v>2</v>
      </c>
      <c r="N656" s="46" t="str">
        <f>VLOOKUP($C656&amp;$L656,'Character Sets'!$A$3:$H$21,4,FALSE)</f>
        <v>ST1</v>
      </c>
      <c r="O656" s="46" t="str">
        <f>LOWER(VLOOKUP($C656&amp;$L656,'Character Sets'!$A$3:$H$21,6,FALSE))</f>
        <v>sam</v>
      </c>
      <c r="P656" s="114" t="str">
        <f t="shared" si="122"/>
        <v>ST1_she_sam.png</v>
      </c>
      <c r="Q656" s="114" t="s">
        <v>41</v>
      </c>
      <c r="R656" s="107" cm="1">
        <f t="array" ref="R656">_xlfn.IFS($AF656="left", 275, $AF656="right", 525)</f>
        <v>275</v>
      </c>
      <c r="S656" s="107" cm="1">
        <f t="array" ref="S656">_xlfn.IFS($AG656="left", 275, $AG656="right", 525)</f>
        <v>525</v>
      </c>
      <c r="T656" s="107" cm="1">
        <f t="array" ref="T656">_xlfn.IFS($AF656="left", 175, $AF656="right", 725)</f>
        <v>175</v>
      </c>
      <c r="U656" s="107" cm="1">
        <f t="array" ref="U656">_xlfn.IFS($AI656="top", 150, $AI656="bottom", 250)</f>
        <v>250</v>
      </c>
      <c r="V656" s="107" cm="1">
        <f t="array" ref="V656">_xlfn.IFS($AI656="top", 100, $AI656="bottom", 300)</f>
        <v>300</v>
      </c>
      <c r="W656" s="107" cm="1">
        <f t="array" ref="W656">_xlfn.IFS($AI656="top", 50, $AI656="bottom", 350)</f>
        <v>350</v>
      </c>
      <c r="X656" s="111" t="str">
        <f t="shared" si="123"/>
        <v>HT3_sister_taylor.png</v>
      </c>
      <c r="Y656" s="106" t="str" cm="1">
        <f t="array" ref="Y656">_xlfn.IFS($AR656="target_sister",$AO656,$AR656="target_brother", $AN656,$AR656="distractor_sister",$AQ656,$AR656="distractor_brother",$AP656)</f>
        <v>HT3_brother_taylor.png</v>
      </c>
      <c r="Z656" s="106" t="str" cm="1">
        <f t="array" ref="Z656">_xlfn.IFS($AS656="target_sister",$AO656,$AS656="target_brother", $AN656,$AS656="distractor_sister",$AQ656,$AS656="distractor_brother",$AP656)</f>
        <v>ST1_sister_sam.png</v>
      </c>
      <c r="AA656" s="106" t="str" cm="1">
        <f t="array" ref="AA656">_xlfn.IFS($AT656="target_sister",$AO656,$AT656="target_brother", $AN656,$AT656="distractor_sister",$AQ656,$AT656="distractor_brother",$AP656)</f>
        <v>HT3_sister_taylor.png</v>
      </c>
      <c r="AB656" s="106" t="str" cm="1">
        <f t="array" ref="AB656">_xlfn.IFS($AU656="target_sister",$AO656,$AU656="target_brother", $AN656,$AU656="distractor_sister",$AQ656,$AU656="distractor_brother",$AP656)</f>
        <v>ST1_brother_sam.png</v>
      </c>
      <c r="AC656" s="111" t="str">
        <f>_xlfn.CONCAT(VLOOKUP($C656&amp;$G656,'Character Sets'!$A$3:$H$21,6,FALSE)," gave the ",LEFT($Q656,FIND(".",$Q656)-1)," to ",$AK656," ",$AL656,".")</f>
        <v>Taylor gave the hotdog to their sister.</v>
      </c>
      <c r="AD656" s="107">
        <v>3</v>
      </c>
      <c r="AE656" s="106" t="str" cm="1">
        <f t="array" ref="AE656">_xlfn.IFS($B656="both", "_nametag", $B656="nametag", "_nametag", $B656="intro", "", $B656="neither", "")</f>
        <v/>
      </c>
      <c r="AF656" s="108" t="s">
        <v>5</v>
      </c>
      <c r="AG656" s="108" t="s">
        <v>6</v>
      </c>
      <c r="AH656" s="108" t="str">
        <f t="shared" si="126"/>
        <v>hotdog</v>
      </c>
      <c r="AI656" s="108" t="s">
        <v>8</v>
      </c>
      <c r="AJ656" s="110" t="str">
        <f t="shared" si="124"/>
        <v>bottom left</v>
      </c>
      <c r="AK656" s="110" t="str" cm="1">
        <f t="array" ref="AK656">_xlfn.IFS($G656="he", "his", $G656="she", "her", $G656="they", "their")</f>
        <v>their</v>
      </c>
      <c r="AL656" s="110" t="s">
        <v>136</v>
      </c>
      <c r="AM656" s="111" t="str">
        <f t="shared" si="125"/>
        <v>they_sister</v>
      </c>
      <c r="AN656" s="106" t="str">
        <f t="shared" si="127"/>
        <v>HT3_brother_taylor.png</v>
      </c>
      <c r="AO656" s="106" t="str">
        <f t="shared" si="128"/>
        <v>HT3_sister_taylor.png</v>
      </c>
      <c r="AP656" s="106" t="str">
        <f t="shared" si="129"/>
        <v>ST1_brother_sam.png</v>
      </c>
      <c r="AQ656" s="106" t="str">
        <f t="shared" si="130"/>
        <v>ST1_sister_sam.png</v>
      </c>
      <c r="AR656" s="106" t="s">
        <v>355</v>
      </c>
      <c r="AS656" s="106" t="s">
        <v>358</v>
      </c>
      <c r="AT656" s="106" t="s">
        <v>356</v>
      </c>
      <c r="AU656" s="106" t="s">
        <v>357</v>
      </c>
    </row>
    <row r="657" spans="1:47" x14ac:dyDescent="0.25">
      <c r="A657" s="107">
        <v>19</v>
      </c>
      <c r="B657" s="107" t="s">
        <v>125</v>
      </c>
      <c r="C657" s="107">
        <v>1</v>
      </c>
      <c r="D657" s="46" t="s">
        <v>10</v>
      </c>
      <c r="E657" s="46" t="str">
        <f t="shared" si="120"/>
        <v>neither_list1_critical1</v>
      </c>
      <c r="F657" s="109" t="s">
        <v>337</v>
      </c>
      <c r="G657" s="46" t="s">
        <v>195</v>
      </c>
      <c r="H657" s="46">
        <f>VLOOKUP($C657&amp;$G657,'Character Sets'!$A$3:$H$21,3,FALSE)</f>
        <v>1</v>
      </c>
      <c r="I657" s="46" t="str">
        <f>VLOOKUP($C657&amp;$G657,'Character Sets'!$A$3:$H$21,4,FALSE)</f>
        <v>HT1</v>
      </c>
      <c r="J657" s="46" t="str">
        <f>LOWER(VLOOKUP($C657&amp;$G657,'Character Sets'!$A$3:$H$21,6,FALSE))</f>
        <v>alex</v>
      </c>
      <c r="K657" s="114" t="str">
        <f t="shared" si="121"/>
        <v>HT1_he_alex.png</v>
      </c>
      <c r="L657" s="46" t="s">
        <v>196</v>
      </c>
      <c r="M657" s="46">
        <f>VLOOKUP($C657&amp;$L657,'Character Sets'!$A$3:$H$21,3,FALSE)</f>
        <v>2</v>
      </c>
      <c r="N657" s="46" t="str">
        <f>VLOOKUP($C657&amp;$L657,'Character Sets'!$A$3:$H$21,4,FALSE)</f>
        <v>ST1</v>
      </c>
      <c r="O657" s="46" t="str">
        <f>LOWER(VLOOKUP($C657&amp;$L657,'Character Sets'!$A$3:$H$21,6,FALSE))</f>
        <v>sam</v>
      </c>
      <c r="P657" s="114" t="str">
        <f t="shared" si="122"/>
        <v>ST1_she_sam.png</v>
      </c>
      <c r="Q657" s="114" t="s">
        <v>16</v>
      </c>
      <c r="R657" s="107" cm="1">
        <f t="array" ref="R657">_xlfn.IFS($AF657="left", 275, $AF657="right", 525)</f>
        <v>275</v>
      </c>
      <c r="S657" s="107" cm="1">
        <f t="array" ref="S657">_xlfn.IFS($AG657="left", 275, $AG657="right", 525)</f>
        <v>525</v>
      </c>
      <c r="T657" s="107" cm="1">
        <f t="array" ref="T657">_xlfn.IFS($AF657="left", 175, $AF657="right", 725)</f>
        <v>175</v>
      </c>
      <c r="U657" s="107" cm="1">
        <f t="array" ref="U657">_xlfn.IFS($AI657="top", 150, $AI657="bottom", 250)</f>
        <v>150</v>
      </c>
      <c r="V657" s="107" cm="1">
        <f t="array" ref="V657">_xlfn.IFS($AI657="top", 100, $AI657="bottom", 300)</f>
        <v>100</v>
      </c>
      <c r="W657" s="107" cm="1">
        <f t="array" ref="W657">_xlfn.IFS($AI657="top", 50, $AI657="bottom", 350)</f>
        <v>50</v>
      </c>
      <c r="X657" s="111" t="str">
        <f t="shared" si="123"/>
        <v>HT1_brother_alex.png</v>
      </c>
      <c r="Y657" s="106" t="str" cm="1">
        <f t="array" ref="Y657">_xlfn.IFS($AR657="target_sister",$AO657,$AR657="target_brother", $AN657,$AR657="distractor_sister",$AQ657,$AR657="distractor_brother",$AP657)</f>
        <v>HT1_brother_alex.png</v>
      </c>
      <c r="Z657" s="106" t="str" cm="1">
        <f t="array" ref="Z657">_xlfn.IFS($AS657="target_sister",$AO657,$AS657="target_brother", $AN657,$AS657="distractor_sister",$AQ657,$AS657="distractor_brother",$AP657)</f>
        <v>ST1_brother_sam.png</v>
      </c>
      <c r="AA657" s="106" t="str" cm="1">
        <f t="array" ref="AA657">_xlfn.IFS($AT657="target_sister",$AO657,$AT657="target_brother", $AN657,$AT657="distractor_sister",$AQ657,$AT657="distractor_brother",$AP657)</f>
        <v>HT1_sister_alex.png</v>
      </c>
      <c r="AB657" s="106" t="str" cm="1">
        <f t="array" ref="AB657">_xlfn.IFS($AU657="target_sister",$AO657,$AU657="target_brother", $AN657,$AU657="distractor_sister",$AQ657,$AU657="distractor_brother",$AP657)</f>
        <v>ST1_sister_sam.png</v>
      </c>
      <c r="AC657" s="111" t="str">
        <f>_xlfn.CONCAT(VLOOKUP($C657&amp;$G657,'Character Sets'!$A$3:$H$21,6,FALSE)," gave the ",LEFT($Q657,FIND(".",$Q657)-1)," to ",$AK657," ",$AL657,".")</f>
        <v>Alex gave the chocolate to his brother.</v>
      </c>
      <c r="AD657" s="107">
        <v>1</v>
      </c>
      <c r="AE657" s="106" t="str" cm="1">
        <f t="array" ref="AE657">_xlfn.IFS($B657="both", "_nametag", $B657="nametag", "_nametag", $B657="intro", "", $B657="neither", "")</f>
        <v/>
      </c>
      <c r="AF657" s="46" t="s">
        <v>5</v>
      </c>
      <c r="AG657" s="46" t="s">
        <v>6</v>
      </c>
      <c r="AH657" s="108" t="str">
        <f t="shared" si="126"/>
        <v>chocolate</v>
      </c>
      <c r="AI657" s="46" t="s">
        <v>7</v>
      </c>
      <c r="AJ657" s="110" t="str">
        <f t="shared" si="124"/>
        <v>top left</v>
      </c>
      <c r="AK657" s="110" t="str" cm="1">
        <f t="array" ref="AK657">_xlfn.IFS($G657="he", "his", $G657="she", "her", $G657="they", "their")</f>
        <v>his</v>
      </c>
      <c r="AL657" s="110" t="s">
        <v>135</v>
      </c>
      <c r="AM657" s="111" t="str">
        <f t="shared" si="125"/>
        <v>he_brother</v>
      </c>
      <c r="AN657" s="106" t="str">
        <f t="shared" si="127"/>
        <v>HT1_brother_alex.png</v>
      </c>
      <c r="AO657" s="106" t="str">
        <f t="shared" si="128"/>
        <v>HT1_sister_alex.png</v>
      </c>
      <c r="AP657" s="106" t="str">
        <f t="shared" si="129"/>
        <v>ST1_brother_sam.png</v>
      </c>
      <c r="AQ657" s="106" t="str">
        <f t="shared" si="130"/>
        <v>ST1_sister_sam.png</v>
      </c>
      <c r="AR657" s="106" t="s">
        <v>355</v>
      </c>
      <c r="AS657" s="106" t="s">
        <v>357</v>
      </c>
      <c r="AT657" s="106" t="s">
        <v>356</v>
      </c>
      <c r="AU657" s="106" t="s">
        <v>358</v>
      </c>
    </row>
    <row r="658" spans="1:47" x14ac:dyDescent="0.25">
      <c r="A658" s="107">
        <v>19</v>
      </c>
      <c r="B658" s="107" t="s">
        <v>125</v>
      </c>
      <c r="C658" s="107">
        <v>1</v>
      </c>
      <c r="D658" s="46" t="s">
        <v>10</v>
      </c>
      <c r="E658" s="46" t="str">
        <f t="shared" si="120"/>
        <v>neither_list1_critical2</v>
      </c>
      <c r="F658" s="46" t="s">
        <v>337</v>
      </c>
      <c r="G658" s="46" t="s">
        <v>195</v>
      </c>
      <c r="H658" s="46">
        <f>VLOOKUP($C658&amp;$G658,'Character Sets'!$A$3:$H$21,3,FALSE)</f>
        <v>1</v>
      </c>
      <c r="I658" s="46" t="str">
        <f>VLOOKUP($C658&amp;$G658,'Character Sets'!$A$3:$H$21,4,FALSE)</f>
        <v>HT1</v>
      </c>
      <c r="J658" s="46" t="str">
        <f>LOWER(VLOOKUP($C658&amp;$G658,'Character Sets'!$A$3:$H$21,6,FALSE))</f>
        <v>alex</v>
      </c>
      <c r="K658" s="114" t="str">
        <f t="shared" si="121"/>
        <v>HT1_he_alex.png</v>
      </c>
      <c r="L658" s="46" t="s">
        <v>196</v>
      </c>
      <c r="M658" s="46">
        <f>VLOOKUP($C658&amp;$L658,'Character Sets'!$A$3:$H$21,3,FALSE)</f>
        <v>2</v>
      </c>
      <c r="N658" s="46" t="str">
        <f>VLOOKUP($C658&amp;$L658,'Character Sets'!$A$3:$H$21,4,FALSE)</f>
        <v>ST1</v>
      </c>
      <c r="O658" s="46" t="str">
        <f>LOWER(VLOOKUP($C658&amp;$L658,'Character Sets'!$A$3:$H$21,6,FALSE))</f>
        <v>sam</v>
      </c>
      <c r="P658" s="114" t="str">
        <f t="shared" si="122"/>
        <v>ST1_she_sam.png</v>
      </c>
      <c r="Q658" s="114" t="s">
        <v>17</v>
      </c>
      <c r="R658" s="107" cm="1">
        <f t="array" ref="R658">_xlfn.IFS($AF658="left", 275, $AF658="right", 525)</f>
        <v>525</v>
      </c>
      <c r="S658" s="107" cm="1">
        <f t="array" ref="S658">_xlfn.IFS($AG658="left", 275, $AG658="right", 525)</f>
        <v>275</v>
      </c>
      <c r="T658" s="107" cm="1">
        <f t="array" ref="T658">_xlfn.IFS($AF658="left", 175, $AF658="right", 725)</f>
        <v>725</v>
      </c>
      <c r="U658" s="107" cm="1">
        <f t="array" ref="U658">_xlfn.IFS($AI658="top", 150, $AI658="bottom", 250)</f>
        <v>150</v>
      </c>
      <c r="V658" s="107" cm="1">
        <f t="array" ref="V658">_xlfn.IFS($AI658="top", 100, $AI658="bottom", 300)</f>
        <v>100</v>
      </c>
      <c r="W658" s="107" cm="1">
        <f t="array" ref="W658">_xlfn.IFS($AI658="top", 50, $AI658="bottom", 350)</f>
        <v>50</v>
      </c>
      <c r="X658" s="111" t="str">
        <f t="shared" si="123"/>
        <v>HT1_sister_alex.png</v>
      </c>
      <c r="Y658" s="106" t="str" cm="1">
        <f t="array" ref="Y658">_xlfn.IFS($AR658="target_sister",$AO658,$AR658="target_brother", $AN658,$AR658="distractor_sister",$AQ658,$AR658="distractor_brother",$AP658)</f>
        <v>ST1_sister_sam.png</v>
      </c>
      <c r="Z658" s="106" t="str" cm="1">
        <f t="array" ref="Z658">_xlfn.IFS($AS658="target_sister",$AO658,$AS658="target_brother", $AN658,$AS658="distractor_sister",$AQ658,$AS658="distractor_brother",$AP658)</f>
        <v>HT1_sister_alex.png</v>
      </c>
      <c r="AA658" s="106" t="str" cm="1">
        <f t="array" ref="AA658">_xlfn.IFS($AT658="target_sister",$AO658,$AT658="target_brother", $AN658,$AT658="distractor_sister",$AQ658,$AT658="distractor_brother",$AP658)</f>
        <v>ST1_brother_sam.png</v>
      </c>
      <c r="AB658" s="106" t="str" cm="1">
        <f t="array" ref="AB658">_xlfn.IFS($AU658="target_sister",$AO658,$AU658="target_brother", $AN658,$AU658="distractor_sister",$AQ658,$AU658="distractor_brother",$AP658)</f>
        <v>HT1_brother_alex.png</v>
      </c>
      <c r="AC658" s="111" t="str">
        <f>_xlfn.CONCAT(VLOOKUP($C658&amp;$G658,'Character Sets'!$A$3:$H$21,6,FALSE)," gave the ",LEFT($Q658,FIND(".",$Q658)-1)," to ",$AK658," ",$AL658,".")</f>
        <v>Alex gave the cherries to his sister.</v>
      </c>
      <c r="AD658" s="107">
        <v>2</v>
      </c>
      <c r="AE658" s="106" t="str" cm="1">
        <f t="array" ref="AE658">_xlfn.IFS($B658="both", "_nametag", $B658="nametag", "_nametag", $B658="intro", "", $B658="neither", "")</f>
        <v/>
      </c>
      <c r="AF658" s="46" t="s">
        <v>6</v>
      </c>
      <c r="AG658" s="46" t="s">
        <v>5</v>
      </c>
      <c r="AH658" s="108" t="str">
        <f t="shared" si="126"/>
        <v>cherries</v>
      </c>
      <c r="AI658" s="46" t="s">
        <v>7</v>
      </c>
      <c r="AJ658" s="110" t="str">
        <f t="shared" si="124"/>
        <v>top right</v>
      </c>
      <c r="AK658" s="110" t="str" cm="1">
        <f t="array" ref="AK658">_xlfn.IFS($G658="he", "his", $G658="she", "her", $G658="they", "their")</f>
        <v>his</v>
      </c>
      <c r="AL658" s="110" t="s">
        <v>136</v>
      </c>
      <c r="AM658" s="111" t="str">
        <f t="shared" si="125"/>
        <v>he_sister</v>
      </c>
      <c r="AN658" s="106" t="str">
        <f t="shared" si="127"/>
        <v>HT1_brother_alex.png</v>
      </c>
      <c r="AO658" s="106" t="str">
        <f t="shared" si="128"/>
        <v>HT1_sister_alex.png</v>
      </c>
      <c r="AP658" s="106" t="str">
        <f t="shared" si="129"/>
        <v>ST1_brother_sam.png</v>
      </c>
      <c r="AQ658" s="106" t="str">
        <f t="shared" si="130"/>
        <v>ST1_sister_sam.png</v>
      </c>
      <c r="AR658" s="106" t="s">
        <v>358</v>
      </c>
      <c r="AS658" s="106" t="s">
        <v>356</v>
      </c>
      <c r="AT658" s="106" t="s">
        <v>357</v>
      </c>
      <c r="AU658" s="106" t="s">
        <v>355</v>
      </c>
    </row>
    <row r="659" spans="1:47" x14ac:dyDescent="0.25">
      <c r="A659" s="107">
        <v>19</v>
      </c>
      <c r="B659" s="107" t="s">
        <v>125</v>
      </c>
      <c r="C659" s="107">
        <v>1</v>
      </c>
      <c r="D659" s="46" t="s">
        <v>10</v>
      </c>
      <c r="E659" s="46" t="str">
        <f t="shared" si="120"/>
        <v>neither_list1_critical3</v>
      </c>
      <c r="F659" s="46" t="s">
        <v>337</v>
      </c>
      <c r="G659" s="46" t="s">
        <v>195</v>
      </c>
      <c r="H659" s="46">
        <f>VLOOKUP($C659&amp;$G659,'Character Sets'!$A$3:$H$21,3,FALSE)</f>
        <v>1</v>
      </c>
      <c r="I659" s="46" t="str">
        <f>VLOOKUP($C659&amp;$G659,'Character Sets'!$A$3:$H$21,4,FALSE)</f>
        <v>HT1</v>
      </c>
      <c r="J659" s="46" t="str">
        <f>LOWER(VLOOKUP($C659&amp;$G659,'Character Sets'!$A$3:$H$21,6,FALSE))</f>
        <v>alex</v>
      </c>
      <c r="K659" s="114" t="str">
        <f t="shared" si="121"/>
        <v>HT1_he_alex.png</v>
      </c>
      <c r="L659" s="46" t="s">
        <v>196</v>
      </c>
      <c r="M659" s="46">
        <f>VLOOKUP($C659&amp;$L659,'Character Sets'!$A$3:$H$21,3,FALSE)</f>
        <v>2</v>
      </c>
      <c r="N659" s="46" t="str">
        <f>VLOOKUP($C659&amp;$L659,'Character Sets'!$A$3:$H$21,4,FALSE)</f>
        <v>ST1</v>
      </c>
      <c r="O659" s="46" t="str">
        <f>LOWER(VLOOKUP($C659&amp;$L659,'Character Sets'!$A$3:$H$21,6,FALSE))</f>
        <v>sam</v>
      </c>
      <c r="P659" s="114" t="str">
        <f t="shared" si="122"/>
        <v>ST1_she_sam.png</v>
      </c>
      <c r="Q659" s="114" t="s">
        <v>18</v>
      </c>
      <c r="R659" s="107" cm="1">
        <f t="array" ref="R659">_xlfn.IFS($AF659="left", 275, $AF659="right", 525)</f>
        <v>275</v>
      </c>
      <c r="S659" s="107" cm="1">
        <f t="array" ref="S659">_xlfn.IFS($AG659="left", 275, $AG659="right", 525)</f>
        <v>525</v>
      </c>
      <c r="T659" s="107" cm="1">
        <f t="array" ref="T659">_xlfn.IFS($AF659="left", 175, $AF659="right", 725)</f>
        <v>175</v>
      </c>
      <c r="U659" s="107" cm="1">
        <f t="array" ref="U659">_xlfn.IFS($AI659="top", 150, $AI659="bottom", 250)</f>
        <v>250</v>
      </c>
      <c r="V659" s="107" cm="1">
        <f t="array" ref="V659">_xlfn.IFS($AI659="top", 100, $AI659="bottom", 300)</f>
        <v>300</v>
      </c>
      <c r="W659" s="107" cm="1">
        <f t="array" ref="W659">_xlfn.IFS($AI659="top", 50, $AI659="bottom", 350)</f>
        <v>350</v>
      </c>
      <c r="X659" s="111" t="str">
        <f t="shared" si="123"/>
        <v>HT1_sister_alex.png</v>
      </c>
      <c r="Y659" s="106" t="str" cm="1">
        <f t="array" ref="Y659">_xlfn.IFS($AR659="target_sister",$AO659,$AR659="target_brother", $AN659,$AR659="distractor_sister",$AQ659,$AR659="distractor_brother",$AP659)</f>
        <v>HT1_brother_alex.png</v>
      </c>
      <c r="Z659" s="106" t="str" cm="1">
        <f t="array" ref="Z659">_xlfn.IFS($AS659="target_sister",$AO659,$AS659="target_brother", $AN659,$AS659="distractor_sister",$AQ659,$AS659="distractor_brother",$AP659)</f>
        <v>ST1_brother_sam.png</v>
      </c>
      <c r="AA659" s="106" t="str" cm="1">
        <f t="array" ref="AA659">_xlfn.IFS($AT659="target_sister",$AO659,$AT659="target_brother", $AN659,$AT659="distractor_sister",$AQ659,$AT659="distractor_brother",$AP659)</f>
        <v>HT1_sister_alex.png</v>
      </c>
      <c r="AB659" s="106" t="str" cm="1">
        <f t="array" ref="AB659">_xlfn.IFS($AU659="target_sister",$AO659,$AU659="target_brother", $AN659,$AU659="distractor_sister",$AQ659,$AU659="distractor_brother",$AP659)</f>
        <v>ST1_sister_sam.png</v>
      </c>
      <c r="AC659" s="111" t="str">
        <f>_xlfn.CONCAT(VLOOKUP($C659&amp;$G659,'Character Sets'!$A$3:$H$21,6,FALSE)," gave the ",LEFT($Q659,FIND(".",$Q659)-1)," to ",$AK659," ",$AL659,".")</f>
        <v>Alex gave the avocado to his sister.</v>
      </c>
      <c r="AD659" s="107">
        <v>3</v>
      </c>
      <c r="AE659" s="106" t="str" cm="1">
        <f t="array" ref="AE659">_xlfn.IFS($B659="both", "_nametag", $B659="nametag", "_nametag", $B659="intro", "", $B659="neither", "")</f>
        <v/>
      </c>
      <c r="AF659" s="46" t="s">
        <v>5</v>
      </c>
      <c r="AG659" s="46" t="s">
        <v>6</v>
      </c>
      <c r="AH659" s="108" t="str">
        <f t="shared" si="126"/>
        <v>avocado</v>
      </c>
      <c r="AI659" s="46" t="s">
        <v>8</v>
      </c>
      <c r="AJ659" s="110" t="str">
        <f t="shared" si="124"/>
        <v>bottom left</v>
      </c>
      <c r="AK659" s="110" t="str" cm="1">
        <f t="array" ref="AK659">_xlfn.IFS($G659="he", "his", $G659="she", "her", $G659="they", "their")</f>
        <v>his</v>
      </c>
      <c r="AL659" s="110" t="s">
        <v>136</v>
      </c>
      <c r="AM659" s="111" t="str">
        <f t="shared" si="125"/>
        <v>he_sister</v>
      </c>
      <c r="AN659" s="106" t="str">
        <f t="shared" si="127"/>
        <v>HT1_brother_alex.png</v>
      </c>
      <c r="AO659" s="106" t="str">
        <f t="shared" si="128"/>
        <v>HT1_sister_alex.png</v>
      </c>
      <c r="AP659" s="106" t="str">
        <f t="shared" si="129"/>
        <v>ST1_brother_sam.png</v>
      </c>
      <c r="AQ659" s="106" t="str">
        <f t="shared" si="130"/>
        <v>ST1_sister_sam.png</v>
      </c>
      <c r="AR659" s="106" t="s">
        <v>355</v>
      </c>
      <c r="AS659" s="106" t="s">
        <v>357</v>
      </c>
      <c r="AT659" s="106" t="s">
        <v>356</v>
      </c>
      <c r="AU659" s="106" t="s">
        <v>358</v>
      </c>
    </row>
    <row r="660" spans="1:47" x14ac:dyDescent="0.25">
      <c r="A660" s="107">
        <v>19</v>
      </c>
      <c r="B660" s="107" t="s">
        <v>125</v>
      </c>
      <c r="C660" s="107">
        <v>1</v>
      </c>
      <c r="D660" s="46" t="s">
        <v>10</v>
      </c>
      <c r="E660" s="46" t="str">
        <f t="shared" si="120"/>
        <v>neither_list1_critical4</v>
      </c>
      <c r="F660" s="46" t="s">
        <v>337</v>
      </c>
      <c r="G660" s="46" t="s">
        <v>195</v>
      </c>
      <c r="H660" s="46">
        <f>VLOOKUP($C660&amp;$G660,'Character Sets'!$A$3:$H$21,3,FALSE)</f>
        <v>1</v>
      </c>
      <c r="I660" s="46" t="str">
        <f>VLOOKUP($C660&amp;$G660,'Character Sets'!$A$3:$H$21,4,FALSE)</f>
        <v>HT1</v>
      </c>
      <c r="J660" s="46" t="str">
        <f>LOWER(VLOOKUP($C660&amp;$G660,'Character Sets'!$A$3:$H$21,6,FALSE))</f>
        <v>alex</v>
      </c>
      <c r="K660" s="114" t="str">
        <f t="shared" si="121"/>
        <v>HT1_he_alex.png</v>
      </c>
      <c r="L660" s="46" t="s">
        <v>196</v>
      </c>
      <c r="M660" s="46">
        <f>VLOOKUP($C660&amp;$L660,'Character Sets'!$A$3:$H$21,3,FALSE)</f>
        <v>2</v>
      </c>
      <c r="N660" s="46" t="str">
        <f>VLOOKUP($C660&amp;$L660,'Character Sets'!$A$3:$H$21,4,FALSE)</f>
        <v>ST1</v>
      </c>
      <c r="O660" s="46" t="str">
        <f>LOWER(VLOOKUP($C660&amp;$L660,'Character Sets'!$A$3:$H$21,6,FALSE))</f>
        <v>sam</v>
      </c>
      <c r="P660" s="114" t="str">
        <f t="shared" si="122"/>
        <v>ST1_she_sam.png</v>
      </c>
      <c r="Q660" s="114" t="s">
        <v>105</v>
      </c>
      <c r="R660" s="107" cm="1">
        <f t="array" ref="R660">_xlfn.IFS($AF660="left", 275, $AF660="right", 525)</f>
        <v>525</v>
      </c>
      <c r="S660" s="107" cm="1">
        <f t="array" ref="S660">_xlfn.IFS($AG660="left", 275, $AG660="right", 525)</f>
        <v>275</v>
      </c>
      <c r="T660" s="107" cm="1">
        <f t="array" ref="T660">_xlfn.IFS($AF660="left", 175, $AF660="right", 725)</f>
        <v>725</v>
      </c>
      <c r="U660" s="107" cm="1">
        <f t="array" ref="U660">_xlfn.IFS($AI660="top", 150, $AI660="bottom", 250)</f>
        <v>250</v>
      </c>
      <c r="V660" s="107" cm="1">
        <f t="array" ref="V660">_xlfn.IFS($AI660="top", 100, $AI660="bottom", 300)</f>
        <v>300</v>
      </c>
      <c r="W660" s="107" cm="1">
        <f t="array" ref="W660">_xlfn.IFS($AI660="top", 50, $AI660="bottom", 350)</f>
        <v>350</v>
      </c>
      <c r="X660" s="111" t="str">
        <f t="shared" si="123"/>
        <v>HT1_brother_alex.png</v>
      </c>
      <c r="Y660" s="106" t="str" cm="1">
        <f t="array" ref="Y660">_xlfn.IFS($AR660="target_sister",$AO660,$AR660="target_brother", $AN660,$AR660="distractor_sister",$AQ660,$AR660="distractor_brother",$AP660)</f>
        <v>ST1_brother_sam.png</v>
      </c>
      <c r="Z660" s="106" t="str" cm="1">
        <f t="array" ref="Z660">_xlfn.IFS($AS660="target_sister",$AO660,$AS660="target_brother", $AN660,$AS660="distractor_sister",$AQ660,$AS660="distractor_brother",$AP660)</f>
        <v>HT1_sister_alex.png</v>
      </c>
      <c r="AA660" s="106" t="str" cm="1">
        <f t="array" ref="AA660">_xlfn.IFS($AT660="target_sister",$AO660,$AT660="target_brother", $AN660,$AT660="distractor_sister",$AQ660,$AT660="distractor_brother",$AP660)</f>
        <v>ST1_sister_sam.png</v>
      </c>
      <c r="AB660" s="106" t="str" cm="1">
        <f t="array" ref="AB660">_xlfn.IFS($AU660="target_sister",$AO660,$AU660="target_brother", $AN660,$AU660="distractor_sister",$AQ660,$AU660="distractor_brother",$AP660)</f>
        <v>HT1_brother_alex.png</v>
      </c>
      <c r="AC660" s="111" t="str">
        <f>_xlfn.CONCAT(VLOOKUP($C660&amp;$G660,'Character Sets'!$A$3:$H$21,6,FALSE)," gave the ",LEFT($Q660,FIND(".",$Q660)-1)," to ",$AK660," ",$AL660,".")</f>
        <v>Alex gave the pumpkin to his brother.</v>
      </c>
      <c r="AD660" s="107">
        <v>4</v>
      </c>
      <c r="AE660" s="106" t="str" cm="1">
        <f t="array" ref="AE660">_xlfn.IFS($B660="both", "_nametag", $B660="nametag", "_nametag", $B660="intro", "", $B660="neither", "")</f>
        <v/>
      </c>
      <c r="AF660" s="46" t="s">
        <v>6</v>
      </c>
      <c r="AG660" s="46" t="s">
        <v>5</v>
      </c>
      <c r="AH660" s="108" t="str">
        <f t="shared" si="126"/>
        <v>pumpkin</v>
      </c>
      <c r="AI660" s="46" t="s">
        <v>8</v>
      </c>
      <c r="AJ660" s="110" t="str">
        <f t="shared" si="124"/>
        <v>bottom right</v>
      </c>
      <c r="AK660" s="110" t="str" cm="1">
        <f t="array" ref="AK660">_xlfn.IFS($G660="he", "his", $G660="she", "her", $G660="they", "their")</f>
        <v>his</v>
      </c>
      <c r="AL660" s="110" t="s">
        <v>135</v>
      </c>
      <c r="AM660" s="111" t="str">
        <f t="shared" si="125"/>
        <v>he_brother</v>
      </c>
      <c r="AN660" s="106" t="str">
        <f t="shared" si="127"/>
        <v>HT1_brother_alex.png</v>
      </c>
      <c r="AO660" s="106" t="str">
        <f t="shared" si="128"/>
        <v>HT1_sister_alex.png</v>
      </c>
      <c r="AP660" s="106" t="str">
        <f t="shared" si="129"/>
        <v>ST1_brother_sam.png</v>
      </c>
      <c r="AQ660" s="106" t="str">
        <f t="shared" si="130"/>
        <v>ST1_sister_sam.png</v>
      </c>
      <c r="AR660" s="106" t="s">
        <v>357</v>
      </c>
      <c r="AS660" s="106" t="s">
        <v>356</v>
      </c>
      <c r="AT660" s="106" t="s">
        <v>358</v>
      </c>
      <c r="AU660" s="106" t="s">
        <v>355</v>
      </c>
    </row>
    <row r="661" spans="1:47" x14ac:dyDescent="0.25">
      <c r="A661" s="107">
        <v>19</v>
      </c>
      <c r="B661" s="107" t="s">
        <v>125</v>
      </c>
      <c r="C661" s="107">
        <v>1</v>
      </c>
      <c r="D661" s="46" t="s">
        <v>10</v>
      </c>
      <c r="E661" s="46" t="str">
        <f t="shared" si="120"/>
        <v>neither_list1_critical5</v>
      </c>
      <c r="F661" s="46" t="s">
        <v>337</v>
      </c>
      <c r="G661" s="46" t="s">
        <v>195</v>
      </c>
      <c r="H661" s="46">
        <f>VLOOKUP($C661&amp;$G661,'Character Sets'!$A$3:$H$21,3,FALSE)</f>
        <v>1</v>
      </c>
      <c r="I661" s="46" t="str">
        <f>VLOOKUP($C661&amp;$G661,'Character Sets'!$A$3:$H$21,4,FALSE)</f>
        <v>HT1</v>
      </c>
      <c r="J661" s="46" t="str">
        <f>LOWER(VLOOKUP($C661&amp;$G661,'Character Sets'!$A$3:$H$21,6,FALSE))</f>
        <v>alex</v>
      </c>
      <c r="K661" s="114" t="str">
        <f t="shared" si="121"/>
        <v>HT1_he_alex.png</v>
      </c>
      <c r="L661" s="46" t="s">
        <v>196</v>
      </c>
      <c r="M661" s="46">
        <f>VLOOKUP($C661&amp;$L661,'Character Sets'!$A$3:$H$21,3,FALSE)</f>
        <v>2</v>
      </c>
      <c r="N661" s="46" t="str">
        <f>VLOOKUP($C661&amp;$L661,'Character Sets'!$A$3:$H$21,4,FALSE)</f>
        <v>ST1</v>
      </c>
      <c r="O661" s="46" t="str">
        <f>LOWER(VLOOKUP($C661&amp;$L661,'Character Sets'!$A$3:$H$21,6,FALSE))</f>
        <v>sam</v>
      </c>
      <c r="P661" s="114" t="str">
        <f t="shared" si="122"/>
        <v>ST1_she_sam.png</v>
      </c>
      <c r="Q661" s="114" t="s">
        <v>19</v>
      </c>
      <c r="R661" s="107" cm="1">
        <f t="array" ref="R661">_xlfn.IFS($AF661="left", 275, $AF661="right", 525)</f>
        <v>275</v>
      </c>
      <c r="S661" s="107" cm="1">
        <f t="array" ref="S661">_xlfn.IFS($AG661="left", 275, $AG661="right", 525)</f>
        <v>525</v>
      </c>
      <c r="T661" s="107" cm="1">
        <f t="array" ref="T661">_xlfn.IFS($AF661="left", 175, $AF661="right", 725)</f>
        <v>175</v>
      </c>
      <c r="U661" s="107" cm="1">
        <f t="array" ref="U661">_xlfn.IFS($AI661="top", 150, $AI661="bottom", 250)</f>
        <v>150</v>
      </c>
      <c r="V661" s="107" cm="1">
        <f t="array" ref="V661">_xlfn.IFS($AI661="top", 100, $AI661="bottom", 300)</f>
        <v>100</v>
      </c>
      <c r="W661" s="107" cm="1">
        <f t="array" ref="W661">_xlfn.IFS($AI661="top", 50, $AI661="bottom", 350)</f>
        <v>50</v>
      </c>
      <c r="X661" s="111" t="str">
        <f t="shared" si="123"/>
        <v>HT1_sister_alex.png</v>
      </c>
      <c r="Y661" s="106" t="str" cm="1">
        <f t="array" ref="Y661">_xlfn.IFS($AR661="target_sister",$AO661,$AR661="target_brother", $AN661,$AR661="distractor_sister",$AQ661,$AR661="distractor_brother",$AP661)</f>
        <v>HT1_sister_alex.png</v>
      </c>
      <c r="Z661" s="106" t="str" cm="1">
        <f t="array" ref="Z661">_xlfn.IFS($AS661="target_sister",$AO661,$AS661="target_brother", $AN661,$AS661="distractor_sister",$AQ661,$AS661="distractor_brother",$AP661)</f>
        <v>ST1_sister_sam.png</v>
      </c>
      <c r="AA661" s="106" t="str" cm="1">
        <f t="array" ref="AA661">_xlfn.IFS($AT661="target_sister",$AO661,$AT661="target_brother", $AN661,$AT661="distractor_sister",$AQ661,$AT661="distractor_brother",$AP661)</f>
        <v>HT1_brother_alex.png</v>
      </c>
      <c r="AB661" s="106" t="str" cm="1">
        <f t="array" ref="AB661">_xlfn.IFS($AU661="target_sister",$AO661,$AU661="target_brother", $AN661,$AU661="distractor_sister",$AQ661,$AU661="distractor_brother",$AP661)</f>
        <v>ST1_brother_sam.png</v>
      </c>
      <c r="AC661" s="111" t="str">
        <f>_xlfn.CONCAT(VLOOKUP($C661&amp;$G661,'Character Sets'!$A$3:$H$21,6,FALSE)," gave the ",LEFT($Q661,FIND(".",$Q661)-1)," to ",$AK661," ",$AL661,".")</f>
        <v>Alex gave the bread to his sister.</v>
      </c>
      <c r="AD661" s="107">
        <v>5</v>
      </c>
      <c r="AE661" s="106" t="str" cm="1">
        <f t="array" ref="AE661">_xlfn.IFS($B661="both", "_nametag", $B661="nametag", "_nametag", $B661="intro", "", $B661="neither", "")</f>
        <v/>
      </c>
      <c r="AF661" s="46" t="s">
        <v>5</v>
      </c>
      <c r="AG661" s="46" t="s">
        <v>6</v>
      </c>
      <c r="AH661" s="108" t="str">
        <f t="shared" si="126"/>
        <v>bread</v>
      </c>
      <c r="AI661" s="46" t="s">
        <v>7</v>
      </c>
      <c r="AJ661" s="110" t="str">
        <f t="shared" si="124"/>
        <v>top left</v>
      </c>
      <c r="AK661" s="110" t="str" cm="1">
        <f t="array" ref="AK661">_xlfn.IFS($G661="he", "his", $G661="she", "her", $G661="they", "their")</f>
        <v>his</v>
      </c>
      <c r="AL661" s="110" t="s">
        <v>136</v>
      </c>
      <c r="AM661" s="111" t="str">
        <f t="shared" si="125"/>
        <v>he_sister</v>
      </c>
      <c r="AN661" s="106" t="str">
        <f t="shared" si="127"/>
        <v>HT1_brother_alex.png</v>
      </c>
      <c r="AO661" s="106" t="str">
        <f t="shared" si="128"/>
        <v>HT1_sister_alex.png</v>
      </c>
      <c r="AP661" s="106" t="str">
        <f t="shared" si="129"/>
        <v>ST1_brother_sam.png</v>
      </c>
      <c r="AQ661" s="106" t="str">
        <f t="shared" si="130"/>
        <v>ST1_sister_sam.png</v>
      </c>
      <c r="AR661" s="106" t="s">
        <v>356</v>
      </c>
      <c r="AS661" s="106" t="s">
        <v>358</v>
      </c>
      <c r="AT661" s="106" t="s">
        <v>355</v>
      </c>
      <c r="AU661" s="106" t="s">
        <v>357</v>
      </c>
    </row>
    <row r="662" spans="1:47" x14ac:dyDescent="0.25">
      <c r="A662" s="107">
        <v>19</v>
      </c>
      <c r="B662" s="107" t="s">
        <v>125</v>
      </c>
      <c r="C662" s="107">
        <v>1</v>
      </c>
      <c r="D662" s="46" t="s">
        <v>10</v>
      </c>
      <c r="E662" s="46" t="str">
        <f t="shared" si="120"/>
        <v>neither_list1_critical6</v>
      </c>
      <c r="F662" s="109" t="s">
        <v>338</v>
      </c>
      <c r="G662" s="46" t="s">
        <v>195</v>
      </c>
      <c r="H662" s="46">
        <f>VLOOKUP($C662&amp;$G662,'Character Sets'!$A$3:$H$21,3,FALSE)</f>
        <v>1</v>
      </c>
      <c r="I662" s="46" t="str">
        <f>VLOOKUP($C662&amp;$G662,'Character Sets'!$A$3:$H$21,4,FALSE)</f>
        <v>HT1</v>
      </c>
      <c r="J662" s="46" t="str">
        <f>LOWER(VLOOKUP($C662&amp;$G662,'Character Sets'!$A$3:$H$21,6,FALSE))</f>
        <v>alex</v>
      </c>
      <c r="K662" s="114" t="str">
        <f t="shared" si="121"/>
        <v>HT1_he_alex.png</v>
      </c>
      <c r="L662" s="46" t="s">
        <v>197</v>
      </c>
      <c r="M662" s="46">
        <f>VLOOKUP($C662&amp;$L662,'Character Sets'!$A$3:$H$21,3,FALSE)</f>
        <v>3</v>
      </c>
      <c r="N662" s="46" t="str">
        <f>VLOOKUP($C662&amp;$L662,'Character Sets'!$A$3:$H$21,4,FALSE)</f>
        <v>HT3</v>
      </c>
      <c r="O662" s="46" t="str">
        <f>LOWER(VLOOKUP($C662&amp;$L662,'Character Sets'!$A$3:$H$21,6,FALSE))</f>
        <v>taylor</v>
      </c>
      <c r="P662" s="114" t="str">
        <f t="shared" si="122"/>
        <v>HT3_they_taylor.png</v>
      </c>
      <c r="Q662" s="114" t="s">
        <v>20</v>
      </c>
      <c r="R662" s="107" cm="1">
        <f t="array" ref="R662">_xlfn.IFS($AF662="left", 275, $AF662="right", 525)</f>
        <v>525</v>
      </c>
      <c r="S662" s="107" cm="1">
        <f t="array" ref="S662">_xlfn.IFS($AG662="left", 275, $AG662="right", 525)</f>
        <v>275</v>
      </c>
      <c r="T662" s="107" cm="1">
        <f t="array" ref="T662">_xlfn.IFS($AF662="left", 175, $AF662="right", 725)</f>
        <v>725</v>
      </c>
      <c r="U662" s="107" cm="1">
        <f t="array" ref="U662">_xlfn.IFS($AI662="top", 150, $AI662="bottom", 250)</f>
        <v>150</v>
      </c>
      <c r="V662" s="107" cm="1">
        <f t="array" ref="V662">_xlfn.IFS($AI662="top", 100, $AI662="bottom", 300)</f>
        <v>100</v>
      </c>
      <c r="W662" s="107" cm="1">
        <f t="array" ref="W662">_xlfn.IFS($AI662="top", 50, $AI662="bottom", 350)</f>
        <v>50</v>
      </c>
      <c r="X662" s="111" t="str">
        <f t="shared" si="123"/>
        <v>HT1_brother_alex.png</v>
      </c>
      <c r="Y662" s="106" t="str" cm="1">
        <f t="array" ref="Y662">_xlfn.IFS($AR662="target_sister",$AO662,$AR662="target_brother", $AN662,$AR662="distractor_sister",$AQ662,$AR662="distractor_brother",$AP662)</f>
        <v>HT3_brother_taylor.png</v>
      </c>
      <c r="Z662" s="106" t="str" cm="1">
        <f t="array" ref="Z662">_xlfn.IFS($AS662="target_sister",$AO662,$AS662="target_brother", $AN662,$AS662="distractor_sister",$AQ662,$AS662="distractor_brother",$AP662)</f>
        <v>HT1_brother_alex.png</v>
      </c>
      <c r="AA662" s="106" t="str" cm="1">
        <f t="array" ref="AA662">_xlfn.IFS($AT662="target_sister",$AO662,$AT662="target_brother", $AN662,$AT662="distractor_sister",$AQ662,$AT662="distractor_brother",$AP662)</f>
        <v>HT3_sister_taylor.png</v>
      </c>
      <c r="AB662" s="106" t="str" cm="1">
        <f t="array" ref="AB662">_xlfn.IFS($AU662="target_sister",$AO662,$AU662="target_brother", $AN662,$AU662="distractor_sister",$AQ662,$AU662="distractor_brother",$AP662)</f>
        <v>HT1_sister_alex.png</v>
      </c>
      <c r="AC662" s="111" t="str">
        <f>_xlfn.CONCAT(VLOOKUP($C662&amp;$G662,'Character Sets'!$A$3:$H$21,6,FALSE)," gave the ",LEFT($Q662,FIND(".",$Q662)-1)," to ",$AK662," ",$AL662,".")</f>
        <v>Alex gave the corn to his brother.</v>
      </c>
      <c r="AD662" s="107">
        <v>6</v>
      </c>
      <c r="AE662" s="106" t="str" cm="1">
        <f t="array" ref="AE662">_xlfn.IFS($B662="both", "_nametag", $B662="nametag", "_nametag", $B662="intro", "", $B662="neither", "")</f>
        <v/>
      </c>
      <c r="AF662" s="46" t="s">
        <v>6</v>
      </c>
      <c r="AG662" s="46" t="s">
        <v>5</v>
      </c>
      <c r="AH662" s="108" t="str">
        <f t="shared" si="126"/>
        <v>corn</v>
      </c>
      <c r="AI662" s="46" t="s">
        <v>7</v>
      </c>
      <c r="AJ662" s="110" t="str">
        <f t="shared" si="124"/>
        <v>top right</v>
      </c>
      <c r="AK662" s="110" t="str" cm="1">
        <f t="array" ref="AK662">_xlfn.IFS($G662="he", "his", $G662="she", "her", $G662="they", "their")</f>
        <v>his</v>
      </c>
      <c r="AL662" s="110" t="s">
        <v>135</v>
      </c>
      <c r="AM662" s="111" t="str">
        <f t="shared" si="125"/>
        <v>he_brother</v>
      </c>
      <c r="AN662" s="106" t="str">
        <f t="shared" si="127"/>
        <v>HT1_brother_alex.png</v>
      </c>
      <c r="AO662" s="106" t="str">
        <f t="shared" si="128"/>
        <v>HT1_sister_alex.png</v>
      </c>
      <c r="AP662" s="106" t="str">
        <f t="shared" si="129"/>
        <v>HT3_brother_taylor.png</v>
      </c>
      <c r="AQ662" s="106" t="str">
        <f t="shared" si="130"/>
        <v>HT3_sister_taylor.png</v>
      </c>
      <c r="AR662" s="106" t="s">
        <v>357</v>
      </c>
      <c r="AS662" s="106" t="s">
        <v>355</v>
      </c>
      <c r="AT662" s="106" t="s">
        <v>358</v>
      </c>
      <c r="AU662" s="106" t="s">
        <v>356</v>
      </c>
    </row>
    <row r="663" spans="1:47" x14ac:dyDescent="0.25">
      <c r="A663" s="107">
        <v>19</v>
      </c>
      <c r="B663" s="107" t="s">
        <v>125</v>
      </c>
      <c r="C663" s="107">
        <v>1</v>
      </c>
      <c r="D663" s="46" t="s">
        <v>10</v>
      </c>
      <c r="E663" s="46" t="str">
        <f t="shared" si="120"/>
        <v>neither_list1_critical7</v>
      </c>
      <c r="F663" s="109" t="s">
        <v>338</v>
      </c>
      <c r="G663" s="46" t="s">
        <v>195</v>
      </c>
      <c r="H663" s="46">
        <f>VLOOKUP($C663&amp;$G663,'Character Sets'!$A$3:$H$21,3,FALSE)</f>
        <v>1</v>
      </c>
      <c r="I663" s="46" t="str">
        <f>VLOOKUP($C663&amp;$G663,'Character Sets'!$A$3:$H$21,4,FALSE)</f>
        <v>HT1</v>
      </c>
      <c r="J663" s="46" t="str">
        <f>LOWER(VLOOKUP($C663&amp;$G663,'Character Sets'!$A$3:$H$21,6,FALSE))</f>
        <v>alex</v>
      </c>
      <c r="K663" s="114" t="str">
        <f t="shared" si="121"/>
        <v>HT1_he_alex.png</v>
      </c>
      <c r="L663" s="46" t="s">
        <v>197</v>
      </c>
      <c r="M663" s="46">
        <f>VLOOKUP($C663&amp;$L663,'Character Sets'!$A$3:$H$21,3,FALSE)</f>
        <v>3</v>
      </c>
      <c r="N663" s="46" t="str">
        <f>VLOOKUP($C663&amp;$L663,'Character Sets'!$A$3:$H$21,4,FALSE)</f>
        <v>HT3</v>
      </c>
      <c r="O663" s="46" t="str">
        <f>LOWER(VLOOKUP($C663&amp;$L663,'Character Sets'!$A$3:$H$21,6,FALSE))</f>
        <v>taylor</v>
      </c>
      <c r="P663" s="114" t="str">
        <f t="shared" si="122"/>
        <v>HT3_they_taylor.png</v>
      </c>
      <c r="Q663" s="114" t="s">
        <v>103</v>
      </c>
      <c r="R663" s="107" cm="1">
        <f t="array" ref="R663">_xlfn.IFS($AF663="left", 275, $AF663="right", 525)</f>
        <v>275</v>
      </c>
      <c r="S663" s="107" cm="1">
        <f t="array" ref="S663">_xlfn.IFS($AG663="left", 275, $AG663="right", 525)</f>
        <v>525</v>
      </c>
      <c r="T663" s="107" cm="1">
        <f t="array" ref="T663">_xlfn.IFS($AF663="left", 175, $AF663="right", 725)</f>
        <v>175</v>
      </c>
      <c r="U663" s="107" cm="1">
        <f t="array" ref="U663">_xlfn.IFS($AI663="top", 150, $AI663="bottom", 250)</f>
        <v>250</v>
      </c>
      <c r="V663" s="107" cm="1">
        <f t="array" ref="V663">_xlfn.IFS($AI663="top", 100, $AI663="bottom", 300)</f>
        <v>300</v>
      </c>
      <c r="W663" s="107" cm="1">
        <f t="array" ref="W663">_xlfn.IFS($AI663="top", 50, $AI663="bottom", 350)</f>
        <v>350</v>
      </c>
      <c r="X663" s="111" t="str">
        <f t="shared" si="123"/>
        <v>HT1_brother_alex.png</v>
      </c>
      <c r="Y663" s="106" t="str" cm="1">
        <f t="array" ref="Y663">_xlfn.IFS($AR663="target_sister",$AO663,$AR663="target_brother", $AN663,$AR663="distractor_sister",$AQ663,$AR663="distractor_brother",$AP663)</f>
        <v>HT1_sister_alex.png</v>
      </c>
      <c r="Z663" s="106" t="str" cm="1">
        <f t="array" ref="Z663">_xlfn.IFS($AS663="target_sister",$AO663,$AS663="target_brother", $AN663,$AS663="distractor_sister",$AQ663,$AS663="distractor_brother",$AP663)</f>
        <v>HT3_sister_taylor.png</v>
      </c>
      <c r="AA663" s="106" t="str" cm="1">
        <f t="array" ref="AA663">_xlfn.IFS($AT663="target_sister",$AO663,$AT663="target_brother", $AN663,$AT663="distractor_sister",$AQ663,$AT663="distractor_brother",$AP663)</f>
        <v>HT1_brother_alex.png</v>
      </c>
      <c r="AB663" s="106" t="str" cm="1">
        <f t="array" ref="AB663">_xlfn.IFS($AU663="target_sister",$AO663,$AU663="target_brother", $AN663,$AU663="distractor_sister",$AQ663,$AU663="distractor_brother",$AP663)</f>
        <v>HT3_brother_taylor.png</v>
      </c>
      <c r="AC663" s="111" t="str">
        <f>_xlfn.CONCAT(VLOOKUP($C663&amp;$G663,'Character Sets'!$A$3:$H$21,6,FALSE)," gave the ",LEFT($Q663,FIND(".",$Q663)-1)," to ",$AK663," ",$AL663,".")</f>
        <v>Alex gave the kiwi to his brother.</v>
      </c>
      <c r="AD663" s="107">
        <v>7</v>
      </c>
      <c r="AE663" s="106" t="str" cm="1">
        <f t="array" ref="AE663">_xlfn.IFS($B663="both", "_nametag", $B663="nametag", "_nametag", $B663="intro", "", $B663="neither", "")</f>
        <v/>
      </c>
      <c r="AF663" s="46" t="s">
        <v>5</v>
      </c>
      <c r="AG663" s="46" t="s">
        <v>6</v>
      </c>
      <c r="AH663" s="108" t="str">
        <f t="shared" si="126"/>
        <v>kiwi</v>
      </c>
      <c r="AI663" s="46" t="s">
        <v>8</v>
      </c>
      <c r="AJ663" s="110" t="str">
        <f t="shared" si="124"/>
        <v>bottom left</v>
      </c>
      <c r="AK663" s="110" t="str" cm="1">
        <f t="array" ref="AK663">_xlfn.IFS($G663="he", "his", $G663="she", "her", $G663="they", "their")</f>
        <v>his</v>
      </c>
      <c r="AL663" s="110" t="s">
        <v>135</v>
      </c>
      <c r="AM663" s="111" t="str">
        <f t="shared" si="125"/>
        <v>he_brother</v>
      </c>
      <c r="AN663" s="106" t="str">
        <f t="shared" si="127"/>
        <v>HT1_brother_alex.png</v>
      </c>
      <c r="AO663" s="106" t="str">
        <f t="shared" si="128"/>
        <v>HT1_sister_alex.png</v>
      </c>
      <c r="AP663" s="106" t="str">
        <f t="shared" si="129"/>
        <v>HT3_brother_taylor.png</v>
      </c>
      <c r="AQ663" s="106" t="str">
        <f t="shared" si="130"/>
        <v>HT3_sister_taylor.png</v>
      </c>
      <c r="AR663" s="106" t="s">
        <v>356</v>
      </c>
      <c r="AS663" s="106" t="s">
        <v>358</v>
      </c>
      <c r="AT663" s="106" t="s">
        <v>355</v>
      </c>
      <c r="AU663" s="106" t="s">
        <v>357</v>
      </c>
    </row>
    <row r="664" spans="1:47" x14ac:dyDescent="0.25">
      <c r="A664" s="107">
        <v>19</v>
      </c>
      <c r="B664" s="107" t="s">
        <v>125</v>
      </c>
      <c r="C664" s="107">
        <v>1</v>
      </c>
      <c r="D664" s="46" t="s">
        <v>10</v>
      </c>
      <c r="E664" s="46" t="str">
        <f t="shared" si="120"/>
        <v>neither_list1_critical8</v>
      </c>
      <c r="F664" s="109" t="s">
        <v>338</v>
      </c>
      <c r="G664" s="46" t="s">
        <v>195</v>
      </c>
      <c r="H664" s="46">
        <f>VLOOKUP($C664&amp;$G664,'Character Sets'!$A$3:$H$21,3,FALSE)</f>
        <v>1</v>
      </c>
      <c r="I664" s="46" t="str">
        <f>VLOOKUP($C664&amp;$G664,'Character Sets'!$A$3:$H$21,4,FALSE)</f>
        <v>HT1</v>
      </c>
      <c r="J664" s="46" t="str">
        <f>LOWER(VLOOKUP($C664&amp;$G664,'Character Sets'!$A$3:$H$21,6,FALSE))</f>
        <v>alex</v>
      </c>
      <c r="K664" s="114" t="str">
        <f t="shared" si="121"/>
        <v>HT1_he_alex.png</v>
      </c>
      <c r="L664" s="46" t="s">
        <v>197</v>
      </c>
      <c r="M664" s="46">
        <f>VLOOKUP($C664&amp;$L664,'Character Sets'!$A$3:$H$21,3,FALSE)</f>
        <v>3</v>
      </c>
      <c r="N664" s="46" t="str">
        <f>VLOOKUP($C664&amp;$L664,'Character Sets'!$A$3:$H$21,4,FALSE)</f>
        <v>HT3</v>
      </c>
      <c r="O664" s="46" t="str">
        <f>LOWER(VLOOKUP($C664&amp;$L664,'Character Sets'!$A$3:$H$21,6,FALSE))</f>
        <v>taylor</v>
      </c>
      <c r="P664" s="114" t="str">
        <f t="shared" si="122"/>
        <v>HT3_they_taylor.png</v>
      </c>
      <c r="Q664" s="114" t="s">
        <v>40</v>
      </c>
      <c r="R664" s="107" cm="1">
        <f t="array" ref="R664">_xlfn.IFS($AF664="left", 275, $AF664="right", 525)</f>
        <v>525</v>
      </c>
      <c r="S664" s="107" cm="1">
        <f t="array" ref="S664">_xlfn.IFS($AG664="left", 275, $AG664="right", 525)</f>
        <v>275</v>
      </c>
      <c r="T664" s="107" cm="1">
        <f t="array" ref="T664">_xlfn.IFS($AF664="left", 175, $AF664="right", 725)</f>
        <v>725</v>
      </c>
      <c r="U664" s="107" cm="1">
        <f t="array" ref="U664">_xlfn.IFS($AI664="top", 150, $AI664="bottom", 250)</f>
        <v>250</v>
      </c>
      <c r="V664" s="107" cm="1">
        <f t="array" ref="V664">_xlfn.IFS($AI664="top", 100, $AI664="bottom", 300)</f>
        <v>300</v>
      </c>
      <c r="W664" s="107" cm="1">
        <f t="array" ref="W664">_xlfn.IFS($AI664="top", 50, $AI664="bottom", 350)</f>
        <v>350</v>
      </c>
      <c r="X664" s="111" t="str">
        <f t="shared" si="123"/>
        <v>HT1_sister_alex.png</v>
      </c>
      <c r="Y664" s="106" t="str" cm="1">
        <f t="array" ref="Y664">_xlfn.IFS($AR664="target_sister",$AO664,$AR664="target_brother", $AN664,$AR664="distractor_sister",$AQ664,$AR664="distractor_brother",$AP664)</f>
        <v>HT3_brother_taylor.png</v>
      </c>
      <c r="Z664" s="106" t="str" cm="1">
        <f t="array" ref="Z664">_xlfn.IFS($AS664="target_sister",$AO664,$AS664="target_brother", $AN664,$AS664="distractor_sister",$AQ664,$AS664="distractor_brother",$AP664)</f>
        <v>HT1_brother_alex.png</v>
      </c>
      <c r="AA664" s="106" t="str" cm="1">
        <f t="array" ref="AA664">_xlfn.IFS($AT664="target_sister",$AO664,$AT664="target_brother", $AN664,$AT664="distractor_sister",$AQ664,$AT664="distractor_brother",$AP664)</f>
        <v>HT3_sister_taylor.png</v>
      </c>
      <c r="AB664" s="106" t="str" cm="1">
        <f t="array" ref="AB664">_xlfn.IFS($AU664="target_sister",$AO664,$AU664="target_brother", $AN664,$AU664="distractor_sister",$AQ664,$AU664="distractor_brother",$AP664)</f>
        <v>HT1_sister_alex.png</v>
      </c>
      <c r="AC664" s="111" t="str">
        <f>_xlfn.CONCAT(VLOOKUP($C664&amp;$G664,'Character Sets'!$A$3:$H$21,6,FALSE)," gave the ",LEFT($Q664,FIND(".",$Q664)-1)," to ",$AK664," ",$AL664,".")</f>
        <v>Alex gave the grapes to his sister.</v>
      </c>
      <c r="AD664" s="107">
        <v>8</v>
      </c>
      <c r="AE664" s="106" t="str" cm="1">
        <f t="array" ref="AE664">_xlfn.IFS($B664="both", "_nametag", $B664="nametag", "_nametag", $B664="intro", "", $B664="neither", "")</f>
        <v/>
      </c>
      <c r="AF664" s="46" t="s">
        <v>6</v>
      </c>
      <c r="AG664" s="46" t="s">
        <v>5</v>
      </c>
      <c r="AH664" s="108" t="str">
        <f t="shared" si="126"/>
        <v>grapes</v>
      </c>
      <c r="AI664" s="46" t="s">
        <v>8</v>
      </c>
      <c r="AJ664" s="110" t="str">
        <f t="shared" si="124"/>
        <v>bottom right</v>
      </c>
      <c r="AK664" s="110" t="str" cm="1">
        <f t="array" ref="AK664">_xlfn.IFS($G664="he", "his", $G664="she", "her", $G664="they", "their")</f>
        <v>his</v>
      </c>
      <c r="AL664" s="110" t="s">
        <v>136</v>
      </c>
      <c r="AM664" s="111" t="str">
        <f t="shared" si="125"/>
        <v>he_sister</v>
      </c>
      <c r="AN664" s="106" t="str">
        <f t="shared" si="127"/>
        <v>HT1_brother_alex.png</v>
      </c>
      <c r="AO664" s="106" t="str">
        <f t="shared" si="128"/>
        <v>HT1_sister_alex.png</v>
      </c>
      <c r="AP664" s="106" t="str">
        <f t="shared" si="129"/>
        <v>HT3_brother_taylor.png</v>
      </c>
      <c r="AQ664" s="106" t="str">
        <f t="shared" si="130"/>
        <v>HT3_sister_taylor.png</v>
      </c>
      <c r="AR664" s="106" t="s">
        <v>357</v>
      </c>
      <c r="AS664" s="106" t="s">
        <v>355</v>
      </c>
      <c r="AT664" s="106" t="s">
        <v>358</v>
      </c>
      <c r="AU664" s="106" t="s">
        <v>356</v>
      </c>
    </row>
    <row r="665" spans="1:47" x14ac:dyDescent="0.25">
      <c r="A665" s="107">
        <v>19</v>
      </c>
      <c r="B665" s="107" t="s">
        <v>125</v>
      </c>
      <c r="C665" s="107">
        <v>1</v>
      </c>
      <c r="D665" s="46" t="s">
        <v>10</v>
      </c>
      <c r="E665" s="46" t="str">
        <f t="shared" si="120"/>
        <v>neither_list1_critical9</v>
      </c>
      <c r="F665" s="109" t="s">
        <v>338</v>
      </c>
      <c r="G665" s="46" t="s">
        <v>195</v>
      </c>
      <c r="H665" s="46">
        <f>VLOOKUP($C665&amp;$G665,'Character Sets'!$A$3:$H$21,3,FALSE)</f>
        <v>1</v>
      </c>
      <c r="I665" s="46" t="str">
        <f>VLOOKUP($C665&amp;$G665,'Character Sets'!$A$3:$H$21,4,FALSE)</f>
        <v>HT1</v>
      </c>
      <c r="J665" s="46" t="str">
        <f>LOWER(VLOOKUP($C665&amp;$G665,'Character Sets'!$A$3:$H$21,6,FALSE))</f>
        <v>alex</v>
      </c>
      <c r="K665" s="114" t="str">
        <f t="shared" si="121"/>
        <v>HT1_he_alex.png</v>
      </c>
      <c r="L665" s="46" t="s">
        <v>197</v>
      </c>
      <c r="M665" s="46">
        <f>VLOOKUP($C665&amp;$L665,'Character Sets'!$A$3:$H$21,3,FALSE)</f>
        <v>3</v>
      </c>
      <c r="N665" s="46" t="str">
        <f>VLOOKUP($C665&amp;$L665,'Character Sets'!$A$3:$H$21,4,FALSE)</f>
        <v>HT3</v>
      </c>
      <c r="O665" s="46" t="str">
        <f>LOWER(VLOOKUP($C665&amp;$L665,'Character Sets'!$A$3:$H$21,6,FALSE))</f>
        <v>taylor</v>
      </c>
      <c r="P665" s="114" t="str">
        <f t="shared" si="122"/>
        <v>HT3_they_taylor.png</v>
      </c>
      <c r="Q665" s="114" t="s">
        <v>101</v>
      </c>
      <c r="R665" s="107" cm="1">
        <f t="array" ref="R665">_xlfn.IFS($AF665="left", 275, $AF665="right", 525)</f>
        <v>275</v>
      </c>
      <c r="S665" s="107" cm="1">
        <f t="array" ref="S665">_xlfn.IFS($AG665="left", 275, $AG665="right", 525)</f>
        <v>525</v>
      </c>
      <c r="T665" s="107" cm="1">
        <f t="array" ref="T665">_xlfn.IFS($AF665="left", 175, $AF665="right", 725)</f>
        <v>175</v>
      </c>
      <c r="U665" s="107" cm="1">
        <f t="array" ref="U665">_xlfn.IFS($AI665="top", 150, $AI665="bottom", 250)</f>
        <v>150</v>
      </c>
      <c r="V665" s="107" cm="1">
        <f t="array" ref="V665">_xlfn.IFS($AI665="top", 100, $AI665="bottom", 300)</f>
        <v>100</v>
      </c>
      <c r="W665" s="107" cm="1">
        <f t="array" ref="W665">_xlfn.IFS($AI665="top", 50, $AI665="bottom", 350)</f>
        <v>50</v>
      </c>
      <c r="X665" s="111" t="str">
        <f t="shared" si="123"/>
        <v>HT1_sister_alex.png</v>
      </c>
      <c r="Y665" s="106" t="str" cm="1">
        <f t="array" ref="Y665">_xlfn.IFS($AR665="target_sister",$AO665,$AR665="target_brother", $AN665,$AR665="distractor_sister",$AQ665,$AR665="distractor_brother",$AP665)</f>
        <v>HT1_sister_alex.png</v>
      </c>
      <c r="Z665" s="106" t="str" cm="1">
        <f t="array" ref="Z665">_xlfn.IFS($AS665="target_sister",$AO665,$AS665="target_brother", $AN665,$AS665="distractor_sister",$AQ665,$AS665="distractor_brother",$AP665)</f>
        <v>HT3_sister_taylor.png</v>
      </c>
      <c r="AA665" s="106" t="str" cm="1">
        <f t="array" ref="AA665">_xlfn.IFS($AT665="target_sister",$AO665,$AT665="target_brother", $AN665,$AT665="distractor_sister",$AQ665,$AT665="distractor_brother",$AP665)</f>
        <v>HT1_brother_alex.png</v>
      </c>
      <c r="AB665" s="106" t="str" cm="1">
        <f t="array" ref="AB665">_xlfn.IFS($AU665="target_sister",$AO665,$AU665="target_brother", $AN665,$AU665="distractor_sister",$AQ665,$AU665="distractor_brother",$AP665)</f>
        <v>HT3_brother_taylor.png</v>
      </c>
      <c r="AC665" s="111" t="str">
        <f>_xlfn.CONCAT(VLOOKUP($C665&amp;$G665,'Character Sets'!$A$3:$H$21,6,FALSE)," gave the ",LEFT($Q665,FIND(".",$Q665)-1)," to ",$AK665," ",$AL665,".")</f>
        <v>Alex gave the pear to his sister.</v>
      </c>
      <c r="AD665" s="107">
        <v>9</v>
      </c>
      <c r="AE665" s="106" t="str" cm="1">
        <f t="array" ref="AE665">_xlfn.IFS($B665="both", "_nametag", $B665="nametag", "_nametag", $B665="intro", "", $B665="neither", "")</f>
        <v/>
      </c>
      <c r="AF665" s="46" t="s">
        <v>5</v>
      </c>
      <c r="AG665" s="46" t="s">
        <v>6</v>
      </c>
      <c r="AH665" s="108" t="str">
        <f t="shared" si="126"/>
        <v>pear</v>
      </c>
      <c r="AI665" s="46" t="s">
        <v>7</v>
      </c>
      <c r="AJ665" s="110" t="str">
        <f t="shared" si="124"/>
        <v>top left</v>
      </c>
      <c r="AK665" s="110" t="str" cm="1">
        <f t="array" ref="AK665">_xlfn.IFS($G665="he", "his", $G665="she", "her", $G665="they", "their")</f>
        <v>his</v>
      </c>
      <c r="AL665" s="110" t="s">
        <v>136</v>
      </c>
      <c r="AM665" s="111" t="str">
        <f t="shared" si="125"/>
        <v>he_sister</v>
      </c>
      <c r="AN665" s="106" t="str">
        <f t="shared" si="127"/>
        <v>HT1_brother_alex.png</v>
      </c>
      <c r="AO665" s="106" t="str">
        <f t="shared" si="128"/>
        <v>HT1_sister_alex.png</v>
      </c>
      <c r="AP665" s="106" t="str">
        <f t="shared" si="129"/>
        <v>HT3_brother_taylor.png</v>
      </c>
      <c r="AQ665" s="106" t="str">
        <f t="shared" si="130"/>
        <v>HT3_sister_taylor.png</v>
      </c>
      <c r="AR665" s="106" t="s">
        <v>356</v>
      </c>
      <c r="AS665" s="106" t="s">
        <v>358</v>
      </c>
      <c r="AT665" s="106" t="s">
        <v>355</v>
      </c>
      <c r="AU665" s="106" t="s">
        <v>357</v>
      </c>
    </row>
    <row r="666" spans="1:47" x14ac:dyDescent="0.25">
      <c r="A666" s="107">
        <v>19</v>
      </c>
      <c r="B666" s="107" t="s">
        <v>125</v>
      </c>
      <c r="C666" s="107">
        <v>1</v>
      </c>
      <c r="D666" s="46" t="s">
        <v>10</v>
      </c>
      <c r="E666" s="46" t="str">
        <f t="shared" si="120"/>
        <v>neither_list1_critical10</v>
      </c>
      <c r="F666" s="109" t="s">
        <v>338</v>
      </c>
      <c r="G666" s="46" t="s">
        <v>195</v>
      </c>
      <c r="H666" s="46">
        <f>VLOOKUP($C666&amp;$G666,'Character Sets'!$A$3:$H$21,3,FALSE)</f>
        <v>1</v>
      </c>
      <c r="I666" s="46" t="str">
        <f>VLOOKUP($C666&amp;$G666,'Character Sets'!$A$3:$H$21,4,FALSE)</f>
        <v>HT1</v>
      </c>
      <c r="J666" s="46" t="str">
        <f>LOWER(VLOOKUP($C666&amp;$G666,'Character Sets'!$A$3:$H$21,6,FALSE))</f>
        <v>alex</v>
      </c>
      <c r="K666" s="114" t="str">
        <f t="shared" si="121"/>
        <v>HT1_he_alex.png</v>
      </c>
      <c r="L666" s="46" t="s">
        <v>197</v>
      </c>
      <c r="M666" s="46">
        <f>VLOOKUP($C666&amp;$L666,'Character Sets'!$A$3:$H$21,3,FALSE)</f>
        <v>3</v>
      </c>
      <c r="N666" s="46" t="str">
        <f>VLOOKUP($C666&amp;$L666,'Character Sets'!$A$3:$H$21,4,FALSE)</f>
        <v>HT3</v>
      </c>
      <c r="O666" s="46" t="str">
        <f>LOWER(VLOOKUP($C666&amp;$L666,'Character Sets'!$A$3:$H$21,6,FALSE))</f>
        <v>taylor</v>
      </c>
      <c r="P666" s="114" t="str">
        <f t="shared" si="122"/>
        <v>HT3_they_taylor.png</v>
      </c>
      <c r="Q666" s="114" t="s">
        <v>21</v>
      </c>
      <c r="R666" s="107" cm="1">
        <f t="array" ref="R666">_xlfn.IFS($AF666="left", 275, $AF666="right", 525)</f>
        <v>525</v>
      </c>
      <c r="S666" s="107" cm="1">
        <f t="array" ref="S666">_xlfn.IFS($AG666="left", 275, $AG666="right", 525)</f>
        <v>275</v>
      </c>
      <c r="T666" s="107" cm="1">
        <f t="array" ref="T666">_xlfn.IFS($AF666="left", 175, $AF666="right", 725)</f>
        <v>725</v>
      </c>
      <c r="U666" s="107" cm="1">
        <f t="array" ref="U666">_xlfn.IFS($AI666="top", 150, $AI666="bottom", 250)</f>
        <v>150</v>
      </c>
      <c r="V666" s="107" cm="1">
        <f t="array" ref="V666">_xlfn.IFS($AI666="top", 100, $AI666="bottom", 300)</f>
        <v>100</v>
      </c>
      <c r="W666" s="107" cm="1">
        <f t="array" ref="W666">_xlfn.IFS($AI666="top", 50, $AI666="bottom", 350)</f>
        <v>50</v>
      </c>
      <c r="X666" s="111" t="str">
        <f t="shared" si="123"/>
        <v>HT1_brother_alex.png</v>
      </c>
      <c r="Y666" s="106" t="str" cm="1">
        <f t="array" ref="Y666">_xlfn.IFS($AR666="target_sister",$AO666,$AR666="target_brother", $AN666,$AR666="distractor_sister",$AQ666,$AR666="distractor_brother",$AP666)</f>
        <v>HT3_brother_taylor.png</v>
      </c>
      <c r="Z666" s="106" t="str" cm="1">
        <f t="array" ref="Z666">_xlfn.IFS($AS666="target_sister",$AO666,$AS666="target_brother", $AN666,$AS666="distractor_sister",$AQ666,$AS666="distractor_brother",$AP666)</f>
        <v>HT1_brother_alex.png</v>
      </c>
      <c r="AA666" s="106" t="str" cm="1">
        <f t="array" ref="AA666">_xlfn.IFS($AT666="target_sister",$AO666,$AT666="target_brother", $AN666,$AT666="distractor_sister",$AQ666,$AT666="distractor_brother",$AP666)</f>
        <v>HT3_sister_taylor.png</v>
      </c>
      <c r="AB666" s="106" t="str" cm="1">
        <f t="array" ref="AB666">_xlfn.IFS($AU666="target_sister",$AO666,$AU666="target_brother", $AN666,$AU666="distractor_sister",$AQ666,$AU666="distractor_brother",$AP666)</f>
        <v>HT1_sister_alex.png</v>
      </c>
      <c r="AC666" s="111" t="str">
        <f>_xlfn.CONCAT(VLOOKUP($C666&amp;$G666,'Character Sets'!$A$3:$H$21,6,FALSE)," gave the ",LEFT($Q666,FIND(".",$Q666)-1)," to ",$AK666," ",$AL666,".")</f>
        <v>Alex gave the juice to his brother.</v>
      </c>
      <c r="AD666" s="107">
        <v>10</v>
      </c>
      <c r="AE666" s="106" t="str" cm="1">
        <f t="array" ref="AE666">_xlfn.IFS($B666="both", "_nametag", $B666="nametag", "_nametag", $B666="intro", "", $B666="neither", "")</f>
        <v/>
      </c>
      <c r="AF666" s="46" t="s">
        <v>6</v>
      </c>
      <c r="AG666" s="46" t="s">
        <v>5</v>
      </c>
      <c r="AH666" s="108" t="str">
        <f t="shared" si="126"/>
        <v>juice</v>
      </c>
      <c r="AI666" s="46" t="s">
        <v>7</v>
      </c>
      <c r="AJ666" s="110" t="str">
        <f t="shared" si="124"/>
        <v>top right</v>
      </c>
      <c r="AK666" s="110" t="str" cm="1">
        <f t="array" ref="AK666">_xlfn.IFS($G666="he", "his", $G666="she", "her", $G666="they", "their")</f>
        <v>his</v>
      </c>
      <c r="AL666" s="110" t="s">
        <v>135</v>
      </c>
      <c r="AM666" s="111" t="str">
        <f t="shared" si="125"/>
        <v>he_brother</v>
      </c>
      <c r="AN666" s="106" t="str">
        <f t="shared" si="127"/>
        <v>HT1_brother_alex.png</v>
      </c>
      <c r="AO666" s="106" t="str">
        <f t="shared" si="128"/>
        <v>HT1_sister_alex.png</v>
      </c>
      <c r="AP666" s="106" t="str">
        <f t="shared" si="129"/>
        <v>HT3_brother_taylor.png</v>
      </c>
      <c r="AQ666" s="106" t="str">
        <f t="shared" si="130"/>
        <v>HT3_sister_taylor.png</v>
      </c>
      <c r="AR666" s="106" t="s">
        <v>357</v>
      </c>
      <c r="AS666" s="106" t="s">
        <v>355</v>
      </c>
      <c r="AT666" s="106" t="s">
        <v>358</v>
      </c>
      <c r="AU666" s="106" t="s">
        <v>356</v>
      </c>
    </row>
    <row r="667" spans="1:47" x14ac:dyDescent="0.25">
      <c r="A667" s="107">
        <v>19</v>
      </c>
      <c r="B667" s="107" t="s">
        <v>125</v>
      </c>
      <c r="C667" s="107">
        <v>1</v>
      </c>
      <c r="D667" s="46" t="s">
        <v>10</v>
      </c>
      <c r="E667" s="46" t="str">
        <f t="shared" si="120"/>
        <v>neither_list1_critical11</v>
      </c>
      <c r="F667" s="46" t="s">
        <v>337</v>
      </c>
      <c r="G667" s="46" t="s">
        <v>196</v>
      </c>
      <c r="H667" s="46">
        <f>VLOOKUP($C667&amp;$G667,'Character Sets'!$A$3:$H$21,3,FALSE)</f>
        <v>2</v>
      </c>
      <c r="I667" s="46" t="str">
        <f>VLOOKUP($C667&amp;$G667,'Character Sets'!$A$3:$H$21,4,FALSE)</f>
        <v>ST1</v>
      </c>
      <c r="J667" s="46" t="str">
        <f>LOWER(VLOOKUP($C667&amp;$G667,'Character Sets'!$A$3:$H$21,6,FALSE))</f>
        <v>sam</v>
      </c>
      <c r="K667" s="114" t="str">
        <f t="shared" si="121"/>
        <v>ST1_she_sam.png</v>
      </c>
      <c r="L667" s="46" t="s">
        <v>195</v>
      </c>
      <c r="M667" s="46">
        <f>VLOOKUP($C667&amp;$L667,'Character Sets'!$A$3:$H$21,3,FALSE)</f>
        <v>1</v>
      </c>
      <c r="N667" s="46" t="str">
        <f>VLOOKUP($C667&amp;$L667,'Character Sets'!$A$3:$H$21,4,FALSE)</f>
        <v>HT1</v>
      </c>
      <c r="O667" s="46" t="str">
        <f>LOWER(VLOOKUP($C667&amp;$L667,'Character Sets'!$A$3:$H$21,6,FALSE))</f>
        <v>alex</v>
      </c>
      <c r="P667" s="114" t="str">
        <f t="shared" si="122"/>
        <v>HT1_he_alex.png</v>
      </c>
      <c r="Q667" s="114" t="s">
        <v>22</v>
      </c>
      <c r="R667" s="107" cm="1">
        <f t="array" ref="R667">_xlfn.IFS($AF667="left", 275, $AF667="right", 525)</f>
        <v>275</v>
      </c>
      <c r="S667" s="107" cm="1">
        <f t="array" ref="S667">_xlfn.IFS($AG667="left", 275, $AG667="right", 525)</f>
        <v>525</v>
      </c>
      <c r="T667" s="107" cm="1">
        <f t="array" ref="T667">_xlfn.IFS($AF667="left", 175, $AF667="right", 725)</f>
        <v>175</v>
      </c>
      <c r="U667" s="107" cm="1">
        <f t="array" ref="U667">_xlfn.IFS($AI667="top", 150, $AI667="bottom", 250)</f>
        <v>250</v>
      </c>
      <c r="V667" s="107" cm="1">
        <f t="array" ref="V667">_xlfn.IFS($AI667="top", 100, $AI667="bottom", 300)</f>
        <v>300</v>
      </c>
      <c r="W667" s="107" cm="1">
        <f t="array" ref="W667">_xlfn.IFS($AI667="top", 50, $AI667="bottom", 350)</f>
        <v>350</v>
      </c>
      <c r="X667" s="111" t="str">
        <f t="shared" si="123"/>
        <v>ST1_sister_sam.png</v>
      </c>
      <c r="Y667" s="106" t="str" cm="1">
        <f t="array" ref="Y667">_xlfn.IFS($AR667="target_sister",$AO667,$AR667="target_brother", $AN667,$AR667="distractor_sister",$AQ667,$AR667="distractor_brother",$AP667)</f>
        <v>ST1_brother_sam.png</v>
      </c>
      <c r="Z667" s="106" t="str" cm="1">
        <f t="array" ref="Z667">_xlfn.IFS($AS667="target_sister",$AO667,$AS667="target_brother", $AN667,$AS667="distractor_sister",$AQ667,$AS667="distractor_brother",$AP667)</f>
        <v>HT1_brother_alex.png</v>
      </c>
      <c r="AA667" s="106" t="str" cm="1">
        <f t="array" ref="AA667">_xlfn.IFS($AT667="target_sister",$AO667,$AT667="target_brother", $AN667,$AT667="distractor_sister",$AQ667,$AT667="distractor_brother",$AP667)</f>
        <v>ST1_sister_sam.png</v>
      </c>
      <c r="AB667" s="106" t="str" cm="1">
        <f t="array" ref="AB667">_xlfn.IFS($AU667="target_sister",$AO667,$AU667="target_brother", $AN667,$AU667="distractor_sister",$AQ667,$AU667="distractor_brother",$AP667)</f>
        <v>HT1_sister_alex.png</v>
      </c>
      <c r="AC667" s="111" t="str">
        <f>_xlfn.CONCAT(VLOOKUP($C667&amp;$G667,'Character Sets'!$A$3:$H$21,6,FALSE)," gave the ",LEFT($Q667,FIND(".",$Q667)-1)," to ",$AK667," ",$AL667,".")</f>
        <v>Sam gave the spoon to her sister.</v>
      </c>
      <c r="AD667" s="107">
        <v>11</v>
      </c>
      <c r="AE667" s="106" t="str" cm="1">
        <f t="array" ref="AE667">_xlfn.IFS($B667="both", "_nametag", $B667="nametag", "_nametag", $B667="intro", "", $B667="neither", "")</f>
        <v/>
      </c>
      <c r="AF667" s="46" t="s">
        <v>5</v>
      </c>
      <c r="AG667" s="46" t="s">
        <v>6</v>
      </c>
      <c r="AH667" s="108" t="str">
        <f t="shared" si="126"/>
        <v>spoon</v>
      </c>
      <c r="AI667" s="46" t="s">
        <v>8</v>
      </c>
      <c r="AJ667" s="110" t="str">
        <f t="shared" si="124"/>
        <v>bottom left</v>
      </c>
      <c r="AK667" s="110" t="str" cm="1">
        <f t="array" ref="AK667">_xlfn.IFS($G667="he", "his", $G667="she", "her", $G667="they", "their")</f>
        <v>her</v>
      </c>
      <c r="AL667" s="110" t="s">
        <v>136</v>
      </c>
      <c r="AM667" s="111" t="str">
        <f t="shared" si="125"/>
        <v>she_sister</v>
      </c>
      <c r="AN667" s="106" t="str">
        <f t="shared" si="127"/>
        <v>ST1_brother_sam.png</v>
      </c>
      <c r="AO667" s="106" t="str">
        <f t="shared" si="128"/>
        <v>ST1_sister_sam.png</v>
      </c>
      <c r="AP667" s="106" t="str">
        <f t="shared" si="129"/>
        <v>HT1_brother_alex.png</v>
      </c>
      <c r="AQ667" s="106" t="str">
        <f t="shared" si="130"/>
        <v>HT1_sister_alex.png</v>
      </c>
      <c r="AR667" s="106" t="s">
        <v>355</v>
      </c>
      <c r="AS667" s="106" t="s">
        <v>357</v>
      </c>
      <c r="AT667" s="106" t="s">
        <v>356</v>
      </c>
      <c r="AU667" s="106" t="s">
        <v>358</v>
      </c>
    </row>
    <row r="668" spans="1:47" x14ac:dyDescent="0.25">
      <c r="A668" s="107">
        <v>19</v>
      </c>
      <c r="B668" s="107" t="s">
        <v>125</v>
      </c>
      <c r="C668" s="107">
        <v>1</v>
      </c>
      <c r="D668" s="46" t="s">
        <v>10</v>
      </c>
      <c r="E668" s="46" t="str">
        <f t="shared" si="120"/>
        <v>neither_list1_critical12</v>
      </c>
      <c r="F668" s="46" t="s">
        <v>337</v>
      </c>
      <c r="G668" s="46" t="s">
        <v>196</v>
      </c>
      <c r="H668" s="46">
        <f>VLOOKUP($C668&amp;$G668,'Character Sets'!$A$3:$H$21,3,FALSE)</f>
        <v>2</v>
      </c>
      <c r="I668" s="46" t="str">
        <f>VLOOKUP($C668&amp;$G668,'Character Sets'!$A$3:$H$21,4,FALSE)</f>
        <v>ST1</v>
      </c>
      <c r="J668" s="46" t="str">
        <f>LOWER(VLOOKUP($C668&amp;$G668,'Character Sets'!$A$3:$H$21,6,FALSE))</f>
        <v>sam</v>
      </c>
      <c r="K668" s="114" t="str">
        <f t="shared" si="121"/>
        <v>ST1_she_sam.png</v>
      </c>
      <c r="L668" s="46" t="s">
        <v>195</v>
      </c>
      <c r="M668" s="46">
        <f>VLOOKUP($C668&amp;$L668,'Character Sets'!$A$3:$H$21,3,FALSE)</f>
        <v>1</v>
      </c>
      <c r="N668" s="46" t="str">
        <f>VLOOKUP($C668&amp;$L668,'Character Sets'!$A$3:$H$21,4,FALSE)</f>
        <v>HT1</v>
      </c>
      <c r="O668" s="46" t="str">
        <f>LOWER(VLOOKUP($C668&amp;$L668,'Character Sets'!$A$3:$H$21,6,FALSE))</f>
        <v>alex</v>
      </c>
      <c r="P668" s="114" t="str">
        <f t="shared" si="122"/>
        <v>HT1_he_alex.png</v>
      </c>
      <c r="Q668" s="114" t="s">
        <v>23</v>
      </c>
      <c r="R668" s="107" cm="1">
        <f t="array" ref="R668">_xlfn.IFS($AF668="left", 275, $AF668="right", 525)</f>
        <v>525</v>
      </c>
      <c r="S668" s="107" cm="1">
        <f t="array" ref="S668">_xlfn.IFS($AG668="left", 275, $AG668="right", 525)</f>
        <v>275</v>
      </c>
      <c r="T668" s="107" cm="1">
        <f t="array" ref="T668">_xlfn.IFS($AF668="left", 175, $AF668="right", 725)</f>
        <v>725</v>
      </c>
      <c r="U668" s="107" cm="1">
        <f t="array" ref="U668">_xlfn.IFS($AI668="top", 150, $AI668="bottom", 250)</f>
        <v>250</v>
      </c>
      <c r="V668" s="107" cm="1">
        <f t="array" ref="V668">_xlfn.IFS($AI668="top", 100, $AI668="bottom", 300)</f>
        <v>300</v>
      </c>
      <c r="W668" s="107" cm="1">
        <f t="array" ref="W668">_xlfn.IFS($AI668="top", 50, $AI668="bottom", 350)</f>
        <v>350</v>
      </c>
      <c r="X668" s="111" t="str">
        <f t="shared" si="123"/>
        <v>ST1_brother_sam.png</v>
      </c>
      <c r="Y668" s="106" t="str" cm="1">
        <f t="array" ref="Y668">_xlfn.IFS($AR668="target_sister",$AO668,$AR668="target_brother", $AN668,$AR668="distractor_sister",$AQ668,$AR668="distractor_brother",$AP668)</f>
        <v>HT1_sister_alex.png</v>
      </c>
      <c r="Z668" s="106" t="str" cm="1">
        <f t="array" ref="Z668">_xlfn.IFS($AS668="target_sister",$AO668,$AS668="target_brother", $AN668,$AS668="distractor_sister",$AQ668,$AS668="distractor_brother",$AP668)</f>
        <v>ST1_sister_sam.png</v>
      </c>
      <c r="AA668" s="106" t="str" cm="1">
        <f t="array" ref="AA668">_xlfn.IFS($AT668="target_sister",$AO668,$AT668="target_brother", $AN668,$AT668="distractor_sister",$AQ668,$AT668="distractor_brother",$AP668)</f>
        <v>HT1_brother_alex.png</v>
      </c>
      <c r="AB668" s="106" t="str" cm="1">
        <f t="array" ref="AB668">_xlfn.IFS($AU668="target_sister",$AO668,$AU668="target_brother", $AN668,$AU668="distractor_sister",$AQ668,$AU668="distractor_brother",$AP668)</f>
        <v>ST1_brother_sam.png</v>
      </c>
      <c r="AC668" s="111" t="str">
        <f>_xlfn.CONCAT(VLOOKUP($C668&amp;$G668,'Character Sets'!$A$3:$H$21,6,FALSE)," gave the ",LEFT($Q668,FIND(".",$Q668)-1)," to ",$AK668," ",$AL668,".")</f>
        <v>Sam gave the broccoli to her brother.</v>
      </c>
      <c r="AD668" s="107">
        <v>12</v>
      </c>
      <c r="AE668" s="106" t="str" cm="1">
        <f t="array" ref="AE668">_xlfn.IFS($B668="both", "_nametag", $B668="nametag", "_nametag", $B668="intro", "", $B668="neither", "")</f>
        <v/>
      </c>
      <c r="AF668" s="46" t="s">
        <v>6</v>
      </c>
      <c r="AG668" s="46" t="s">
        <v>5</v>
      </c>
      <c r="AH668" s="108" t="str">
        <f t="shared" si="126"/>
        <v>broccoli</v>
      </c>
      <c r="AI668" s="46" t="s">
        <v>8</v>
      </c>
      <c r="AJ668" s="110" t="str">
        <f t="shared" si="124"/>
        <v>bottom right</v>
      </c>
      <c r="AK668" s="110" t="str" cm="1">
        <f t="array" ref="AK668">_xlfn.IFS($G668="he", "his", $G668="she", "her", $G668="they", "their")</f>
        <v>her</v>
      </c>
      <c r="AL668" s="110" t="s">
        <v>135</v>
      </c>
      <c r="AM668" s="111" t="str">
        <f t="shared" si="125"/>
        <v>she_brother</v>
      </c>
      <c r="AN668" s="106" t="str">
        <f t="shared" si="127"/>
        <v>ST1_brother_sam.png</v>
      </c>
      <c r="AO668" s="106" t="str">
        <f t="shared" si="128"/>
        <v>ST1_sister_sam.png</v>
      </c>
      <c r="AP668" s="106" t="str">
        <f t="shared" si="129"/>
        <v>HT1_brother_alex.png</v>
      </c>
      <c r="AQ668" s="106" t="str">
        <f t="shared" si="130"/>
        <v>HT1_sister_alex.png</v>
      </c>
      <c r="AR668" s="106" t="s">
        <v>358</v>
      </c>
      <c r="AS668" s="106" t="s">
        <v>356</v>
      </c>
      <c r="AT668" s="106" t="s">
        <v>357</v>
      </c>
      <c r="AU668" s="106" t="s">
        <v>355</v>
      </c>
    </row>
    <row r="669" spans="1:47" x14ac:dyDescent="0.25">
      <c r="A669" s="107">
        <v>19</v>
      </c>
      <c r="B669" s="107" t="s">
        <v>125</v>
      </c>
      <c r="C669" s="107">
        <v>1</v>
      </c>
      <c r="D669" s="46" t="s">
        <v>10</v>
      </c>
      <c r="E669" s="46" t="str">
        <f t="shared" si="120"/>
        <v>neither_list1_critical13</v>
      </c>
      <c r="F669" s="46" t="s">
        <v>337</v>
      </c>
      <c r="G669" s="46" t="s">
        <v>196</v>
      </c>
      <c r="H669" s="46">
        <f>VLOOKUP($C669&amp;$G669,'Character Sets'!$A$3:$H$21,3,FALSE)</f>
        <v>2</v>
      </c>
      <c r="I669" s="46" t="str">
        <f>VLOOKUP($C669&amp;$G669,'Character Sets'!$A$3:$H$21,4,FALSE)</f>
        <v>ST1</v>
      </c>
      <c r="J669" s="46" t="str">
        <f>LOWER(VLOOKUP($C669&amp;$G669,'Character Sets'!$A$3:$H$21,6,FALSE))</f>
        <v>sam</v>
      </c>
      <c r="K669" s="114" t="str">
        <f t="shared" si="121"/>
        <v>ST1_she_sam.png</v>
      </c>
      <c r="L669" s="46" t="s">
        <v>195</v>
      </c>
      <c r="M669" s="46">
        <f>VLOOKUP($C669&amp;$L669,'Character Sets'!$A$3:$H$21,3,FALSE)</f>
        <v>1</v>
      </c>
      <c r="N669" s="46" t="str">
        <f>VLOOKUP($C669&amp;$L669,'Character Sets'!$A$3:$H$21,4,FALSE)</f>
        <v>HT1</v>
      </c>
      <c r="O669" s="46" t="str">
        <f>LOWER(VLOOKUP($C669&amp;$L669,'Character Sets'!$A$3:$H$21,6,FALSE))</f>
        <v>alex</v>
      </c>
      <c r="P669" s="114" t="str">
        <f t="shared" si="122"/>
        <v>HT1_he_alex.png</v>
      </c>
      <c r="Q669" s="114" t="s">
        <v>24</v>
      </c>
      <c r="R669" s="107" cm="1">
        <f t="array" ref="R669">_xlfn.IFS($AF669="left", 275, $AF669="right", 525)</f>
        <v>275</v>
      </c>
      <c r="S669" s="107" cm="1">
        <f t="array" ref="S669">_xlfn.IFS($AG669="left", 275, $AG669="right", 525)</f>
        <v>525</v>
      </c>
      <c r="T669" s="107" cm="1">
        <f t="array" ref="T669">_xlfn.IFS($AF669="left", 175, $AF669="right", 725)</f>
        <v>175</v>
      </c>
      <c r="U669" s="107" cm="1">
        <f t="array" ref="U669">_xlfn.IFS($AI669="top", 150, $AI669="bottom", 250)</f>
        <v>150</v>
      </c>
      <c r="V669" s="107" cm="1">
        <f t="array" ref="V669">_xlfn.IFS($AI669="top", 100, $AI669="bottom", 300)</f>
        <v>100</v>
      </c>
      <c r="W669" s="107" cm="1">
        <f t="array" ref="W669">_xlfn.IFS($AI669="top", 50, $AI669="bottom", 350)</f>
        <v>50</v>
      </c>
      <c r="X669" s="111" t="str">
        <f t="shared" si="123"/>
        <v>ST1_brother_sam.png</v>
      </c>
      <c r="Y669" s="106" t="str" cm="1">
        <f t="array" ref="Y669">_xlfn.IFS($AR669="target_sister",$AO669,$AR669="target_brother", $AN669,$AR669="distractor_sister",$AQ669,$AR669="distractor_brother",$AP669)</f>
        <v>ST1_brother_sam.png</v>
      </c>
      <c r="Z669" s="106" t="str" cm="1">
        <f t="array" ref="Z669">_xlfn.IFS($AS669="target_sister",$AO669,$AS669="target_brother", $AN669,$AS669="distractor_sister",$AQ669,$AS669="distractor_brother",$AP669)</f>
        <v>HT1_brother_alex.png</v>
      </c>
      <c r="AA669" s="106" t="str" cm="1">
        <f t="array" ref="AA669">_xlfn.IFS($AT669="target_sister",$AO669,$AT669="target_brother", $AN669,$AT669="distractor_sister",$AQ669,$AT669="distractor_brother",$AP669)</f>
        <v>ST1_sister_sam.png</v>
      </c>
      <c r="AB669" s="106" t="str" cm="1">
        <f t="array" ref="AB669">_xlfn.IFS($AU669="target_sister",$AO669,$AU669="target_brother", $AN669,$AU669="distractor_sister",$AQ669,$AU669="distractor_brother",$AP669)</f>
        <v>HT1_sister_alex.png</v>
      </c>
      <c r="AC669" s="111" t="str">
        <f>_xlfn.CONCAT(VLOOKUP($C669&amp;$G669,'Character Sets'!$A$3:$H$21,6,FALSE)," gave the ",LEFT($Q669,FIND(".",$Q669)-1)," to ",$AK669," ",$AL669,".")</f>
        <v>Sam gave the egg to her brother.</v>
      </c>
      <c r="AD669" s="107">
        <v>13</v>
      </c>
      <c r="AE669" s="106" t="str" cm="1">
        <f t="array" ref="AE669">_xlfn.IFS($B669="both", "_nametag", $B669="nametag", "_nametag", $B669="intro", "", $B669="neither", "")</f>
        <v/>
      </c>
      <c r="AF669" s="46" t="s">
        <v>5</v>
      </c>
      <c r="AG669" s="46" t="s">
        <v>6</v>
      </c>
      <c r="AH669" s="108" t="str">
        <f t="shared" si="126"/>
        <v>egg</v>
      </c>
      <c r="AI669" s="46" t="s">
        <v>7</v>
      </c>
      <c r="AJ669" s="110" t="str">
        <f t="shared" si="124"/>
        <v>top left</v>
      </c>
      <c r="AK669" s="110" t="str" cm="1">
        <f t="array" ref="AK669">_xlfn.IFS($G669="he", "his", $G669="she", "her", $G669="they", "their")</f>
        <v>her</v>
      </c>
      <c r="AL669" s="110" t="s">
        <v>135</v>
      </c>
      <c r="AM669" s="111" t="str">
        <f t="shared" si="125"/>
        <v>she_brother</v>
      </c>
      <c r="AN669" s="106" t="str">
        <f t="shared" si="127"/>
        <v>ST1_brother_sam.png</v>
      </c>
      <c r="AO669" s="106" t="str">
        <f t="shared" si="128"/>
        <v>ST1_sister_sam.png</v>
      </c>
      <c r="AP669" s="106" t="str">
        <f t="shared" si="129"/>
        <v>HT1_brother_alex.png</v>
      </c>
      <c r="AQ669" s="106" t="str">
        <f t="shared" si="130"/>
        <v>HT1_sister_alex.png</v>
      </c>
      <c r="AR669" s="106" t="s">
        <v>355</v>
      </c>
      <c r="AS669" s="106" t="s">
        <v>357</v>
      </c>
      <c r="AT669" s="106" t="s">
        <v>356</v>
      </c>
      <c r="AU669" s="106" t="s">
        <v>358</v>
      </c>
    </row>
    <row r="670" spans="1:47" x14ac:dyDescent="0.25">
      <c r="A670" s="107">
        <v>19</v>
      </c>
      <c r="B670" s="107" t="s">
        <v>125</v>
      </c>
      <c r="C670" s="107">
        <v>1</v>
      </c>
      <c r="D670" s="46" t="s">
        <v>10</v>
      </c>
      <c r="E670" s="46" t="str">
        <f t="shared" si="120"/>
        <v>neither_list1_critical14</v>
      </c>
      <c r="F670" s="46" t="s">
        <v>337</v>
      </c>
      <c r="G670" s="46" t="s">
        <v>196</v>
      </c>
      <c r="H670" s="46">
        <f>VLOOKUP($C670&amp;$G670,'Character Sets'!$A$3:$H$21,3,FALSE)</f>
        <v>2</v>
      </c>
      <c r="I670" s="46" t="str">
        <f>VLOOKUP($C670&amp;$G670,'Character Sets'!$A$3:$H$21,4,FALSE)</f>
        <v>ST1</v>
      </c>
      <c r="J670" s="46" t="str">
        <f>LOWER(VLOOKUP($C670&amp;$G670,'Character Sets'!$A$3:$H$21,6,FALSE))</f>
        <v>sam</v>
      </c>
      <c r="K670" s="114" t="str">
        <f t="shared" si="121"/>
        <v>ST1_she_sam.png</v>
      </c>
      <c r="L670" s="46" t="s">
        <v>195</v>
      </c>
      <c r="M670" s="46">
        <f>VLOOKUP($C670&amp;$L670,'Character Sets'!$A$3:$H$21,3,FALSE)</f>
        <v>1</v>
      </c>
      <c r="N670" s="46" t="str">
        <f>VLOOKUP($C670&amp;$L670,'Character Sets'!$A$3:$H$21,4,FALSE)</f>
        <v>HT1</v>
      </c>
      <c r="O670" s="46" t="str">
        <f>LOWER(VLOOKUP($C670&amp;$L670,'Character Sets'!$A$3:$H$21,6,FALSE))</f>
        <v>alex</v>
      </c>
      <c r="P670" s="114" t="str">
        <f t="shared" si="122"/>
        <v>HT1_he_alex.png</v>
      </c>
      <c r="Q670" s="114" t="s">
        <v>35</v>
      </c>
      <c r="R670" s="107" cm="1">
        <f t="array" ref="R670">_xlfn.IFS($AF670="left", 275, $AF670="right", 525)</f>
        <v>525</v>
      </c>
      <c r="S670" s="107" cm="1">
        <f t="array" ref="S670">_xlfn.IFS($AG670="left", 275, $AG670="right", 525)</f>
        <v>275</v>
      </c>
      <c r="T670" s="107" cm="1">
        <f t="array" ref="T670">_xlfn.IFS($AF670="left", 175, $AF670="right", 725)</f>
        <v>725</v>
      </c>
      <c r="U670" s="107" cm="1">
        <f t="array" ref="U670">_xlfn.IFS($AI670="top", 150, $AI670="bottom", 250)</f>
        <v>150</v>
      </c>
      <c r="V670" s="107" cm="1">
        <f t="array" ref="V670">_xlfn.IFS($AI670="top", 100, $AI670="bottom", 300)</f>
        <v>100</v>
      </c>
      <c r="W670" s="107" cm="1">
        <f t="array" ref="W670">_xlfn.IFS($AI670="top", 50, $AI670="bottom", 350)</f>
        <v>50</v>
      </c>
      <c r="X670" s="111" t="str">
        <f t="shared" si="123"/>
        <v>ST1_sister_sam.png</v>
      </c>
      <c r="Y670" s="106" t="str" cm="1">
        <f t="array" ref="Y670">_xlfn.IFS($AR670="target_sister",$AO670,$AR670="target_brother", $AN670,$AR670="distractor_sister",$AQ670,$AR670="distractor_brother",$AP670)</f>
        <v>HT1_sister_alex.png</v>
      </c>
      <c r="Z670" s="106" t="str" cm="1">
        <f t="array" ref="Z670">_xlfn.IFS($AS670="target_sister",$AO670,$AS670="target_brother", $AN670,$AS670="distractor_sister",$AQ670,$AS670="distractor_brother",$AP670)</f>
        <v>ST1_sister_sam.png</v>
      </c>
      <c r="AA670" s="106" t="str" cm="1">
        <f t="array" ref="AA670">_xlfn.IFS($AT670="target_sister",$AO670,$AT670="target_brother", $AN670,$AT670="distractor_sister",$AQ670,$AT670="distractor_brother",$AP670)</f>
        <v>HT1_brother_alex.png</v>
      </c>
      <c r="AB670" s="106" t="str" cm="1">
        <f t="array" ref="AB670">_xlfn.IFS($AU670="target_sister",$AO670,$AU670="target_brother", $AN670,$AU670="distractor_sister",$AQ670,$AU670="distractor_brother",$AP670)</f>
        <v>ST1_brother_sam.png</v>
      </c>
      <c r="AC670" s="111" t="str">
        <f>_xlfn.CONCAT(VLOOKUP($C670&amp;$G670,'Character Sets'!$A$3:$H$21,6,FALSE)," gave the ",LEFT($Q670,FIND(".",$Q670)-1)," to ",$AK670," ",$AL670,".")</f>
        <v>Sam gave the strawberry to her sister.</v>
      </c>
      <c r="AD670" s="107">
        <v>14</v>
      </c>
      <c r="AE670" s="106" t="str" cm="1">
        <f t="array" ref="AE670">_xlfn.IFS($B670="both", "_nametag", $B670="nametag", "_nametag", $B670="intro", "", $B670="neither", "")</f>
        <v/>
      </c>
      <c r="AF670" s="46" t="s">
        <v>6</v>
      </c>
      <c r="AG670" s="46" t="s">
        <v>5</v>
      </c>
      <c r="AH670" s="108" t="str">
        <f t="shared" si="126"/>
        <v>strawberry</v>
      </c>
      <c r="AI670" s="46" t="s">
        <v>7</v>
      </c>
      <c r="AJ670" s="110" t="str">
        <f t="shared" si="124"/>
        <v>top right</v>
      </c>
      <c r="AK670" s="110" t="str" cm="1">
        <f t="array" ref="AK670">_xlfn.IFS($G670="he", "his", $G670="she", "her", $G670="they", "their")</f>
        <v>her</v>
      </c>
      <c r="AL670" s="110" t="s">
        <v>136</v>
      </c>
      <c r="AM670" s="111" t="str">
        <f t="shared" si="125"/>
        <v>she_sister</v>
      </c>
      <c r="AN670" s="106" t="str">
        <f t="shared" si="127"/>
        <v>ST1_brother_sam.png</v>
      </c>
      <c r="AO670" s="106" t="str">
        <f t="shared" si="128"/>
        <v>ST1_sister_sam.png</v>
      </c>
      <c r="AP670" s="106" t="str">
        <f t="shared" si="129"/>
        <v>HT1_brother_alex.png</v>
      </c>
      <c r="AQ670" s="106" t="str">
        <f t="shared" si="130"/>
        <v>HT1_sister_alex.png</v>
      </c>
      <c r="AR670" s="106" t="s">
        <v>358</v>
      </c>
      <c r="AS670" s="106" t="s">
        <v>356</v>
      </c>
      <c r="AT670" s="106" t="s">
        <v>357</v>
      </c>
      <c r="AU670" s="106" t="s">
        <v>355</v>
      </c>
    </row>
    <row r="671" spans="1:47" x14ac:dyDescent="0.25">
      <c r="A671" s="107">
        <v>19</v>
      </c>
      <c r="B671" s="107" t="s">
        <v>125</v>
      </c>
      <c r="C671" s="107">
        <v>1</v>
      </c>
      <c r="D671" s="46" t="s">
        <v>10</v>
      </c>
      <c r="E671" s="46" t="str">
        <f t="shared" si="120"/>
        <v>neither_list1_critical15</v>
      </c>
      <c r="F671" s="46" t="s">
        <v>337</v>
      </c>
      <c r="G671" s="46" t="s">
        <v>196</v>
      </c>
      <c r="H671" s="46">
        <f>VLOOKUP($C671&amp;$G671,'Character Sets'!$A$3:$H$21,3,FALSE)</f>
        <v>2</v>
      </c>
      <c r="I671" s="46" t="str">
        <f>VLOOKUP($C671&amp;$G671,'Character Sets'!$A$3:$H$21,4,FALSE)</f>
        <v>ST1</v>
      </c>
      <c r="J671" s="46" t="str">
        <f>LOWER(VLOOKUP($C671&amp;$G671,'Character Sets'!$A$3:$H$21,6,FALSE))</f>
        <v>sam</v>
      </c>
      <c r="K671" s="114" t="str">
        <f t="shared" si="121"/>
        <v>ST1_she_sam.png</v>
      </c>
      <c r="L671" s="46" t="s">
        <v>195</v>
      </c>
      <c r="M671" s="46">
        <f>VLOOKUP($C671&amp;$L671,'Character Sets'!$A$3:$H$21,3,FALSE)</f>
        <v>1</v>
      </c>
      <c r="N671" s="46" t="str">
        <f>VLOOKUP($C671&amp;$L671,'Character Sets'!$A$3:$H$21,4,FALSE)</f>
        <v>HT1</v>
      </c>
      <c r="O671" s="46" t="str">
        <f>LOWER(VLOOKUP($C671&amp;$L671,'Character Sets'!$A$3:$H$21,6,FALSE))</f>
        <v>alex</v>
      </c>
      <c r="P671" s="114" t="str">
        <f t="shared" si="122"/>
        <v>HT1_he_alex.png</v>
      </c>
      <c r="Q671" s="114" t="s">
        <v>25</v>
      </c>
      <c r="R671" s="107" cm="1">
        <f t="array" ref="R671">_xlfn.IFS($AF671="left", 275, $AF671="right", 525)</f>
        <v>275</v>
      </c>
      <c r="S671" s="107" cm="1">
        <f t="array" ref="S671">_xlfn.IFS($AG671="left", 275, $AG671="right", 525)</f>
        <v>525</v>
      </c>
      <c r="T671" s="107" cm="1">
        <f t="array" ref="T671">_xlfn.IFS($AF671="left", 175, $AF671="right", 725)</f>
        <v>175</v>
      </c>
      <c r="U671" s="107" cm="1">
        <f t="array" ref="U671">_xlfn.IFS($AI671="top", 150, $AI671="bottom", 250)</f>
        <v>250</v>
      </c>
      <c r="V671" s="107" cm="1">
        <f t="array" ref="V671">_xlfn.IFS($AI671="top", 100, $AI671="bottom", 300)</f>
        <v>300</v>
      </c>
      <c r="W671" s="107" cm="1">
        <f t="array" ref="W671">_xlfn.IFS($AI671="top", 50, $AI671="bottom", 350)</f>
        <v>350</v>
      </c>
      <c r="X671" s="111" t="str">
        <f t="shared" si="123"/>
        <v>ST1_brother_sam.png</v>
      </c>
      <c r="Y671" s="106" t="str" cm="1">
        <f t="array" ref="Y671">_xlfn.IFS($AR671="target_sister",$AO671,$AR671="target_brother", $AN671,$AR671="distractor_sister",$AQ671,$AR671="distractor_brother",$AP671)</f>
        <v>ST1_sister_sam.png</v>
      </c>
      <c r="Z671" s="106" t="str" cm="1">
        <f t="array" ref="Z671">_xlfn.IFS($AS671="target_sister",$AO671,$AS671="target_brother", $AN671,$AS671="distractor_sister",$AQ671,$AS671="distractor_brother",$AP671)</f>
        <v>HT1_brother_alex.png</v>
      </c>
      <c r="AA671" s="106" t="str" cm="1">
        <f t="array" ref="AA671">_xlfn.IFS($AT671="target_sister",$AO671,$AT671="target_brother", $AN671,$AT671="distractor_sister",$AQ671,$AT671="distractor_brother",$AP671)</f>
        <v>ST1_brother_sam.png</v>
      </c>
      <c r="AB671" s="106" t="str" cm="1">
        <f t="array" ref="AB671">_xlfn.IFS($AU671="target_sister",$AO671,$AU671="target_brother", $AN671,$AU671="distractor_sister",$AQ671,$AU671="distractor_brother",$AP671)</f>
        <v>HT1_sister_alex.png</v>
      </c>
      <c r="AC671" s="111" t="str">
        <f>_xlfn.CONCAT(VLOOKUP($C671&amp;$G671,'Character Sets'!$A$3:$H$21,6,FALSE)," gave the ",LEFT($Q671,FIND(".",$Q671)-1)," to ",$AK671," ",$AL671,".")</f>
        <v>Sam gave the pineapple to her brother.</v>
      </c>
      <c r="AD671" s="107">
        <v>15</v>
      </c>
      <c r="AE671" s="106" t="str" cm="1">
        <f t="array" ref="AE671">_xlfn.IFS($B671="both", "_nametag", $B671="nametag", "_nametag", $B671="intro", "", $B671="neither", "")</f>
        <v/>
      </c>
      <c r="AF671" s="46" t="s">
        <v>5</v>
      </c>
      <c r="AG671" s="46" t="s">
        <v>6</v>
      </c>
      <c r="AH671" s="108" t="str">
        <f t="shared" si="126"/>
        <v>pineapple</v>
      </c>
      <c r="AI671" s="46" t="s">
        <v>8</v>
      </c>
      <c r="AJ671" s="110" t="str">
        <f t="shared" si="124"/>
        <v>bottom left</v>
      </c>
      <c r="AK671" s="110" t="str" cm="1">
        <f t="array" ref="AK671">_xlfn.IFS($G671="he", "his", $G671="she", "her", $G671="they", "their")</f>
        <v>her</v>
      </c>
      <c r="AL671" s="110" t="s">
        <v>135</v>
      </c>
      <c r="AM671" s="111" t="str">
        <f t="shared" si="125"/>
        <v>she_brother</v>
      </c>
      <c r="AN671" s="106" t="str">
        <f t="shared" si="127"/>
        <v>ST1_brother_sam.png</v>
      </c>
      <c r="AO671" s="106" t="str">
        <f t="shared" si="128"/>
        <v>ST1_sister_sam.png</v>
      </c>
      <c r="AP671" s="106" t="str">
        <f t="shared" si="129"/>
        <v>HT1_brother_alex.png</v>
      </c>
      <c r="AQ671" s="106" t="str">
        <f t="shared" si="130"/>
        <v>HT1_sister_alex.png</v>
      </c>
      <c r="AR671" s="106" t="s">
        <v>356</v>
      </c>
      <c r="AS671" s="106" t="s">
        <v>357</v>
      </c>
      <c r="AT671" s="106" t="s">
        <v>355</v>
      </c>
      <c r="AU671" s="106" t="s">
        <v>358</v>
      </c>
    </row>
    <row r="672" spans="1:47" x14ac:dyDescent="0.25">
      <c r="A672" s="107">
        <v>19</v>
      </c>
      <c r="B672" s="107" t="s">
        <v>125</v>
      </c>
      <c r="C672" s="107">
        <v>1</v>
      </c>
      <c r="D672" s="46" t="s">
        <v>10</v>
      </c>
      <c r="E672" s="46" t="str">
        <f t="shared" si="120"/>
        <v>neither_list1_critical16</v>
      </c>
      <c r="F672" s="109" t="s">
        <v>338</v>
      </c>
      <c r="G672" s="46" t="s">
        <v>196</v>
      </c>
      <c r="H672" s="46">
        <f>VLOOKUP($C672&amp;$G672,'Character Sets'!$A$3:$H$21,3,FALSE)</f>
        <v>2</v>
      </c>
      <c r="I672" s="46" t="str">
        <f>VLOOKUP($C672&amp;$G672,'Character Sets'!$A$3:$H$21,4,FALSE)</f>
        <v>ST1</v>
      </c>
      <c r="J672" s="46" t="str">
        <f>LOWER(VLOOKUP($C672&amp;$G672,'Character Sets'!$A$3:$H$21,6,FALSE))</f>
        <v>sam</v>
      </c>
      <c r="K672" s="114" t="str">
        <f t="shared" si="121"/>
        <v>ST1_she_sam.png</v>
      </c>
      <c r="L672" s="46" t="s">
        <v>197</v>
      </c>
      <c r="M672" s="46">
        <f>VLOOKUP($C672&amp;$L672,'Character Sets'!$A$3:$H$21,3,FALSE)</f>
        <v>3</v>
      </c>
      <c r="N672" s="46" t="str">
        <f>VLOOKUP($C672&amp;$L672,'Character Sets'!$A$3:$H$21,4,FALSE)</f>
        <v>HT3</v>
      </c>
      <c r="O672" s="46" t="str">
        <f>LOWER(VLOOKUP($C672&amp;$L672,'Character Sets'!$A$3:$H$21,6,FALSE))</f>
        <v>taylor</v>
      </c>
      <c r="P672" s="114" t="str">
        <f t="shared" si="122"/>
        <v>HT3_they_taylor.png</v>
      </c>
      <c r="Q672" s="114" t="s">
        <v>26</v>
      </c>
      <c r="R672" s="107" cm="1">
        <f t="array" ref="R672">_xlfn.IFS($AF672="left", 275, $AF672="right", 525)</f>
        <v>525</v>
      </c>
      <c r="S672" s="107" cm="1">
        <f t="array" ref="S672">_xlfn.IFS($AG672="left", 275, $AG672="right", 525)</f>
        <v>275</v>
      </c>
      <c r="T672" s="107" cm="1">
        <f t="array" ref="T672">_xlfn.IFS($AF672="left", 175, $AF672="right", 725)</f>
        <v>725</v>
      </c>
      <c r="U672" s="107" cm="1">
        <f t="array" ref="U672">_xlfn.IFS($AI672="top", 150, $AI672="bottom", 250)</f>
        <v>250</v>
      </c>
      <c r="V672" s="107" cm="1">
        <f t="array" ref="V672">_xlfn.IFS($AI672="top", 100, $AI672="bottom", 300)</f>
        <v>300</v>
      </c>
      <c r="W672" s="107" cm="1">
        <f t="array" ref="W672">_xlfn.IFS($AI672="top", 50, $AI672="bottom", 350)</f>
        <v>350</v>
      </c>
      <c r="X672" s="111" t="str">
        <f t="shared" si="123"/>
        <v>ST1_sister_sam.png</v>
      </c>
      <c r="Y672" s="106" t="str" cm="1">
        <f t="array" ref="Y672">_xlfn.IFS($AR672="target_sister",$AO672,$AR672="target_brother", $AN672,$AR672="distractor_sister",$AQ672,$AR672="distractor_brother",$AP672)</f>
        <v>HT3_brother_taylor.png</v>
      </c>
      <c r="Z672" s="106" t="str" cm="1">
        <f t="array" ref="Z672">_xlfn.IFS($AS672="target_sister",$AO672,$AS672="target_brother", $AN672,$AS672="distractor_sister",$AQ672,$AS672="distractor_brother",$AP672)</f>
        <v>ST1_brother_sam.png</v>
      </c>
      <c r="AA672" s="106" t="str" cm="1">
        <f t="array" ref="AA672">_xlfn.IFS($AT672="target_sister",$AO672,$AT672="target_brother", $AN672,$AT672="distractor_sister",$AQ672,$AT672="distractor_brother",$AP672)</f>
        <v>HT3_sister_taylor.png</v>
      </c>
      <c r="AB672" s="106" t="str" cm="1">
        <f t="array" ref="AB672">_xlfn.IFS($AU672="target_sister",$AO672,$AU672="target_brother", $AN672,$AU672="distractor_sister",$AQ672,$AU672="distractor_brother",$AP672)</f>
        <v>ST1_sister_sam.png</v>
      </c>
      <c r="AC672" s="111" t="str">
        <f>_xlfn.CONCAT(VLOOKUP($C672&amp;$G672,'Character Sets'!$A$3:$H$21,6,FALSE)," gave the ",LEFT($Q672,FIND(".",$Q672)-1)," to ",$AK672," ",$AL672,".")</f>
        <v>Sam gave the banana to her sister.</v>
      </c>
      <c r="AD672" s="107">
        <v>16</v>
      </c>
      <c r="AE672" s="106" t="str" cm="1">
        <f t="array" ref="AE672">_xlfn.IFS($B672="both", "_nametag", $B672="nametag", "_nametag", $B672="intro", "", $B672="neither", "")</f>
        <v/>
      </c>
      <c r="AF672" s="46" t="s">
        <v>6</v>
      </c>
      <c r="AG672" s="46" t="s">
        <v>5</v>
      </c>
      <c r="AH672" s="108" t="str">
        <f t="shared" si="126"/>
        <v>banana</v>
      </c>
      <c r="AI672" s="46" t="s">
        <v>8</v>
      </c>
      <c r="AJ672" s="110" t="str">
        <f t="shared" si="124"/>
        <v>bottom right</v>
      </c>
      <c r="AK672" s="110" t="str" cm="1">
        <f t="array" ref="AK672">_xlfn.IFS($G672="he", "his", $G672="she", "her", $G672="they", "their")</f>
        <v>her</v>
      </c>
      <c r="AL672" s="110" t="s">
        <v>136</v>
      </c>
      <c r="AM672" s="111" t="str">
        <f t="shared" si="125"/>
        <v>she_sister</v>
      </c>
      <c r="AN672" s="106" t="str">
        <f t="shared" si="127"/>
        <v>ST1_brother_sam.png</v>
      </c>
      <c r="AO672" s="106" t="str">
        <f t="shared" si="128"/>
        <v>ST1_sister_sam.png</v>
      </c>
      <c r="AP672" s="106" t="str">
        <f t="shared" si="129"/>
        <v>HT3_brother_taylor.png</v>
      </c>
      <c r="AQ672" s="106" t="str">
        <f t="shared" si="130"/>
        <v>HT3_sister_taylor.png</v>
      </c>
      <c r="AR672" s="106" t="s">
        <v>357</v>
      </c>
      <c r="AS672" s="106" t="s">
        <v>355</v>
      </c>
      <c r="AT672" s="106" t="s">
        <v>358</v>
      </c>
      <c r="AU672" s="106" t="s">
        <v>356</v>
      </c>
    </row>
    <row r="673" spans="1:47" x14ac:dyDescent="0.25">
      <c r="A673" s="107">
        <v>19</v>
      </c>
      <c r="B673" s="107" t="s">
        <v>125</v>
      </c>
      <c r="C673" s="107">
        <v>1</v>
      </c>
      <c r="D673" s="46" t="s">
        <v>10</v>
      </c>
      <c r="E673" s="46" t="str">
        <f t="shared" si="120"/>
        <v>neither_list1_critical17</v>
      </c>
      <c r="F673" s="109" t="s">
        <v>338</v>
      </c>
      <c r="G673" s="46" t="s">
        <v>196</v>
      </c>
      <c r="H673" s="46">
        <f>VLOOKUP($C673&amp;$G673,'Character Sets'!$A$3:$H$21,3,FALSE)</f>
        <v>2</v>
      </c>
      <c r="I673" s="46" t="str">
        <f>VLOOKUP($C673&amp;$G673,'Character Sets'!$A$3:$H$21,4,FALSE)</f>
        <v>ST1</v>
      </c>
      <c r="J673" s="46" t="str">
        <f>LOWER(VLOOKUP($C673&amp;$G673,'Character Sets'!$A$3:$H$21,6,FALSE))</f>
        <v>sam</v>
      </c>
      <c r="K673" s="114" t="str">
        <f t="shared" si="121"/>
        <v>ST1_she_sam.png</v>
      </c>
      <c r="L673" s="46" t="s">
        <v>197</v>
      </c>
      <c r="M673" s="46">
        <f>VLOOKUP($C673&amp;$L673,'Character Sets'!$A$3:$H$21,3,FALSE)</f>
        <v>3</v>
      </c>
      <c r="N673" s="46" t="str">
        <f>VLOOKUP($C673&amp;$L673,'Character Sets'!$A$3:$H$21,4,FALSE)</f>
        <v>HT3</v>
      </c>
      <c r="O673" s="46" t="str">
        <f>LOWER(VLOOKUP($C673&amp;$L673,'Character Sets'!$A$3:$H$21,6,FALSE))</f>
        <v>taylor</v>
      </c>
      <c r="P673" s="114" t="str">
        <f t="shared" si="122"/>
        <v>HT3_they_taylor.png</v>
      </c>
      <c r="Q673" s="114" t="s">
        <v>175</v>
      </c>
      <c r="R673" s="107" cm="1">
        <f t="array" ref="R673">_xlfn.IFS($AF673="left", 275, $AF673="right", 525)</f>
        <v>275</v>
      </c>
      <c r="S673" s="107" cm="1">
        <f t="array" ref="S673">_xlfn.IFS($AG673="left", 275, $AG673="right", 525)</f>
        <v>525</v>
      </c>
      <c r="T673" s="107" cm="1">
        <f t="array" ref="T673">_xlfn.IFS($AF673="left", 175, $AF673="right", 725)</f>
        <v>175</v>
      </c>
      <c r="U673" s="107" cm="1">
        <f t="array" ref="U673">_xlfn.IFS($AI673="top", 150, $AI673="bottom", 250)</f>
        <v>150</v>
      </c>
      <c r="V673" s="107" cm="1">
        <f t="array" ref="V673">_xlfn.IFS($AI673="top", 100, $AI673="bottom", 300)</f>
        <v>100</v>
      </c>
      <c r="W673" s="107" cm="1">
        <f t="array" ref="W673">_xlfn.IFS($AI673="top", 50, $AI673="bottom", 350)</f>
        <v>50</v>
      </c>
      <c r="X673" s="111" t="str">
        <f t="shared" si="123"/>
        <v>ST1_sister_sam.png</v>
      </c>
      <c r="Y673" s="106" t="str" cm="1">
        <f t="array" ref="Y673">_xlfn.IFS($AR673="target_sister",$AO673,$AR673="target_brother", $AN673,$AR673="distractor_sister",$AQ673,$AR673="distractor_brother",$AP673)</f>
        <v>ST1_sister_sam.png</v>
      </c>
      <c r="Z673" s="106" t="str" cm="1">
        <f t="array" ref="Z673">_xlfn.IFS($AS673="target_sister",$AO673,$AS673="target_brother", $AN673,$AS673="distractor_sister",$AQ673,$AS673="distractor_brother",$AP673)</f>
        <v>HT3_sister_taylor.png</v>
      </c>
      <c r="AA673" s="106" t="str" cm="1">
        <f t="array" ref="AA673">_xlfn.IFS($AT673="target_sister",$AO673,$AT673="target_brother", $AN673,$AT673="distractor_sister",$AQ673,$AT673="distractor_brother",$AP673)</f>
        <v>ST1_brother_sam.png</v>
      </c>
      <c r="AB673" s="106" t="str" cm="1">
        <f t="array" ref="AB673">_xlfn.IFS($AU673="target_sister",$AO673,$AU673="target_brother", $AN673,$AU673="distractor_sister",$AQ673,$AU673="distractor_brother",$AP673)</f>
        <v>HT3_brother_taylor.png</v>
      </c>
      <c r="AC673" s="111" t="str">
        <f>_xlfn.CONCAT(VLOOKUP($C673&amp;$G673,'Character Sets'!$A$3:$H$21,6,FALSE)," gave the ",LEFT($Q673,FIND(".",$Q673)-1)," to ",$AK673," ",$AL673,".")</f>
        <v>Sam gave the bacon to her sister.</v>
      </c>
      <c r="AD673" s="107">
        <v>17</v>
      </c>
      <c r="AE673" s="106" t="str" cm="1">
        <f t="array" ref="AE673">_xlfn.IFS($B673="both", "_nametag", $B673="nametag", "_nametag", $B673="intro", "", $B673="neither", "")</f>
        <v/>
      </c>
      <c r="AF673" s="46" t="s">
        <v>5</v>
      </c>
      <c r="AG673" s="46" t="s">
        <v>6</v>
      </c>
      <c r="AH673" s="108" t="str">
        <f t="shared" si="126"/>
        <v>bacon</v>
      </c>
      <c r="AI673" s="46" t="s">
        <v>7</v>
      </c>
      <c r="AJ673" s="110" t="str">
        <f t="shared" si="124"/>
        <v>top left</v>
      </c>
      <c r="AK673" s="110" t="str" cm="1">
        <f t="array" ref="AK673">_xlfn.IFS($G673="he", "his", $G673="she", "her", $G673="they", "their")</f>
        <v>her</v>
      </c>
      <c r="AL673" s="110" t="s">
        <v>136</v>
      </c>
      <c r="AM673" s="111" t="str">
        <f t="shared" si="125"/>
        <v>she_sister</v>
      </c>
      <c r="AN673" s="106" t="str">
        <f t="shared" si="127"/>
        <v>ST1_brother_sam.png</v>
      </c>
      <c r="AO673" s="106" t="str">
        <f t="shared" si="128"/>
        <v>ST1_sister_sam.png</v>
      </c>
      <c r="AP673" s="106" t="str">
        <f t="shared" si="129"/>
        <v>HT3_brother_taylor.png</v>
      </c>
      <c r="AQ673" s="106" t="str">
        <f t="shared" si="130"/>
        <v>HT3_sister_taylor.png</v>
      </c>
      <c r="AR673" s="106" t="s">
        <v>356</v>
      </c>
      <c r="AS673" s="106" t="s">
        <v>358</v>
      </c>
      <c r="AT673" s="106" t="s">
        <v>355</v>
      </c>
      <c r="AU673" s="106" t="s">
        <v>357</v>
      </c>
    </row>
    <row r="674" spans="1:47" x14ac:dyDescent="0.25">
      <c r="A674" s="107">
        <v>19</v>
      </c>
      <c r="B674" s="107" t="s">
        <v>125</v>
      </c>
      <c r="C674" s="107">
        <v>1</v>
      </c>
      <c r="D674" s="46" t="s">
        <v>10</v>
      </c>
      <c r="E674" s="46" t="str">
        <f t="shared" si="120"/>
        <v>neither_list1_critical18</v>
      </c>
      <c r="F674" s="109" t="s">
        <v>338</v>
      </c>
      <c r="G674" s="46" t="s">
        <v>196</v>
      </c>
      <c r="H674" s="46">
        <f>VLOOKUP($C674&amp;$G674,'Character Sets'!$A$3:$H$21,3,FALSE)</f>
        <v>2</v>
      </c>
      <c r="I674" s="46" t="str">
        <f>VLOOKUP($C674&amp;$G674,'Character Sets'!$A$3:$H$21,4,FALSE)</f>
        <v>ST1</v>
      </c>
      <c r="J674" s="46" t="str">
        <f>LOWER(VLOOKUP($C674&amp;$G674,'Character Sets'!$A$3:$H$21,6,FALSE))</f>
        <v>sam</v>
      </c>
      <c r="K674" s="114" t="str">
        <f t="shared" si="121"/>
        <v>ST1_she_sam.png</v>
      </c>
      <c r="L674" s="46" t="s">
        <v>197</v>
      </c>
      <c r="M674" s="46">
        <f>VLOOKUP($C674&amp;$L674,'Character Sets'!$A$3:$H$21,3,FALSE)</f>
        <v>3</v>
      </c>
      <c r="N674" s="46" t="str">
        <f>VLOOKUP($C674&amp;$L674,'Character Sets'!$A$3:$H$21,4,FALSE)</f>
        <v>HT3</v>
      </c>
      <c r="O674" s="46" t="str">
        <f>LOWER(VLOOKUP($C674&amp;$L674,'Character Sets'!$A$3:$H$21,6,FALSE))</f>
        <v>taylor</v>
      </c>
      <c r="P674" s="114" t="str">
        <f t="shared" si="122"/>
        <v>HT3_they_taylor.png</v>
      </c>
      <c r="Q674" s="127" t="s">
        <v>171</v>
      </c>
      <c r="R674" s="107" cm="1">
        <f t="array" ref="R674">_xlfn.IFS($AF674="left", 275, $AF674="right", 525)</f>
        <v>525</v>
      </c>
      <c r="S674" s="107" cm="1">
        <f t="array" ref="S674">_xlfn.IFS($AG674="left", 275, $AG674="right", 525)</f>
        <v>275</v>
      </c>
      <c r="T674" s="107" cm="1">
        <f t="array" ref="T674">_xlfn.IFS($AF674="left", 175, $AF674="right", 725)</f>
        <v>725</v>
      </c>
      <c r="U674" s="107" cm="1">
        <f t="array" ref="U674">_xlfn.IFS($AI674="top", 150, $AI674="bottom", 250)</f>
        <v>150</v>
      </c>
      <c r="V674" s="107" cm="1">
        <f t="array" ref="V674">_xlfn.IFS($AI674="top", 100, $AI674="bottom", 300)</f>
        <v>100</v>
      </c>
      <c r="W674" s="107" cm="1">
        <f t="array" ref="W674">_xlfn.IFS($AI674="top", 50, $AI674="bottom", 350)</f>
        <v>50</v>
      </c>
      <c r="X674" s="111" t="str">
        <f t="shared" si="123"/>
        <v>ST1_brother_sam.png</v>
      </c>
      <c r="Y674" s="106" t="str" cm="1">
        <f t="array" ref="Y674">_xlfn.IFS($AR674="target_sister",$AO674,$AR674="target_brother", $AN674,$AR674="distractor_sister",$AQ674,$AR674="distractor_brother",$AP674)</f>
        <v>HT3_brother_taylor.png</v>
      </c>
      <c r="Z674" s="106" t="str" cm="1">
        <f t="array" ref="Z674">_xlfn.IFS($AS674="target_sister",$AO674,$AS674="target_brother", $AN674,$AS674="distractor_sister",$AQ674,$AS674="distractor_brother",$AP674)</f>
        <v>ST1_brother_sam.png</v>
      </c>
      <c r="AA674" s="106" t="str" cm="1">
        <f t="array" ref="AA674">_xlfn.IFS($AT674="target_sister",$AO674,$AT674="target_brother", $AN674,$AT674="distractor_sister",$AQ674,$AT674="distractor_brother",$AP674)</f>
        <v>HT3_sister_taylor.png</v>
      </c>
      <c r="AB674" s="106" t="str" cm="1">
        <f t="array" ref="AB674">_xlfn.IFS($AU674="target_sister",$AO674,$AU674="target_brother", $AN674,$AU674="distractor_sister",$AQ674,$AU674="distractor_brother",$AP674)</f>
        <v>ST1_sister_sam.png</v>
      </c>
      <c r="AC674" s="111" t="str">
        <f>_xlfn.CONCAT(VLOOKUP($C674&amp;$G674,'Character Sets'!$A$3:$H$21,6,FALSE)," gave the ",LEFT($Q674,FIND(".",$Q674)-1)," to ",$AK674," ",$AL674,".")</f>
        <v>Sam gave the icecream to her brother.</v>
      </c>
      <c r="AD674" s="107">
        <v>18</v>
      </c>
      <c r="AE674" s="106" t="str" cm="1">
        <f t="array" ref="AE674">_xlfn.IFS($B674="both", "_nametag", $B674="nametag", "_nametag", $B674="intro", "", $B674="neither", "")</f>
        <v/>
      </c>
      <c r="AF674" s="46" t="s">
        <v>6</v>
      </c>
      <c r="AG674" s="46" t="s">
        <v>5</v>
      </c>
      <c r="AH674" s="108" t="str">
        <f t="shared" si="126"/>
        <v>icecream</v>
      </c>
      <c r="AI674" s="46" t="s">
        <v>7</v>
      </c>
      <c r="AJ674" s="110" t="str">
        <f t="shared" si="124"/>
        <v>top right</v>
      </c>
      <c r="AK674" s="110" t="str" cm="1">
        <f t="array" ref="AK674">_xlfn.IFS($G674="he", "his", $G674="she", "her", $G674="they", "their")</f>
        <v>her</v>
      </c>
      <c r="AL674" s="110" t="s">
        <v>135</v>
      </c>
      <c r="AM674" s="111" t="str">
        <f t="shared" si="125"/>
        <v>she_brother</v>
      </c>
      <c r="AN674" s="106" t="str">
        <f t="shared" si="127"/>
        <v>ST1_brother_sam.png</v>
      </c>
      <c r="AO674" s="106" t="str">
        <f t="shared" si="128"/>
        <v>ST1_sister_sam.png</v>
      </c>
      <c r="AP674" s="106" t="str">
        <f t="shared" si="129"/>
        <v>HT3_brother_taylor.png</v>
      </c>
      <c r="AQ674" s="106" t="str">
        <f t="shared" si="130"/>
        <v>HT3_sister_taylor.png</v>
      </c>
      <c r="AR674" s="106" t="s">
        <v>357</v>
      </c>
      <c r="AS674" s="106" t="s">
        <v>355</v>
      </c>
      <c r="AT674" s="106" t="s">
        <v>358</v>
      </c>
      <c r="AU674" s="106" t="s">
        <v>356</v>
      </c>
    </row>
    <row r="675" spans="1:47" x14ac:dyDescent="0.25">
      <c r="A675" s="107">
        <v>19</v>
      </c>
      <c r="B675" s="107" t="s">
        <v>125</v>
      </c>
      <c r="C675" s="107">
        <v>1</v>
      </c>
      <c r="D675" s="46" t="s">
        <v>10</v>
      </c>
      <c r="E675" s="46" t="str">
        <f t="shared" si="120"/>
        <v>neither_list1_critical19</v>
      </c>
      <c r="F675" s="109" t="s">
        <v>338</v>
      </c>
      <c r="G675" s="46" t="s">
        <v>196</v>
      </c>
      <c r="H675" s="46">
        <f>VLOOKUP($C675&amp;$G675,'Character Sets'!$A$3:$H$21,3,FALSE)</f>
        <v>2</v>
      </c>
      <c r="I675" s="46" t="str">
        <f>VLOOKUP($C675&amp;$G675,'Character Sets'!$A$3:$H$21,4,FALSE)</f>
        <v>ST1</v>
      </c>
      <c r="J675" s="46" t="str">
        <f>LOWER(VLOOKUP($C675&amp;$G675,'Character Sets'!$A$3:$H$21,6,FALSE))</f>
        <v>sam</v>
      </c>
      <c r="K675" s="114" t="str">
        <f t="shared" si="121"/>
        <v>ST1_she_sam.png</v>
      </c>
      <c r="L675" s="46" t="s">
        <v>197</v>
      </c>
      <c r="M675" s="46">
        <f>VLOOKUP($C675&amp;$L675,'Character Sets'!$A$3:$H$21,3,FALSE)</f>
        <v>3</v>
      </c>
      <c r="N675" s="46" t="str">
        <f>VLOOKUP($C675&amp;$L675,'Character Sets'!$A$3:$H$21,4,FALSE)</f>
        <v>HT3</v>
      </c>
      <c r="O675" s="46" t="str">
        <f>LOWER(VLOOKUP($C675&amp;$L675,'Character Sets'!$A$3:$H$21,6,FALSE))</f>
        <v>taylor</v>
      </c>
      <c r="P675" s="114" t="str">
        <f t="shared" si="122"/>
        <v>HT3_they_taylor.png</v>
      </c>
      <c r="Q675" s="114" t="s">
        <v>27</v>
      </c>
      <c r="R675" s="107" cm="1">
        <f t="array" ref="R675">_xlfn.IFS($AF675="left", 275, $AF675="right", 525)</f>
        <v>275</v>
      </c>
      <c r="S675" s="107" cm="1">
        <f t="array" ref="S675">_xlfn.IFS($AG675="left", 275, $AG675="right", 525)</f>
        <v>525</v>
      </c>
      <c r="T675" s="107" cm="1">
        <f t="array" ref="T675">_xlfn.IFS($AF675="left", 175, $AF675="right", 725)</f>
        <v>175</v>
      </c>
      <c r="U675" s="107" cm="1">
        <f t="array" ref="U675">_xlfn.IFS($AI675="top", 150, $AI675="bottom", 250)</f>
        <v>250</v>
      </c>
      <c r="V675" s="107" cm="1">
        <f t="array" ref="V675">_xlfn.IFS($AI675="top", 100, $AI675="bottom", 300)</f>
        <v>300</v>
      </c>
      <c r="W675" s="107" cm="1">
        <f t="array" ref="W675">_xlfn.IFS($AI675="top", 50, $AI675="bottom", 350)</f>
        <v>350</v>
      </c>
      <c r="X675" s="111" t="str">
        <f t="shared" si="123"/>
        <v>ST1_sister_sam.png</v>
      </c>
      <c r="Y675" s="106" t="str" cm="1">
        <f t="array" ref="Y675">_xlfn.IFS($AR675="target_sister",$AO675,$AR675="target_brother", $AN675,$AR675="distractor_sister",$AQ675,$AR675="distractor_brother",$AP675)</f>
        <v>ST1_brother_sam.png</v>
      </c>
      <c r="Z675" s="106" t="str" cm="1">
        <f t="array" ref="Z675">_xlfn.IFS($AS675="target_sister",$AO675,$AS675="target_brother", $AN675,$AS675="distractor_sister",$AQ675,$AS675="distractor_brother",$AP675)</f>
        <v>HT3_sister_taylor.png</v>
      </c>
      <c r="AA675" s="106" t="str" cm="1">
        <f t="array" ref="AA675">_xlfn.IFS($AT675="target_sister",$AO675,$AT675="target_brother", $AN675,$AT675="distractor_sister",$AQ675,$AT675="distractor_brother",$AP675)</f>
        <v>ST1_sister_sam.png</v>
      </c>
      <c r="AB675" s="106" t="str" cm="1">
        <f t="array" ref="AB675">_xlfn.IFS($AU675="target_sister",$AO675,$AU675="target_brother", $AN675,$AU675="distractor_sister",$AQ675,$AU675="distractor_brother",$AP675)</f>
        <v>HT3_brother_taylor.png</v>
      </c>
      <c r="AC675" s="111" t="str">
        <f>_xlfn.CONCAT(VLOOKUP($C675&amp;$G675,'Character Sets'!$A$3:$H$21,6,FALSE)," gave the ",LEFT($Q675,FIND(".",$Q675)-1)," to ",$AK675," ",$AL675,".")</f>
        <v>Sam gave the carrot to her sister.</v>
      </c>
      <c r="AD675" s="107">
        <v>19</v>
      </c>
      <c r="AE675" s="106" t="str" cm="1">
        <f t="array" ref="AE675">_xlfn.IFS($B675="both", "_nametag", $B675="nametag", "_nametag", $B675="intro", "", $B675="neither", "")</f>
        <v/>
      </c>
      <c r="AF675" s="46" t="s">
        <v>5</v>
      </c>
      <c r="AG675" s="46" t="s">
        <v>6</v>
      </c>
      <c r="AH675" s="108" t="str">
        <f t="shared" si="126"/>
        <v>carrot</v>
      </c>
      <c r="AI675" s="46" t="s">
        <v>8</v>
      </c>
      <c r="AJ675" s="110" t="str">
        <f t="shared" si="124"/>
        <v>bottom left</v>
      </c>
      <c r="AK675" s="110" t="str" cm="1">
        <f t="array" ref="AK675">_xlfn.IFS($G675="he", "his", $G675="she", "her", $G675="they", "their")</f>
        <v>her</v>
      </c>
      <c r="AL675" s="110" t="s">
        <v>136</v>
      </c>
      <c r="AM675" s="111" t="str">
        <f t="shared" si="125"/>
        <v>she_sister</v>
      </c>
      <c r="AN675" s="106" t="str">
        <f t="shared" si="127"/>
        <v>ST1_brother_sam.png</v>
      </c>
      <c r="AO675" s="106" t="str">
        <f t="shared" si="128"/>
        <v>ST1_sister_sam.png</v>
      </c>
      <c r="AP675" s="106" t="str">
        <f t="shared" si="129"/>
        <v>HT3_brother_taylor.png</v>
      </c>
      <c r="AQ675" s="106" t="str">
        <f t="shared" si="130"/>
        <v>HT3_sister_taylor.png</v>
      </c>
      <c r="AR675" s="106" t="s">
        <v>355</v>
      </c>
      <c r="AS675" s="106" t="s">
        <v>358</v>
      </c>
      <c r="AT675" s="106" t="s">
        <v>356</v>
      </c>
      <c r="AU675" s="106" t="s">
        <v>357</v>
      </c>
    </row>
    <row r="676" spans="1:47" x14ac:dyDescent="0.25">
      <c r="A676" s="107">
        <v>19</v>
      </c>
      <c r="B676" s="107" t="s">
        <v>125</v>
      </c>
      <c r="C676" s="107">
        <v>1</v>
      </c>
      <c r="D676" s="46" t="s">
        <v>10</v>
      </c>
      <c r="E676" s="46" t="str">
        <f t="shared" si="120"/>
        <v>neither_list1_critical20</v>
      </c>
      <c r="F676" s="109" t="s">
        <v>338</v>
      </c>
      <c r="G676" s="46" t="s">
        <v>196</v>
      </c>
      <c r="H676" s="46">
        <f>VLOOKUP($C676&amp;$G676,'Character Sets'!$A$3:$H$21,3,FALSE)</f>
        <v>2</v>
      </c>
      <c r="I676" s="46" t="str">
        <f>VLOOKUP($C676&amp;$G676,'Character Sets'!$A$3:$H$21,4,FALSE)</f>
        <v>ST1</v>
      </c>
      <c r="J676" s="46" t="str">
        <f>LOWER(VLOOKUP($C676&amp;$G676,'Character Sets'!$A$3:$H$21,6,FALSE))</f>
        <v>sam</v>
      </c>
      <c r="K676" s="114" t="str">
        <f t="shared" si="121"/>
        <v>ST1_she_sam.png</v>
      </c>
      <c r="L676" s="46" t="s">
        <v>197</v>
      </c>
      <c r="M676" s="46">
        <f>VLOOKUP($C676&amp;$L676,'Character Sets'!$A$3:$H$21,3,FALSE)</f>
        <v>3</v>
      </c>
      <c r="N676" s="46" t="str">
        <f>VLOOKUP($C676&amp;$L676,'Character Sets'!$A$3:$H$21,4,FALSE)</f>
        <v>HT3</v>
      </c>
      <c r="O676" s="46" t="str">
        <f>LOWER(VLOOKUP($C676&amp;$L676,'Character Sets'!$A$3:$H$21,6,FALSE))</f>
        <v>taylor</v>
      </c>
      <c r="P676" s="114" t="str">
        <f t="shared" si="122"/>
        <v>HT3_they_taylor.png</v>
      </c>
      <c r="Q676" s="114" t="s">
        <v>28</v>
      </c>
      <c r="R676" s="107" cm="1">
        <f t="array" ref="R676">_xlfn.IFS($AF676="left", 275, $AF676="right", 525)</f>
        <v>525</v>
      </c>
      <c r="S676" s="107" cm="1">
        <f t="array" ref="S676">_xlfn.IFS($AG676="left", 275, $AG676="right", 525)</f>
        <v>275</v>
      </c>
      <c r="T676" s="107" cm="1">
        <f t="array" ref="T676">_xlfn.IFS($AF676="left", 175, $AF676="right", 725)</f>
        <v>725</v>
      </c>
      <c r="U676" s="107" cm="1">
        <f t="array" ref="U676">_xlfn.IFS($AI676="top", 150, $AI676="bottom", 250)</f>
        <v>250</v>
      </c>
      <c r="V676" s="107" cm="1">
        <f t="array" ref="V676">_xlfn.IFS($AI676="top", 100, $AI676="bottom", 300)</f>
        <v>300</v>
      </c>
      <c r="W676" s="107" cm="1">
        <f t="array" ref="W676">_xlfn.IFS($AI676="top", 50, $AI676="bottom", 350)</f>
        <v>350</v>
      </c>
      <c r="X676" s="111" t="str">
        <f t="shared" si="123"/>
        <v>ST1_brother_sam.png</v>
      </c>
      <c r="Y676" s="106" t="str" cm="1">
        <f t="array" ref="Y676">_xlfn.IFS($AR676="target_sister",$AO676,$AR676="target_brother", $AN676,$AR676="distractor_sister",$AQ676,$AR676="distractor_brother",$AP676)</f>
        <v>HT3_brother_taylor.png</v>
      </c>
      <c r="Z676" s="106" t="str" cm="1">
        <f t="array" ref="Z676">_xlfn.IFS($AS676="target_sister",$AO676,$AS676="target_brother", $AN676,$AS676="distractor_sister",$AQ676,$AS676="distractor_brother",$AP676)</f>
        <v>ST1_sister_sam.png</v>
      </c>
      <c r="AA676" s="106" t="str" cm="1">
        <f t="array" ref="AA676">_xlfn.IFS($AT676="target_sister",$AO676,$AT676="target_brother", $AN676,$AT676="distractor_sister",$AQ676,$AT676="distractor_brother",$AP676)</f>
        <v>HT3_sister_taylor.png</v>
      </c>
      <c r="AB676" s="106" t="str" cm="1">
        <f t="array" ref="AB676">_xlfn.IFS($AU676="target_sister",$AO676,$AU676="target_brother", $AN676,$AU676="distractor_sister",$AQ676,$AU676="distractor_brother",$AP676)</f>
        <v>ST1_brother_sam.png</v>
      </c>
      <c r="AC676" s="111" t="str">
        <f>_xlfn.CONCAT(VLOOKUP($C676&amp;$G676,'Character Sets'!$A$3:$H$21,6,FALSE)," gave the ",LEFT($Q676,FIND(".",$Q676)-1)," to ",$AK676," ",$AL676,".")</f>
        <v>Sam gave the lemon to her brother.</v>
      </c>
      <c r="AD676" s="107">
        <v>20</v>
      </c>
      <c r="AE676" s="106" t="str" cm="1">
        <f t="array" ref="AE676">_xlfn.IFS($B676="both", "_nametag", $B676="nametag", "_nametag", $B676="intro", "", $B676="neither", "")</f>
        <v/>
      </c>
      <c r="AF676" s="46" t="s">
        <v>6</v>
      </c>
      <c r="AG676" s="46" t="s">
        <v>5</v>
      </c>
      <c r="AH676" s="108" t="str">
        <f t="shared" si="126"/>
        <v>lemon</v>
      </c>
      <c r="AI676" s="46" t="s">
        <v>8</v>
      </c>
      <c r="AJ676" s="110" t="str">
        <f t="shared" si="124"/>
        <v>bottom right</v>
      </c>
      <c r="AK676" s="110" t="str" cm="1">
        <f t="array" ref="AK676">_xlfn.IFS($G676="he", "his", $G676="she", "her", $G676="they", "their")</f>
        <v>her</v>
      </c>
      <c r="AL676" s="110" t="s">
        <v>135</v>
      </c>
      <c r="AM676" s="111" t="str">
        <f t="shared" si="125"/>
        <v>she_brother</v>
      </c>
      <c r="AN676" s="106" t="str">
        <f t="shared" si="127"/>
        <v>ST1_brother_sam.png</v>
      </c>
      <c r="AO676" s="106" t="str">
        <f t="shared" si="128"/>
        <v>ST1_sister_sam.png</v>
      </c>
      <c r="AP676" s="106" t="str">
        <f t="shared" si="129"/>
        <v>HT3_brother_taylor.png</v>
      </c>
      <c r="AQ676" s="106" t="str">
        <f t="shared" si="130"/>
        <v>HT3_sister_taylor.png</v>
      </c>
      <c r="AR676" s="106" t="s">
        <v>357</v>
      </c>
      <c r="AS676" s="106" t="s">
        <v>356</v>
      </c>
      <c r="AT676" s="106" t="s">
        <v>358</v>
      </c>
      <c r="AU676" s="106" t="s">
        <v>355</v>
      </c>
    </row>
    <row r="677" spans="1:47" x14ac:dyDescent="0.25">
      <c r="A677" s="107">
        <v>19</v>
      </c>
      <c r="B677" s="107" t="s">
        <v>125</v>
      </c>
      <c r="C677" s="107">
        <v>1</v>
      </c>
      <c r="D677" s="46" t="s">
        <v>10</v>
      </c>
      <c r="E677" s="46" t="str">
        <f t="shared" si="120"/>
        <v>neither_list1_critical21</v>
      </c>
      <c r="F677" s="109" t="s">
        <v>339</v>
      </c>
      <c r="G677" s="46" t="s">
        <v>197</v>
      </c>
      <c r="H677" s="46">
        <f>VLOOKUP($C677&amp;$G677,'Character Sets'!$A$3:$H$21,3,FALSE)</f>
        <v>3</v>
      </c>
      <c r="I677" s="46" t="str">
        <f>VLOOKUP($C677&amp;$G677,'Character Sets'!$A$3:$H$21,4,FALSE)</f>
        <v>HT3</v>
      </c>
      <c r="J677" s="46" t="str">
        <f>LOWER(VLOOKUP($C677&amp;$G677,'Character Sets'!$A$3:$H$21,6,FALSE))</f>
        <v>taylor</v>
      </c>
      <c r="K677" s="114" t="str">
        <f t="shared" si="121"/>
        <v>HT3_they_taylor.png</v>
      </c>
      <c r="L677" s="46" t="s">
        <v>196</v>
      </c>
      <c r="M677" s="46">
        <f>VLOOKUP($C677&amp;$L677,'Character Sets'!$A$3:$H$21,3,FALSE)</f>
        <v>2</v>
      </c>
      <c r="N677" s="46" t="str">
        <f>VLOOKUP($C677&amp;$L677,'Character Sets'!$A$3:$H$21,4,FALSE)</f>
        <v>ST1</v>
      </c>
      <c r="O677" s="46" t="str">
        <f>LOWER(VLOOKUP($C677&amp;$L677,'Character Sets'!$A$3:$H$21,6,FALSE))</f>
        <v>sam</v>
      </c>
      <c r="P677" s="114" t="str">
        <f t="shared" si="122"/>
        <v>ST1_she_sam.png</v>
      </c>
      <c r="Q677" s="114" t="s">
        <v>170</v>
      </c>
      <c r="R677" s="107" cm="1">
        <f t="array" ref="R677">_xlfn.IFS($AF677="left", 275, $AF677="right", 525)</f>
        <v>275</v>
      </c>
      <c r="S677" s="107" cm="1">
        <f t="array" ref="S677">_xlfn.IFS($AG677="left", 275, $AG677="right", 525)</f>
        <v>525</v>
      </c>
      <c r="T677" s="107" cm="1">
        <f t="array" ref="T677">_xlfn.IFS($AF677="left", 175, $AF677="right", 725)</f>
        <v>175</v>
      </c>
      <c r="U677" s="107" cm="1">
        <f t="array" ref="U677">_xlfn.IFS($AI677="top", 150, $AI677="bottom", 250)</f>
        <v>150</v>
      </c>
      <c r="V677" s="107" cm="1">
        <f t="array" ref="V677">_xlfn.IFS($AI677="top", 100, $AI677="bottom", 300)</f>
        <v>100</v>
      </c>
      <c r="W677" s="107" cm="1">
        <f t="array" ref="W677">_xlfn.IFS($AI677="top", 50, $AI677="bottom", 350)</f>
        <v>50</v>
      </c>
      <c r="X677" s="111" t="str">
        <f t="shared" si="123"/>
        <v>HT3_brother_taylor.png</v>
      </c>
      <c r="Y677" s="106" t="str" cm="1">
        <f t="array" ref="Y677">_xlfn.IFS($AR677="target_sister",$AO677,$AR677="target_brother", $AN677,$AR677="distractor_sister",$AQ677,$AR677="distractor_brother",$AP677)</f>
        <v>HT3_brother_taylor.png</v>
      </c>
      <c r="Z677" s="106" t="str" cm="1">
        <f t="array" ref="Z677">_xlfn.IFS($AS677="target_sister",$AO677,$AS677="target_brother", $AN677,$AS677="distractor_sister",$AQ677,$AS677="distractor_brother",$AP677)</f>
        <v>ST1_sister_sam.png</v>
      </c>
      <c r="AA677" s="106" t="str" cm="1">
        <f t="array" ref="AA677">_xlfn.IFS($AT677="target_sister",$AO677,$AT677="target_brother", $AN677,$AT677="distractor_sister",$AQ677,$AT677="distractor_brother",$AP677)</f>
        <v>HT3_sister_taylor.png</v>
      </c>
      <c r="AB677" s="106" t="str" cm="1">
        <f t="array" ref="AB677">_xlfn.IFS($AU677="target_sister",$AO677,$AU677="target_brother", $AN677,$AU677="distractor_sister",$AQ677,$AU677="distractor_brother",$AP677)</f>
        <v>ST1_brother_sam.png</v>
      </c>
      <c r="AC677" s="111" t="str">
        <f>_xlfn.CONCAT(VLOOKUP($C677&amp;$G677,'Character Sets'!$A$3:$H$21,6,FALSE)," gave the ",LEFT($Q677,FIND(".",$Q677)-1)," to ",$AK677," ",$AL677,".")</f>
        <v>Taylor gave the pizza to their brother.</v>
      </c>
      <c r="AD677" s="107">
        <v>21</v>
      </c>
      <c r="AE677" s="106" t="str" cm="1">
        <f t="array" ref="AE677">_xlfn.IFS($B677="both", "_nametag", $B677="nametag", "_nametag", $B677="intro", "", $B677="neither", "")</f>
        <v/>
      </c>
      <c r="AF677" s="46" t="s">
        <v>5</v>
      </c>
      <c r="AG677" s="46" t="s">
        <v>6</v>
      </c>
      <c r="AH677" s="108" t="str">
        <f t="shared" si="126"/>
        <v>pizza</v>
      </c>
      <c r="AI677" s="46" t="s">
        <v>7</v>
      </c>
      <c r="AJ677" s="110" t="str">
        <f t="shared" si="124"/>
        <v>top left</v>
      </c>
      <c r="AK677" s="110" t="str" cm="1">
        <f t="array" ref="AK677">_xlfn.IFS($G677="he", "his", $G677="she", "her", $G677="they", "their")</f>
        <v>their</v>
      </c>
      <c r="AL677" s="110" t="s">
        <v>135</v>
      </c>
      <c r="AM677" s="111" t="str">
        <f t="shared" si="125"/>
        <v>they_brother</v>
      </c>
      <c r="AN677" s="106" t="str">
        <f t="shared" si="127"/>
        <v>HT3_brother_taylor.png</v>
      </c>
      <c r="AO677" s="106" t="str">
        <f t="shared" si="128"/>
        <v>HT3_sister_taylor.png</v>
      </c>
      <c r="AP677" s="106" t="str">
        <f t="shared" si="129"/>
        <v>ST1_brother_sam.png</v>
      </c>
      <c r="AQ677" s="106" t="str">
        <f t="shared" si="130"/>
        <v>ST1_sister_sam.png</v>
      </c>
      <c r="AR677" s="106" t="s">
        <v>355</v>
      </c>
      <c r="AS677" s="106" t="s">
        <v>358</v>
      </c>
      <c r="AT677" s="106" t="s">
        <v>356</v>
      </c>
      <c r="AU677" s="106" t="s">
        <v>357</v>
      </c>
    </row>
    <row r="678" spans="1:47" x14ac:dyDescent="0.25">
      <c r="A678" s="107">
        <v>19</v>
      </c>
      <c r="B678" s="107" t="s">
        <v>125</v>
      </c>
      <c r="C678" s="107">
        <v>1</v>
      </c>
      <c r="D678" s="46" t="s">
        <v>10</v>
      </c>
      <c r="E678" s="46" t="str">
        <f t="shared" si="120"/>
        <v>neither_list1_critical22</v>
      </c>
      <c r="F678" s="109" t="s">
        <v>339</v>
      </c>
      <c r="G678" s="46" t="s">
        <v>197</v>
      </c>
      <c r="H678" s="46">
        <f>VLOOKUP($C678&amp;$G678,'Character Sets'!$A$3:$H$21,3,FALSE)</f>
        <v>3</v>
      </c>
      <c r="I678" s="46" t="str">
        <f>VLOOKUP($C678&amp;$G678,'Character Sets'!$A$3:$H$21,4,FALSE)</f>
        <v>HT3</v>
      </c>
      <c r="J678" s="46" t="str">
        <f>LOWER(VLOOKUP($C678&amp;$G678,'Character Sets'!$A$3:$H$21,6,FALSE))</f>
        <v>taylor</v>
      </c>
      <c r="K678" s="114" t="str">
        <f t="shared" si="121"/>
        <v>HT3_they_taylor.png</v>
      </c>
      <c r="L678" s="46" t="s">
        <v>196</v>
      </c>
      <c r="M678" s="46">
        <f>VLOOKUP($C678&amp;$L678,'Character Sets'!$A$3:$H$21,3,FALSE)</f>
        <v>2</v>
      </c>
      <c r="N678" s="46" t="str">
        <f>VLOOKUP($C678&amp;$L678,'Character Sets'!$A$3:$H$21,4,FALSE)</f>
        <v>ST1</v>
      </c>
      <c r="O678" s="46" t="str">
        <f>LOWER(VLOOKUP($C678&amp;$L678,'Character Sets'!$A$3:$H$21,6,FALSE))</f>
        <v>sam</v>
      </c>
      <c r="P678" s="114" t="str">
        <f t="shared" si="122"/>
        <v>ST1_she_sam.png</v>
      </c>
      <c r="Q678" s="114" t="s">
        <v>176</v>
      </c>
      <c r="R678" s="107" cm="1">
        <f t="array" ref="R678">_xlfn.IFS($AF678="left", 275, $AF678="right", 525)</f>
        <v>525</v>
      </c>
      <c r="S678" s="107" cm="1">
        <f t="array" ref="S678">_xlfn.IFS($AG678="left", 275, $AG678="right", 525)</f>
        <v>275</v>
      </c>
      <c r="T678" s="107" cm="1">
        <f t="array" ref="T678">_xlfn.IFS($AF678="left", 175, $AF678="right", 725)</f>
        <v>725</v>
      </c>
      <c r="U678" s="107" cm="1">
        <f t="array" ref="U678">_xlfn.IFS($AI678="top", 150, $AI678="bottom", 250)</f>
        <v>150</v>
      </c>
      <c r="V678" s="107" cm="1">
        <f t="array" ref="V678">_xlfn.IFS($AI678="top", 100, $AI678="bottom", 300)</f>
        <v>100</v>
      </c>
      <c r="W678" s="107" cm="1">
        <f t="array" ref="W678">_xlfn.IFS($AI678="top", 50, $AI678="bottom", 350)</f>
        <v>50</v>
      </c>
      <c r="X678" s="111" t="str">
        <f t="shared" si="123"/>
        <v>HT3_sister_taylor.png</v>
      </c>
      <c r="Y678" s="106" t="str" cm="1">
        <f t="array" ref="Y678">_xlfn.IFS($AR678="target_sister",$AO678,$AR678="target_brother", $AN678,$AR678="distractor_sister",$AQ678,$AR678="distractor_brother",$AP678)</f>
        <v>ST1_brother_sam.png</v>
      </c>
      <c r="Z678" s="106" t="str" cm="1">
        <f t="array" ref="Z678">_xlfn.IFS($AS678="target_sister",$AO678,$AS678="target_brother", $AN678,$AS678="distractor_sister",$AQ678,$AS678="distractor_brother",$AP678)</f>
        <v>HT3_sister_taylor.png</v>
      </c>
      <c r="AA678" s="106" t="str" cm="1">
        <f t="array" ref="AA678">_xlfn.IFS($AT678="target_sister",$AO678,$AT678="target_brother", $AN678,$AT678="distractor_sister",$AQ678,$AT678="distractor_brother",$AP678)</f>
        <v>ST1_sister_sam.png</v>
      </c>
      <c r="AB678" s="106" t="str" cm="1">
        <f t="array" ref="AB678">_xlfn.IFS($AU678="target_sister",$AO678,$AU678="target_brother", $AN678,$AU678="distractor_sister",$AQ678,$AU678="distractor_brother",$AP678)</f>
        <v>HT3_brother_taylor.png</v>
      </c>
      <c r="AC678" s="111" t="str">
        <f>_xlfn.CONCAT(VLOOKUP($C678&amp;$G678,'Character Sets'!$A$3:$H$21,6,FALSE)," gave the ",LEFT($Q678,FIND(".",$Q678)-1)," to ",$AK678," ",$AL678,".")</f>
        <v>Taylor gave the plate to their sister.</v>
      </c>
      <c r="AD678" s="107">
        <v>22</v>
      </c>
      <c r="AE678" s="106" t="str" cm="1">
        <f t="array" ref="AE678">_xlfn.IFS($B678="both", "_nametag", $B678="nametag", "_nametag", $B678="intro", "", $B678="neither", "")</f>
        <v/>
      </c>
      <c r="AF678" s="46" t="s">
        <v>6</v>
      </c>
      <c r="AG678" s="46" t="s">
        <v>5</v>
      </c>
      <c r="AH678" s="108" t="str">
        <f t="shared" si="126"/>
        <v>plate</v>
      </c>
      <c r="AI678" s="46" t="s">
        <v>7</v>
      </c>
      <c r="AJ678" s="110" t="str">
        <f t="shared" si="124"/>
        <v>top right</v>
      </c>
      <c r="AK678" s="110" t="str" cm="1">
        <f t="array" ref="AK678">_xlfn.IFS($G678="he", "his", $G678="she", "her", $G678="they", "their")</f>
        <v>their</v>
      </c>
      <c r="AL678" s="110" t="s">
        <v>136</v>
      </c>
      <c r="AM678" s="111" t="str">
        <f t="shared" si="125"/>
        <v>they_sister</v>
      </c>
      <c r="AN678" s="106" t="str">
        <f t="shared" si="127"/>
        <v>HT3_brother_taylor.png</v>
      </c>
      <c r="AO678" s="106" t="str">
        <f t="shared" si="128"/>
        <v>HT3_sister_taylor.png</v>
      </c>
      <c r="AP678" s="106" t="str">
        <f t="shared" si="129"/>
        <v>ST1_brother_sam.png</v>
      </c>
      <c r="AQ678" s="106" t="str">
        <f t="shared" si="130"/>
        <v>ST1_sister_sam.png</v>
      </c>
      <c r="AR678" s="106" t="s">
        <v>357</v>
      </c>
      <c r="AS678" s="106" t="s">
        <v>356</v>
      </c>
      <c r="AT678" s="106" t="s">
        <v>358</v>
      </c>
      <c r="AU678" s="106" t="s">
        <v>355</v>
      </c>
    </row>
    <row r="679" spans="1:47" x14ac:dyDescent="0.25">
      <c r="A679" s="107">
        <v>19</v>
      </c>
      <c r="B679" s="107" t="s">
        <v>125</v>
      </c>
      <c r="C679" s="107">
        <v>1</v>
      </c>
      <c r="D679" s="46" t="s">
        <v>10</v>
      </c>
      <c r="E679" s="46" t="str">
        <f t="shared" si="120"/>
        <v>neither_list1_critical23</v>
      </c>
      <c r="F679" s="109" t="s">
        <v>339</v>
      </c>
      <c r="G679" s="46" t="s">
        <v>197</v>
      </c>
      <c r="H679" s="46">
        <f>VLOOKUP($C679&amp;$G679,'Character Sets'!$A$3:$H$21,3,FALSE)</f>
        <v>3</v>
      </c>
      <c r="I679" s="46" t="str">
        <f>VLOOKUP($C679&amp;$G679,'Character Sets'!$A$3:$H$21,4,FALSE)</f>
        <v>HT3</v>
      </c>
      <c r="J679" s="46" t="str">
        <f>LOWER(VLOOKUP($C679&amp;$G679,'Character Sets'!$A$3:$H$21,6,FALSE))</f>
        <v>taylor</v>
      </c>
      <c r="K679" s="114" t="str">
        <f t="shared" si="121"/>
        <v>HT3_they_taylor.png</v>
      </c>
      <c r="L679" s="46" t="s">
        <v>196</v>
      </c>
      <c r="M679" s="46">
        <f>VLOOKUP($C679&amp;$L679,'Character Sets'!$A$3:$H$21,3,FALSE)</f>
        <v>2</v>
      </c>
      <c r="N679" s="46" t="str">
        <f>VLOOKUP($C679&amp;$L679,'Character Sets'!$A$3:$H$21,4,FALSE)</f>
        <v>ST1</v>
      </c>
      <c r="O679" s="46" t="str">
        <f>LOWER(VLOOKUP($C679&amp;$L679,'Character Sets'!$A$3:$H$21,6,FALSE))</f>
        <v>sam</v>
      </c>
      <c r="P679" s="114" t="str">
        <f t="shared" si="122"/>
        <v>ST1_she_sam.png</v>
      </c>
      <c r="Q679" s="117" t="s">
        <v>37</v>
      </c>
      <c r="R679" s="107" cm="1">
        <f t="array" ref="R679">_xlfn.IFS($AF679="left", 275, $AF679="right", 525)</f>
        <v>275</v>
      </c>
      <c r="S679" s="107" cm="1">
        <f t="array" ref="S679">_xlfn.IFS($AG679="left", 275, $AG679="right", 525)</f>
        <v>525</v>
      </c>
      <c r="T679" s="107" cm="1">
        <f t="array" ref="T679">_xlfn.IFS($AF679="left", 175, $AF679="right", 725)</f>
        <v>175</v>
      </c>
      <c r="U679" s="107" cm="1">
        <f t="array" ref="U679">_xlfn.IFS($AI679="top", 150, $AI679="bottom", 250)</f>
        <v>250</v>
      </c>
      <c r="V679" s="107" cm="1">
        <f t="array" ref="V679">_xlfn.IFS($AI679="top", 100, $AI679="bottom", 300)</f>
        <v>300</v>
      </c>
      <c r="W679" s="107" cm="1">
        <f t="array" ref="W679">_xlfn.IFS($AI679="top", 50, $AI679="bottom", 350)</f>
        <v>350</v>
      </c>
      <c r="X679" s="111" t="str">
        <f t="shared" si="123"/>
        <v>HT3_sister_taylor.png</v>
      </c>
      <c r="Y679" s="106" t="str" cm="1">
        <f t="array" ref="Y679">_xlfn.IFS($AR679="target_sister",$AO679,$AR679="target_brother", $AN679,$AR679="distractor_sister",$AQ679,$AR679="distractor_brother",$AP679)</f>
        <v>HT3_brother_taylor.png</v>
      </c>
      <c r="Z679" s="106" t="str" cm="1">
        <f t="array" ref="Z679">_xlfn.IFS($AS679="target_sister",$AO679,$AS679="target_brother", $AN679,$AS679="distractor_sister",$AQ679,$AS679="distractor_brother",$AP679)</f>
        <v>ST1_sister_sam.png</v>
      </c>
      <c r="AA679" s="106" t="str" cm="1">
        <f t="array" ref="AA679">_xlfn.IFS($AT679="target_sister",$AO679,$AT679="target_brother", $AN679,$AT679="distractor_sister",$AQ679,$AT679="distractor_brother",$AP679)</f>
        <v>HT3_sister_taylor.png</v>
      </c>
      <c r="AB679" s="106" t="str" cm="1">
        <f t="array" ref="AB679">_xlfn.IFS($AU679="target_sister",$AO679,$AU679="target_brother", $AN679,$AU679="distractor_sister",$AQ679,$AU679="distractor_brother",$AP679)</f>
        <v>ST1_brother_sam.png</v>
      </c>
      <c r="AC679" s="111" t="str">
        <f>_xlfn.CONCAT(VLOOKUP($C679&amp;$G679,'Character Sets'!$A$3:$H$21,6,FALSE)," gave the ",LEFT($Q679,FIND(".",$Q679)-1)," to ",$AK679," ",$AL679,".")</f>
        <v>Taylor gave the orange to their sister.</v>
      </c>
      <c r="AD679" s="107">
        <v>23</v>
      </c>
      <c r="AE679" s="106" t="str" cm="1">
        <f t="array" ref="AE679">_xlfn.IFS($B679="both", "_nametag", $B679="nametag", "_nametag", $B679="intro", "", $B679="neither", "")</f>
        <v/>
      </c>
      <c r="AF679" s="46" t="s">
        <v>5</v>
      </c>
      <c r="AG679" s="46" t="s">
        <v>6</v>
      </c>
      <c r="AH679" s="108" t="str">
        <f t="shared" si="126"/>
        <v>orange</v>
      </c>
      <c r="AI679" s="46" t="s">
        <v>8</v>
      </c>
      <c r="AJ679" s="110" t="str">
        <f t="shared" si="124"/>
        <v>bottom left</v>
      </c>
      <c r="AK679" s="110" t="str" cm="1">
        <f t="array" ref="AK679">_xlfn.IFS($G679="he", "his", $G679="she", "her", $G679="they", "their")</f>
        <v>their</v>
      </c>
      <c r="AL679" s="110" t="s">
        <v>136</v>
      </c>
      <c r="AM679" s="111" t="str">
        <f t="shared" si="125"/>
        <v>they_sister</v>
      </c>
      <c r="AN679" s="106" t="str">
        <f t="shared" si="127"/>
        <v>HT3_brother_taylor.png</v>
      </c>
      <c r="AO679" s="106" t="str">
        <f t="shared" si="128"/>
        <v>HT3_sister_taylor.png</v>
      </c>
      <c r="AP679" s="106" t="str">
        <f t="shared" si="129"/>
        <v>ST1_brother_sam.png</v>
      </c>
      <c r="AQ679" s="106" t="str">
        <f t="shared" si="130"/>
        <v>ST1_sister_sam.png</v>
      </c>
      <c r="AR679" s="106" t="s">
        <v>355</v>
      </c>
      <c r="AS679" s="106" t="s">
        <v>358</v>
      </c>
      <c r="AT679" s="106" t="s">
        <v>356</v>
      </c>
      <c r="AU679" s="106" t="s">
        <v>357</v>
      </c>
    </row>
    <row r="680" spans="1:47" x14ac:dyDescent="0.25">
      <c r="A680" s="107">
        <v>19</v>
      </c>
      <c r="B680" s="107" t="s">
        <v>125</v>
      </c>
      <c r="C680" s="107">
        <v>1</v>
      </c>
      <c r="D680" s="46" t="s">
        <v>10</v>
      </c>
      <c r="E680" s="46" t="str">
        <f t="shared" si="120"/>
        <v>neither_list1_critical24</v>
      </c>
      <c r="F680" s="109" t="s">
        <v>339</v>
      </c>
      <c r="G680" s="46" t="s">
        <v>197</v>
      </c>
      <c r="H680" s="46">
        <f>VLOOKUP($C680&amp;$G680,'Character Sets'!$A$3:$H$21,3,FALSE)</f>
        <v>3</v>
      </c>
      <c r="I680" s="46" t="str">
        <f>VLOOKUP($C680&amp;$G680,'Character Sets'!$A$3:$H$21,4,FALSE)</f>
        <v>HT3</v>
      </c>
      <c r="J680" s="46" t="str">
        <f>LOWER(VLOOKUP($C680&amp;$G680,'Character Sets'!$A$3:$H$21,6,FALSE))</f>
        <v>taylor</v>
      </c>
      <c r="K680" s="114" t="str">
        <f t="shared" si="121"/>
        <v>HT3_they_taylor.png</v>
      </c>
      <c r="L680" s="46" t="s">
        <v>196</v>
      </c>
      <c r="M680" s="46">
        <f>VLOOKUP($C680&amp;$L680,'Character Sets'!$A$3:$H$21,3,FALSE)</f>
        <v>2</v>
      </c>
      <c r="N680" s="46" t="str">
        <f>VLOOKUP($C680&amp;$L680,'Character Sets'!$A$3:$H$21,4,FALSE)</f>
        <v>ST1</v>
      </c>
      <c r="O680" s="46" t="str">
        <f>LOWER(VLOOKUP($C680&amp;$L680,'Character Sets'!$A$3:$H$21,6,FALSE))</f>
        <v>sam</v>
      </c>
      <c r="P680" s="114" t="str">
        <f t="shared" si="122"/>
        <v>ST1_she_sam.png</v>
      </c>
      <c r="Q680" s="114" t="s">
        <v>29</v>
      </c>
      <c r="R680" s="107" cm="1">
        <f t="array" ref="R680">_xlfn.IFS($AF680="left", 275, $AF680="right", 525)</f>
        <v>525</v>
      </c>
      <c r="S680" s="107" cm="1">
        <f t="array" ref="S680">_xlfn.IFS($AG680="left", 275, $AG680="right", 525)</f>
        <v>275</v>
      </c>
      <c r="T680" s="107" cm="1">
        <f t="array" ref="T680">_xlfn.IFS($AF680="left", 175, $AF680="right", 725)</f>
        <v>725</v>
      </c>
      <c r="U680" s="107" cm="1">
        <f t="array" ref="U680">_xlfn.IFS($AI680="top", 150, $AI680="bottom", 250)</f>
        <v>250</v>
      </c>
      <c r="V680" s="107" cm="1">
        <f t="array" ref="V680">_xlfn.IFS($AI680="top", 100, $AI680="bottom", 300)</f>
        <v>300</v>
      </c>
      <c r="W680" s="107" cm="1">
        <f t="array" ref="W680">_xlfn.IFS($AI680="top", 50, $AI680="bottom", 350)</f>
        <v>350</v>
      </c>
      <c r="X680" s="111" t="str">
        <f t="shared" si="123"/>
        <v>HT3_brother_taylor.png</v>
      </c>
      <c r="Y680" s="106" t="str" cm="1">
        <f t="array" ref="Y680">_xlfn.IFS($AR680="target_sister",$AO680,$AR680="target_brother", $AN680,$AR680="distractor_sister",$AQ680,$AR680="distractor_brother",$AP680)</f>
        <v>ST1_brother_sam.png</v>
      </c>
      <c r="Z680" s="106" t="str" cm="1">
        <f t="array" ref="Z680">_xlfn.IFS($AS680="target_sister",$AO680,$AS680="target_brother", $AN680,$AS680="distractor_sister",$AQ680,$AS680="distractor_brother",$AP680)</f>
        <v>HT3_sister_taylor.png</v>
      </c>
      <c r="AA680" s="106" t="str" cm="1">
        <f t="array" ref="AA680">_xlfn.IFS($AT680="target_sister",$AO680,$AT680="target_brother", $AN680,$AT680="distractor_sister",$AQ680,$AT680="distractor_brother",$AP680)</f>
        <v>ST1_sister_sam.png</v>
      </c>
      <c r="AB680" s="106" t="str" cm="1">
        <f t="array" ref="AB680">_xlfn.IFS($AU680="target_sister",$AO680,$AU680="target_brother", $AN680,$AU680="distractor_sister",$AQ680,$AU680="distractor_brother",$AP680)</f>
        <v>HT3_brother_taylor.png</v>
      </c>
      <c r="AC680" s="111" t="str">
        <f>_xlfn.CONCAT(VLOOKUP($C680&amp;$G680,'Character Sets'!$A$3:$H$21,6,FALSE)," gave the ",LEFT($Q680,FIND(".",$Q680)-1)," to ",$AK680," ",$AL680,".")</f>
        <v>Taylor gave the potato to their brother.</v>
      </c>
      <c r="AD680" s="107">
        <v>24</v>
      </c>
      <c r="AE680" s="106" t="str" cm="1">
        <f t="array" ref="AE680">_xlfn.IFS($B680="both", "_nametag", $B680="nametag", "_nametag", $B680="intro", "", $B680="neither", "")</f>
        <v/>
      </c>
      <c r="AF680" s="46" t="s">
        <v>6</v>
      </c>
      <c r="AG680" s="46" t="s">
        <v>5</v>
      </c>
      <c r="AH680" s="108" t="str">
        <f t="shared" si="126"/>
        <v>potato</v>
      </c>
      <c r="AI680" s="46" t="s">
        <v>8</v>
      </c>
      <c r="AJ680" s="110" t="str">
        <f t="shared" si="124"/>
        <v>bottom right</v>
      </c>
      <c r="AK680" s="110" t="str" cm="1">
        <f t="array" ref="AK680">_xlfn.IFS($G680="he", "his", $G680="she", "her", $G680="they", "their")</f>
        <v>their</v>
      </c>
      <c r="AL680" s="110" t="s">
        <v>135</v>
      </c>
      <c r="AM680" s="111" t="str">
        <f t="shared" si="125"/>
        <v>they_brother</v>
      </c>
      <c r="AN680" s="106" t="str">
        <f t="shared" si="127"/>
        <v>HT3_brother_taylor.png</v>
      </c>
      <c r="AO680" s="106" t="str">
        <f t="shared" si="128"/>
        <v>HT3_sister_taylor.png</v>
      </c>
      <c r="AP680" s="106" t="str">
        <f t="shared" si="129"/>
        <v>ST1_brother_sam.png</v>
      </c>
      <c r="AQ680" s="106" t="str">
        <f t="shared" si="130"/>
        <v>ST1_sister_sam.png</v>
      </c>
      <c r="AR680" s="106" t="s">
        <v>357</v>
      </c>
      <c r="AS680" s="106" t="s">
        <v>356</v>
      </c>
      <c r="AT680" s="106" t="s">
        <v>358</v>
      </c>
      <c r="AU680" s="106" t="s">
        <v>355</v>
      </c>
    </row>
    <row r="681" spans="1:47" x14ac:dyDescent="0.25">
      <c r="A681" s="107">
        <v>19</v>
      </c>
      <c r="B681" s="107" t="s">
        <v>125</v>
      </c>
      <c r="C681" s="107">
        <v>1</v>
      </c>
      <c r="D681" s="46" t="s">
        <v>10</v>
      </c>
      <c r="E681" s="46" t="str">
        <f t="shared" si="120"/>
        <v>neither_list1_critical25</v>
      </c>
      <c r="F681" s="109" t="s">
        <v>339</v>
      </c>
      <c r="G681" s="46" t="s">
        <v>197</v>
      </c>
      <c r="H681" s="46">
        <f>VLOOKUP($C681&amp;$G681,'Character Sets'!$A$3:$H$21,3,FALSE)</f>
        <v>3</v>
      </c>
      <c r="I681" s="46" t="str">
        <f>VLOOKUP($C681&amp;$G681,'Character Sets'!$A$3:$H$21,4,FALSE)</f>
        <v>HT3</v>
      </c>
      <c r="J681" s="46" t="str">
        <f>LOWER(VLOOKUP($C681&amp;$G681,'Character Sets'!$A$3:$H$21,6,FALSE))</f>
        <v>taylor</v>
      </c>
      <c r="K681" s="114" t="str">
        <f t="shared" si="121"/>
        <v>HT3_they_taylor.png</v>
      </c>
      <c r="L681" s="46" t="s">
        <v>196</v>
      </c>
      <c r="M681" s="46">
        <f>VLOOKUP($C681&amp;$L681,'Character Sets'!$A$3:$H$21,3,FALSE)</f>
        <v>2</v>
      </c>
      <c r="N681" s="46" t="str">
        <f>VLOOKUP($C681&amp;$L681,'Character Sets'!$A$3:$H$21,4,FALSE)</f>
        <v>ST1</v>
      </c>
      <c r="O681" s="46" t="str">
        <f>LOWER(VLOOKUP($C681&amp;$L681,'Character Sets'!$A$3:$H$21,6,FALSE))</f>
        <v>sam</v>
      </c>
      <c r="P681" s="114" t="str">
        <f t="shared" si="122"/>
        <v>ST1_she_sam.png</v>
      </c>
      <c r="Q681" s="114" t="s">
        <v>30</v>
      </c>
      <c r="R681" s="107" cm="1">
        <f t="array" ref="R681">_xlfn.IFS($AF681="left", 275, $AF681="right", 525)</f>
        <v>275</v>
      </c>
      <c r="S681" s="107" cm="1">
        <f t="array" ref="S681">_xlfn.IFS($AG681="left", 275, $AG681="right", 525)</f>
        <v>525</v>
      </c>
      <c r="T681" s="107" cm="1">
        <f t="array" ref="T681">_xlfn.IFS($AF681="left", 175, $AF681="right", 725)</f>
        <v>175</v>
      </c>
      <c r="U681" s="107" cm="1">
        <f t="array" ref="U681">_xlfn.IFS($AI681="top", 150, $AI681="bottom", 250)</f>
        <v>150</v>
      </c>
      <c r="V681" s="107" cm="1">
        <f t="array" ref="V681">_xlfn.IFS($AI681="top", 100, $AI681="bottom", 300)</f>
        <v>100</v>
      </c>
      <c r="W681" s="107" cm="1">
        <f t="array" ref="W681">_xlfn.IFS($AI681="top", 50, $AI681="bottom", 350)</f>
        <v>50</v>
      </c>
      <c r="X681" s="111" t="str">
        <f t="shared" si="123"/>
        <v>HT3_sister_taylor.png</v>
      </c>
      <c r="Y681" s="106" t="str" cm="1">
        <f t="array" ref="Y681">_xlfn.IFS($AR681="target_sister",$AO681,$AR681="target_brother", $AN681,$AR681="distractor_sister",$AQ681,$AR681="distractor_brother",$AP681)</f>
        <v>HT3_sister_taylor.png</v>
      </c>
      <c r="Z681" s="106" t="str" cm="1">
        <f t="array" ref="Z681">_xlfn.IFS($AS681="target_sister",$AO681,$AS681="target_brother", $AN681,$AS681="distractor_sister",$AQ681,$AS681="distractor_brother",$AP681)</f>
        <v>ST1_sister_sam.png</v>
      </c>
      <c r="AA681" s="106" t="str" cm="1">
        <f t="array" ref="AA681">_xlfn.IFS($AT681="target_sister",$AO681,$AT681="target_brother", $AN681,$AT681="distractor_sister",$AQ681,$AT681="distractor_brother",$AP681)</f>
        <v>HT3_brother_taylor.png</v>
      </c>
      <c r="AB681" s="106" t="str" cm="1">
        <f t="array" ref="AB681">_xlfn.IFS($AU681="target_sister",$AO681,$AU681="target_brother", $AN681,$AU681="distractor_sister",$AQ681,$AU681="distractor_brother",$AP681)</f>
        <v>ST1_brother_sam.png</v>
      </c>
      <c r="AC681" s="111" t="str">
        <f>_xlfn.CONCAT(VLOOKUP($C681&amp;$G681,'Character Sets'!$A$3:$H$21,6,FALSE)," gave the ",LEFT($Q681,FIND(".",$Q681)-1)," to ",$AK681," ",$AL681,".")</f>
        <v>Taylor gave the apple to their sister.</v>
      </c>
      <c r="AD681" s="107">
        <v>25</v>
      </c>
      <c r="AE681" s="106" t="str" cm="1">
        <f t="array" ref="AE681">_xlfn.IFS($B681="both", "_nametag", $B681="nametag", "_nametag", $B681="intro", "", $B681="neither", "")</f>
        <v/>
      </c>
      <c r="AF681" s="46" t="s">
        <v>5</v>
      </c>
      <c r="AG681" s="46" t="s">
        <v>6</v>
      </c>
      <c r="AH681" s="108" t="str">
        <f t="shared" si="126"/>
        <v>apple</v>
      </c>
      <c r="AI681" s="46" t="s">
        <v>7</v>
      </c>
      <c r="AJ681" s="110" t="str">
        <f t="shared" si="124"/>
        <v>top left</v>
      </c>
      <c r="AK681" s="110" t="str" cm="1">
        <f t="array" ref="AK681">_xlfn.IFS($G681="he", "his", $G681="she", "her", $G681="they", "their")</f>
        <v>their</v>
      </c>
      <c r="AL681" s="110" t="s">
        <v>136</v>
      </c>
      <c r="AM681" s="111" t="str">
        <f t="shared" si="125"/>
        <v>they_sister</v>
      </c>
      <c r="AN681" s="106" t="str">
        <f t="shared" si="127"/>
        <v>HT3_brother_taylor.png</v>
      </c>
      <c r="AO681" s="106" t="str">
        <f t="shared" si="128"/>
        <v>HT3_sister_taylor.png</v>
      </c>
      <c r="AP681" s="106" t="str">
        <f t="shared" si="129"/>
        <v>ST1_brother_sam.png</v>
      </c>
      <c r="AQ681" s="106" t="str">
        <f t="shared" si="130"/>
        <v>ST1_sister_sam.png</v>
      </c>
      <c r="AR681" s="106" t="s">
        <v>356</v>
      </c>
      <c r="AS681" s="106" t="s">
        <v>358</v>
      </c>
      <c r="AT681" s="106" t="s">
        <v>355</v>
      </c>
      <c r="AU681" s="106" t="s">
        <v>357</v>
      </c>
    </row>
    <row r="682" spans="1:47" x14ac:dyDescent="0.25">
      <c r="A682" s="107">
        <v>19</v>
      </c>
      <c r="B682" s="107" t="s">
        <v>125</v>
      </c>
      <c r="C682" s="107">
        <v>1</v>
      </c>
      <c r="D682" s="46" t="s">
        <v>10</v>
      </c>
      <c r="E682" s="46" t="str">
        <f t="shared" si="120"/>
        <v>neither_list1_critical26</v>
      </c>
      <c r="F682" s="109" t="s">
        <v>339</v>
      </c>
      <c r="G682" s="46" t="s">
        <v>197</v>
      </c>
      <c r="H682" s="46">
        <f>VLOOKUP($C682&amp;$G682,'Character Sets'!$A$3:$H$21,3,FALSE)</f>
        <v>3</v>
      </c>
      <c r="I682" s="46" t="str">
        <f>VLOOKUP($C682&amp;$G682,'Character Sets'!$A$3:$H$21,4,FALSE)</f>
        <v>HT3</v>
      </c>
      <c r="J682" s="46" t="str">
        <f>LOWER(VLOOKUP($C682&amp;$G682,'Character Sets'!$A$3:$H$21,6,FALSE))</f>
        <v>taylor</v>
      </c>
      <c r="K682" s="114" t="str">
        <f t="shared" si="121"/>
        <v>HT3_they_taylor.png</v>
      </c>
      <c r="L682" s="46" t="s">
        <v>195</v>
      </c>
      <c r="M682" s="46">
        <f>VLOOKUP($C682&amp;$L682,'Character Sets'!$A$3:$H$21,3,FALSE)</f>
        <v>1</v>
      </c>
      <c r="N682" s="46" t="str">
        <f>VLOOKUP($C682&amp;$L682,'Character Sets'!$A$3:$H$21,4,FALSE)</f>
        <v>HT1</v>
      </c>
      <c r="O682" s="46" t="str">
        <f>LOWER(VLOOKUP($C682&amp;$L682,'Character Sets'!$A$3:$H$21,6,FALSE))</f>
        <v>alex</v>
      </c>
      <c r="P682" s="114" t="str">
        <f t="shared" si="122"/>
        <v>HT1_he_alex.png</v>
      </c>
      <c r="Q682" s="114" t="s">
        <v>31</v>
      </c>
      <c r="R682" s="107" cm="1">
        <f t="array" ref="R682">_xlfn.IFS($AF682="left", 275, $AF682="right", 525)</f>
        <v>525</v>
      </c>
      <c r="S682" s="107" cm="1">
        <f t="array" ref="S682">_xlfn.IFS($AG682="left", 275, $AG682="right", 525)</f>
        <v>275</v>
      </c>
      <c r="T682" s="107" cm="1">
        <f t="array" ref="T682">_xlfn.IFS($AF682="left", 175, $AF682="right", 725)</f>
        <v>725</v>
      </c>
      <c r="U682" s="107" cm="1">
        <f t="array" ref="U682">_xlfn.IFS($AI682="top", 150, $AI682="bottom", 250)</f>
        <v>150</v>
      </c>
      <c r="V682" s="107" cm="1">
        <f t="array" ref="V682">_xlfn.IFS($AI682="top", 100, $AI682="bottom", 300)</f>
        <v>100</v>
      </c>
      <c r="W682" s="107" cm="1">
        <f t="array" ref="W682">_xlfn.IFS($AI682="top", 50, $AI682="bottom", 350)</f>
        <v>50</v>
      </c>
      <c r="X682" s="111" t="str">
        <f t="shared" si="123"/>
        <v>HT3_brother_taylor.png</v>
      </c>
      <c r="Y682" s="106" t="str" cm="1">
        <f t="array" ref="Y682">_xlfn.IFS($AR682="target_sister",$AO682,$AR682="target_brother", $AN682,$AR682="distractor_sister",$AQ682,$AR682="distractor_brother",$AP682)</f>
        <v>HT1_sister_alex.png</v>
      </c>
      <c r="Z682" s="106" t="str" cm="1">
        <f t="array" ref="Z682">_xlfn.IFS($AS682="target_sister",$AO682,$AS682="target_brother", $AN682,$AS682="distractor_sister",$AQ682,$AS682="distractor_brother",$AP682)</f>
        <v>HT3_brother_taylor.png</v>
      </c>
      <c r="AA682" s="106" t="str" cm="1">
        <f t="array" ref="AA682">_xlfn.IFS($AT682="target_sister",$AO682,$AT682="target_brother", $AN682,$AT682="distractor_sister",$AQ682,$AT682="distractor_brother",$AP682)</f>
        <v>HT1_brother_alex.png</v>
      </c>
      <c r="AB682" s="106" t="str" cm="1">
        <f t="array" ref="AB682">_xlfn.IFS($AU682="target_sister",$AO682,$AU682="target_brother", $AN682,$AU682="distractor_sister",$AQ682,$AU682="distractor_brother",$AP682)</f>
        <v>HT3_sister_taylor.png</v>
      </c>
      <c r="AC682" s="111" t="str">
        <f>_xlfn.CONCAT(VLOOKUP($C682&amp;$G682,'Character Sets'!$A$3:$H$21,6,FALSE)," gave the ",LEFT($Q682,FIND(".",$Q682)-1)," to ",$AK682," ",$AL682,".")</f>
        <v>Taylor gave the onion to their brother.</v>
      </c>
      <c r="AD682" s="107">
        <v>26</v>
      </c>
      <c r="AE682" s="106" t="str" cm="1">
        <f t="array" ref="AE682">_xlfn.IFS($B682="both", "_nametag", $B682="nametag", "_nametag", $B682="intro", "", $B682="neither", "")</f>
        <v/>
      </c>
      <c r="AF682" s="46" t="s">
        <v>6</v>
      </c>
      <c r="AG682" s="46" t="s">
        <v>5</v>
      </c>
      <c r="AH682" s="108" t="str">
        <f t="shared" si="126"/>
        <v>onion</v>
      </c>
      <c r="AI682" s="46" t="s">
        <v>7</v>
      </c>
      <c r="AJ682" s="110" t="str">
        <f t="shared" si="124"/>
        <v>top right</v>
      </c>
      <c r="AK682" s="110" t="str" cm="1">
        <f t="array" ref="AK682">_xlfn.IFS($G682="he", "his", $G682="she", "her", $G682="they", "their")</f>
        <v>their</v>
      </c>
      <c r="AL682" s="110" t="s">
        <v>135</v>
      </c>
      <c r="AM682" s="111" t="str">
        <f t="shared" si="125"/>
        <v>they_brother</v>
      </c>
      <c r="AN682" s="106" t="str">
        <f t="shared" si="127"/>
        <v>HT3_brother_taylor.png</v>
      </c>
      <c r="AO682" s="106" t="str">
        <f t="shared" si="128"/>
        <v>HT3_sister_taylor.png</v>
      </c>
      <c r="AP682" s="106" t="str">
        <f t="shared" si="129"/>
        <v>HT1_brother_alex.png</v>
      </c>
      <c r="AQ682" s="106" t="str">
        <f t="shared" si="130"/>
        <v>HT1_sister_alex.png</v>
      </c>
      <c r="AR682" s="106" t="s">
        <v>358</v>
      </c>
      <c r="AS682" s="106" t="s">
        <v>355</v>
      </c>
      <c r="AT682" s="106" t="s">
        <v>357</v>
      </c>
      <c r="AU682" s="106" t="s">
        <v>356</v>
      </c>
    </row>
    <row r="683" spans="1:47" x14ac:dyDescent="0.25">
      <c r="A683" s="107">
        <v>19</v>
      </c>
      <c r="B683" s="107" t="s">
        <v>125</v>
      </c>
      <c r="C683" s="107">
        <v>1</v>
      </c>
      <c r="D683" s="46" t="s">
        <v>10</v>
      </c>
      <c r="E683" s="46" t="str">
        <f t="shared" si="120"/>
        <v>neither_list1_critical27</v>
      </c>
      <c r="F683" s="109" t="s">
        <v>339</v>
      </c>
      <c r="G683" s="46" t="s">
        <v>197</v>
      </c>
      <c r="H683" s="46">
        <f>VLOOKUP($C683&amp;$G683,'Character Sets'!$A$3:$H$21,3,FALSE)</f>
        <v>3</v>
      </c>
      <c r="I683" s="46" t="str">
        <f>VLOOKUP($C683&amp;$G683,'Character Sets'!$A$3:$H$21,4,FALSE)</f>
        <v>HT3</v>
      </c>
      <c r="J683" s="46" t="str">
        <f>LOWER(VLOOKUP($C683&amp;$G683,'Character Sets'!$A$3:$H$21,6,FALSE))</f>
        <v>taylor</v>
      </c>
      <c r="K683" s="114" t="str">
        <f t="shared" si="121"/>
        <v>HT3_they_taylor.png</v>
      </c>
      <c r="L683" s="46" t="s">
        <v>195</v>
      </c>
      <c r="M683" s="46">
        <f>VLOOKUP($C683&amp;$L683,'Character Sets'!$A$3:$H$21,3,FALSE)</f>
        <v>1</v>
      </c>
      <c r="N683" s="46" t="str">
        <f>VLOOKUP($C683&amp;$L683,'Character Sets'!$A$3:$H$21,4,FALSE)</f>
        <v>HT1</v>
      </c>
      <c r="O683" s="46" t="str">
        <f>LOWER(VLOOKUP($C683&amp;$L683,'Character Sets'!$A$3:$H$21,6,FALSE))</f>
        <v>alex</v>
      </c>
      <c r="P683" s="114" t="str">
        <f t="shared" si="122"/>
        <v>HT1_he_alex.png</v>
      </c>
      <c r="Q683" s="114" t="s">
        <v>34</v>
      </c>
      <c r="R683" s="107" cm="1">
        <f t="array" ref="R683">_xlfn.IFS($AF683="left", 275, $AF683="right", 525)</f>
        <v>275</v>
      </c>
      <c r="S683" s="107" cm="1">
        <f t="array" ref="S683">_xlfn.IFS($AG683="left", 275, $AG683="right", 525)</f>
        <v>525</v>
      </c>
      <c r="T683" s="107" cm="1">
        <f t="array" ref="T683">_xlfn.IFS($AF683="left", 175, $AF683="right", 725)</f>
        <v>175</v>
      </c>
      <c r="U683" s="107" cm="1">
        <f t="array" ref="U683">_xlfn.IFS($AI683="top", 150, $AI683="bottom", 250)</f>
        <v>250</v>
      </c>
      <c r="V683" s="107" cm="1">
        <f t="array" ref="V683">_xlfn.IFS($AI683="top", 100, $AI683="bottom", 300)</f>
        <v>300</v>
      </c>
      <c r="W683" s="107" cm="1">
        <f t="array" ref="W683">_xlfn.IFS($AI683="top", 50, $AI683="bottom", 350)</f>
        <v>350</v>
      </c>
      <c r="X683" s="111" t="str">
        <f t="shared" si="123"/>
        <v>HT3_brother_taylor.png</v>
      </c>
      <c r="Y683" s="106" t="str" cm="1">
        <f t="array" ref="Y683">_xlfn.IFS($AR683="target_sister",$AO683,$AR683="target_brother", $AN683,$AR683="distractor_sister",$AQ683,$AR683="distractor_brother",$AP683)</f>
        <v>HT3_sister_taylor.png</v>
      </c>
      <c r="Z683" s="106" t="str" cm="1">
        <f t="array" ref="Z683">_xlfn.IFS($AS683="target_sister",$AO683,$AS683="target_brother", $AN683,$AS683="distractor_sister",$AQ683,$AS683="distractor_brother",$AP683)</f>
        <v>HT1_brother_alex.png</v>
      </c>
      <c r="AA683" s="106" t="str" cm="1">
        <f t="array" ref="AA683">_xlfn.IFS($AT683="target_sister",$AO683,$AT683="target_brother", $AN683,$AT683="distractor_sister",$AQ683,$AT683="distractor_brother",$AP683)</f>
        <v>HT3_brother_taylor.png</v>
      </c>
      <c r="AB683" s="106" t="str" cm="1">
        <f t="array" ref="AB683">_xlfn.IFS($AU683="target_sister",$AO683,$AU683="target_brother", $AN683,$AU683="distractor_sister",$AQ683,$AU683="distractor_brother",$AP683)</f>
        <v>HT1_sister_alex.png</v>
      </c>
      <c r="AC683" s="111" t="str">
        <f>_xlfn.CONCAT(VLOOKUP($C683&amp;$G683,'Character Sets'!$A$3:$H$21,6,FALSE)," gave the ",LEFT($Q683,FIND(".",$Q683)-1)," to ",$AK683," ",$AL683,".")</f>
        <v>Taylor gave the watermelon to their brother.</v>
      </c>
      <c r="AD683" s="107">
        <v>27</v>
      </c>
      <c r="AE683" s="106" t="str" cm="1">
        <f t="array" ref="AE683">_xlfn.IFS($B683="both", "_nametag", $B683="nametag", "_nametag", $B683="intro", "", $B683="neither", "")</f>
        <v/>
      </c>
      <c r="AF683" s="46" t="s">
        <v>5</v>
      </c>
      <c r="AG683" s="46" t="s">
        <v>6</v>
      </c>
      <c r="AH683" s="108" t="str">
        <f t="shared" si="126"/>
        <v>watermelon</v>
      </c>
      <c r="AI683" s="46" t="s">
        <v>8</v>
      </c>
      <c r="AJ683" s="110" t="str">
        <f t="shared" si="124"/>
        <v>bottom left</v>
      </c>
      <c r="AK683" s="110" t="str" cm="1">
        <f t="array" ref="AK683">_xlfn.IFS($G683="he", "his", $G683="she", "her", $G683="they", "their")</f>
        <v>their</v>
      </c>
      <c r="AL683" s="110" t="s">
        <v>135</v>
      </c>
      <c r="AM683" s="111" t="str">
        <f t="shared" si="125"/>
        <v>they_brother</v>
      </c>
      <c r="AN683" s="106" t="str">
        <f t="shared" si="127"/>
        <v>HT3_brother_taylor.png</v>
      </c>
      <c r="AO683" s="106" t="str">
        <f t="shared" si="128"/>
        <v>HT3_sister_taylor.png</v>
      </c>
      <c r="AP683" s="106" t="str">
        <f t="shared" si="129"/>
        <v>HT1_brother_alex.png</v>
      </c>
      <c r="AQ683" s="106" t="str">
        <f t="shared" si="130"/>
        <v>HT1_sister_alex.png</v>
      </c>
      <c r="AR683" s="106" t="s">
        <v>356</v>
      </c>
      <c r="AS683" s="106" t="s">
        <v>357</v>
      </c>
      <c r="AT683" s="106" t="s">
        <v>355</v>
      </c>
      <c r="AU683" s="106" t="s">
        <v>358</v>
      </c>
    </row>
    <row r="684" spans="1:47" x14ac:dyDescent="0.25">
      <c r="A684" s="107">
        <v>19</v>
      </c>
      <c r="B684" s="107" t="s">
        <v>125</v>
      </c>
      <c r="C684" s="107">
        <v>1</v>
      </c>
      <c r="D684" s="46" t="s">
        <v>10</v>
      </c>
      <c r="E684" s="46" t="str">
        <f t="shared" si="120"/>
        <v>neither_list1_critical28</v>
      </c>
      <c r="F684" s="109" t="s">
        <v>339</v>
      </c>
      <c r="G684" s="46" t="s">
        <v>197</v>
      </c>
      <c r="H684" s="46">
        <f>VLOOKUP($C684&amp;$G684,'Character Sets'!$A$3:$H$21,3,FALSE)</f>
        <v>3</v>
      </c>
      <c r="I684" s="46" t="str">
        <f>VLOOKUP($C684&amp;$G684,'Character Sets'!$A$3:$H$21,4,FALSE)</f>
        <v>HT3</v>
      </c>
      <c r="J684" s="46" t="str">
        <f>LOWER(VLOOKUP($C684&amp;$G684,'Character Sets'!$A$3:$H$21,6,FALSE))</f>
        <v>taylor</v>
      </c>
      <c r="K684" s="114" t="str">
        <f t="shared" si="121"/>
        <v>HT3_they_taylor.png</v>
      </c>
      <c r="L684" s="46" t="s">
        <v>195</v>
      </c>
      <c r="M684" s="46">
        <f>VLOOKUP($C684&amp;$L684,'Character Sets'!$A$3:$H$21,3,FALSE)</f>
        <v>1</v>
      </c>
      <c r="N684" s="46" t="str">
        <f>VLOOKUP($C684&amp;$L684,'Character Sets'!$A$3:$H$21,4,FALSE)</f>
        <v>HT1</v>
      </c>
      <c r="O684" s="46" t="str">
        <f>LOWER(VLOOKUP($C684&amp;$L684,'Character Sets'!$A$3:$H$21,6,FALSE))</f>
        <v>alex</v>
      </c>
      <c r="P684" s="114" t="str">
        <f t="shared" si="122"/>
        <v>HT1_he_alex.png</v>
      </c>
      <c r="Q684" s="114" t="s">
        <v>32</v>
      </c>
      <c r="R684" s="107" cm="1">
        <f t="array" ref="R684">_xlfn.IFS($AF684="left", 275, $AF684="right", 525)</f>
        <v>525</v>
      </c>
      <c r="S684" s="107" cm="1">
        <f t="array" ref="S684">_xlfn.IFS($AG684="left", 275, $AG684="right", 525)</f>
        <v>275</v>
      </c>
      <c r="T684" s="107" cm="1">
        <f t="array" ref="T684">_xlfn.IFS($AF684="left", 175, $AF684="right", 725)</f>
        <v>725</v>
      </c>
      <c r="U684" s="107" cm="1">
        <f t="array" ref="U684">_xlfn.IFS($AI684="top", 150, $AI684="bottom", 250)</f>
        <v>250</v>
      </c>
      <c r="V684" s="107" cm="1">
        <f t="array" ref="V684">_xlfn.IFS($AI684="top", 100, $AI684="bottom", 300)</f>
        <v>300</v>
      </c>
      <c r="W684" s="107" cm="1">
        <f t="array" ref="W684">_xlfn.IFS($AI684="top", 50, $AI684="bottom", 350)</f>
        <v>350</v>
      </c>
      <c r="X684" s="111" t="str">
        <f t="shared" si="123"/>
        <v>HT3_sister_taylor.png</v>
      </c>
      <c r="Y684" s="106" t="str" cm="1">
        <f t="array" ref="Y684">_xlfn.IFS($AR684="target_sister",$AO684,$AR684="target_brother", $AN684,$AR684="distractor_sister",$AQ684,$AR684="distractor_brother",$AP684)</f>
        <v>HT1_sister_alex.png</v>
      </c>
      <c r="Z684" s="106" t="str" cm="1">
        <f t="array" ref="Z684">_xlfn.IFS($AS684="target_sister",$AO684,$AS684="target_brother", $AN684,$AS684="distractor_sister",$AQ684,$AS684="distractor_brother",$AP684)</f>
        <v>HT3_brother_taylor.png</v>
      </c>
      <c r="AA684" s="106" t="str" cm="1">
        <f t="array" ref="AA684">_xlfn.IFS($AT684="target_sister",$AO684,$AT684="target_brother", $AN684,$AT684="distractor_sister",$AQ684,$AT684="distractor_brother",$AP684)</f>
        <v>HT1_brother_alex.png</v>
      </c>
      <c r="AB684" s="106" t="str" cm="1">
        <f t="array" ref="AB684">_xlfn.IFS($AU684="target_sister",$AO684,$AU684="target_brother", $AN684,$AU684="distractor_sister",$AQ684,$AU684="distractor_brother",$AP684)</f>
        <v>HT3_sister_taylor.png</v>
      </c>
      <c r="AC684" s="111" t="str">
        <f>_xlfn.CONCAT(VLOOKUP($C684&amp;$G684,'Character Sets'!$A$3:$H$21,6,FALSE)," gave the ",LEFT($Q684,FIND(".",$Q684)-1)," to ",$AK684," ",$AL684,".")</f>
        <v>Taylor gave the knife to their sister.</v>
      </c>
      <c r="AD684" s="107">
        <v>28</v>
      </c>
      <c r="AE684" s="106" t="str" cm="1">
        <f t="array" ref="AE684">_xlfn.IFS($B684="both", "_nametag", $B684="nametag", "_nametag", $B684="intro", "", $B684="neither", "")</f>
        <v/>
      </c>
      <c r="AF684" s="46" t="s">
        <v>6</v>
      </c>
      <c r="AG684" s="46" t="s">
        <v>5</v>
      </c>
      <c r="AH684" s="108" t="str">
        <f t="shared" si="126"/>
        <v>knife</v>
      </c>
      <c r="AI684" s="46" t="s">
        <v>8</v>
      </c>
      <c r="AJ684" s="110" t="str">
        <f t="shared" si="124"/>
        <v>bottom right</v>
      </c>
      <c r="AK684" s="110" t="str" cm="1">
        <f t="array" ref="AK684">_xlfn.IFS($G684="he", "his", $G684="she", "her", $G684="they", "their")</f>
        <v>their</v>
      </c>
      <c r="AL684" s="110" t="s">
        <v>136</v>
      </c>
      <c r="AM684" s="111" t="str">
        <f t="shared" si="125"/>
        <v>they_sister</v>
      </c>
      <c r="AN684" s="106" t="str">
        <f t="shared" si="127"/>
        <v>HT3_brother_taylor.png</v>
      </c>
      <c r="AO684" s="106" t="str">
        <f t="shared" si="128"/>
        <v>HT3_sister_taylor.png</v>
      </c>
      <c r="AP684" s="106" t="str">
        <f t="shared" si="129"/>
        <v>HT1_brother_alex.png</v>
      </c>
      <c r="AQ684" s="106" t="str">
        <f t="shared" si="130"/>
        <v>HT1_sister_alex.png</v>
      </c>
      <c r="AR684" s="106" t="s">
        <v>358</v>
      </c>
      <c r="AS684" s="106" t="s">
        <v>355</v>
      </c>
      <c r="AT684" s="106" t="s">
        <v>357</v>
      </c>
      <c r="AU684" s="106" t="s">
        <v>356</v>
      </c>
    </row>
    <row r="685" spans="1:47" x14ac:dyDescent="0.25">
      <c r="A685" s="107">
        <v>19</v>
      </c>
      <c r="B685" s="107" t="s">
        <v>125</v>
      </c>
      <c r="C685" s="107">
        <v>1</v>
      </c>
      <c r="D685" s="46" t="s">
        <v>10</v>
      </c>
      <c r="E685" s="46" t="str">
        <f t="shared" si="120"/>
        <v>neither_list1_critical29</v>
      </c>
      <c r="F685" s="109" t="s">
        <v>339</v>
      </c>
      <c r="G685" s="46" t="s">
        <v>197</v>
      </c>
      <c r="H685" s="46">
        <f>VLOOKUP($C685&amp;$G685,'Character Sets'!$A$3:$H$21,3,FALSE)</f>
        <v>3</v>
      </c>
      <c r="I685" s="46" t="str">
        <f>VLOOKUP($C685&amp;$G685,'Character Sets'!$A$3:$H$21,4,FALSE)</f>
        <v>HT3</v>
      </c>
      <c r="J685" s="46" t="str">
        <f>LOWER(VLOOKUP($C685&amp;$G685,'Character Sets'!$A$3:$H$21,6,FALSE))</f>
        <v>taylor</v>
      </c>
      <c r="K685" s="114" t="str">
        <f t="shared" si="121"/>
        <v>HT3_they_taylor.png</v>
      </c>
      <c r="L685" s="46" t="s">
        <v>195</v>
      </c>
      <c r="M685" s="46">
        <f>VLOOKUP($C685&amp;$L685,'Character Sets'!$A$3:$H$21,3,FALSE)</f>
        <v>1</v>
      </c>
      <c r="N685" s="46" t="str">
        <f>VLOOKUP($C685&amp;$L685,'Character Sets'!$A$3:$H$21,4,FALSE)</f>
        <v>HT1</v>
      </c>
      <c r="O685" s="46" t="str">
        <f>LOWER(VLOOKUP($C685&amp;$L685,'Character Sets'!$A$3:$H$21,6,FALSE))</f>
        <v>alex</v>
      </c>
      <c r="P685" s="114" t="str">
        <f t="shared" si="122"/>
        <v>HT1_he_alex.png</v>
      </c>
      <c r="Q685" s="114" t="s">
        <v>85</v>
      </c>
      <c r="R685" s="107" cm="1">
        <f t="array" ref="R685">_xlfn.IFS($AF685="left", 275, $AF685="right", 525)</f>
        <v>275</v>
      </c>
      <c r="S685" s="107" cm="1">
        <f t="array" ref="S685">_xlfn.IFS($AG685="left", 275, $AG685="right", 525)</f>
        <v>525</v>
      </c>
      <c r="T685" s="107" cm="1">
        <f t="array" ref="T685">_xlfn.IFS($AF685="left", 175, $AF685="right", 725)</f>
        <v>175</v>
      </c>
      <c r="U685" s="107" cm="1">
        <f t="array" ref="U685">_xlfn.IFS($AI685="top", 150, $AI685="bottom", 250)</f>
        <v>150</v>
      </c>
      <c r="V685" s="107" cm="1">
        <f t="array" ref="V685">_xlfn.IFS($AI685="top", 100, $AI685="bottom", 300)</f>
        <v>100</v>
      </c>
      <c r="W685" s="107" cm="1">
        <f t="array" ref="W685">_xlfn.IFS($AI685="top", 50, $AI685="bottom", 350)</f>
        <v>50</v>
      </c>
      <c r="X685" s="111" t="str">
        <f t="shared" si="123"/>
        <v>HT3_brother_taylor.png</v>
      </c>
      <c r="Y685" s="106" t="str" cm="1">
        <f t="array" ref="Y685">_xlfn.IFS($AR685="target_sister",$AO685,$AR685="target_brother", $AN685,$AR685="distractor_sister",$AQ685,$AR685="distractor_brother",$AP685)</f>
        <v>HT3_brother_taylor.png</v>
      </c>
      <c r="Z685" s="106" t="str" cm="1">
        <f t="array" ref="Z685">_xlfn.IFS($AS685="target_sister",$AO685,$AS685="target_brother", $AN685,$AS685="distractor_sister",$AQ685,$AS685="distractor_brother",$AP685)</f>
        <v>HT1_brother_alex.png</v>
      </c>
      <c r="AA685" s="106" t="str" cm="1">
        <f t="array" ref="AA685">_xlfn.IFS($AT685="target_sister",$AO685,$AT685="target_brother", $AN685,$AT685="distractor_sister",$AQ685,$AT685="distractor_brother",$AP685)</f>
        <v>HT3_sister_taylor.png</v>
      </c>
      <c r="AB685" s="106" t="str" cm="1">
        <f t="array" ref="AB685">_xlfn.IFS($AU685="target_sister",$AO685,$AU685="target_brother", $AN685,$AU685="distractor_sister",$AQ685,$AU685="distractor_brother",$AP685)</f>
        <v>HT1_sister_alex.png</v>
      </c>
      <c r="AC685" s="111" t="str">
        <f>_xlfn.CONCAT(VLOOKUP($C685&amp;$G685,'Character Sets'!$A$3:$H$21,6,FALSE)," gave the ",LEFT($Q685,FIND(".",$Q685)-1)," to ",$AK685," ",$AL685,".")</f>
        <v>Taylor gave the cookie to their brother.</v>
      </c>
      <c r="AD685" s="107">
        <v>29</v>
      </c>
      <c r="AE685" s="106" t="str" cm="1">
        <f t="array" ref="AE685">_xlfn.IFS($B685="both", "_nametag", $B685="nametag", "_nametag", $B685="intro", "", $B685="neither", "")</f>
        <v/>
      </c>
      <c r="AF685" s="46" t="s">
        <v>5</v>
      </c>
      <c r="AG685" s="46" t="s">
        <v>6</v>
      </c>
      <c r="AH685" s="108" t="str">
        <f t="shared" si="126"/>
        <v>cookie</v>
      </c>
      <c r="AI685" s="46" t="s">
        <v>7</v>
      </c>
      <c r="AJ685" s="110" t="str">
        <f t="shared" si="124"/>
        <v>top left</v>
      </c>
      <c r="AK685" s="110" t="str" cm="1">
        <f t="array" ref="AK685">_xlfn.IFS($G685="he", "his", $G685="she", "her", $G685="they", "their")</f>
        <v>their</v>
      </c>
      <c r="AL685" s="110" t="s">
        <v>135</v>
      </c>
      <c r="AM685" s="111" t="str">
        <f t="shared" si="125"/>
        <v>they_brother</v>
      </c>
      <c r="AN685" s="106" t="str">
        <f t="shared" si="127"/>
        <v>HT3_brother_taylor.png</v>
      </c>
      <c r="AO685" s="106" t="str">
        <f t="shared" si="128"/>
        <v>HT3_sister_taylor.png</v>
      </c>
      <c r="AP685" s="106" t="str">
        <f t="shared" si="129"/>
        <v>HT1_brother_alex.png</v>
      </c>
      <c r="AQ685" s="106" t="str">
        <f t="shared" si="130"/>
        <v>HT1_sister_alex.png</v>
      </c>
      <c r="AR685" s="106" t="s">
        <v>355</v>
      </c>
      <c r="AS685" s="106" t="s">
        <v>357</v>
      </c>
      <c r="AT685" s="106" t="s">
        <v>356</v>
      </c>
      <c r="AU685" s="106" t="s">
        <v>358</v>
      </c>
    </row>
    <row r="686" spans="1:47" x14ac:dyDescent="0.25">
      <c r="A686" s="107">
        <v>19</v>
      </c>
      <c r="B686" s="107" t="s">
        <v>125</v>
      </c>
      <c r="C686" s="107">
        <v>1</v>
      </c>
      <c r="D686" s="46" t="s">
        <v>10</v>
      </c>
      <c r="E686" s="46" t="str">
        <f t="shared" si="120"/>
        <v>neither_list1_critical30</v>
      </c>
      <c r="F686" s="109" t="s">
        <v>339</v>
      </c>
      <c r="G686" s="46" t="s">
        <v>197</v>
      </c>
      <c r="H686" s="46">
        <f>VLOOKUP($C686&amp;$G686,'Character Sets'!$A$3:$H$21,3,FALSE)</f>
        <v>3</v>
      </c>
      <c r="I686" s="46" t="str">
        <f>VLOOKUP($C686&amp;$G686,'Character Sets'!$A$3:$H$21,4,FALSE)</f>
        <v>HT3</v>
      </c>
      <c r="J686" s="46" t="str">
        <f>LOWER(VLOOKUP($C686&amp;$G686,'Character Sets'!$A$3:$H$21,6,FALSE))</f>
        <v>taylor</v>
      </c>
      <c r="K686" s="114" t="str">
        <f t="shared" si="121"/>
        <v>HT3_they_taylor.png</v>
      </c>
      <c r="L686" s="46" t="s">
        <v>195</v>
      </c>
      <c r="M686" s="46">
        <f>VLOOKUP($C686&amp;$L686,'Character Sets'!$A$3:$H$21,3,FALSE)</f>
        <v>1</v>
      </c>
      <c r="N686" s="46" t="str">
        <f>VLOOKUP($C686&amp;$L686,'Character Sets'!$A$3:$H$21,4,FALSE)</f>
        <v>HT1</v>
      </c>
      <c r="O686" s="46" t="str">
        <f>LOWER(VLOOKUP($C686&amp;$L686,'Character Sets'!$A$3:$H$21,6,FALSE))</f>
        <v>alex</v>
      </c>
      <c r="P686" s="114" t="str">
        <f t="shared" si="122"/>
        <v>HT1_he_alex.png</v>
      </c>
      <c r="Q686" s="114" t="s">
        <v>33</v>
      </c>
      <c r="R686" s="107" cm="1">
        <f t="array" ref="R686">_xlfn.IFS($AF686="left", 275, $AF686="right", 525)</f>
        <v>525</v>
      </c>
      <c r="S686" s="107" cm="1">
        <f t="array" ref="S686">_xlfn.IFS($AG686="left", 275, $AG686="right", 525)</f>
        <v>275</v>
      </c>
      <c r="T686" s="107" cm="1">
        <f t="array" ref="T686">_xlfn.IFS($AF686="left", 175, $AF686="right", 725)</f>
        <v>725</v>
      </c>
      <c r="U686" s="107" cm="1">
        <f t="array" ref="U686">_xlfn.IFS($AI686="top", 150, $AI686="bottom", 250)</f>
        <v>250</v>
      </c>
      <c r="V686" s="107" cm="1">
        <f t="array" ref="V686">_xlfn.IFS($AI686="top", 100, $AI686="bottom", 300)</f>
        <v>300</v>
      </c>
      <c r="W686" s="107" cm="1">
        <f t="array" ref="W686">_xlfn.IFS($AI686="top", 50, $AI686="bottom", 350)</f>
        <v>350</v>
      </c>
      <c r="X686" s="111" t="str">
        <f t="shared" si="123"/>
        <v>HT3_sister_taylor.png</v>
      </c>
      <c r="Y686" s="106" t="str" cm="1">
        <f t="array" ref="Y686">_xlfn.IFS($AR686="target_sister",$AO686,$AR686="target_brother", $AN686,$AR686="distractor_sister",$AQ686,$AR686="distractor_brother",$AP686)</f>
        <v>HT1_sister_alex.png</v>
      </c>
      <c r="Z686" s="106" t="str" cm="1">
        <f t="array" ref="Z686">_xlfn.IFS($AS686="target_sister",$AO686,$AS686="target_brother", $AN686,$AS686="distractor_sister",$AQ686,$AS686="distractor_brother",$AP686)</f>
        <v>HT3_brother_taylor.png</v>
      </c>
      <c r="AA686" s="106" t="str" cm="1">
        <f t="array" ref="AA686">_xlfn.IFS($AT686="target_sister",$AO686,$AT686="target_brother", $AN686,$AT686="distractor_sister",$AQ686,$AT686="distractor_brother",$AP686)</f>
        <v>HT1_brother_alex.png</v>
      </c>
      <c r="AB686" s="106" t="str" cm="1">
        <f t="array" ref="AB686">_xlfn.IFS($AU686="target_sister",$AO686,$AU686="target_brother", $AN686,$AU686="distractor_sister",$AQ686,$AU686="distractor_brother",$AP686)</f>
        <v>HT3_sister_taylor.png</v>
      </c>
      <c r="AC686" s="111" t="str">
        <f>_xlfn.CONCAT(VLOOKUP($C686&amp;$G686,'Character Sets'!$A$3:$H$21,6,FALSE)," gave the ",LEFT($Q686,FIND(".",$Q686)-1)," to ",$AK686," ",$AL686,".")</f>
        <v>Taylor gave the tomato to their sister.</v>
      </c>
      <c r="AD686" s="107">
        <v>30</v>
      </c>
      <c r="AE686" s="106" t="str" cm="1">
        <f t="array" ref="AE686">_xlfn.IFS($B686="both", "_nametag", $B686="nametag", "_nametag", $B686="intro", "", $B686="neither", "")</f>
        <v/>
      </c>
      <c r="AF686" s="46" t="s">
        <v>6</v>
      </c>
      <c r="AG686" s="46" t="s">
        <v>5</v>
      </c>
      <c r="AH686" s="108" t="str">
        <f t="shared" si="126"/>
        <v>tomato</v>
      </c>
      <c r="AI686" s="108" t="s">
        <v>8</v>
      </c>
      <c r="AJ686" s="110" t="str">
        <f t="shared" si="124"/>
        <v>bottom right</v>
      </c>
      <c r="AK686" s="110" t="str" cm="1">
        <f t="array" ref="AK686">_xlfn.IFS($G686="he", "his", $G686="she", "her", $G686="they", "their")</f>
        <v>their</v>
      </c>
      <c r="AL686" s="110" t="s">
        <v>136</v>
      </c>
      <c r="AM686" s="111" t="str">
        <f t="shared" si="125"/>
        <v>they_sister</v>
      </c>
      <c r="AN686" s="106" t="str">
        <f t="shared" si="127"/>
        <v>HT3_brother_taylor.png</v>
      </c>
      <c r="AO686" s="106" t="str">
        <f t="shared" si="128"/>
        <v>HT3_sister_taylor.png</v>
      </c>
      <c r="AP686" s="106" t="str">
        <f t="shared" si="129"/>
        <v>HT1_brother_alex.png</v>
      </c>
      <c r="AQ686" s="106" t="str">
        <f t="shared" si="130"/>
        <v>HT1_sister_alex.png</v>
      </c>
      <c r="AR686" s="106" t="s">
        <v>358</v>
      </c>
      <c r="AS686" s="106" t="s">
        <v>355</v>
      </c>
      <c r="AT686" s="106" t="s">
        <v>357</v>
      </c>
      <c r="AU686" s="106" t="s">
        <v>356</v>
      </c>
    </row>
    <row r="687" spans="1:47" x14ac:dyDescent="0.25">
      <c r="A687" s="107">
        <v>20</v>
      </c>
      <c r="B687" s="107" t="s">
        <v>125</v>
      </c>
      <c r="C687" s="107">
        <v>2</v>
      </c>
      <c r="D687" s="46" t="s">
        <v>65</v>
      </c>
      <c r="E687" s="46" t="str">
        <f t="shared" si="120"/>
        <v>neither_list2_example1</v>
      </c>
      <c r="F687" s="109" t="s">
        <v>337</v>
      </c>
      <c r="G687" s="46" t="s">
        <v>195</v>
      </c>
      <c r="H687" s="46">
        <f>VLOOKUP($C687&amp;$G687,'Character Sets'!$A$3:$H$21,3,FALSE)</f>
        <v>4</v>
      </c>
      <c r="I687" s="46" t="str">
        <f>VLOOKUP($C687&amp;$G687,'Character Sets'!$A$3:$H$21,4,FALSE)</f>
        <v>HT1</v>
      </c>
      <c r="J687" s="46" t="str">
        <f>LOWER(VLOOKUP($C687&amp;$G687,'Character Sets'!$A$3:$H$21,6,FALSE))</f>
        <v>jordan</v>
      </c>
      <c r="K687" s="114" t="str">
        <f t="shared" si="121"/>
        <v>HT1_he_jordan.png</v>
      </c>
      <c r="L687" s="46" t="s">
        <v>196</v>
      </c>
      <c r="M687" s="46">
        <f>VLOOKUP($C687&amp;$L687,'Character Sets'!$A$3:$H$21,3,FALSE)</f>
        <v>5</v>
      </c>
      <c r="N687" s="46" t="str">
        <f>VLOOKUP($C687&amp;$L687,'Character Sets'!$A$3:$H$21,4,FALSE)</f>
        <v>ST2</v>
      </c>
      <c r="O687" s="46" t="str">
        <f>LOWER(VLOOKUP($C687&amp;$L687,'Character Sets'!$A$3:$H$21,6,FALSE))</f>
        <v>casey</v>
      </c>
      <c r="P687" s="114" t="str">
        <f t="shared" si="122"/>
        <v>ST2_she_casey.png</v>
      </c>
      <c r="Q687" s="114" t="s">
        <v>38</v>
      </c>
      <c r="R687" s="107" cm="1">
        <f t="array" ref="R687">_xlfn.IFS($AF687="left", 275, $AF687="right", 525)</f>
        <v>275</v>
      </c>
      <c r="S687" s="107" cm="1">
        <f t="array" ref="S687">_xlfn.IFS($AG687="left", 275, $AG687="right", 525)</f>
        <v>525</v>
      </c>
      <c r="T687" s="107" cm="1">
        <f t="array" ref="T687">_xlfn.IFS($AF687="left", 175, $AF687="right", 725)</f>
        <v>175</v>
      </c>
      <c r="U687" s="107" cm="1">
        <f t="array" ref="U687">_xlfn.IFS($AI687="top", 150, $AI687="bottom", 250)</f>
        <v>250</v>
      </c>
      <c r="V687" s="107" cm="1">
        <f t="array" ref="V687">_xlfn.IFS($AI687="top", 100, $AI687="bottom", 300)</f>
        <v>300</v>
      </c>
      <c r="W687" s="107" cm="1">
        <f t="array" ref="W687">_xlfn.IFS($AI687="top", 50, $AI687="bottom", 350)</f>
        <v>350</v>
      </c>
      <c r="X687" s="111" t="str">
        <f t="shared" si="123"/>
        <v>HT1_brother_jordan.png</v>
      </c>
      <c r="Y687" s="106" t="str" cm="1">
        <f t="array" ref="Y687">_xlfn.IFS($AR687="target_sister",$AO687,$AR687="target_brother", $AN687,$AR687="distractor_sister",$AQ687,$AR687="distractor_brother",$AP687)</f>
        <v>HT1_sister_jordan.png</v>
      </c>
      <c r="Z687" s="106" t="str" cm="1">
        <f t="array" ref="Z687">_xlfn.IFS($AS687="target_sister",$AO687,$AS687="target_brother", $AN687,$AS687="distractor_sister",$AQ687,$AS687="distractor_brother",$AP687)</f>
        <v>ST2_brother_casey.png</v>
      </c>
      <c r="AA687" s="106" t="str" cm="1">
        <f t="array" ref="AA687">_xlfn.IFS($AT687="target_sister",$AO687,$AT687="target_brother", $AN687,$AT687="distractor_sister",$AQ687,$AT687="distractor_brother",$AP687)</f>
        <v>HT1_brother_jordan.png</v>
      </c>
      <c r="AB687" s="106" t="str" cm="1">
        <f t="array" ref="AB687">_xlfn.IFS($AU687="target_sister",$AO687,$AU687="target_brother", $AN687,$AU687="distractor_sister",$AQ687,$AU687="distractor_brother",$AP687)</f>
        <v>ST2_sister_casey.png</v>
      </c>
      <c r="AC687" s="111" t="str">
        <f>_xlfn.CONCAT(VLOOKUP($C687&amp;$G687,'Character Sets'!$A$3:$H$21,6,FALSE)," gave the ",LEFT($Q687,FIND(".",$Q687)-1)," to ",$AK687," ",$AL687,".")</f>
        <v>Jordan gave the fork to his brother.</v>
      </c>
      <c r="AD687" s="107">
        <v>1</v>
      </c>
      <c r="AE687" s="106" t="str" cm="1">
        <f t="array" ref="AE687">_xlfn.IFS($B687="both", "_nametag", $B687="nametag", "_nametag", $B687="intro", "", $B687="neither", "")</f>
        <v/>
      </c>
      <c r="AF687" s="108" t="s">
        <v>5</v>
      </c>
      <c r="AG687" s="108" t="s">
        <v>6</v>
      </c>
      <c r="AH687" s="108" t="str">
        <f t="shared" si="126"/>
        <v>fork</v>
      </c>
      <c r="AI687" s="108" t="s">
        <v>8</v>
      </c>
      <c r="AJ687" s="110" t="str">
        <f t="shared" si="124"/>
        <v>bottom left</v>
      </c>
      <c r="AK687" s="110" t="str" cm="1">
        <f t="array" ref="AK687">_xlfn.IFS($G687="he", "his", $G687="she", "her", $G687="they", "their")</f>
        <v>his</v>
      </c>
      <c r="AL687" s="110" t="s">
        <v>135</v>
      </c>
      <c r="AM687" s="111" t="str">
        <f t="shared" si="125"/>
        <v>he_brother</v>
      </c>
      <c r="AN687" s="106" t="str">
        <f t="shared" si="127"/>
        <v>HT1_brother_jordan.png</v>
      </c>
      <c r="AO687" s="106" t="str">
        <f t="shared" si="128"/>
        <v>HT1_sister_jordan.png</v>
      </c>
      <c r="AP687" s="106" t="str">
        <f t="shared" si="129"/>
        <v>ST2_brother_casey.png</v>
      </c>
      <c r="AQ687" s="106" t="str">
        <f t="shared" si="130"/>
        <v>ST2_sister_casey.png</v>
      </c>
      <c r="AR687" s="106" t="s">
        <v>356</v>
      </c>
      <c r="AS687" s="106" t="s">
        <v>357</v>
      </c>
      <c r="AT687" s="106" t="s">
        <v>355</v>
      </c>
      <c r="AU687" s="106" t="s">
        <v>358</v>
      </c>
    </row>
    <row r="688" spans="1:47" x14ac:dyDescent="0.25">
      <c r="A688" s="107">
        <v>20</v>
      </c>
      <c r="B688" s="107" t="s">
        <v>125</v>
      </c>
      <c r="C688" s="107">
        <v>2</v>
      </c>
      <c r="D688" s="46" t="s">
        <v>65</v>
      </c>
      <c r="E688" s="46" t="str">
        <f t="shared" si="120"/>
        <v>neither_list2_example2</v>
      </c>
      <c r="F688" s="109" t="s">
        <v>338</v>
      </c>
      <c r="G688" s="46" t="s">
        <v>196</v>
      </c>
      <c r="H688" s="46">
        <f>VLOOKUP($C688&amp;$G688,'Character Sets'!$A$3:$H$21,3,FALSE)</f>
        <v>5</v>
      </c>
      <c r="I688" s="46" t="str">
        <f>VLOOKUP($C688&amp;$G688,'Character Sets'!$A$3:$H$21,4,FALSE)</f>
        <v>ST2</v>
      </c>
      <c r="J688" s="46" t="str">
        <f>LOWER(VLOOKUP($C688&amp;$G688,'Character Sets'!$A$3:$H$21,6,FALSE))</f>
        <v>casey</v>
      </c>
      <c r="K688" s="114" t="str">
        <f t="shared" si="121"/>
        <v>ST2_she_casey.png</v>
      </c>
      <c r="L688" s="46" t="s">
        <v>197</v>
      </c>
      <c r="M688" s="46">
        <f>VLOOKUP($C688&amp;$L688,'Character Sets'!$A$3:$H$21,3,FALSE)</f>
        <v>6</v>
      </c>
      <c r="N688" s="46" t="str">
        <f>VLOOKUP($C688&amp;$L688,'Character Sets'!$A$3:$H$21,4,FALSE)</f>
        <v>ST3</v>
      </c>
      <c r="O688" s="46" t="str">
        <f>LOWER(VLOOKUP($C688&amp;$L688,'Character Sets'!$A$3:$H$21,6,FALSE))</f>
        <v>jaime</v>
      </c>
      <c r="P688" s="114" t="str">
        <f t="shared" si="122"/>
        <v>ST3_they_jaime.png</v>
      </c>
      <c r="Q688" s="114" t="s">
        <v>99</v>
      </c>
      <c r="R688" s="107" cm="1">
        <f t="array" ref="R688">_xlfn.IFS($AF688="left", 275, $AF688="right", 525)</f>
        <v>525</v>
      </c>
      <c r="S688" s="107" cm="1">
        <f t="array" ref="S688">_xlfn.IFS($AG688="left", 275, $AG688="right", 525)</f>
        <v>275</v>
      </c>
      <c r="T688" s="107" cm="1">
        <f t="array" ref="T688">_xlfn.IFS($AF688="left", 175, $AF688="right", 725)</f>
        <v>725</v>
      </c>
      <c r="U688" s="107" cm="1">
        <f t="array" ref="U688">_xlfn.IFS($AI688="top", 150, $AI688="bottom", 250)</f>
        <v>250</v>
      </c>
      <c r="V688" s="107" cm="1">
        <f t="array" ref="V688">_xlfn.IFS($AI688="top", 100, $AI688="bottom", 300)</f>
        <v>300</v>
      </c>
      <c r="W688" s="107" cm="1">
        <f t="array" ref="W688">_xlfn.IFS($AI688="top", 50, $AI688="bottom", 350)</f>
        <v>350</v>
      </c>
      <c r="X688" s="111" t="str">
        <f t="shared" si="123"/>
        <v>ST2_sister_casey.png</v>
      </c>
      <c r="Y688" s="106" t="str" cm="1">
        <f t="array" ref="Y688">_xlfn.IFS($AR688="target_sister",$AO688,$AR688="target_brother", $AN688,$AR688="distractor_sister",$AQ688,$AR688="distractor_brother",$AP688)</f>
        <v>ST3_brother_jaime.png</v>
      </c>
      <c r="Z688" s="106" t="str" cm="1">
        <f t="array" ref="Z688">_xlfn.IFS($AS688="target_sister",$AO688,$AS688="target_brother", $AN688,$AS688="distractor_sister",$AQ688,$AS688="distractor_brother",$AP688)</f>
        <v>ST2_brother_casey.png</v>
      </c>
      <c r="AA688" s="106" t="str" cm="1">
        <f t="array" ref="AA688">_xlfn.IFS($AT688="target_sister",$AO688,$AT688="target_brother", $AN688,$AT688="distractor_sister",$AQ688,$AT688="distractor_brother",$AP688)</f>
        <v>ST3_sister_jaime.png</v>
      </c>
      <c r="AB688" s="106" t="str" cm="1">
        <f t="array" ref="AB688">_xlfn.IFS($AU688="target_sister",$AO688,$AU688="target_brother", $AN688,$AU688="distractor_sister",$AQ688,$AU688="distractor_brother",$AP688)</f>
        <v>ST2_sister_casey.png</v>
      </c>
      <c r="AC688" s="111" t="str">
        <f>_xlfn.CONCAT(VLOOKUP($C688&amp;$G688,'Character Sets'!$A$3:$H$21,6,FALSE)," gave the ",LEFT($Q688,FIND(".",$Q688)-1)," to ",$AK688," ",$AL688,".")</f>
        <v>Casey gave the pepper to her sister.</v>
      </c>
      <c r="AD688" s="107">
        <v>2</v>
      </c>
      <c r="AE688" s="106" t="str" cm="1">
        <f t="array" ref="AE688">_xlfn.IFS($B688="both", "_nametag", $B688="nametag", "_nametag", $B688="intro", "", $B688="neither", "")</f>
        <v/>
      </c>
      <c r="AF688" s="108" t="s">
        <v>6</v>
      </c>
      <c r="AG688" s="108" t="s">
        <v>5</v>
      </c>
      <c r="AH688" s="108" t="str">
        <f t="shared" si="126"/>
        <v>pepper</v>
      </c>
      <c r="AI688" s="108" t="s">
        <v>8</v>
      </c>
      <c r="AJ688" s="110" t="str">
        <f t="shared" si="124"/>
        <v>bottom right</v>
      </c>
      <c r="AK688" s="110" t="str" cm="1">
        <f t="array" ref="AK688">_xlfn.IFS($G688="he", "his", $G688="she", "her", $G688="they", "their")</f>
        <v>her</v>
      </c>
      <c r="AL688" s="110" t="s">
        <v>136</v>
      </c>
      <c r="AM688" s="111" t="str">
        <f t="shared" si="125"/>
        <v>she_sister</v>
      </c>
      <c r="AN688" s="106" t="str">
        <f t="shared" si="127"/>
        <v>ST2_brother_casey.png</v>
      </c>
      <c r="AO688" s="106" t="str">
        <f t="shared" si="128"/>
        <v>ST2_sister_casey.png</v>
      </c>
      <c r="AP688" s="106" t="str">
        <f t="shared" si="129"/>
        <v>ST3_brother_jaime.png</v>
      </c>
      <c r="AQ688" s="106" t="str">
        <f t="shared" si="130"/>
        <v>ST3_sister_jaime.png</v>
      </c>
      <c r="AR688" s="106" t="s">
        <v>357</v>
      </c>
      <c r="AS688" s="106" t="s">
        <v>355</v>
      </c>
      <c r="AT688" s="106" t="s">
        <v>358</v>
      </c>
      <c r="AU688" s="106" t="s">
        <v>356</v>
      </c>
    </row>
    <row r="689" spans="1:47" x14ac:dyDescent="0.25">
      <c r="A689" s="107">
        <v>20</v>
      </c>
      <c r="B689" s="107" t="s">
        <v>125</v>
      </c>
      <c r="C689" s="107">
        <v>2</v>
      </c>
      <c r="D689" s="46" t="s">
        <v>65</v>
      </c>
      <c r="E689" s="46" t="str">
        <f t="shared" si="120"/>
        <v>neither_list2_example3</v>
      </c>
      <c r="F689" s="109" t="s">
        <v>339</v>
      </c>
      <c r="G689" s="46" t="s">
        <v>197</v>
      </c>
      <c r="H689" s="46">
        <f>VLOOKUP($C689&amp;$G689,'Character Sets'!$A$3:$H$21,3,FALSE)</f>
        <v>6</v>
      </c>
      <c r="I689" s="46" t="str">
        <f>VLOOKUP($C689&amp;$G689,'Character Sets'!$A$3:$H$21,4,FALSE)</f>
        <v>ST3</v>
      </c>
      <c r="J689" s="46" t="str">
        <f>LOWER(VLOOKUP($C689&amp;$G689,'Character Sets'!$A$3:$H$21,6,FALSE))</f>
        <v>jaime</v>
      </c>
      <c r="K689" s="114" t="str">
        <f t="shared" si="121"/>
        <v>ST3_they_jaime.png</v>
      </c>
      <c r="L689" s="46" t="s">
        <v>195</v>
      </c>
      <c r="M689" s="46">
        <f>VLOOKUP($C689&amp;$L689,'Character Sets'!$A$3:$H$21,3,FALSE)</f>
        <v>4</v>
      </c>
      <c r="N689" s="46" t="str">
        <f>VLOOKUP($C689&amp;$L689,'Character Sets'!$A$3:$H$21,4,FALSE)</f>
        <v>HT1</v>
      </c>
      <c r="O689" s="46" t="str">
        <f>LOWER(VLOOKUP($C689&amp;$L689,'Character Sets'!$A$3:$H$21,6,FALSE))</f>
        <v>jordan</v>
      </c>
      <c r="P689" s="114" t="str">
        <f t="shared" si="122"/>
        <v>HT1_he_jordan.png</v>
      </c>
      <c r="Q689" s="114" t="s">
        <v>36</v>
      </c>
      <c r="R689" s="107" cm="1">
        <f t="array" ref="R689">_xlfn.IFS($AF689="left", 275, $AF689="right", 525)</f>
        <v>525</v>
      </c>
      <c r="S689" s="107" cm="1">
        <f t="array" ref="S689">_xlfn.IFS($AG689="left", 275, $AG689="right", 525)</f>
        <v>275</v>
      </c>
      <c r="T689" s="107" cm="1">
        <f t="array" ref="T689">_xlfn.IFS($AF689="left", 175, $AF689="right", 725)</f>
        <v>725</v>
      </c>
      <c r="U689" s="107" cm="1">
        <f t="array" ref="U689">_xlfn.IFS($AI689="top", 150, $AI689="bottom", 250)</f>
        <v>150</v>
      </c>
      <c r="V689" s="107" cm="1">
        <f t="array" ref="V689">_xlfn.IFS($AI689="top", 100, $AI689="bottom", 300)</f>
        <v>100</v>
      </c>
      <c r="W689" s="107" cm="1">
        <f t="array" ref="W689">_xlfn.IFS($AI689="top", 50, $AI689="bottom", 350)</f>
        <v>50</v>
      </c>
      <c r="X689" s="111" t="str">
        <f t="shared" si="123"/>
        <v>ST3_brother_jaime.png</v>
      </c>
      <c r="Y689" s="106" t="str" cm="1">
        <f t="array" ref="Y689">_xlfn.IFS($AR689="target_sister",$AO689,$AR689="target_brother", $AN689,$AR689="distractor_sister",$AQ689,$AR689="distractor_brother",$AP689)</f>
        <v>HT1_brother_jordan.png</v>
      </c>
      <c r="Z689" s="106" t="str" cm="1">
        <f t="array" ref="Z689">_xlfn.IFS($AS689="target_sister",$AO689,$AS689="target_brother", $AN689,$AS689="distractor_sister",$AQ689,$AS689="distractor_brother",$AP689)</f>
        <v>ST3_brother_jaime.png</v>
      </c>
      <c r="AA689" s="106" t="str" cm="1">
        <f t="array" ref="AA689">_xlfn.IFS($AT689="target_sister",$AO689,$AT689="target_brother", $AN689,$AT689="distractor_sister",$AQ689,$AT689="distractor_brother",$AP689)</f>
        <v>HT1_sister_jordan.png</v>
      </c>
      <c r="AB689" s="106" t="str" cm="1">
        <f t="array" ref="AB689">_xlfn.IFS($AU689="target_sister",$AO689,$AU689="target_brother", $AN689,$AU689="distractor_sister",$AQ689,$AU689="distractor_brother",$AP689)</f>
        <v>ST3_sister_jaime.png</v>
      </c>
      <c r="AC689" s="111" t="str">
        <f>_xlfn.CONCAT(VLOOKUP($C689&amp;$G689,'Character Sets'!$A$3:$H$21,6,FALSE)," gave the ",LEFT($Q689,FIND(".",$Q689)-1)," to ",$AK689," ",$AL689,".")</f>
        <v>Jaime gave the peach to their brother.</v>
      </c>
      <c r="AD689" s="107">
        <v>3</v>
      </c>
      <c r="AE689" s="106" t="str" cm="1">
        <f t="array" ref="AE689">_xlfn.IFS($B689="both", "_nametag", $B689="nametag", "_nametag", $B689="intro", "", $B689="neither", "")</f>
        <v/>
      </c>
      <c r="AF689" s="108" t="s">
        <v>6</v>
      </c>
      <c r="AG689" s="108" t="s">
        <v>5</v>
      </c>
      <c r="AH689" s="108" t="str">
        <f t="shared" si="126"/>
        <v>peach</v>
      </c>
      <c r="AI689" s="108" t="s">
        <v>7</v>
      </c>
      <c r="AJ689" s="110" t="str">
        <f t="shared" si="124"/>
        <v>top right</v>
      </c>
      <c r="AK689" s="110" t="str" cm="1">
        <f t="array" ref="AK689">_xlfn.IFS($G689="he", "his", $G689="she", "her", $G689="they", "their")</f>
        <v>their</v>
      </c>
      <c r="AL689" s="110" t="s">
        <v>135</v>
      </c>
      <c r="AM689" s="111" t="str">
        <f t="shared" si="125"/>
        <v>they_brother</v>
      </c>
      <c r="AN689" s="106" t="str">
        <f t="shared" si="127"/>
        <v>ST3_brother_jaime.png</v>
      </c>
      <c r="AO689" s="106" t="str">
        <f t="shared" si="128"/>
        <v>ST3_sister_jaime.png</v>
      </c>
      <c r="AP689" s="106" t="str">
        <f t="shared" si="129"/>
        <v>HT1_brother_jordan.png</v>
      </c>
      <c r="AQ689" s="106" t="str">
        <f t="shared" si="130"/>
        <v>HT1_sister_jordan.png</v>
      </c>
      <c r="AR689" s="106" t="s">
        <v>357</v>
      </c>
      <c r="AS689" s="106" t="s">
        <v>355</v>
      </c>
      <c r="AT689" s="106" t="s">
        <v>358</v>
      </c>
      <c r="AU689" s="106" t="s">
        <v>356</v>
      </c>
    </row>
    <row r="690" spans="1:47" x14ac:dyDescent="0.25">
      <c r="A690" s="107">
        <v>20</v>
      </c>
      <c r="B690" s="107" t="s">
        <v>125</v>
      </c>
      <c r="C690" s="107">
        <v>2</v>
      </c>
      <c r="D690" s="46" t="s">
        <v>66</v>
      </c>
      <c r="E690" s="46" t="str">
        <f t="shared" si="120"/>
        <v>neither_list2_practice1</v>
      </c>
      <c r="F690" s="109" t="s">
        <v>338</v>
      </c>
      <c r="G690" s="46" t="s">
        <v>195</v>
      </c>
      <c r="H690" s="46">
        <f>VLOOKUP($C690&amp;$G690,'Character Sets'!$A$3:$H$21,3,FALSE)</f>
        <v>4</v>
      </c>
      <c r="I690" s="46" t="str">
        <f>VLOOKUP($C690&amp;$G690,'Character Sets'!$A$3:$H$21,4,FALSE)</f>
        <v>HT1</v>
      </c>
      <c r="J690" s="46" t="str">
        <f>LOWER(VLOOKUP($C690&amp;$G690,'Character Sets'!$A$3:$H$21,6,FALSE))</f>
        <v>jordan</v>
      </c>
      <c r="K690" s="114" t="str">
        <f t="shared" si="121"/>
        <v>HT1_he_jordan.png</v>
      </c>
      <c r="L690" s="46" t="s">
        <v>197</v>
      </c>
      <c r="M690" s="46">
        <f>VLOOKUP($C690&amp;$L690,'Character Sets'!$A$3:$H$21,3,FALSE)</f>
        <v>6</v>
      </c>
      <c r="N690" s="46" t="str">
        <f>VLOOKUP($C690&amp;$L690,'Character Sets'!$A$3:$H$21,4,FALSE)</f>
        <v>ST3</v>
      </c>
      <c r="O690" s="46" t="str">
        <f>LOWER(VLOOKUP($C690&amp;$L690,'Character Sets'!$A$3:$H$21,6,FALSE))</f>
        <v>jaime</v>
      </c>
      <c r="P690" s="114" t="str">
        <f t="shared" si="122"/>
        <v>ST3_they_jaime.png</v>
      </c>
      <c r="Q690" s="114" t="s">
        <v>39</v>
      </c>
      <c r="R690" s="107" cm="1">
        <f t="array" ref="R690">_xlfn.IFS($AF690="left", 275, $AF690="right", 525)</f>
        <v>525</v>
      </c>
      <c r="S690" s="107" cm="1">
        <f t="array" ref="S690">_xlfn.IFS($AG690="left", 275, $AG690="right", 525)</f>
        <v>275</v>
      </c>
      <c r="T690" s="107" cm="1">
        <f t="array" ref="T690">_xlfn.IFS($AF690="left", 175, $AF690="right", 725)</f>
        <v>725</v>
      </c>
      <c r="U690" s="107" cm="1">
        <f t="array" ref="U690">_xlfn.IFS($AI690="top", 150, $AI690="bottom", 250)</f>
        <v>150</v>
      </c>
      <c r="V690" s="107" cm="1">
        <f t="array" ref="V690">_xlfn.IFS($AI690="top", 100, $AI690="bottom", 300)</f>
        <v>100</v>
      </c>
      <c r="W690" s="107" cm="1">
        <f t="array" ref="W690">_xlfn.IFS($AI690="top", 50, $AI690="bottom", 350)</f>
        <v>50</v>
      </c>
      <c r="X690" s="111" t="str">
        <f t="shared" si="123"/>
        <v>HT1_sister_jordan.png</v>
      </c>
      <c r="Y690" s="106" t="str" cm="1">
        <f t="array" ref="Y690">_xlfn.IFS($AR690="target_sister",$AO690,$AR690="target_brother", $AN690,$AR690="distractor_sister",$AQ690,$AR690="distractor_brother",$AP690)</f>
        <v>ST3_sister_jaime.png</v>
      </c>
      <c r="Z690" s="106" t="str" cm="1">
        <f t="array" ref="Z690">_xlfn.IFS($AS690="target_sister",$AO690,$AS690="target_brother", $AN690,$AS690="distractor_sister",$AQ690,$AS690="distractor_brother",$AP690)</f>
        <v>HT1_sister_jordan.png</v>
      </c>
      <c r="AA690" s="106" t="str" cm="1">
        <f t="array" ref="AA690">_xlfn.IFS($AT690="target_sister",$AO690,$AT690="target_brother", $AN690,$AT690="distractor_sister",$AQ690,$AT690="distractor_brother",$AP690)</f>
        <v>ST3_brother_jaime.png</v>
      </c>
      <c r="AB690" s="106" t="str" cm="1">
        <f t="array" ref="AB690">_xlfn.IFS($AU690="target_sister",$AO690,$AU690="target_brother", $AN690,$AU690="distractor_sister",$AQ690,$AU690="distractor_brother",$AP690)</f>
        <v>HT1_brother_jordan.png</v>
      </c>
      <c r="AC690" s="111" t="str">
        <f>_xlfn.CONCAT(VLOOKUP($C690&amp;$G690,'Character Sets'!$A$3:$H$21,6,FALSE)," gave the ",LEFT($Q690,FIND(".",$Q690)-1)," to ",$AK690," ",$AL690,".")</f>
        <v>Jordan gave the sandwich to his sister.</v>
      </c>
      <c r="AD690" s="107">
        <v>1</v>
      </c>
      <c r="AE690" s="106" t="str" cm="1">
        <f t="array" ref="AE690">_xlfn.IFS($B690="both", "_nametag", $B690="nametag", "_nametag", $B690="intro", "", $B690="neither", "")</f>
        <v/>
      </c>
      <c r="AF690" s="108" t="s">
        <v>6</v>
      </c>
      <c r="AG690" s="108" t="s">
        <v>5</v>
      </c>
      <c r="AH690" s="108" t="str">
        <f t="shared" si="126"/>
        <v>sandwich</v>
      </c>
      <c r="AI690" s="108" t="s">
        <v>7</v>
      </c>
      <c r="AJ690" s="110" t="str">
        <f t="shared" si="124"/>
        <v>top right</v>
      </c>
      <c r="AK690" s="110" t="str" cm="1">
        <f t="array" ref="AK690">_xlfn.IFS($G690="he", "his", $G690="she", "her", $G690="they", "their")</f>
        <v>his</v>
      </c>
      <c r="AL690" s="110" t="s">
        <v>136</v>
      </c>
      <c r="AM690" s="111" t="str">
        <f t="shared" si="125"/>
        <v>he_sister</v>
      </c>
      <c r="AN690" s="106" t="str">
        <f t="shared" si="127"/>
        <v>HT1_brother_jordan.png</v>
      </c>
      <c r="AO690" s="106" t="str">
        <f t="shared" si="128"/>
        <v>HT1_sister_jordan.png</v>
      </c>
      <c r="AP690" s="106" t="str">
        <f t="shared" si="129"/>
        <v>ST3_brother_jaime.png</v>
      </c>
      <c r="AQ690" s="106" t="str">
        <f t="shared" si="130"/>
        <v>ST3_sister_jaime.png</v>
      </c>
      <c r="AR690" s="106" t="s">
        <v>358</v>
      </c>
      <c r="AS690" s="106" t="s">
        <v>356</v>
      </c>
      <c r="AT690" s="106" t="s">
        <v>357</v>
      </c>
      <c r="AU690" s="106" t="s">
        <v>355</v>
      </c>
    </row>
    <row r="691" spans="1:47" x14ac:dyDescent="0.25">
      <c r="A691" s="107">
        <v>20</v>
      </c>
      <c r="B691" s="107" t="s">
        <v>125</v>
      </c>
      <c r="C691" s="107">
        <v>2</v>
      </c>
      <c r="D691" s="46" t="s">
        <v>66</v>
      </c>
      <c r="E691" s="46" t="str">
        <f t="shared" si="120"/>
        <v>neither_list2_practice2</v>
      </c>
      <c r="F691" s="109" t="s">
        <v>337</v>
      </c>
      <c r="G691" s="46" t="s">
        <v>196</v>
      </c>
      <c r="H691" s="46">
        <f>VLOOKUP($C691&amp;$G691,'Character Sets'!$A$3:$H$21,3,FALSE)</f>
        <v>5</v>
      </c>
      <c r="I691" s="46" t="str">
        <f>VLOOKUP($C691&amp;$G691,'Character Sets'!$A$3:$H$21,4,FALSE)</f>
        <v>ST2</v>
      </c>
      <c r="J691" s="46" t="str">
        <f>LOWER(VLOOKUP($C691&amp;$G691,'Character Sets'!$A$3:$H$21,6,FALSE))</f>
        <v>casey</v>
      </c>
      <c r="K691" s="114" t="str">
        <f t="shared" si="121"/>
        <v>ST2_she_casey.png</v>
      </c>
      <c r="L691" s="46" t="s">
        <v>195</v>
      </c>
      <c r="M691" s="46">
        <f>VLOOKUP($C691&amp;$L691,'Character Sets'!$A$3:$H$21,3,FALSE)</f>
        <v>4</v>
      </c>
      <c r="N691" s="46" t="str">
        <f>VLOOKUP($C691&amp;$L691,'Character Sets'!$A$3:$H$21,4,FALSE)</f>
        <v>HT1</v>
      </c>
      <c r="O691" s="46" t="str">
        <f>LOWER(VLOOKUP($C691&amp;$L691,'Character Sets'!$A$3:$H$21,6,FALSE))</f>
        <v>jordan</v>
      </c>
      <c r="P691" s="114" t="str">
        <f t="shared" si="122"/>
        <v>HT1_he_jordan.png</v>
      </c>
      <c r="Q691" s="114" t="s">
        <v>107</v>
      </c>
      <c r="R691" s="107" cm="1">
        <f t="array" ref="R691">_xlfn.IFS($AF691="left", 275, $AF691="right", 525)</f>
        <v>275</v>
      </c>
      <c r="S691" s="107" cm="1">
        <f t="array" ref="S691">_xlfn.IFS($AG691="left", 275, $AG691="right", 525)</f>
        <v>525</v>
      </c>
      <c r="T691" s="107" cm="1">
        <f t="array" ref="T691">_xlfn.IFS($AF691="left", 175, $AF691="right", 725)</f>
        <v>175</v>
      </c>
      <c r="U691" s="107" cm="1">
        <f t="array" ref="U691">_xlfn.IFS($AI691="top", 150, $AI691="bottom", 250)</f>
        <v>150</v>
      </c>
      <c r="V691" s="107" cm="1">
        <f t="array" ref="V691">_xlfn.IFS($AI691="top", 100, $AI691="bottom", 300)</f>
        <v>100</v>
      </c>
      <c r="W691" s="107" cm="1">
        <f t="array" ref="W691">_xlfn.IFS($AI691="top", 50, $AI691="bottom", 350)</f>
        <v>50</v>
      </c>
      <c r="X691" s="111" t="str">
        <f t="shared" si="123"/>
        <v>ST2_brother_casey.png</v>
      </c>
      <c r="Y691" s="106" t="str" cm="1">
        <f t="array" ref="Y691">_xlfn.IFS($AR691="target_sister",$AO691,$AR691="target_brother", $AN691,$AR691="distractor_sister",$AQ691,$AR691="distractor_brother",$AP691)</f>
        <v>ST2_brother_casey.png</v>
      </c>
      <c r="Z691" s="106" t="str" cm="1">
        <f t="array" ref="Z691">_xlfn.IFS($AS691="target_sister",$AO691,$AS691="target_brother", $AN691,$AS691="distractor_sister",$AQ691,$AS691="distractor_brother",$AP691)</f>
        <v>HT1_brother_jordan.png</v>
      </c>
      <c r="AA691" s="106" t="str" cm="1">
        <f t="array" ref="AA691">_xlfn.IFS($AT691="target_sister",$AO691,$AT691="target_brother", $AN691,$AT691="distractor_sister",$AQ691,$AT691="distractor_brother",$AP691)</f>
        <v>ST2_sister_casey.png</v>
      </c>
      <c r="AB691" s="106" t="str" cm="1">
        <f t="array" ref="AB691">_xlfn.IFS($AU691="target_sister",$AO691,$AU691="target_brother", $AN691,$AU691="distractor_sister",$AQ691,$AU691="distractor_brother",$AP691)</f>
        <v>HT1_sister_jordan.png</v>
      </c>
      <c r="AC691" s="111" t="str">
        <f>_xlfn.CONCAT(VLOOKUP($C691&amp;$G691,'Character Sets'!$A$3:$H$21,6,FALSE)," gave the ",LEFT($Q691,FIND(".",$Q691)-1)," to ",$AK691," ",$AL691,".")</f>
        <v>Casey gave the popcorn to her brother.</v>
      </c>
      <c r="AD691" s="107">
        <v>2</v>
      </c>
      <c r="AE691" s="106" t="str" cm="1">
        <f t="array" ref="AE691">_xlfn.IFS($B691="both", "_nametag", $B691="nametag", "_nametag", $B691="intro", "", $B691="neither", "")</f>
        <v/>
      </c>
      <c r="AF691" s="108" t="s">
        <v>5</v>
      </c>
      <c r="AG691" s="108" t="s">
        <v>6</v>
      </c>
      <c r="AH691" s="108" t="str">
        <f t="shared" si="126"/>
        <v>popcorn</v>
      </c>
      <c r="AI691" s="108" t="s">
        <v>7</v>
      </c>
      <c r="AJ691" s="110" t="str">
        <f t="shared" si="124"/>
        <v>top left</v>
      </c>
      <c r="AK691" s="110" t="str" cm="1">
        <f t="array" ref="AK691">_xlfn.IFS($G691="he", "his", $G691="she", "her", $G691="they", "their")</f>
        <v>her</v>
      </c>
      <c r="AL691" s="110" t="s">
        <v>135</v>
      </c>
      <c r="AM691" s="111" t="str">
        <f t="shared" si="125"/>
        <v>she_brother</v>
      </c>
      <c r="AN691" s="106" t="str">
        <f t="shared" si="127"/>
        <v>ST2_brother_casey.png</v>
      </c>
      <c r="AO691" s="106" t="str">
        <f t="shared" si="128"/>
        <v>ST2_sister_casey.png</v>
      </c>
      <c r="AP691" s="106" t="str">
        <f t="shared" si="129"/>
        <v>HT1_brother_jordan.png</v>
      </c>
      <c r="AQ691" s="106" t="str">
        <f t="shared" si="130"/>
        <v>HT1_sister_jordan.png</v>
      </c>
      <c r="AR691" s="106" t="s">
        <v>355</v>
      </c>
      <c r="AS691" s="106" t="s">
        <v>357</v>
      </c>
      <c r="AT691" s="106" t="s">
        <v>356</v>
      </c>
      <c r="AU691" s="106" t="s">
        <v>358</v>
      </c>
    </row>
    <row r="692" spans="1:47" x14ac:dyDescent="0.25">
      <c r="A692" s="107">
        <v>20</v>
      </c>
      <c r="B692" s="107" t="s">
        <v>125</v>
      </c>
      <c r="C692" s="107">
        <v>2</v>
      </c>
      <c r="D692" s="46" t="s">
        <v>66</v>
      </c>
      <c r="E692" s="46" t="str">
        <f t="shared" si="120"/>
        <v>neither_list2_practice3</v>
      </c>
      <c r="F692" s="109" t="s">
        <v>339</v>
      </c>
      <c r="G692" s="46" t="s">
        <v>197</v>
      </c>
      <c r="H692" s="46">
        <f>VLOOKUP($C692&amp;$G692,'Character Sets'!$A$3:$H$21,3,FALSE)</f>
        <v>6</v>
      </c>
      <c r="I692" s="46" t="str">
        <f>VLOOKUP($C692&amp;$G692,'Character Sets'!$A$3:$H$21,4,FALSE)</f>
        <v>ST3</v>
      </c>
      <c r="J692" s="46" t="str">
        <f>LOWER(VLOOKUP($C692&amp;$G692,'Character Sets'!$A$3:$H$21,6,FALSE))</f>
        <v>jaime</v>
      </c>
      <c r="K692" s="114" t="str">
        <f t="shared" si="121"/>
        <v>ST3_they_jaime.png</v>
      </c>
      <c r="L692" s="46" t="s">
        <v>196</v>
      </c>
      <c r="M692" s="46">
        <f>VLOOKUP($C692&amp;$L692,'Character Sets'!$A$3:$H$21,3,FALSE)</f>
        <v>5</v>
      </c>
      <c r="N692" s="46" t="str">
        <f>VLOOKUP($C692&amp;$L692,'Character Sets'!$A$3:$H$21,4,FALSE)</f>
        <v>ST2</v>
      </c>
      <c r="O692" s="46" t="str">
        <f>LOWER(VLOOKUP($C692&amp;$L692,'Character Sets'!$A$3:$H$21,6,FALSE))</f>
        <v>casey</v>
      </c>
      <c r="P692" s="114" t="str">
        <f t="shared" si="122"/>
        <v>ST2_she_casey.png</v>
      </c>
      <c r="Q692" s="114" t="s">
        <v>41</v>
      </c>
      <c r="R692" s="107" cm="1">
        <f t="array" ref="R692">_xlfn.IFS($AF692="left", 275, $AF692="right", 525)</f>
        <v>275</v>
      </c>
      <c r="S692" s="107" cm="1">
        <f t="array" ref="S692">_xlfn.IFS($AG692="left", 275, $AG692="right", 525)</f>
        <v>525</v>
      </c>
      <c r="T692" s="107" cm="1">
        <f t="array" ref="T692">_xlfn.IFS($AF692="left", 175, $AF692="right", 725)</f>
        <v>175</v>
      </c>
      <c r="U692" s="107" cm="1">
        <f t="array" ref="U692">_xlfn.IFS($AI692="top", 150, $AI692="bottom", 250)</f>
        <v>250</v>
      </c>
      <c r="V692" s="107" cm="1">
        <f t="array" ref="V692">_xlfn.IFS($AI692="top", 100, $AI692="bottom", 300)</f>
        <v>300</v>
      </c>
      <c r="W692" s="107" cm="1">
        <f t="array" ref="W692">_xlfn.IFS($AI692="top", 50, $AI692="bottom", 350)</f>
        <v>350</v>
      </c>
      <c r="X692" s="111" t="str">
        <f t="shared" si="123"/>
        <v>ST3_sister_jaime.png</v>
      </c>
      <c r="Y692" s="106" t="str" cm="1">
        <f t="array" ref="Y692">_xlfn.IFS($AR692="target_sister",$AO692,$AR692="target_brother", $AN692,$AR692="distractor_sister",$AQ692,$AR692="distractor_brother",$AP692)</f>
        <v>ST3_brother_jaime.png</v>
      </c>
      <c r="Z692" s="106" t="str" cm="1">
        <f t="array" ref="Z692">_xlfn.IFS($AS692="target_sister",$AO692,$AS692="target_brother", $AN692,$AS692="distractor_sister",$AQ692,$AS692="distractor_brother",$AP692)</f>
        <v>ST2_sister_casey.png</v>
      </c>
      <c r="AA692" s="106" t="str" cm="1">
        <f t="array" ref="AA692">_xlfn.IFS($AT692="target_sister",$AO692,$AT692="target_brother", $AN692,$AT692="distractor_sister",$AQ692,$AT692="distractor_brother",$AP692)</f>
        <v>ST3_sister_jaime.png</v>
      </c>
      <c r="AB692" s="106" t="str" cm="1">
        <f t="array" ref="AB692">_xlfn.IFS($AU692="target_sister",$AO692,$AU692="target_brother", $AN692,$AU692="distractor_sister",$AQ692,$AU692="distractor_brother",$AP692)</f>
        <v>ST2_brother_casey.png</v>
      </c>
      <c r="AC692" s="111" t="str">
        <f>_xlfn.CONCAT(VLOOKUP($C692&amp;$G692,'Character Sets'!$A$3:$H$21,6,FALSE)," gave the ",LEFT($Q692,FIND(".",$Q692)-1)," to ",$AK692," ",$AL692,".")</f>
        <v>Jaime gave the hotdog to their sister.</v>
      </c>
      <c r="AD692" s="107">
        <v>3</v>
      </c>
      <c r="AE692" s="106" t="str" cm="1">
        <f t="array" ref="AE692">_xlfn.IFS($B692="both", "_nametag", $B692="nametag", "_nametag", $B692="intro", "", $B692="neither", "")</f>
        <v/>
      </c>
      <c r="AF692" s="108" t="s">
        <v>5</v>
      </c>
      <c r="AG692" s="108" t="s">
        <v>6</v>
      </c>
      <c r="AH692" s="108" t="str">
        <f t="shared" si="126"/>
        <v>hotdog</v>
      </c>
      <c r="AI692" s="108" t="s">
        <v>8</v>
      </c>
      <c r="AJ692" s="110" t="str">
        <f t="shared" si="124"/>
        <v>bottom left</v>
      </c>
      <c r="AK692" s="110" t="str" cm="1">
        <f t="array" ref="AK692">_xlfn.IFS($G692="he", "his", $G692="she", "her", $G692="they", "their")</f>
        <v>their</v>
      </c>
      <c r="AL692" s="110" t="s">
        <v>136</v>
      </c>
      <c r="AM692" s="111" t="str">
        <f t="shared" si="125"/>
        <v>they_sister</v>
      </c>
      <c r="AN692" s="106" t="str">
        <f t="shared" si="127"/>
        <v>ST3_brother_jaime.png</v>
      </c>
      <c r="AO692" s="106" t="str">
        <f t="shared" si="128"/>
        <v>ST3_sister_jaime.png</v>
      </c>
      <c r="AP692" s="106" t="str">
        <f t="shared" si="129"/>
        <v>ST2_brother_casey.png</v>
      </c>
      <c r="AQ692" s="106" t="str">
        <f t="shared" si="130"/>
        <v>ST2_sister_casey.png</v>
      </c>
      <c r="AR692" s="106" t="s">
        <v>355</v>
      </c>
      <c r="AS692" s="106" t="s">
        <v>358</v>
      </c>
      <c r="AT692" s="106" t="s">
        <v>356</v>
      </c>
      <c r="AU692" s="106" t="s">
        <v>357</v>
      </c>
    </row>
    <row r="693" spans="1:47" x14ac:dyDescent="0.25">
      <c r="A693" s="107">
        <v>20</v>
      </c>
      <c r="B693" s="107" t="s">
        <v>125</v>
      </c>
      <c r="C693" s="107">
        <v>2</v>
      </c>
      <c r="D693" s="46" t="s">
        <v>10</v>
      </c>
      <c r="E693" s="46" t="str">
        <f t="shared" si="120"/>
        <v>neither_list2_critical1</v>
      </c>
      <c r="F693" s="109" t="s">
        <v>337</v>
      </c>
      <c r="G693" s="46" t="s">
        <v>195</v>
      </c>
      <c r="H693" s="46">
        <f>VLOOKUP($C693&amp;$G693,'Character Sets'!$A$3:$H$21,3,FALSE)</f>
        <v>4</v>
      </c>
      <c r="I693" s="46" t="str">
        <f>VLOOKUP($C693&amp;$G693,'Character Sets'!$A$3:$H$21,4,FALSE)</f>
        <v>HT1</v>
      </c>
      <c r="J693" s="46" t="str">
        <f>LOWER(VLOOKUP($C693&amp;$G693,'Character Sets'!$A$3:$H$21,6,FALSE))</f>
        <v>jordan</v>
      </c>
      <c r="K693" s="114" t="str">
        <f t="shared" si="121"/>
        <v>HT1_he_jordan.png</v>
      </c>
      <c r="L693" s="46" t="s">
        <v>196</v>
      </c>
      <c r="M693" s="46">
        <f>VLOOKUP($C693&amp;$L693,'Character Sets'!$A$3:$H$21,3,FALSE)</f>
        <v>5</v>
      </c>
      <c r="N693" s="46" t="str">
        <f>VLOOKUP($C693&amp;$L693,'Character Sets'!$A$3:$H$21,4,FALSE)</f>
        <v>ST2</v>
      </c>
      <c r="O693" s="46" t="str">
        <f>LOWER(VLOOKUP($C693&amp;$L693,'Character Sets'!$A$3:$H$21,6,FALSE))</f>
        <v>casey</v>
      </c>
      <c r="P693" s="114" t="str">
        <f t="shared" si="122"/>
        <v>ST2_she_casey.png</v>
      </c>
      <c r="Q693" s="114" t="s">
        <v>16</v>
      </c>
      <c r="R693" s="107" cm="1">
        <f t="array" ref="R693">_xlfn.IFS($AF693="left", 275, $AF693="right", 525)</f>
        <v>275</v>
      </c>
      <c r="S693" s="107" cm="1">
        <f t="array" ref="S693">_xlfn.IFS($AG693="left", 275, $AG693="right", 525)</f>
        <v>525</v>
      </c>
      <c r="T693" s="107" cm="1">
        <f t="array" ref="T693">_xlfn.IFS($AF693="left", 175, $AF693="right", 725)</f>
        <v>175</v>
      </c>
      <c r="U693" s="107" cm="1">
        <f t="array" ref="U693">_xlfn.IFS($AI693="top", 150, $AI693="bottom", 250)</f>
        <v>150</v>
      </c>
      <c r="V693" s="107" cm="1">
        <f t="array" ref="V693">_xlfn.IFS($AI693="top", 100, $AI693="bottom", 300)</f>
        <v>100</v>
      </c>
      <c r="W693" s="107" cm="1">
        <f t="array" ref="W693">_xlfn.IFS($AI693="top", 50, $AI693="bottom", 350)</f>
        <v>50</v>
      </c>
      <c r="X693" s="111" t="str">
        <f t="shared" si="123"/>
        <v>HT1_brother_jordan.png</v>
      </c>
      <c r="Y693" s="106" t="str" cm="1">
        <f t="array" ref="Y693">_xlfn.IFS($AR693="target_sister",$AO693,$AR693="target_brother", $AN693,$AR693="distractor_sister",$AQ693,$AR693="distractor_brother",$AP693)</f>
        <v>HT1_brother_jordan.png</v>
      </c>
      <c r="Z693" s="106" t="str" cm="1">
        <f t="array" ref="Z693">_xlfn.IFS($AS693="target_sister",$AO693,$AS693="target_brother", $AN693,$AS693="distractor_sister",$AQ693,$AS693="distractor_brother",$AP693)</f>
        <v>ST2_brother_casey.png</v>
      </c>
      <c r="AA693" s="106" t="str" cm="1">
        <f t="array" ref="AA693">_xlfn.IFS($AT693="target_sister",$AO693,$AT693="target_brother", $AN693,$AT693="distractor_sister",$AQ693,$AT693="distractor_brother",$AP693)</f>
        <v>HT1_sister_jordan.png</v>
      </c>
      <c r="AB693" s="106" t="str" cm="1">
        <f t="array" ref="AB693">_xlfn.IFS($AU693="target_sister",$AO693,$AU693="target_brother", $AN693,$AU693="distractor_sister",$AQ693,$AU693="distractor_brother",$AP693)</f>
        <v>ST2_sister_casey.png</v>
      </c>
      <c r="AC693" s="111" t="str">
        <f>_xlfn.CONCAT(VLOOKUP($C693&amp;$G693,'Character Sets'!$A$3:$H$21,6,FALSE)," gave the ",LEFT($Q693,FIND(".",$Q693)-1)," to ",$AK693," ",$AL693,".")</f>
        <v>Jordan gave the chocolate to his brother.</v>
      </c>
      <c r="AD693" s="107">
        <v>1</v>
      </c>
      <c r="AE693" s="106" t="str" cm="1">
        <f t="array" ref="AE693">_xlfn.IFS($B693="both", "_nametag", $B693="nametag", "_nametag", $B693="intro", "", $B693="neither", "")</f>
        <v/>
      </c>
      <c r="AF693" s="46" t="s">
        <v>5</v>
      </c>
      <c r="AG693" s="46" t="s">
        <v>6</v>
      </c>
      <c r="AH693" s="108" t="str">
        <f t="shared" si="126"/>
        <v>chocolate</v>
      </c>
      <c r="AI693" s="46" t="s">
        <v>7</v>
      </c>
      <c r="AJ693" s="110" t="str">
        <f t="shared" si="124"/>
        <v>top left</v>
      </c>
      <c r="AK693" s="110" t="str" cm="1">
        <f t="array" ref="AK693">_xlfn.IFS($G693="he", "his", $G693="she", "her", $G693="they", "their")</f>
        <v>his</v>
      </c>
      <c r="AL693" s="110" t="s">
        <v>135</v>
      </c>
      <c r="AM693" s="111" t="str">
        <f t="shared" si="125"/>
        <v>he_brother</v>
      </c>
      <c r="AN693" s="106" t="str">
        <f t="shared" si="127"/>
        <v>HT1_brother_jordan.png</v>
      </c>
      <c r="AO693" s="106" t="str">
        <f t="shared" si="128"/>
        <v>HT1_sister_jordan.png</v>
      </c>
      <c r="AP693" s="106" t="str">
        <f t="shared" si="129"/>
        <v>ST2_brother_casey.png</v>
      </c>
      <c r="AQ693" s="106" t="str">
        <f t="shared" si="130"/>
        <v>ST2_sister_casey.png</v>
      </c>
      <c r="AR693" s="106" t="s">
        <v>355</v>
      </c>
      <c r="AS693" s="106" t="s">
        <v>357</v>
      </c>
      <c r="AT693" s="106" t="s">
        <v>356</v>
      </c>
      <c r="AU693" s="106" t="s">
        <v>358</v>
      </c>
    </row>
    <row r="694" spans="1:47" x14ac:dyDescent="0.25">
      <c r="A694" s="107">
        <v>20</v>
      </c>
      <c r="B694" s="107" t="s">
        <v>125</v>
      </c>
      <c r="C694" s="107">
        <v>2</v>
      </c>
      <c r="D694" s="46" t="s">
        <v>10</v>
      </c>
      <c r="E694" s="46" t="str">
        <f t="shared" si="120"/>
        <v>neither_list2_critical2</v>
      </c>
      <c r="F694" s="46" t="s">
        <v>337</v>
      </c>
      <c r="G694" s="46" t="s">
        <v>195</v>
      </c>
      <c r="H694" s="46">
        <f>VLOOKUP($C694&amp;$G694,'Character Sets'!$A$3:$H$21,3,FALSE)</f>
        <v>4</v>
      </c>
      <c r="I694" s="46" t="str">
        <f>VLOOKUP($C694&amp;$G694,'Character Sets'!$A$3:$H$21,4,FALSE)</f>
        <v>HT1</v>
      </c>
      <c r="J694" s="46" t="str">
        <f>LOWER(VLOOKUP($C694&amp;$G694,'Character Sets'!$A$3:$H$21,6,FALSE))</f>
        <v>jordan</v>
      </c>
      <c r="K694" s="114" t="str">
        <f t="shared" si="121"/>
        <v>HT1_he_jordan.png</v>
      </c>
      <c r="L694" s="46" t="s">
        <v>196</v>
      </c>
      <c r="M694" s="46">
        <f>VLOOKUP($C694&amp;$L694,'Character Sets'!$A$3:$H$21,3,FALSE)</f>
        <v>5</v>
      </c>
      <c r="N694" s="46" t="str">
        <f>VLOOKUP($C694&amp;$L694,'Character Sets'!$A$3:$H$21,4,FALSE)</f>
        <v>ST2</v>
      </c>
      <c r="O694" s="46" t="str">
        <f>LOWER(VLOOKUP($C694&amp;$L694,'Character Sets'!$A$3:$H$21,6,FALSE))</f>
        <v>casey</v>
      </c>
      <c r="P694" s="114" t="str">
        <f t="shared" si="122"/>
        <v>ST2_she_casey.png</v>
      </c>
      <c r="Q694" s="114" t="s">
        <v>17</v>
      </c>
      <c r="R694" s="107" cm="1">
        <f t="array" ref="R694">_xlfn.IFS($AF694="left", 275, $AF694="right", 525)</f>
        <v>525</v>
      </c>
      <c r="S694" s="107" cm="1">
        <f t="array" ref="S694">_xlfn.IFS($AG694="left", 275, $AG694="right", 525)</f>
        <v>275</v>
      </c>
      <c r="T694" s="107" cm="1">
        <f t="array" ref="T694">_xlfn.IFS($AF694="left", 175, $AF694="right", 725)</f>
        <v>725</v>
      </c>
      <c r="U694" s="107" cm="1">
        <f t="array" ref="U694">_xlfn.IFS($AI694="top", 150, $AI694="bottom", 250)</f>
        <v>150</v>
      </c>
      <c r="V694" s="107" cm="1">
        <f t="array" ref="V694">_xlfn.IFS($AI694="top", 100, $AI694="bottom", 300)</f>
        <v>100</v>
      </c>
      <c r="W694" s="107" cm="1">
        <f t="array" ref="W694">_xlfn.IFS($AI694="top", 50, $AI694="bottom", 350)</f>
        <v>50</v>
      </c>
      <c r="X694" s="111" t="str">
        <f t="shared" si="123"/>
        <v>HT1_sister_jordan.png</v>
      </c>
      <c r="Y694" s="106" t="str" cm="1">
        <f t="array" ref="Y694">_xlfn.IFS($AR694="target_sister",$AO694,$AR694="target_brother", $AN694,$AR694="distractor_sister",$AQ694,$AR694="distractor_brother",$AP694)</f>
        <v>ST2_sister_casey.png</v>
      </c>
      <c r="Z694" s="106" t="str" cm="1">
        <f t="array" ref="Z694">_xlfn.IFS($AS694="target_sister",$AO694,$AS694="target_brother", $AN694,$AS694="distractor_sister",$AQ694,$AS694="distractor_brother",$AP694)</f>
        <v>HT1_sister_jordan.png</v>
      </c>
      <c r="AA694" s="106" t="str" cm="1">
        <f t="array" ref="AA694">_xlfn.IFS($AT694="target_sister",$AO694,$AT694="target_brother", $AN694,$AT694="distractor_sister",$AQ694,$AT694="distractor_brother",$AP694)</f>
        <v>ST2_brother_casey.png</v>
      </c>
      <c r="AB694" s="106" t="str" cm="1">
        <f t="array" ref="AB694">_xlfn.IFS($AU694="target_sister",$AO694,$AU694="target_brother", $AN694,$AU694="distractor_sister",$AQ694,$AU694="distractor_brother",$AP694)</f>
        <v>HT1_brother_jordan.png</v>
      </c>
      <c r="AC694" s="111" t="str">
        <f>_xlfn.CONCAT(VLOOKUP($C694&amp;$G694,'Character Sets'!$A$3:$H$21,6,FALSE)," gave the ",LEFT($Q694,FIND(".",$Q694)-1)," to ",$AK694," ",$AL694,".")</f>
        <v>Jordan gave the cherries to his sister.</v>
      </c>
      <c r="AD694" s="107">
        <v>2</v>
      </c>
      <c r="AE694" s="106" t="str" cm="1">
        <f t="array" ref="AE694">_xlfn.IFS($B694="both", "_nametag", $B694="nametag", "_nametag", $B694="intro", "", $B694="neither", "")</f>
        <v/>
      </c>
      <c r="AF694" s="46" t="s">
        <v>6</v>
      </c>
      <c r="AG694" s="46" t="s">
        <v>5</v>
      </c>
      <c r="AH694" s="108" t="str">
        <f t="shared" si="126"/>
        <v>cherries</v>
      </c>
      <c r="AI694" s="46" t="s">
        <v>7</v>
      </c>
      <c r="AJ694" s="110" t="str">
        <f t="shared" si="124"/>
        <v>top right</v>
      </c>
      <c r="AK694" s="110" t="str" cm="1">
        <f t="array" ref="AK694">_xlfn.IFS($G694="he", "his", $G694="she", "her", $G694="they", "their")</f>
        <v>his</v>
      </c>
      <c r="AL694" s="110" t="s">
        <v>136</v>
      </c>
      <c r="AM694" s="111" t="str">
        <f t="shared" si="125"/>
        <v>he_sister</v>
      </c>
      <c r="AN694" s="106" t="str">
        <f t="shared" si="127"/>
        <v>HT1_brother_jordan.png</v>
      </c>
      <c r="AO694" s="106" t="str">
        <f t="shared" si="128"/>
        <v>HT1_sister_jordan.png</v>
      </c>
      <c r="AP694" s="106" t="str">
        <f t="shared" si="129"/>
        <v>ST2_brother_casey.png</v>
      </c>
      <c r="AQ694" s="106" t="str">
        <f t="shared" si="130"/>
        <v>ST2_sister_casey.png</v>
      </c>
      <c r="AR694" s="106" t="s">
        <v>358</v>
      </c>
      <c r="AS694" s="106" t="s">
        <v>356</v>
      </c>
      <c r="AT694" s="106" t="s">
        <v>357</v>
      </c>
      <c r="AU694" s="106" t="s">
        <v>355</v>
      </c>
    </row>
    <row r="695" spans="1:47" x14ac:dyDescent="0.25">
      <c r="A695" s="107">
        <v>20</v>
      </c>
      <c r="B695" s="107" t="s">
        <v>125</v>
      </c>
      <c r="C695" s="107">
        <v>2</v>
      </c>
      <c r="D695" s="46" t="s">
        <v>10</v>
      </c>
      <c r="E695" s="46" t="str">
        <f t="shared" si="120"/>
        <v>neither_list2_critical3</v>
      </c>
      <c r="F695" s="46" t="s">
        <v>337</v>
      </c>
      <c r="G695" s="46" t="s">
        <v>195</v>
      </c>
      <c r="H695" s="46">
        <f>VLOOKUP($C695&amp;$G695,'Character Sets'!$A$3:$H$21,3,FALSE)</f>
        <v>4</v>
      </c>
      <c r="I695" s="46" t="str">
        <f>VLOOKUP($C695&amp;$G695,'Character Sets'!$A$3:$H$21,4,FALSE)</f>
        <v>HT1</v>
      </c>
      <c r="J695" s="46" t="str">
        <f>LOWER(VLOOKUP($C695&amp;$G695,'Character Sets'!$A$3:$H$21,6,FALSE))</f>
        <v>jordan</v>
      </c>
      <c r="K695" s="114" t="str">
        <f t="shared" si="121"/>
        <v>HT1_he_jordan.png</v>
      </c>
      <c r="L695" s="46" t="s">
        <v>196</v>
      </c>
      <c r="M695" s="46">
        <f>VLOOKUP($C695&amp;$L695,'Character Sets'!$A$3:$H$21,3,FALSE)</f>
        <v>5</v>
      </c>
      <c r="N695" s="46" t="str">
        <f>VLOOKUP($C695&amp;$L695,'Character Sets'!$A$3:$H$21,4,FALSE)</f>
        <v>ST2</v>
      </c>
      <c r="O695" s="46" t="str">
        <f>LOWER(VLOOKUP($C695&amp;$L695,'Character Sets'!$A$3:$H$21,6,FALSE))</f>
        <v>casey</v>
      </c>
      <c r="P695" s="114" t="str">
        <f t="shared" si="122"/>
        <v>ST2_she_casey.png</v>
      </c>
      <c r="Q695" s="114" t="s">
        <v>18</v>
      </c>
      <c r="R695" s="107" cm="1">
        <f t="array" ref="R695">_xlfn.IFS($AF695="left", 275, $AF695="right", 525)</f>
        <v>275</v>
      </c>
      <c r="S695" s="107" cm="1">
        <f t="array" ref="S695">_xlfn.IFS($AG695="left", 275, $AG695="right", 525)</f>
        <v>525</v>
      </c>
      <c r="T695" s="107" cm="1">
        <f t="array" ref="T695">_xlfn.IFS($AF695="left", 175, $AF695="right", 725)</f>
        <v>175</v>
      </c>
      <c r="U695" s="107" cm="1">
        <f t="array" ref="U695">_xlfn.IFS($AI695="top", 150, $AI695="bottom", 250)</f>
        <v>250</v>
      </c>
      <c r="V695" s="107" cm="1">
        <f t="array" ref="V695">_xlfn.IFS($AI695="top", 100, $AI695="bottom", 300)</f>
        <v>300</v>
      </c>
      <c r="W695" s="107" cm="1">
        <f t="array" ref="W695">_xlfn.IFS($AI695="top", 50, $AI695="bottom", 350)</f>
        <v>350</v>
      </c>
      <c r="X695" s="111" t="str">
        <f t="shared" si="123"/>
        <v>HT1_sister_jordan.png</v>
      </c>
      <c r="Y695" s="106" t="str" cm="1">
        <f t="array" ref="Y695">_xlfn.IFS($AR695="target_sister",$AO695,$AR695="target_brother", $AN695,$AR695="distractor_sister",$AQ695,$AR695="distractor_brother",$AP695)</f>
        <v>HT1_brother_jordan.png</v>
      </c>
      <c r="Z695" s="106" t="str" cm="1">
        <f t="array" ref="Z695">_xlfn.IFS($AS695="target_sister",$AO695,$AS695="target_brother", $AN695,$AS695="distractor_sister",$AQ695,$AS695="distractor_brother",$AP695)</f>
        <v>ST2_brother_casey.png</v>
      </c>
      <c r="AA695" s="106" t="str" cm="1">
        <f t="array" ref="AA695">_xlfn.IFS($AT695="target_sister",$AO695,$AT695="target_brother", $AN695,$AT695="distractor_sister",$AQ695,$AT695="distractor_brother",$AP695)</f>
        <v>HT1_sister_jordan.png</v>
      </c>
      <c r="AB695" s="106" t="str" cm="1">
        <f t="array" ref="AB695">_xlfn.IFS($AU695="target_sister",$AO695,$AU695="target_brother", $AN695,$AU695="distractor_sister",$AQ695,$AU695="distractor_brother",$AP695)</f>
        <v>ST2_sister_casey.png</v>
      </c>
      <c r="AC695" s="111" t="str">
        <f>_xlfn.CONCAT(VLOOKUP($C695&amp;$G695,'Character Sets'!$A$3:$H$21,6,FALSE)," gave the ",LEFT($Q695,FIND(".",$Q695)-1)," to ",$AK695," ",$AL695,".")</f>
        <v>Jordan gave the avocado to his sister.</v>
      </c>
      <c r="AD695" s="107">
        <v>3</v>
      </c>
      <c r="AE695" s="106" t="str" cm="1">
        <f t="array" ref="AE695">_xlfn.IFS($B695="both", "_nametag", $B695="nametag", "_nametag", $B695="intro", "", $B695="neither", "")</f>
        <v/>
      </c>
      <c r="AF695" s="46" t="s">
        <v>5</v>
      </c>
      <c r="AG695" s="46" t="s">
        <v>6</v>
      </c>
      <c r="AH695" s="108" t="str">
        <f t="shared" si="126"/>
        <v>avocado</v>
      </c>
      <c r="AI695" s="46" t="s">
        <v>8</v>
      </c>
      <c r="AJ695" s="110" t="str">
        <f t="shared" si="124"/>
        <v>bottom left</v>
      </c>
      <c r="AK695" s="110" t="str" cm="1">
        <f t="array" ref="AK695">_xlfn.IFS($G695="he", "his", $G695="she", "her", $G695="they", "their")</f>
        <v>his</v>
      </c>
      <c r="AL695" s="110" t="s">
        <v>136</v>
      </c>
      <c r="AM695" s="111" t="str">
        <f t="shared" si="125"/>
        <v>he_sister</v>
      </c>
      <c r="AN695" s="106" t="str">
        <f t="shared" si="127"/>
        <v>HT1_brother_jordan.png</v>
      </c>
      <c r="AO695" s="106" t="str">
        <f t="shared" si="128"/>
        <v>HT1_sister_jordan.png</v>
      </c>
      <c r="AP695" s="106" t="str">
        <f t="shared" si="129"/>
        <v>ST2_brother_casey.png</v>
      </c>
      <c r="AQ695" s="106" t="str">
        <f t="shared" si="130"/>
        <v>ST2_sister_casey.png</v>
      </c>
      <c r="AR695" s="106" t="s">
        <v>355</v>
      </c>
      <c r="AS695" s="106" t="s">
        <v>357</v>
      </c>
      <c r="AT695" s="106" t="s">
        <v>356</v>
      </c>
      <c r="AU695" s="106" t="s">
        <v>358</v>
      </c>
    </row>
    <row r="696" spans="1:47" x14ac:dyDescent="0.25">
      <c r="A696" s="107">
        <v>20</v>
      </c>
      <c r="B696" s="107" t="s">
        <v>125</v>
      </c>
      <c r="C696" s="107">
        <v>2</v>
      </c>
      <c r="D696" s="46" t="s">
        <v>10</v>
      </c>
      <c r="E696" s="46" t="str">
        <f t="shared" si="120"/>
        <v>neither_list2_critical4</v>
      </c>
      <c r="F696" s="46" t="s">
        <v>337</v>
      </c>
      <c r="G696" s="46" t="s">
        <v>195</v>
      </c>
      <c r="H696" s="46">
        <f>VLOOKUP($C696&amp;$G696,'Character Sets'!$A$3:$H$21,3,FALSE)</f>
        <v>4</v>
      </c>
      <c r="I696" s="46" t="str">
        <f>VLOOKUP($C696&amp;$G696,'Character Sets'!$A$3:$H$21,4,FALSE)</f>
        <v>HT1</v>
      </c>
      <c r="J696" s="46" t="str">
        <f>LOWER(VLOOKUP($C696&amp;$G696,'Character Sets'!$A$3:$H$21,6,FALSE))</f>
        <v>jordan</v>
      </c>
      <c r="K696" s="114" t="str">
        <f t="shared" si="121"/>
        <v>HT1_he_jordan.png</v>
      </c>
      <c r="L696" s="46" t="s">
        <v>196</v>
      </c>
      <c r="M696" s="46">
        <f>VLOOKUP($C696&amp;$L696,'Character Sets'!$A$3:$H$21,3,FALSE)</f>
        <v>5</v>
      </c>
      <c r="N696" s="46" t="str">
        <f>VLOOKUP($C696&amp;$L696,'Character Sets'!$A$3:$H$21,4,FALSE)</f>
        <v>ST2</v>
      </c>
      <c r="O696" s="46" t="str">
        <f>LOWER(VLOOKUP($C696&amp;$L696,'Character Sets'!$A$3:$H$21,6,FALSE))</f>
        <v>casey</v>
      </c>
      <c r="P696" s="114" t="str">
        <f t="shared" si="122"/>
        <v>ST2_she_casey.png</v>
      </c>
      <c r="Q696" s="114" t="s">
        <v>105</v>
      </c>
      <c r="R696" s="107" cm="1">
        <f t="array" ref="R696">_xlfn.IFS($AF696="left", 275, $AF696="right", 525)</f>
        <v>525</v>
      </c>
      <c r="S696" s="107" cm="1">
        <f t="array" ref="S696">_xlfn.IFS($AG696="left", 275, $AG696="right", 525)</f>
        <v>275</v>
      </c>
      <c r="T696" s="107" cm="1">
        <f t="array" ref="T696">_xlfn.IFS($AF696="left", 175, $AF696="right", 725)</f>
        <v>725</v>
      </c>
      <c r="U696" s="107" cm="1">
        <f t="array" ref="U696">_xlfn.IFS($AI696="top", 150, $AI696="bottom", 250)</f>
        <v>250</v>
      </c>
      <c r="V696" s="107" cm="1">
        <f t="array" ref="V696">_xlfn.IFS($AI696="top", 100, $AI696="bottom", 300)</f>
        <v>300</v>
      </c>
      <c r="W696" s="107" cm="1">
        <f t="array" ref="W696">_xlfn.IFS($AI696="top", 50, $AI696="bottom", 350)</f>
        <v>350</v>
      </c>
      <c r="X696" s="111" t="str">
        <f t="shared" si="123"/>
        <v>HT1_brother_jordan.png</v>
      </c>
      <c r="Y696" s="106" t="str" cm="1">
        <f t="array" ref="Y696">_xlfn.IFS($AR696="target_sister",$AO696,$AR696="target_brother", $AN696,$AR696="distractor_sister",$AQ696,$AR696="distractor_brother",$AP696)</f>
        <v>ST2_brother_casey.png</v>
      </c>
      <c r="Z696" s="106" t="str" cm="1">
        <f t="array" ref="Z696">_xlfn.IFS($AS696="target_sister",$AO696,$AS696="target_brother", $AN696,$AS696="distractor_sister",$AQ696,$AS696="distractor_brother",$AP696)</f>
        <v>HT1_sister_jordan.png</v>
      </c>
      <c r="AA696" s="106" t="str" cm="1">
        <f t="array" ref="AA696">_xlfn.IFS($AT696="target_sister",$AO696,$AT696="target_brother", $AN696,$AT696="distractor_sister",$AQ696,$AT696="distractor_brother",$AP696)</f>
        <v>ST2_sister_casey.png</v>
      </c>
      <c r="AB696" s="106" t="str" cm="1">
        <f t="array" ref="AB696">_xlfn.IFS($AU696="target_sister",$AO696,$AU696="target_brother", $AN696,$AU696="distractor_sister",$AQ696,$AU696="distractor_brother",$AP696)</f>
        <v>HT1_brother_jordan.png</v>
      </c>
      <c r="AC696" s="111" t="str">
        <f>_xlfn.CONCAT(VLOOKUP($C696&amp;$G696,'Character Sets'!$A$3:$H$21,6,FALSE)," gave the ",LEFT($Q696,FIND(".",$Q696)-1)," to ",$AK696," ",$AL696,".")</f>
        <v>Jordan gave the pumpkin to his brother.</v>
      </c>
      <c r="AD696" s="107">
        <v>4</v>
      </c>
      <c r="AE696" s="106" t="str" cm="1">
        <f t="array" ref="AE696">_xlfn.IFS($B696="both", "_nametag", $B696="nametag", "_nametag", $B696="intro", "", $B696="neither", "")</f>
        <v/>
      </c>
      <c r="AF696" s="46" t="s">
        <v>6</v>
      </c>
      <c r="AG696" s="46" t="s">
        <v>5</v>
      </c>
      <c r="AH696" s="108" t="str">
        <f t="shared" si="126"/>
        <v>pumpkin</v>
      </c>
      <c r="AI696" s="46" t="s">
        <v>8</v>
      </c>
      <c r="AJ696" s="110" t="str">
        <f t="shared" si="124"/>
        <v>bottom right</v>
      </c>
      <c r="AK696" s="110" t="str" cm="1">
        <f t="array" ref="AK696">_xlfn.IFS($G696="he", "his", $G696="she", "her", $G696="they", "their")</f>
        <v>his</v>
      </c>
      <c r="AL696" s="110" t="s">
        <v>135</v>
      </c>
      <c r="AM696" s="111" t="str">
        <f t="shared" si="125"/>
        <v>he_brother</v>
      </c>
      <c r="AN696" s="106" t="str">
        <f t="shared" si="127"/>
        <v>HT1_brother_jordan.png</v>
      </c>
      <c r="AO696" s="106" t="str">
        <f t="shared" si="128"/>
        <v>HT1_sister_jordan.png</v>
      </c>
      <c r="AP696" s="106" t="str">
        <f t="shared" si="129"/>
        <v>ST2_brother_casey.png</v>
      </c>
      <c r="AQ696" s="106" t="str">
        <f t="shared" si="130"/>
        <v>ST2_sister_casey.png</v>
      </c>
      <c r="AR696" s="106" t="s">
        <v>357</v>
      </c>
      <c r="AS696" s="106" t="s">
        <v>356</v>
      </c>
      <c r="AT696" s="106" t="s">
        <v>358</v>
      </c>
      <c r="AU696" s="106" t="s">
        <v>355</v>
      </c>
    </row>
    <row r="697" spans="1:47" x14ac:dyDescent="0.25">
      <c r="A697" s="107">
        <v>20</v>
      </c>
      <c r="B697" s="107" t="s">
        <v>125</v>
      </c>
      <c r="C697" s="107">
        <v>2</v>
      </c>
      <c r="D697" s="46" t="s">
        <v>10</v>
      </c>
      <c r="E697" s="46" t="str">
        <f t="shared" si="120"/>
        <v>neither_list2_critical5</v>
      </c>
      <c r="F697" s="46" t="s">
        <v>337</v>
      </c>
      <c r="G697" s="46" t="s">
        <v>195</v>
      </c>
      <c r="H697" s="46">
        <f>VLOOKUP($C697&amp;$G697,'Character Sets'!$A$3:$H$21,3,FALSE)</f>
        <v>4</v>
      </c>
      <c r="I697" s="46" t="str">
        <f>VLOOKUP($C697&amp;$G697,'Character Sets'!$A$3:$H$21,4,FALSE)</f>
        <v>HT1</v>
      </c>
      <c r="J697" s="46" t="str">
        <f>LOWER(VLOOKUP($C697&amp;$G697,'Character Sets'!$A$3:$H$21,6,FALSE))</f>
        <v>jordan</v>
      </c>
      <c r="K697" s="114" t="str">
        <f t="shared" si="121"/>
        <v>HT1_he_jordan.png</v>
      </c>
      <c r="L697" s="46" t="s">
        <v>196</v>
      </c>
      <c r="M697" s="46">
        <f>VLOOKUP($C697&amp;$L697,'Character Sets'!$A$3:$H$21,3,FALSE)</f>
        <v>5</v>
      </c>
      <c r="N697" s="46" t="str">
        <f>VLOOKUP($C697&amp;$L697,'Character Sets'!$A$3:$H$21,4,FALSE)</f>
        <v>ST2</v>
      </c>
      <c r="O697" s="46" t="str">
        <f>LOWER(VLOOKUP($C697&amp;$L697,'Character Sets'!$A$3:$H$21,6,FALSE))</f>
        <v>casey</v>
      </c>
      <c r="P697" s="114" t="str">
        <f t="shared" si="122"/>
        <v>ST2_she_casey.png</v>
      </c>
      <c r="Q697" s="114" t="s">
        <v>19</v>
      </c>
      <c r="R697" s="107" cm="1">
        <f t="array" ref="R697">_xlfn.IFS($AF697="left", 275, $AF697="right", 525)</f>
        <v>275</v>
      </c>
      <c r="S697" s="107" cm="1">
        <f t="array" ref="S697">_xlfn.IFS($AG697="left", 275, $AG697="right", 525)</f>
        <v>525</v>
      </c>
      <c r="T697" s="107" cm="1">
        <f t="array" ref="T697">_xlfn.IFS($AF697="left", 175, $AF697="right", 725)</f>
        <v>175</v>
      </c>
      <c r="U697" s="107" cm="1">
        <f t="array" ref="U697">_xlfn.IFS($AI697="top", 150, $AI697="bottom", 250)</f>
        <v>150</v>
      </c>
      <c r="V697" s="107" cm="1">
        <f t="array" ref="V697">_xlfn.IFS($AI697="top", 100, $AI697="bottom", 300)</f>
        <v>100</v>
      </c>
      <c r="W697" s="107" cm="1">
        <f t="array" ref="W697">_xlfn.IFS($AI697="top", 50, $AI697="bottom", 350)</f>
        <v>50</v>
      </c>
      <c r="X697" s="111" t="str">
        <f t="shared" si="123"/>
        <v>HT1_sister_jordan.png</v>
      </c>
      <c r="Y697" s="106" t="str" cm="1">
        <f t="array" ref="Y697">_xlfn.IFS($AR697="target_sister",$AO697,$AR697="target_brother", $AN697,$AR697="distractor_sister",$AQ697,$AR697="distractor_brother",$AP697)</f>
        <v>HT1_sister_jordan.png</v>
      </c>
      <c r="Z697" s="106" t="str" cm="1">
        <f t="array" ref="Z697">_xlfn.IFS($AS697="target_sister",$AO697,$AS697="target_brother", $AN697,$AS697="distractor_sister",$AQ697,$AS697="distractor_brother",$AP697)</f>
        <v>ST2_sister_casey.png</v>
      </c>
      <c r="AA697" s="106" t="str" cm="1">
        <f t="array" ref="AA697">_xlfn.IFS($AT697="target_sister",$AO697,$AT697="target_brother", $AN697,$AT697="distractor_sister",$AQ697,$AT697="distractor_brother",$AP697)</f>
        <v>HT1_brother_jordan.png</v>
      </c>
      <c r="AB697" s="106" t="str" cm="1">
        <f t="array" ref="AB697">_xlfn.IFS($AU697="target_sister",$AO697,$AU697="target_brother", $AN697,$AU697="distractor_sister",$AQ697,$AU697="distractor_brother",$AP697)</f>
        <v>ST2_brother_casey.png</v>
      </c>
      <c r="AC697" s="111" t="str">
        <f>_xlfn.CONCAT(VLOOKUP($C697&amp;$G697,'Character Sets'!$A$3:$H$21,6,FALSE)," gave the ",LEFT($Q697,FIND(".",$Q697)-1)," to ",$AK697," ",$AL697,".")</f>
        <v>Jordan gave the bread to his sister.</v>
      </c>
      <c r="AD697" s="107">
        <v>5</v>
      </c>
      <c r="AE697" s="106" t="str" cm="1">
        <f t="array" ref="AE697">_xlfn.IFS($B697="both", "_nametag", $B697="nametag", "_nametag", $B697="intro", "", $B697="neither", "")</f>
        <v/>
      </c>
      <c r="AF697" s="46" t="s">
        <v>5</v>
      </c>
      <c r="AG697" s="46" t="s">
        <v>6</v>
      </c>
      <c r="AH697" s="108" t="str">
        <f t="shared" si="126"/>
        <v>bread</v>
      </c>
      <c r="AI697" s="46" t="s">
        <v>7</v>
      </c>
      <c r="AJ697" s="110" t="str">
        <f t="shared" si="124"/>
        <v>top left</v>
      </c>
      <c r="AK697" s="110" t="str" cm="1">
        <f t="array" ref="AK697">_xlfn.IFS($G697="he", "his", $G697="she", "her", $G697="they", "their")</f>
        <v>his</v>
      </c>
      <c r="AL697" s="110" t="s">
        <v>136</v>
      </c>
      <c r="AM697" s="111" t="str">
        <f t="shared" si="125"/>
        <v>he_sister</v>
      </c>
      <c r="AN697" s="106" t="str">
        <f t="shared" si="127"/>
        <v>HT1_brother_jordan.png</v>
      </c>
      <c r="AO697" s="106" t="str">
        <f t="shared" si="128"/>
        <v>HT1_sister_jordan.png</v>
      </c>
      <c r="AP697" s="106" t="str">
        <f t="shared" si="129"/>
        <v>ST2_brother_casey.png</v>
      </c>
      <c r="AQ697" s="106" t="str">
        <f t="shared" si="130"/>
        <v>ST2_sister_casey.png</v>
      </c>
      <c r="AR697" s="106" t="s">
        <v>356</v>
      </c>
      <c r="AS697" s="106" t="s">
        <v>358</v>
      </c>
      <c r="AT697" s="106" t="s">
        <v>355</v>
      </c>
      <c r="AU697" s="106" t="s">
        <v>357</v>
      </c>
    </row>
    <row r="698" spans="1:47" x14ac:dyDescent="0.25">
      <c r="A698" s="107">
        <v>20</v>
      </c>
      <c r="B698" s="107" t="s">
        <v>125</v>
      </c>
      <c r="C698" s="107">
        <v>2</v>
      </c>
      <c r="D698" s="46" t="s">
        <v>10</v>
      </c>
      <c r="E698" s="46" t="str">
        <f t="shared" si="120"/>
        <v>neither_list2_critical6</v>
      </c>
      <c r="F698" s="109" t="s">
        <v>338</v>
      </c>
      <c r="G698" s="46" t="s">
        <v>195</v>
      </c>
      <c r="H698" s="46">
        <f>VLOOKUP($C698&amp;$G698,'Character Sets'!$A$3:$H$21,3,FALSE)</f>
        <v>4</v>
      </c>
      <c r="I698" s="46" t="str">
        <f>VLOOKUP($C698&amp;$G698,'Character Sets'!$A$3:$H$21,4,FALSE)</f>
        <v>HT1</v>
      </c>
      <c r="J698" s="46" t="str">
        <f>LOWER(VLOOKUP($C698&amp;$G698,'Character Sets'!$A$3:$H$21,6,FALSE))</f>
        <v>jordan</v>
      </c>
      <c r="K698" s="114" t="str">
        <f t="shared" si="121"/>
        <v>HT1_he_jordan.png</v>
      </c>
      <c r="L698" s="46" t="s">
        <v>197</v>
      </c>
      <c r="M698" s="46">
        <f>VLOOKUP($C698&amp;$L698,'Character Sets'!$A$3:$H$21,3,FALSE)</f>
        <v>6</v>
      </c>
      <c r="N698" s="46" t="str">
        <f>VLOOKUP($C698&amp;$L698,'Character Sets'!$A$3:$H$21,4,FALSE)</f>
        <v>ST3</v>
      </c>
      <c r="O698" s="46" t="str">
        <f>LOWER(VLOOKUP($C698&amp;$L698,'Character Sets'!$A$3:$H$21,6,FALSE))</f>
        <v>jaime</v>
      </c>
      <c r="P698" s="114" t="str">
        <f t="shared" si="122"/>
        <v>ST3_they_jaime.png</v>
      </c>
      <c r="Q698" s="114" t="s">
        <v>20</v>
      </c>
      <c r="R698" s="107" cm="1">
        <f t="array" ref="R698">_xlfn.IFS($AF698="left", 275, $AF698="right", 525)</f>
        <v>525</v>
      </c>
      <c r="S698" s="107" cm="1">
        <f t="array" ref="S698">_xlfn.IFS($AG698="left", 275, $AG698="right", 525)</f>
        <v>275</v>
      </c>
      <c r="T698" s="107" cm="1">
        <f t="array" ref="T698">_xlfn.IFS($AF698="left", 175, $AF698="right", 725)</f>
        <v>725</v>
      </c>
      <c r="U698" s="107" cm="1">
        <f t="array" ref="U698">_xlfn.IFS($AI698="top", 150, $AI698="bottom", 250)</f>
        <v>150</v>
      </c>
      <c r="V698" s="107" cm="1">
        <f t="array" ref="V698">_xlfn.IFS($AI698="top", 100, $AI698="bottom", 300)</f>
        <v>100</v>
      </c>
      <c r="W698" s="107" cm="1">
        <f t="array" ref="W698">_xlfn.IFS($AI698="top", 50, $AI698="bottom", 350)</f>
        <v>50</v>
      </c>
      <c r="X698" s="111" t="str">
        <f t="shared" si="123"/>
        <v>HT1_brother_jordan.png</v>
      </c>
      <c r="Y698" s="106" t="str" cm="1">
        <f t="array" ref="Y698">_xlfn.IFS($AR698="target_sister",$AO698,$AR698="target_brother", $AN698,$AR698="distractor_sister",$AQ698,$AR698="distractor_brother",$AP698)</f>
        <v>ST3_brother_jaime.png</v>
      </c>
      <c r="Z698" s="106" t="str" cm="1">
        <f t="array" ref="Z698">_xlfn.IFS($AS698="target_sister",$AO698,$AS698="target_brother", $AN698,$AS698="distractor_sister",$AQ698,$AS698="distractor_brother",$AP698)</f>
        <v>HT1_brother_jordan.png</v>
      </c>
      <c r="AA698" s="106" t="str" cm="1">
        <f t="array" ref="AA698">_xlfn.IFS($AT698="target_sister",$AO698,$AT698="target_brother", $AN698,$AT698="distractor_sister",$AQ698,$AT698="distractor_brother",$AP698)</f>
        <v>ST3_sister_jaime.png</v>
      </c>
      <c r="AB698" s="106" t="str" cm="1">
        <f t="array" ref="AB698">_xlfn.IFS($AU698="target_sister",$AO698,$AU698="target_brother", $AN698,$AU698="distractor_sister",$AQ698,$AU698="distractor_brother",$AP698)</f>
        <v>HT1_sister_jordan.png</v>
      </c>
      <c r="AC698" s="111" t="str">
        <f>_xlfn.CONCAT(VLOOKUP($C698&amp;$G698,'Character Sets'!$A$3:$H$21,6,FALSE)," gave the ",LEFT($Q698,FIND(".",$Q698)-1)," to ",$AK698," ",$AL698,".")</f>
        <v>Jordan gave the corn to his brother.</v>
      </c>
      <c r="AD698" s="107">
        <v>6</v>
      </c>
      <c r="AE698" s="106" t="str" cm="1">
        <f t="array" ref="AE698">_xlfn.IFS($B698="both", "_nametag", $B698="nametag", "_nametag", $B698="intro", "", $B698="neither", "")</f>
        <v/>
      </c>
      <c r="AF698" s="46" t="s">
        <v>6</v>
      </c>
      <c r="AG698" s="46" t="s">
        <v>5</v>
      </c>
      <c r="AH698" s="108" t="str">
        <f t="shared" si="126"/>
        <v>corn</v>
      </c>
      <c r="AI698" s="46" t="s">
        <v>7</v>
      </c>
      <c r="AJ698" s="110" t="str">
        <f t="shared" si="124"/>
        <v>top right</v>
      </c>
      <c r="AK698" s="110" t="str" cm="1">
        <f t="array" ref="AK698">_xlfn.IFS($G698="he", "his", $G698="she", "her", $G698="they", "their")</f>
        <v>his</v>
      </c>
      <c r="AL698" s="110" t="s">
        <v>135</v>
      </c>
      <c r="AM698" s="111" t="str">
        <f t="shared" si="125"/>
        <v>he_brother</v>
      </c>
      <c r="AN698" s="106" t="str">
        <f t="shared" si="127"/>
        <v>HT1_brother_jordan.png</v>
      </c>
      <c r="AO698" s="106" t="str">
        <f t="shared" si="128"/>
        <v>HT1_sister_jordan.png</v>
      </c>
      <c r="AP698" s="106" t="str">
        <f t="shared" si="129"/>
        <v>ST3_brother_jaime.png</v>
      </c>
      <c r="AQ698" s="106" t="str">
        <f t="shared" si="130"/>
        <v>ST3_sister_jaime.png</v>
      </c>
      <c r="AR698" s="106" t="s">
        <v>357</v>
      </c>
      <c r="AS698" s="106" t="s">
        <v>355</v>
      </c>
      <c r="AT698" s="106" t="s">
        <v>358</v>
      </c>
      <c r="AU698" s="106" t="s">
        <v>356</v>
      </c>
    </row>
    <row r="699" spans="1:47" x14ac:dyDescent="0.25">
      <c r="A699" s="107">
        <v>20</v>
      </c>
      <c r="B699" s="107" t="s">
        <v>125</v>
      </c>
      <c r="C699" s="107">
        <v>2</v>
      </c>
      <c r="D699" s="46" t="s">
        <v>10</v>
      </c>
      <c r="E699" s="46" t="str">
        <f t="shared" si="120"/>
        <v>neither_list2_critical7</v>
      </c>
      <c r="F699" s="109" t="s">
        <v>338</v>
      </c>
      <c r="G699" s="46" t="s">
        <v>195</v>
      </c>
      <c r="H699" s="46">
        <f>VLOOKUP($C699&amp;$G699,'Character Sets'!$A$3:$H$21,3,FALSE)</f>
        <v>4</v>
      </c>
      <c r="I699" s="46" t="str">
        <f>VLOOKUP($C699&amp;$G699,'Character Sets'!$A$3:$H$21,4,FALSE)</f>
        <v>HT1</v>
      </c>
      <c r="J699" s="46" t="str">
        <f>LOWER(VLOOKUP($C699&amp;$G699,'Character Sets'!$A$3:$H$21,6,FALSE))</f>
        <v>jordan</v>
      </c>
      <c r="K699" s="114" t="str">
        <f t="shared" si="121"/>
        <v>HT1_he_jordan.png</v>
      </c>
      <c r="L699" s="46" t="s">
        <v>197</v>
      </c>
      <c r="M699" s="46">
        <f>VLOOKUP($C699&amp;$L699,'Character Sets'!$A$3:$H$21,3,FALSE)</f>
        <v>6</v>
      </c>
      <c r="N699" s="46" t="str">
        <f>VLOOKUP($C699&amp;$L699,'Character Sets'!$A$3:$H$21,4,FALSE)</f>
        <v>ST3</v>
      </c>
      <c r="O699" s="46" t="str">
        <f>LOWER(VLOOKUP($C699&amp;$L699,'Character Sets'!$A$3:$H$21,6,FALSE))</f>
        <v>jaime</v>
      </c>
      <c r="P699" s="114" t="str">
        <f t="shared" si="122"/>
        <v>ST3_they_jaime.png</v>
      </c>
      <c r="Q699" s="114" t="s">
        <v>103</v>
      </c>
      <c r="R699" s="107" cm="1">
        <f t="array" ref="R699">_xlfn.IFS($AF699="left", 275, $AF699="right", 525)</f>
        <v>275</v>
      </c>
      <c r="S699" s="107" cm="1">
        <f t="array" ref="S699">_xlfn.IFS($AG699="left", 275, $AG699="right", 525)</f>
        <v>525</v>
      </c>
      <c r="T699" s="107" cm="1">
        <f t="array" ref="T699">_xlfn.IFS($AF699="left", 175, $AF699="right", 725)</f>
        <v>175</v>
      </c>
      <c r="U699" s="107" cm="1">
        <f t="array" ref="U699">_xlfn.IFS($AI699="top", 150, $AI699="bottom", 250)</f>
        <v>250</v>
      </c>
      <c r="V699" s="107" cm="1">
        <f t="array" ref="V699">_xlfn.IFS($AI699="top", 100, $AI699="bottom", 300)</f>
        <v>300</v>
      </c>
      <c r="W699" s="107" cm="1">
        <f t="array" ref="W699">_xlfn.IFS($AI699="top", 50, $AI699="bottom", 350)</f>
        <v>350</v>
      </c>
      <c r="X699" s="111" t="str">
        <f t="shared" si="123"/>
        <v>HT1_brother_jordan.png</v>
      </c>
      <c r="Y699" s="106" t="str" cm="1">
        <f t="array" ref="Y699">_xlfn.IFS($AR699="target_sister",$AO699,$AR699="target_brother", $AN699,$AR699="distractor_sister",$AQ699,$AR699="distractor_brother",$AP699)</f>
        <v>HT1_sister_jordan.png</v>
      </c>
      <c r="Z699" s="106" t="str" cm="1">
        <f t="array" ref="Z699">_xlfn.IFS($AS699="target_sister",$AO699,$AS699="target_brother", $AN699,$AS699="distractor_sister",$AQ699,$AS699="distractor_brother",$AP699)</f>
        <v>ST3_sister_jaime.png</v>
      </c>
      <c r="AA699" s="106" t="str" cm="1">
        <f t="array" ref="AA699">_xlfn.IFS($AT699="target_sister",$AO699,$AT699="target_brother", $AN699,$AT699="distractor_sister",$AQ699,$AT699="distractor_brother",$AP699)</f>
        <v>HT1_brother_jordan.png</v>
      </c>
      <c r="AB699" s="106" t="str" cm="1">
        <f t="array" ref="AB699">_xlfn.IFS($AU699="target_sister",$AO699,$AU699="target_brother", $AN699,$AU699="distractor_sister",$AQ699,$AU699="distractor_brother",$AP699)</f>
        <v>ST3_brother_jaime.png</v>
      </c>
      <c r="AC699" s="111" t="str">
        <f>_xlfn.CONCAT(VLOOKUP($C699&amp;$G699,'Character Sets'!$A$3:$H$21,6,FALSE)," gave the ",LEFT($Q699,FIND(".",$Q699)-1)," to ",$AK699," ",$AL699,".")</f>
        <v>Jordan gave the kiwi to his brother.</v>
      </c>
      <c r="AD699" s="107">
        <v>7</v>
      </c>
      <c r="AE699" s="106" t="str" cm="1">
        <f t="array" ref="AE699">_xlfn.IFS($B699="both", "_nametag", $B699="nametag", "_nametag", $B699="intro", "", $B699="neither", "")</f>
        <v/>
      </c>
      <c r="AF699" s="46" t="s">
        <v>5</v>
      </c>
      <c r="AG699" s="46" t="s">
        <v>6</v>
      </c>
      <c r="AH699" s="108" t="str">
        <f t="shared" si="126"/>
        <v>kiwi</v>
      </c>
      <c r="AI699" s="46" t="s">
        <v>8</v>
      </c>
      <c r="AJ699" s="110" t="str">
        <f t="shared" si="124"/>
        <v>bottom left</v>
      </c>
      <c r="AK699" s="110" t="str" cm="1">
        <f t="array" ref="AK699">_xlfn.IFS($G699="he", "his", $G699="she", "her", $G699="they", "their")</f>
        <v>his</v>
      </c>
      <c r="AL699" s="110" t="s">
        <v>135</v>
      </c>
      <c r="AM699" s="111" t="str">
        <f t="shared" si="125"/>
        <v>he_brother</v>
      </c>
      <c r="AN699" s="106" t="str">
        <f t="shared" si="127"/>
        <v>HT1_brother_jordan.png</v>
      </c>
      <c r="AO699" s="106" t="str">
        <f t="shared" si="128"/>
        <v>HT1_sister_jordan.png</v>
      </c>
      <c r="AP699" s="106" t="str">
        <f t="shared" si="129"/>
        <v>ST3_brother_jaime.png</v>
      </c>
      <c r="AQ699" s="106" t="str">
        <f t="shared" si="130"/>
        <v>ST3_sister_jaime.png</v>
      </c>
      <c r="AR699" s="106" t="s">
        <v>356</v>
      </c>
      <c r="AS699" s="106" t="s">
        <v>358</v>
      </c>
      <c r="AT699" s="106" t="s">
        <v>355</v>
      </c>
      <c r="AU699" s="106" t="s">
        <v>357</v>
      </c>
    </row>
    <row r="700" spans="1:47" x14ac:dyDescent="0.25">
      <c r="A700" s="107">
        <v>20</v>
      </c>
      <c r="B700" s="107" t="s">
        <v>125</v>
      </c>
      <c r="C700" s="107">
        <v>2</v>
      </c>
      <c r="D700" s="46" t="s">
        <v>10</v>
      </c>
      <c r="E700" s="46" t="str">
        <f t="shared" si="120"/>
        <v>neither_list2_critical8</v>
      </c>
      <c r="F700" s="109" t="s">
        <v>338</v>
      </c>
      <c r="G700" s="46" t="s">
        <v>195</v>
      </c>
      <c r="H700" s="46">
        <f>VLOOKUP($C700&amp;$G700,'Character Sets'!$A$3:$H$21,3,FALSE)</f>
        <v>4</v>
      </c>
      <c r="I700" s="46" t="str">
        <f>VLOOKUP($C700&amp;$G700,'Character Sets'!$A$3:$H$21,4,FALSE)</f>
        <v>HT1</v>
      </c>
      <c r="J700" s="46" t="str">
        <f>LOWER(VLOOKUP($C700&amp;$G700,'Character Sets'!$A$3:$H$21,6,FALSE))</f>
        <v>jordan</v>
      </c>
      <c r="K700" s="114" t="str">
        <f t="shared" si="121"/>
        <v>HT1_he_jordan.png</v>
      </c>
      <c r="L700" s="46" t="s">
        <v>197</v>
      </c>
      <c r="M700" s="46">
        <f>VLOOKUP($C700&amp;$L700,'Character Sets'!$A$3:$H$21,3,FALSE)</f>
        <v>6</v>
      </c>
      <c r="N700" s="46" t="str">
        <f>VLOOKUP($C700&amp;$L700,'Character Sets'!$A$3:$H$21,4,FALSE)</f>
        <v>ST3</v>
      </c>
      <c r="O700" s="46" t="str">
        <f>LOWER(VLOOKUP($C700&amp;$L700,'Character Sets'!$A$3:$H$21,6,FALSE))</f>
        <v>jaime</v>
      </c>
      <c r="P700" s="114" t="str">
        <f t="shared" si="122"/>
        <v>ST3_they_jaime.png</v>
      </c>
      <c r="Q700" s="114" t="s">
        <v>40</v>
      </c>
      <c r="R700" s="107" cm="1">
        <f t="array" ref="R700">_xlfn.IFS($AF700="left", 275, $AF700="right", 525)</f>
        <v>525</v>
      </c>
      <c r="S700" s="107" cm="1">
        <f t="array" ref="S700">_xlfn.IFS($AG700="left", 275, $AG700="right", 525)</f>
        <v>275</v>
      </c>
      <c r="T700" s="107" cm="1">
        <f t="array" ref="T700">_xlfn.IFS($AF700="left", 175, $AF700="right", 725)</f>
        <v>725</v>
      </c>
      <c r="U700" s="107" cm="1">
        <f t="array" ref="U700">_xlfn.IFS($AI700="top", 150, $AI700="bottom", 250)</f>
        <v>250</v>
      </c>
      <c r="V700" s="107" cm="1">
        <f t="array" ref="V700">_xlfn.IFS($AI700="top", 100, $AI700="bottom", 300)</f>
        <v>300</v>
      </c>
      <c r="W700" s="107" cm="1">
        <f t="array" ref="W700">_xlfn.IFS($AI700="top", 50, $AI700="bottom", 350)</f>
        <v>350</v>
      </c>
      <c r="X700" s="111" t="str">
        <f t="shared" si="123"/>
        <v>HT1_sister_jordan.png</v>
      </c>
      <c r="Y700" s="106" t="str" cm="1">
        <f t="array" ref="Y700">_xlfn.IFS($AR700="target_sister",$AO700,$AR700="target_brother", $AN700,$AR700="distractor_sister",$AQ700,$AR700="distractor_brother",$AP700)</f>
        <v>ST3_brother_jaime.png</v>
      </c>
      <c r="Z700" s="106" t="str" cm="1">
        <f t="array" ref="Z700">_xlfn.IFS($AS700="target_sister",$AO700,$AS700="target_brother", $AN700,$AS700="distractor_sister",$AQ700,$AS700="distractor_brother",$AP700)</f>
        <v>HT1_brother_jordan.png</v>
      </c>
      <c r="AA700" s="106" t="str" cm="1">
        <f t="array" ref="AA700">_xlfn.IFS($AT700="target_sister",$AO700,$AT700="target_brother", $AN700,$AT700="distractor_sister",$AQ700,$AT700="distractor_brother",$AP700)</f>
        <v>ST3_sister_jaime.png</v>
      </c>
      <c r="AB700" s="106" t="str" cm="1">
        <f t="array" ref="AB700">_xlfn.IFS($AU700="target_sister",$AO700,$AU700="target_brother", $AN700,$AU700="distractor_sister",$AQ700,$AU700="distractor_brother",$AP700)</f>
        <v>HT1_sister_jordan.png</v>
      </c>
      <c r="AC700" s="111" t="str">
        <f>_xlfn.CONCAT(VLOOKUP($C700&amp;$G700,'Character Sets'!$A$3:$H$21,6,FALSE)," gave the ",LEFT($Q700,FIND(".",$Q700)-1)," to ",$AK700," ",$AL700,".")</f>
        <v>Jordan gave the grapes to his sister.</v>
      </c>
      <c r="AD700" s="107">
        <v>8</v>
      </c>
      <c r="AE700" s="106" t="str" cm="1">
        <f t="array" ref="AE700">_xlfn.IFS($B700="both", "_nametag", $B700="nametag", "_nametag", $B700="intro", "", $B700="neither", "")</f>
        <v/>
      </c>
      <c r="AF700" s="46" t="s">
        <v>6</v>
      </c>
      <c r="AG700" s="46" t="s">
        <v>5</v>
      </c>
      <c r="AH700" s="108" t="str">
        <f t="shared" si="126"/>
        <v>grapes</v>
      </c>
      <c r="AI700" s="46" t="s">
        <v>8</v>
      </c>
      <c r="AJ700" s="110" t="str">
        <f t="shared" si="124"/>
        <v>bottom right</v>
      </c>
      <c r="AK700" s="110" t="str" cm="1">
        <f t="array" ref="AK700">_xlfn.IFS($G700="he", "his", $G700="she", "her", $G700="they", "their")</f>
        <v>his</v>
      </c>
      <c r="AL700" s="110" t="s">
        <v>136</v>
      </c>
      <c r="AM700" s="111" t="str">
        <f t="shared" si="125"/>
        <v>he_sister</v>
      </c>
      <c r="AN700" s="106" t="str">
        <f t="shared" si="127"/>
        <v>HT1_brother_jordan.png</v>
      </c>
      <c r="AO700" s="106" t="str">
        <f t="shared" si="128"/>
        <v>HT1_sister_jordan.png</v>
      </c>
      <c r="AP700" s="106" t="str">
        <f t="shared" si="129"/>
        <v>ST3_brother_jaime.png</v>
      </c>
      <c r="AQ700" s="106" t="str">
        <f t="shared" si="130"/>
        <v>ST3_sister_jaime.png</v>
      </c>
      <c r="AR700" s="106" t="s">
        <v>357</v>
      </c>
      <c r="AS700" s="106" t="s">
        <v>355</v>
      </c>
      <c r="AT700" s="106" t="s">
        <v>358</v>
      </c>
      <c r="AU700" s="106" t="s">
        <v>356</v>
      </c>
    </row>
    <row r="701" spans="1:47" x14ac:dyDescent="0.25">
      <c r="A701" s="107">
        <v>20</v>
      </c>
      <c r="B701" s="107" t="s">
        <v>125</v>
      </c>
      <c r="C701" s="107">
        <v>2</v>
      </c>
      <c r="D701" s="46" t="s">
        <v>10</v>
      </c>
      <c r="E701" s="46" t="str">
        <f t="shared" si="120"/>
        <v>neither_list2_critical9</v>
      </c>
      <c r="F701" s="109" t="s">
        <v>338</v>
      </c>
      <c r="G701" s="46" t="s">
        <v>195</v>
      </c>
      <c r="H701" s="46">
        <f>VLOOKUP($C701&amp;$G701,'Character Sets'!$A$3:$H$21,3,FALSE)</f>
        <v>4</v>
      </c>
      <c r="I701" s="46" t="str">
        <f>VLOOKUP($C701&amp;$G701,'Character Sets'!$A$3:$H$21,4,FALSE)</f>
        <v>HT1</v>
      </c>
      <c r="J701" s="46" t="str">
        <f>LOWER(VLOOKUP($C701&amp;$G701,'Character Sets'!$A$3:$H$21,6,FALSE))</f>
        <v>jordan</v>
      </c>
      <c r="K701" s="114" t="str">
        <f t="shared" si="121"/>
        <v>HT1_he_jordan.png</v>
      </c>
      <c r="L701" s="46" t="s">
        <v>197</v>
      </c>
      <c r="M701" s="46">
        <f>VLOOKUP($C701&amp;$L701,'Character Sets'!$A$3:$H$21,3,FALSE)</f>
        <v>6</v>
      </c>
      <c r="N701" s="46" t="str">
        <f>VLOOKUP($C701&amp;$L701,'Character Sets'!$A$3:$H$21,4,FALSE)</f>
        <v>ST3</v>
      </c>
      <c r="O701" s="46" t="str">
        <f>LOWER(VLOOKUP($C701&amp;$L701,'Character Sets'!$A$3:$H$21,6,FALSE))</f>
        <v>jaime</v>
      </c>
      <c r="P701" s="114" t="str">
        <f t="shared" si="122"/>
        <v>ST3_they_jaime.png</v>
      </c>
      <c r="Q701" s="114" t="s">
        <v>101</v>
      </c>
      <c r="R701" s="107" cm="1">
        <f t="array" ref="R701">_xlfn.IFS($AF701="left", 275, $AF701="right", 525)</f>
        <v>275</v>
      </c>
      <c r="S701" s="107" cm="1">
        <f t="array" ref="S701">_xlfn.IFS($AG701="left", 275, $AG701="right", 525)</f>
        <v>525</v>
      </c>
      <c r="T701" s="107" cm="1">
        <f t="array" ref="T701">_xlfn.IFS($AF701="left", 175, $AF701="right", 725)</f>
        <v>175</v>
      </c>
      <c r="U701" s="107" cm="1">
        <f t="array" ref="U701">_xlfn.IFS($AI701="top", 150, $AI701="bottom", 250)</f>
        <v>150</v>
      </c>
      <c r="V701" s="107" cm="1">
        <f t="array" ref="V701">_xlfn.IFS($AI701="top", 100, $AI701="bottom", 300)</f>
        <v>100</v>
      </c>
      <c r="W701" s="107" cm="1">
        <f t="array" ref="W701">_xlfn.IFS($AI701="top", 50, $AI701="bottom", 350)</f>
        <v>50</v>
      </c>
      <c r="X701" s="111" t="str">
        <f t="shared" si="123"/>
        <v>HT1_sister_jordan.png</v>
      </c>
      <c r="Y701" s="106" t="str" cm="1">
        <f t="array" ref="Y701">_xlfn.IFS($AR701="target_sister",$AO701,$AR701="target_brother", $AN701,$AR701="distractor_sister",$AQ701,$AR701="distractor_brother",$AP701)</f>
        <v>HT1_sister_jordan.png</v>
      </c>
      <c r="Z701" s="106" t="str" cm="1">
        <f t="array" ref="Z701">_xlfn.IFS($AS701="target_sister",$AO701,$AS701="target_brother", $AN701,$AS701="distractor_sister",$AQ701,$AS701="distractor_brother",$AP701)</f>
        <v>ST3_sister_jaime.png</v>
      </c>
      <c r="AA701" s="106" t="str" cm="1">
        <f t="array" ref="AA701">_xlfn.IFS($AT701="target_sister",$AO701,$AT701="target_brother", $AN701,$AT701="distractor_sister",$AQ701,$AT701="distractor_brother",$AP701)</f>
        <v>HT1_brother_jordan.png</v>
      </c>
      <c r="AB701" s="106" t="str" cm="1">
        <f t="array" ref="AB701">_xlfn.IFS($AU701="target_sister",$AO701,$AU701="target_brother", $AN701,$AU701="distractor_sister",$AQ701,$AU701="distractor_brother",$AP701)</f>
        <v>ST3_brother_jaime.png</v>
      </c>
      <c r="AC701" s="111" t="str">
        <f>_xlfn.CONCAT(VLOOKUP($C701&amp;$G701,'Character Sets'!$A$3:$H$21,6,FALSE)," gave the ",LEFT($Q701,FIND(".",$Q701)-1)," to ",$AK701," ",$AL701,".")</f>
        <v>Jordan gave the pear to his sister.</v>
      </c>
      <c r="AD701" s="107">
        <v>9</v>
      </c>
      <c r="AE701" s="106" t="str" cm="1">
        <f t="array" ref="AE701">_xlfn.IFS($B701="both", "_nametag", $B701="nametag", "_nametag", $B701="intro", "", $B701="neither", "")</f>
        <v/>
      </c>
      <c r="AF701" s="46" t="s">
        <v>5</v>
      </c>
      <c r="AG701" s="46" t="s">
        <v>6</v>
      </c>
      <c r="AH701" s="108" t="str">
        <f t="shared" si="126"/>
        <v>pear</v>
      </c>
      <c r="AI701" s="46" t="s">
        <v>7</v>
      </c>
      <c r="AJ701" s="110" t="str">
        <f t="shared" si="124"/>
        <v>top left</v>
      </c>
      <c r="AK701" s="110" t="str" cm="1">
        <f t="array" ref="AK701">_xlfn.IFS($G701="he", "his", $G701="she", "her", $G701="they", "their")</f>
        <v>his</v>
      </c>
      <c r="AL701" s="110" t="s">
        <v>136</v>
      </c>
      <c r="AM701" s="111" t="str">
        <f t="shared" si="125"/>
        <v>he_sister</v>
      </c>
      <c r="AN701" s="106" t="str">
        <f t="shared" si="127"/>
        <v>HT1_brother_jordan.png</v>
      </c>
      <c r="AO701" s="106" t="str">
        <f t="shared" si="128"/>
        <v>HT1_sister_jordan.png</v>
      </c>
      <c r="AP701" s="106" t="str">
        <f t="shared" si="129"/>
        <v>ST3_brother_jaime.png</v>
      </c>
      <c r="AQ701" s="106" t="str">
        <f t="shared" si="130"/>
        <v>ST3_sister_jaime.png</v>
      </c>
      <c r="AR701" s="106" t="s">
        <v>356</v>
      </c>
      <c r="AS701" s="106" t="s">
        <v>358</v>
      </c>
      <c r="AT701" s="106" t="s">
        <v>355</v>
      </c>
      <c r="AU701" s="106" t="s">
        <v>357</v>
      </c>
    </row>
    <row r="702" spans="1:47" x14ac:dyDescent="0.25">
      <c r="A702" s="107">
        <v>20</v>
      </c>
      <c r="B702" s="107" t="s">
        <v>125</v>
      </c>
      <c r="C702" s="107">
        <v>2</v>
      </c>
      <c r="D702" s="46" t="s">
        <v>10</v>
      </c>
      <c r="E702" s="46" t="str">
        <f t="shared" si="120"/>
        <v>neither_list2_critical10</v>
      </c>
      <c r="F702" s="109" t="s">
        <v>338</v>
      </c>
      <c r="G702" s="46" t="s">
        <v>195</v>
      </c>
      <c r="H702" s="46">
        <f>VLOOKUP($C702&amp;$G702,'Character Sets'!$A$3:$H$21,3,FALSE)</f>
        <v>4</v>
      </c>
      <c r="I702" s="46" t="str">
        <f>VLOOKUP($C702&amp;$G702,'Character Sets'!$A$3:$H$21,4,FALSE)</f>
        <v>HT1</v>
      </c>
      <c r="J702" s="46" t="str">
        <f>LOWER(VLOOKUP($C702&amp;$G702,'Character Sets'!$A$3:$H$21,6,FALSE))</f>
        <v>jordan</v>
      </c>
      <c r="K702" s="114" t="str">
        <f t="shared" si="121"/>
        <v>HT1_he_jordan.png</v>
      </c>
      <c r="L702" s="46" t="s">
        <v>197</v>
      </c>
      <c r="M702" s="46">
        <f>VLOOKUP($C702&amp;$L702,'Character Sets'!$A$3:$H$21,3,FALSE)</f>
        <v>6</v>
      </c>
      <c r="N702" s="46" t="str">
        <f>VLOOKUP($C702&amp;$L702,'Character Sets'!$A$3:$H$21,4,FALSE)</f>
        <v>ST3</v>
      </c>
      <c r="O702" s="46" t="str">
        <f>LOWER(VLOOKUP($C702&amp;$L702,'Character Sets'!$A$3:$H$21,6,FALSE))</f>
        <v>jaime</v>
      </c>
      <c r="P702" s="114" t="str">
        <f t="shared" si="122"/>
        <v>ST3_they_jaime.png</v>
      </c>
      <c r="Q702" s="114" t="s">
        <v>21</v>
      </c>
      <c r="R702" s="107" cm="1">
        <f t="array" ref="R702">_xlfn.IFS($AF702="left", 275, $AF702="right", 525)</f>
        <v>525</v>
      </c>
      <c r="S702" s="107" cm="1">
        <f t="array" ref="S702">_xlfn.IFS($AG702="left", 275, $AG702="right", 525)</f>
        <v>275</v>
      </c>
      <c r="T702" s="107" cm="1">
        <f t="array" ref="T702">_xlfn.IFS($AF702="left", 175, $AF702="right", 725)</f>
        <v>725</v>
      </c>
      <c r="U702" s="107" cm="1">
        <f t="array" ref="U702">_xlfn.IFS($AI702="top", 150, $AI702="bottom", 250)</f>
        <v>150</v>
      </c>
      <c r="V702" s="107" cm="1">
        <f t="array" ref="V702">_xlfn.IFS($AI702="top", 100, $AI702="bottom", 300)</f>
        <v>100</v>
      </c>
      <c r="W702" s="107" cm="1">
        <f t="array" ref="W702">_xlfn.IFS($AI702="top", 50, $AI702="bottom", 350)</f>
        <v>50</v>
      </c>
      <c r="X702" s="111" t="str">
        <f t="shared" si="123"/>
        <v>HT1_brother_jordan.png</v>
      </c>
      <c r="Y702" s="106" t="str" cm="1">
        <f t="array" ref="Y702">_xlfn.IFS($AR702="target_sister",$AO702,$AR702="target_brother", $AN702,$AR702="distractor_sister",$AQ702,$AR702="distractor_brother",$AP702)</f>
        <v>ST3_brother_jaime.png</v>
      </c>
      <c r="Z702" s="106" t="str" cm="1">
        <f t="array" ref="Z702">_xlfn.IFS($AS702="target_sister",$AO702,$AS702="target_brother", $AN702,$AS702="distractor_sister",$AQ702,$AS702="distractor_brother",$AP702)</f>
        <v>HT1_brother_jordan.png</v>
      </c>
      <c r="AA702" s="106" t="str" cm="1">
        <f t="array" ref="AA702">_xlfn.IFS($AT702="target_sister",$AO702,$AT702="target_brother", $AN702,$AT702="distractor_sister",$AQ702,$AT702="distractor_brother",$AP702)</f>
        <v>ST3_sister_jaime.png</v>
      </c>
      <c r="AB702" s="106" t="str" cm="1">
        <f t="array" ref="AB702">_xlfn.IFS($AU702="target_sister",$AO702,$AU702="target_brother", $AN702,$AU702="distractor_sister",$AQ702,$AU702="distractor_brother",$AP702)</f>
        <v>HT1_sister_jordan.png</v>
      </c>
      <c r="AC702" s="111" t="str">
        <f>_xlfn.CONCAT(VLOOKUP($C702&amp;$G702,'Character Sets'!$A$3:$H$21,6,FALSE)," gave the ",LEFT($Q702,FIND(".",$Q702)-1)," to ",$AK702," ",$AL702,".")</f>
        <v>Jordan gave the juice to his brother.</v>
      </c>
      <c r="AD702" s="107">
        <v>10</v>
      </c>
      <c r="AE702" s="106" t="str" cm="1">
        <f t="array" ref="AE702">_xlfn.IFS($B702="both", "_nametag", $B702="nametag", "_nametag", $B702="intro", "", $B702="neither", "")</f>
        <v/>
      </c>
      <c r="AF702" s="46" t="s">
        <v>6</v>
      </c>
      <c r="AG702" s="46" t="s">
        <v>5</v>
      </c>
      <c r="AH702" s="108" t="str">
        <f t="shared" si="126"/>
        <v>juice</v>
      </c>
      <c r="AI702" s="46" t="s">
        <v>7</v>
      </c>
      <c r="AJ702" s="110" t="str">
        <f t="shared" si="124"/>
        <v>top right</v>
      </c>
      <c r="AK702" s="110" t="str" cm="1">
        <f t="array" ref="AK702">_xlfn.IFS($G702="he", "his", $G702="she", "her", $G702="they", "their")</f>
        <v>his</v>
      </c>
      <c r="AL702" s="110" t="s">
        <v>135</v>
      </c>
      <c r="AM702" s="111" t="str">
        <f t="shared" si="125"/>
        <v>he_brother</v>
      </c>
      <c r="AN702" s="106" t="str">
        <f t="shared" si="127"/>
        <v>HT1_brother_jordan.png</v>
      </c>
      <c r="AO702" s="106" t="str">
        <f t="shared" si="128"/>
        <v>HT1_sister_jordan.png</v>
      </c>
      <c r="AP702" s="106" t="str">
        <f t="shared" si="129"/>
        <v>ST3_brother_jaime.png</v>
      </c>
      <c r="AQ702" s="106" t="str">
        <f t="shared" si="130"/>
        <v>ST3_sister_jaime.png</v>
      </c>
      <c r="AR702" s="106" t="s">
        <v>357</v>
      </c>
      <c r="AS702" s="106" t="s">
        <v>355</v>
      </c>
      <c r="AT702" s="106" t="s">
        <v>358</v>
      </c>
      <c r="AU702" s="106" t="s">
        <v>356</v>
      </c>
    </row>
    <row r="703" spans="1:47" x14ac:dyDescent="0.25">
      <c r="A703" s="107">
        <v>20</v>
      </c>
      <c r="B703" s="107" t="s">
        <v>125</v>
      </c>
      <c r="C703" s="107">
        <v>2</v>
      </c>
      <c r="D703" s="46" t="s">
        <v>10</v>
      </c>
      <c r="E703" s="46" t="str">
        <f t="shared" si="120"/>
        <v>neither_list2_critical11</v>
      </c>
      <c r="F703" s="46" t="s">
        <v>337</v>
      </c>
      <c r="G703" s="46" t="s">
        <v>196</v>
      </c>
      <c r="H703" s="46">
        <f>VLOOKUP($C703&amp;$G703,'Character Sets'!$A$3:$H$21,3,FALSE)</f>
        <v>5</v>
      </c>
      <c r="I703" s="46" t="str">
        <f>VLOOKUP($C703&amp;$G703,'Character Sets'!$A$3:$H$21,4,FALSE)</f>
        <v>ST2</v>
      </c>
      <c r="J703" s="46" t="str">
        <f>LOWER(VLOOKUP($C703&amp;$G703,'Character Sets'!$A$3:$H$21,6,FALSE))</f>
        <v>casey</v>
      </c>
      <c r="K703" s="114" t="str">
        <f t="shared" si="121"/>
        <v>ST2_she_casey.png</v>
      </c>
      <c r="L703" s="46" t="s">
        <v>195</v>
      </c>
      <c r="M703" s="46">
        <f>VLOOKUP($C703&amp;$L703,'Character Sets'!$A$3:$H$21,3,FALSE)</f>
        <v>4</v>
      </c>
      <c r="N703" s="46" t="str">
        <f>VLOOKUP($C703&amp;$L703,'Character Sets'!$A$3:$H$21,4,FALSE)</f>
        <v>HT1</v>
      </c>
      <c r="O703" s="46" t="str">
        <f>LOWER(VLOOKUP($C703&amp;$L703,'Character Sets'!$A$3:$H$21,6,FALSE))</f>
        <v>jordan</v>
      </c>
      <c r="P703" s="114" t="str">
        <f t="shared" si="122"/>
        <v>HT1_he_jordan.png</v>
      </c>
      <c r="Q703" s="114" t="s">
        <v>22</v>
      </c>
      <c r="R703" s="107" cm="1">
        <f t="array" ref="R703">_xlfn.IFS($AF703="left", 275, $AF703="right", 525)</f>
        <v>275</v>
      </c>
      <c r="S703" s="107" cm="1">
        <f t="array" ref="S703">_xlfn.IFS($AG703="left", 275, $AG703="right", 525)</f>
        <v>525</v>
      </c>
      <c r="T703" s="107" cm="1">
        <f t="array" ref="T703">_xlfn.IFS($AF703="left", 175, $AF703="right", 725)</f>
        <v>175</v>
      </c>
      <c r="U703" s="107" cm="1">
        <f t="array" ref="U703">_xlfn.IFS($AI703="top", 150, $AI703="bottom", 250)</f>
        <v>250</v>
      </c>
      <c r="V703" s="107" cm="1">
        <f t="array" ref="V703">_xlfn.IFS($AI703="top", 100, $AI703="bottom", 300)</f>
        <v>300</v>
      </c>
      <c r="W703" s="107" cm="1">
        <f t="array" ref="W703">_xlfn.IFS($AI703="top", 50, $AI703="bottom", 350)</f>
        <v>350</v>
      </c>
      <c r="X703" s="111" t="str">
        <f t="shared" si="123"/>
        <v>ST2_sister_casey.png</v>
      </c>
      <c r="Y703" s="106" t="str" cm="1">
        <f t="array" ref="Y703">_xlfn.IFS($AR703="target_sister",$AO703,$AR703="target_brother", $AN703,$AR703="distractor_sister",$AQ703,$AR703="distractor_brother",$AP703)</f>
        <v>ST2_brother_casey.png</v>
      </c>
      <c r="Z703" s="106" t="str" cm="1">
        <f t="array" ref="Z703">_xlfn.IFS($AS703="target_sister",$AO703,$AS703="target_brother", $AN703,$AS703="distractor_sister",$AQ703,$AS703="distractor_brother",$AP703)</f>
        <v>HT1_brother_jordan.png</v>
      </c>
      <c r="AA703" s="106" t="str" cm="1">
        <f t="array" ref="AA703">_xlfn.IFS($AT703="target_sister",$AO703,$AT703="target_brother", $AN703,$AT703="distractor_sister",$AQ703,$AT703="distractor_brother",$AP703)</f>
        <v>ST2_sister_casey.png</v>
      </c>
      <c r="AB703" s="106" t="str" cm="1">
        <f t="array" ref="AB703">_xlfn.IFS($AU703="target_sister",$AO703,$AU703="target_brother", $AN703,$AU703="distractor_sister",$AQ703,$AU703="distractor_brother",$AP703)</f>
        <v>HT1_sister_jordan.png</v>
      </c>
      <c r="AC703" s="111" t="str">
        <f>_xlfn.CONCAT(VLOOKUP($C703&amp;$G703,'Character Sets'!$A$3:$H$21,6,FALSE)," gave the ",LEFT($Q703,FIND(".",$Q703)-1)," to ",$AK703," ",$AL703,".")</f>
        <v>Casey gave the spoon to her sister.</v>
      </c>
      <c r="AD703" s="107">
        <v>11</v>
      </c>
      <c r="AE703" s="106" t="str" cm="1">
        <f t="array" ref="AE703">_xlfn.IFS($B703="both", "_nametag", $B703="nametag", "_nametag", $B703="intro", "", $B703="neither", "")</f>
        <v/>
      </c>
      <c r="AF703" s="46" t="s">
        <v>5</v>
      </c>
      <c r="AG703" s="46" t="s">
        <v>6</v>
      </c>
      <c r="AH703" s="108" t="str">
        <f t="shared" si="126"/>
        <v>spoon</v>
      </c>
      <c r="AI703" s="46" t="s">
        <v>8</v>
      </c>
      <c r="AJ703" s="110" t="str">
        <f t="shared" si="124"/>
        <v>bottom left</v>
      </c>
      <c r="AK703" s="110" t="str" cm="1">
        <f t="array" ref="AK703">_xlfn.IFS($G703="he", "his", $G703="she", "her", $G703="they", "their")</f>
        <v>her</v>
      </c>
      <c r="AL703" s="110" t="s">
        <v>136</v>
      </c>
      <c r="AM703" s="111" t="str">
        <f t="shared" si="125"/>
        <v>she_sister</v>
      </c>
      <c r="AN703" s="106" t="str">
        <f t="shared" si="127"/>
        <v>ST2_brother_casey.png</v>
      </c>
      <c r="AO703" s="106" t="str">
        <f t="shared" si="128"/>
        <v>ST2_sister_casey.png</v>
      </c>
      <c r="AP703" s="106" t="str">
        <f t="shared" si="129"/>
        <v>HT1_brother_jordan.png</v>
      </c>
      <c r="AQ703" s="106" t="str">
        <f t="shared" si="130"/>
        <v>HT1_sister_jordan.png</v>
      </c>
      <c r="AR703" s="106" t="s">
        <v>355</v>
      </c>
      <c r="AS703" s="106" t="s">
        <v>357</v>
      </c>
      <c r="AT703" s="106" t="s">
        <v>356</v>
      </c>
      <c r="AU703" s="106" t="s">
        <v>358</v>
      </c>
    </row>
    <row r="704" spans="1:47" x14ac:dyDescent="0.25">
      <c r="A704" s="107">
        <v>20</v>
      </c>
      <c r="B704" s="107" t="s">
        <v>125</v>
      </c>
      <c r="C704" s="107">
        <v>2</v>
      </c>
      <c r="D704" s="46" t="s">
        <v>10</v>
      </c>
      <c r="E704" s="46" t="str">
        <f t="shared" si="120"/>
        <v>neither_list2_critical12</v>
      </c>
      <c r="F704" s="46" t="s">
        <v>337</v>
      </c>
      <c r="G704" s="46" t="s">
        <v>196</v>
      </c>
      <c r="H704" s="46">
        <f>VLOOKUP($C704&amp;$G704,'Character Sets'!$A$3:$H$21,3,FALSE)</f>
        <v>5</v>
      </c>
      <c r="I704" s="46" t="str">
        <f>VLOOKUP($C704&amp;$G704,'Character Sets'!$A$3:$H$21,4,FALSE)</f>
        <v>ST2</v>
      </c>
      <c r="J704" s="46" t="str">
        <f>LOWER(VLOOKUP($C704&amp;$G704,'Character Sets'!$A$3:$H$21,6,FALSE))</f>
        <v>casey</v>
      </c>
      <c r="K704" s="114" t="str">
        <f t="shared" si="121"/>
        <v>ST2_she_casey.png</v>
      </c>
      <c r="L704" s="46" t="s">
        <v>195</v>
      </c>
      <c r="M704" s="46">
        <f>VLOOKUP($C704&amp;$L704,'Character Sets'!$A$3:$H$21,3,FALSE)</f>
        <v>4</v>
      </c>
      <c r="N704" s="46" t="str">
        <f>VLOOKUP($C704&amp;$L704,'Character Sets'!$A$3:$H$21,4,FALSE)</f>
        <v>HT1</v>
      </c>
      <c r="O704" s="46" t="str">
        <f>LOWER(VLOOKUP($C704&amp;$L704,'Character Sets'!$A$3:$H$21,6,FALSE))</f>
        <v>jordan</v>
      </c>
      <c r="P704" s="114" t="str">
        <f t="shared" si="122"/>
        <v>HT1_he_jordan.png</v>
      </c>
      <c r="Q704" s="114" t="s">
        <v>23</v>
      </c>
      <c r="R704" s="107" cm="1">
        <f t="array" ref="R704">_xlfn.IFS($AF704="left", 275, $AF704="right", 525)</f>
        <v>525</v>
      </c>
      <c r="S704" s="107" cm="1">
        <f t="array" ref="S704">_xlfn.IFS($AG704="left", 275, $AG704="right", 525)</f>
        <v>275</v>
      </c>
      <c r="T704" s="107" cm="1">
        <f t="array" ref="T704">_xlfn.IFS($AF704="left", 175, $AF704="right", 725)</f>
        <v>725</v>
      </c>
      <c r="U704" s="107" cm="1">
        <f t="array" ref="U704">_xlfn.IFS($AI704="top", 150, $AI704="bottom", 250)</f>
        <v>250</v>
      </c>
      <c r="V704" s="107" cm="1">
        <f t="array" ref="V704">_xlfn.IFS($AI704="top", 100, $AI704="bottom", 300)</f>
        <v>300</v>
      </c>
      <c r="W704" s="107" cm="1">
        <f t="array" ref="W704">_xlfn.IFS($AI704="top", 50, $AI704="bottom", 350)</f>
        <v>350</v>
      </c>
      <c r="X704" s="111" t="str">
        <f t="shared" si="123"/>
        <v>ST2_brother_casey.png</v>
      </c>
      <c r="Y704" s="106" t="str" cm="1">
        <f t="array" ref="Y704">_xlfn.IFS($AR704="target_sister",$AO704,$AR704="target_brother", $AN704,$AR704="distractor_sister",$AQ704,$AR704="distractor_brother",$AP704)</f>
        <v>HT1_sister_jordan.png</v>
      </c>
      <c r="Z704" s="106" t="str" cm="1">
        <f t="array" ref="Z704">_xlfn.IFS($AS704="target_sister",$AO704,$AS704="target_brother", $AN704,$AS704="distractor_sister",$AQ704,$AS704="distractor_brother",$AP704)</f>
        <v>ST2_sister_casey.png</v>
      </c>
      <c r="AA704" s="106" t="str" cm="1">
        <f t="array" ref="AA704">_xlfn.IFS($AT704="target_sister",$AO704,$AT704="target_brother", $AN704,$AT704="distractor_sister",$AQ704,$AT704="distractor_brother",$AP704)</f>
        <v>HT1_brother_jordan.png</v>
      </c>
      <c r="AB704" s="106" t="str" cm="1">
        <f t="array" ref="AB704">_xlfn.IFS($AU704="target_sister",$AO704,$AU704="target_brother", $AN704,$AU704="distractor_sister",$AQ704,$AU704="distractor_brother",$AP704)</f>
        <v>ST2_brother_casey.png</v>
      </c>
      <c r="AC704" s="111" t="str">
        <f>_xlfn.CONCAT(VLOOKUP($C704&amp;$G704,'Character Sets'!$A$3:$H$21,6,FALSE)," gave the ",LEFT($Q704,FIND(".",$Q704)-1)," to ",$AK704," ",$AL704,".")</f>
        <v>Casey gave the broccoli to her brother.</v>
      </c>
      <c r="AD704" s="107">
        <v>12</v>
      </c>
      <c r="AE704" s="106" t="str" cm="1">
        <f t="array" ref="AE704">_xlfn.IFS($B704="both", "_nametag", $B704="nametag", "_nametag", $B704="intro", "", $B704="neither", "")</f>
        <v/>
      </c>
      <c r="AF704" s="46" t="s">
        <v>6</v>
      </c>
      <c r="AG704" s="46" t="s">
        <v>5</v>
      </c>
      <c r="AH704" s="108" t="str">
        <f t="shared" si="126"/>
        <v>broccoli</v>
      </c>
      <c r="AI704" s="46" t="s">
        <v>8</v>
      </c>
      <c r="AJ704" s="110" t="str">
        <f t="shared" si="124"/>
        <v>bottom right</v>
      </c>
      <c r="AK704" s="110" t="str" cm="1">
        <f t="array" ref="AK704">_xlfn.IFS($G704="he", "his", $G704="she", "her", $G704="they", "their")</f>
        <v>her</v>
      </c>
      <c r="AL704" s="110" t="s">
        <v>135</v>
      </c>
      <c r="AM704" s="111" t="str">
        <f t="shared" si="125"/>
        <v>she_brother</v>
      </c>
      <c r="AN704" s="106" t="str">
        <f t="shared" si="127"/>
        <v>ST2_brother_casey.png</v>
      </c>
      <c r="AO704" s="106" t="str">
        <f t="shared" si="128"/>
        <v>ST2_sister_casey.png</v>
      </c>
      <c r="AP704" s="106" t="str">
        <f t="shared" si="129"/>
        <v>HT1_brother_jordan.png</v>
      </c>
      <c r="AQ704" s="106" t="str">
        <f t="shared" si="130"/>
        <v>HT1_sister_jordan.png</v>
      </c>
      <c r="AR704" s="106" t="s">
        <v>358</v>
      </c>
      <c r="AS704" s="106" t="s">
        <v>356</v>
      </c>
      <c r="AT704" s="106" t="s">
        <v>357</v>
      </c>
      <c r="AU704" s="106" t="s">
        <v>355</v>
      </c>
    </row>
    <row r="705" spans="1:47" x14ac:dyDescent="0.25">
      <c r="A705" s="107">
        <v>20</v>
      </c>
      <c r="B705" s="107" t="s">
        <v>125</v>
      </c>
      <c r="C705" s="107">
        <v>2</v>
      </c>
      <c r="D705" s="46" t="s">
        <v>10</v>
      </c>
      <c r="E705" s="46" t="str">
        <f t="shared" si="120"/>
        <v>neither_list2_critical13</v>
      </c>
      <c r="F705" s="46" t="s">
        <v>337</v>
      </c>
      <c r="G705" s="46" t="s">
        <v>196</v>
      </c>
      <c r="H705" s="46">
        <f>VLOOKUP($C705&amp;$G705,'Character Sets'!$A$3:$H$21,3,FALSE)</f>
        <v>5</v>
      </c>
      <c r="I705" s="46" t="str">
        <f>VLOOKUP($C705&amp;$G705,'Character Sets'!$A$3:$H$21,4,FALSE)</f>
        <v>ST2</v>
      </c>
      <c r="J705" s="46" t="str">
        <f>LOWER(VLOOKUP($C705&amp;$G705,'Character Sets'!$A$3:$H$21,6,FALSE))</f>
        <v>casey</v>
      </c>
      <c r="K705" s="114" t="str">
        <f t="shared" si="121"/>
        <v>ST2_she_casey.png</v>
      </c>
      <c r="L705" s="46" t="s">
        <v>195</v>
      </c>
      <c r="M705" s="46">
        <f>VLOOKUP($C705&amp;$L705,'Character Sets'!$A$3:$H$21,3,FALSE)</f>
        <v>4</v>
      </c>
      <c r="N705" s="46" t="str">
        <f>VLOOKUP($C705&amp;$L705,'Character Sets'!$A$3:$H$21,4,FALSE)</f>
        <v>HT1</v>
      </c>
      <c r="O705" s="46" t="str">
        <f>LOWER(VLOOKUP($C705&amp;$L705,'Character Sets'!$A$3:$H$21,6,FALSE))</f>
        <v>jordan</v>
      </c>
      <c r="P705" s="114" t="str">
        <f t="shared" si="122"/>
        <v>HT1_he_jordan.png</v>
      </c>
      <c r="Q705" s="114" t="s">
        <v>24</v>
      </c>
      <c r="R705" s="107" cm="1">
        <f t="array" ref="R705">_xlfn.IFS($AF705="left", 275, $AF705="right", 525)</f>
        <v>275</v>
      </c>
      <c r="S705" s="107" cm="1">
        <f t="array" ref="S705">_xlfn.IFS($AG705="left", 275, $AG705="right", 525)</f>
        <v>525</v>
      </c>
      <c r="T705" s="107" cm="1">
        <f t="array" ref="T705">_xlfn.IFS($AF705="left", 175, $AF705="right", 725)</f>
        <v>175</v>
      </c>
      <c r="U705" s="107" cm="1">
        <f t="array" ref="U705">_xlfn.IFS($AI705="top", 150, $AI705="bottom", 250)</f>
        <v>150</v>
      </c>
      <c r="V705" s="107" cm="1">
        <f t="array" ref="V705">_xlfn.IFS($AI705="top", 100, $AI705="bottom", 300)</f>
        <v>100</v>
      </c>
      <c r="W705" s="107" cm="1">
        <f t="array" ref="W705">_xlfn.IFS($AI705="top", 50, $AI705="bottom", 350)</f>
        <v>50</v>
      </c>
      <c r="X705" s="111" t="str">
        <f t="shared" si="123"/>
        <v>ST2_brother_casey.png</v>
      </c>
      <c r="Y705" s="106" t="str" cm="1">
        <f t="array" ref="Y705">_xlfn.IFS($AR705="target_sister",$AO705,$AR705="target_brother", $AN705,$AR705="distractor_sister",$AQ705,$AR705="distractor_brother",$AP705)</f>
        <v>ST2_brother_casey.png</v>
      </c>
      <c r="Z705" s="106" t="str" cm="1">
        <f t="array" ref="Z705">_xlfn.IFS($AS705="target_sister",$AO705,$AS705="target_brother", $AN705,$AS705="distractor_sister",$AQ705,$AS705="distractor_brother",$AP705)</f>
        <v>HT1_brother_jordan.png</v>
      </c>
      <c r="AA705" s="106" t="str" cm="1">
        <f t="array" ref="AA705">_xlfn.IFS($AT705="target_sister",$AO705,$AT705="target_brother", $AN705,$AT705="distractor_sister",$AQ705,$AT705="distractor_brother",$AP705)</f>
        <v>ST2_sister_casey.png</v>
      </c>
      <c r="AB705" s="106" t="str" cm="1">
        <f t="array" ref="AB705">_xlfn.IFS($AU705="target_sister",$AO705,$AU705="target_brother", $AN705,$AU705="distractor_sister",$AQ705,$AU705="distractor_brother",$AP705)</f>
        <v>HT1_sister_jordan.png</v>
      </c>
      <c r="AC705" s="111" t="str">
        <f>_xlfn.CONCAT(VLOOKUP($C705&amp;$G705,'Character Sets'!$A$3:$H$21,6,FALSE)," gave the ",LEFT($Q705,FIND(".",$Q705)-1)," to ",$AK705," ",$AL705,".")</f>
        <v>Casey gave the egg to her brother.</v>
      </c>
      <c r="AD705" s="107">
        <v>13</v>
      </c>
      <c r="AE705" s="106" t="str" cm="1">
        <f t="array" ref="AE705">_xlfn.IFS($B705="both", "_nametag", $B705="nametag", "_nametag", $B705="intro", "", $B705="neither", "")</f>
        <v/>
      </c>
      <c r="AF705" s="46" t="s">
        <v>5</v>
      </c>
      <c r="AG705" s="46" t="s">
        <v>6</v>
      </c>
      <c r="AH705" s="108" t="str">
        <f t="shared" si="126"/>
        <v>egg</v>
      </c>
      <c r="AI705" s="46" t="s">
        <v>7</v>
      </c>
      <c r="AJ705" s="110" t="str">
        <f t="shared" si="124"/>
        <v>top left</v>
      </c>
      <c r="AK705" s="110" t="str" cm="1">
        <f t="array" ref="AK705">_xlfn.IFS($G705="he", "his", $G705="she", "her", $G705="they", "their")</f>
        <v>her</v>
      </c>
      <c r="AL705" s="110" t="s">
        <v>135</v>
      </c>
      <c r="AM705" s="111" t="str">
        <f t="shared" si="125"/>
        <v>she_brother</v>
      </c>
      <c r="AN705" s="106" t="str">
        <f t="shared" si="127"/>
        <v>ST2_brother_casey.png</v>
      </c>
      <c r="AO705" s="106" t="str">
        <f t="shared" si="128"/>
        <v>ST2_sister_casey.png</v>
      </c>
      <c r="AP705" s="106" t="str">
        <f t="shared" si="129"/>
        <v>HT1_brother_jordan.png</v>
      </c>
      <c r="AQ705" s="106" t="str">
        <f t="shared" si="130"/>
        <v>HT1_sister_jordan.png</v>
      </c>
      <c r="AR705" s="106" t="s">
        <v>355</v>
      </c>
      <c r="AS705" s="106" t="s">
        <v>357</v>
      </c>
      <c r="AT705" s="106" t="s">
        <v>356</v>
      </c>
      <c r="AU705" s="106" t="s">
        <v>358</v>
      </c>
    </row>
    <row r="706" spans="1:47" x14ac:dyDescent="0.25">
      <c r="A706" s="107">
        <v>20</v>
      </c>
      <c r="B706" s="107" t="s">
        <v>125</v>
      </c>
      <c r="C706" s="107">
        <v>2</v>
      </c>
      <c r="D706" s="46" t="s">
        <v>10</v>
      </c>
      <c r="E706" s="46" t="str">
        <f t="shared" si="120"/>
        <v>neither_list2_critical14</v>
      </c>
      <c r="F706" s="46" t="s">
        <v>337</v>
      </c>
      <c r="G706" s="46" t="s">
        <v>196</v>
      </c>
      <c r="H706" s="46">
        <f>VLOOKUP($C706&amp;$G706,'Character Sets'!$A$3:$H$21,3,FALSE)</f>
        <v>5</v>
      </c>
      <c r="I706" s="46" t="str">
        <f>VLOOKUP($C706&amp;$G706,'Character Sets'!$A$3:$H$21,4,FALSE)</f>
        <v>ST2</v>
      </c>
      <c r="J706" s="46" t="str">
        <f>LOWER(VLOOKUP($C706&amp;$G706,'Character Sets'!$A$3:$H$21,6,FALSE))</f>
        <v>casey</v>
      </c>
      <c r="K706" s="114" t="str">
        <f t="shared" si="121"/>
        <v>ST2_she_casey.png</v>
      </c>
      <c r="L706" s="46" t="s">
        <v>195</v>
      </c>
      <c r="M706" s="46">
        <f>VLOOKUP($C706&amp;$L706,'Character Sets'!$A$3:$H$21,3,FALSE)</f>
        <v>4</v>
      </c>
      <c r="N706" s="46" t="str">
        <f>VLOOKUP($C706&amp;$L706,'Character Sets'!$A$3:$H$21,4,FALSE)</f>
        <v>HT1</v>
      </c>
      <c r="O706" s="46" t="str">
        <f>LOWER(VLOOKUP($C706&amp;$L706,'Character Sets'!$A$3:$H$21,6,FALSE))</f>
        <v>jordan</v>
      </c>
      <c r="P706" s="114" t="str">
        <f t="shared" si="122"/>
        <v>HT1_he_jordan.png</v>
      </c>
      <c r="Q706" s="114" t="s">
        <v>35</v>
      </c>
      <c r="R706" s="107" cm="1">
        <f t="array" ref="R706">_xlfn.IFS($AF706="left", 275, $AF706="right", 525)</f>
        <v>525</v>
      </c>
      <c r="S706" s="107" cm="1">
        <f t="array" ref="S706">_xlfn.IFS($AG706="left", 275, $AG706="right", 525)</f>
        <v>275</v>
      </c>
      <c r="T706" s="107" cm="1">
        <f t="array" ref="T706">_xlfn.IFS($AF706="left", 175, $AF706="right", 725)</f>
        <v>725</v>
      </c>
      <c r="U706" s="107" cm="1">
        <f t="array" ref="U706">_xlfn.IFS($AI706="top", 150, $AI706="bottom", 250)</f>
        <v>150</v>
      </c>
      <c r="V706" s="107" cm="1">
        <f t="array" ref="V706">_xlfn.IFS($AI706="top", 100, $AI706="bottom", 300)</f>
        <v>100</v>
      </c>
      <c r="W706" s="107" cm="1">
        <f t="array" ref="W706">_xlfn.IFS($AI706="top", 50, $AI706="bottom", 350)</f>
        <v>50</v>
      </c>
      <c r="X706" s="111" t="str">
        <f t="shared" si="123"/>
        <v>ST2_sister_casey.png</v>
      </c>
      <c r="Y706" s="106" t="str" cm="1">
        <f t="array" ref="Y706">_xlfn.IFS($AR706="target_sister",$AO706,$AR706="target_brother", $AN706,$AR706="distractor_sister",$AQ706,$AR706="distractor_brother",$AP706)</f>
        <v>HT1_sister_jordan.png</v>
      </c>
      <c r="Z706" s="106" t="str" cm="1">
        <f t="array" ref="Z706">_xlfn.IFS($AS706="target_sister",$AO706,$AS706="target_brother", $AN706,$AS706="distractor_sister",$AQ706,$AS706="distractor_brother",$AP706)</f>
        <v>ST2_sister_casey.png</v>
      </c>
      <c r="AA706" s="106" t="str" cm="1">
        <f t="array" ref="AA706">_xlfn.IFS($AT706="target_sister",$AO706,$AT706="target_brother", $AN706,$AT706="distractor_sister",$AQ706,$AT706="distractor_brother",$AP706)</f>
        <v>HT1_brother_jordan.png</v>
      </c>
      <c r="AB706" s="106" t="str" cm="1">
        <f t="array" ref="AB706">_xlfn.IFS($AU706="target_sister",$AO706,$AU706="target_brother", $AN706,$AU706="distractor_sister",$AQ706,$AU706="distractor_brother",$AP706)</f>
        <v>ST2_brother_casey.png</v>
      </c>
      <c r="AC706" s="111" t="str">
        <f>_xlfn.CONCAT(VLOOKUP($C706&amp;$G706,'Character Sets'!$A$3:$H$21,6,FALSE)," gave the ",LEFT($Q706,FIND(".",$Q706)-1)," to ",$AK706," ",$AL706,".")</f>
        <v>Casey gave the strawberry to her sister.</v>
      </c>
      <c r="AD706" s="107">
        <v>14</v>
      </c>
      <c r="AE706" s="106" t="str" cm="1">
        <f t="array" ref="AE706">_xlfn.IFS($B706="both", "_nametag", $B706="nametag", "_nametag", $B706="intro", "", $B706="neither", "")</f>
        <v/>
      </c>
      <c r="AF706" s="46" t="s">
        <v>6</v>
      </c>
      <c r="AG706" s="46" t="s">
        <v>5</v>
      </c>
      <c r="AH706" s="108" t="str">
        <f t="shared" si="126"/>
        <v>strawberry</v>
      </c>
      <c r="AI706" s="46" t="s">
        <v>7</v>
      </c>
      <c r="AJ706" s="110" t="str">
        <f t="shared" si="124"/>
        <v>top right</v>
      </c>
      <c r="AK706" s="110" t="str" cm="1">
        <f t="array" ref="AK706">_xlfn.IFS($G706="he", "his", $G706="she", "her", $G706="they", "their")</f>
        <v>her</v>
      </c>
      <c r="AL706" s="110" t="s">
        <v>136</v>
      </c>
      <c r="AM706" s="111" t="str">
        <f t="shared" si="125"/>
        <v>she_sister</v>
      </c>
      <c r="AN706" s="106" t="str">
        <f t="shared" si="127"/>
        <v>ST2_brother_casey.png</v>
      </c>
      <c r="AO706" s="106" t="str">
        <f t="shared" si="128"/>
        <v>ST2_sister_casey.png</v>
      </c>
      <c r="AP706" s="106" t="str">
        <f t="shared" si="129"/>
        <v>HT1_brother_jordan.png</v>
      </c>
      <c r="AQ706" s="106" t="str">
        <f t="shared" si="130"/>
        <v>HT1_sister_jordan.png</v>
      </c>
      <c r="AR706" s="106" t="s">
        <v>358</v>
      </c>
      <c r="AS706" s="106" t="s">
        <v>356</v>
      </c>
      <c r="AT706" s="106" t="s">
        <v>357</v>
      </c>
      <c r="AU706" s="106" t="s">
        <v>355</v>
      </c>
    </row>
    <row r="707" spans="1:47" x14ac:dyDescent="0.25">
      <c r="A707" s="107">
        <v>20</v>
      </c>
      <c r="B707" s="107" t="s">
        <v>125</v>
      </c>
      <c r="C707" s="107">
        <v>2</v>
      </c>
      <c r="D707" s="46" t="s">
        <v>10</v>
      </c>
      <c r="E707" s="46" t="str">
        <f t="shared" ref="E707:E770" si="131">_xlfn.CONCAT($B707, "_list", $C707, "_", $D707, $AD707)</f>
        <v>neither_list2_critical15</v>
      </c>
      <c r="F707" s="46" t="s">
        <v>337</v>
      </c>
      <c r="G707" s="46" t="s">
        <v>196</v>
      </c>
      <c r="H707" s="46">
        <f>VLOOKUP($C707&amp;$G707,'Character Sets'!$A$3:$H$21,3,FALSE)</f>
        <v>5</v>
      </c>
      <c r="I707" s="46" t="str">
        <f>VLOOKUP($C707&amp;$G707,'Character Sets'!$A$3:$H$21,4,FALSE)</f>
        <v>ST2</v>
      </c>
      <c r="J707" s="46" t="str">
        <f>LOWER(VLOOKUP($C707&amp;$G707,'Character Sets'!$A$3:$H$21,6,FALSE))</f>
        <v>casey</v>
      </c>
      <c r="K707" s="114" t="str">
        <f t="shared" ref="K707:K770" si="132">_xlfn.CONCAT($I707, "_", $G707, "_", $J707, $AE707, ".png")</f>
        <v>ST2_she_casey.png</v>
      </c>
      <c r="L707" s="46" t="s">
        <v>195</v>
      </c>
      <c r="M707" s="46">
        <f>VLOOKUP($C707&amp;$L707,'Character Sets'!$A$3:$H$21,3,FALSE)</f>
        <v>4</v>
      </c>
      <c r="N707" s="46" t="str">
        <f>VLOOKUP($C707&amp;$L707,'Character Sets'!$A$3:$H$21,4,FALSE)</f>
        <v>HT1</v>
      </c>
      <c r="O707" s="46" t="str">
        <f>LOWER(VLOOKUP($C707&amp;$L707,'Character Sets'!$A$3:$H$21,6,FALSE))</f>
        <v>jordan</v>
      </c>
      <c r="P707" s="114" t="str">
        <f t="shared" ref="P707:P770" si="133">_xlfn.CONCAT($N707, "_", $L707, "_", $O707, $AE707, ".png")</f>
        <v>HT1_he_jordan.png</v>
      </c>
      <c r="Q707" s="114" t="s">
        <v>25</v>
      </c>
      <c r="R707" s="107" cm="1">
        <f t="array" ref="R707">_xlfn.IFS($AF707="left", 275, $AF707="right", 525)</f>
        <v>275</v>
      </c>
      <c r="S707" s="107" cm="1">
        <f t="array" ref="S707">_xlfn.IFS($AG707="left", 275, $AG707="right", 525)</f>
        <v>525</v>
      </c>
      <c r="T707" s="107" cm="1">
        <f t="array" ref="T707">_xlfn.IFS($AF707="left", 175, $AF707="right", 725)</f>
        <v>175</v>
      </c>
      <c r="U707" s="107" cm="1">
        <f t="array" ref="U707">_xlfn.IFS($AI707="top", 150, $AI707="bottom", 250)</f>
        <v>250</v>
      </c>
      <c r="V707" s="107" cm="1">
        <f t="array" ref="V707">_xlfn.IFS($AI707="top", 100, $AI707="bottom", 300)</f>
        <v>300</v>
      </c>
      <c r="W707" s="107" cm="1">
        <f t="array" ref="W707">_xlfn.IFS($AI707="top", 50, $AI707="bottom", 350)</f>
        <v>350</v>
      </c>
      <c r="X707" s="111" t="str">
        <f t="shared" ref="X707:X770" si="134">_xlfn.CONCAT($I707,"_",$AL707,"_",$J707, ".png")</f>
        <v>ST2_brother_casey.png</v>
      </c>
      <c r="Y707" s="106" t="str" cm="1">
        <f t="array" ref="Y707">_xlfn.IFS($AR707="target_sister",$AO707,$AR707="target_brother", $AN707,$AR707="distractor_sister",$AQ707,$AR707="distractor_brother",$AP707)</f>
        <v>ST2_sister_casey.png</v>
      </c>
      <c r="Z707" s="106" t="str" cm="1">
        <f t="array" ref="Z707">_xlfn.IFS($AS707="target_sister",$AO707,$AS707="target_brother", $AN707,$AS707="distractor_sister",$AQ707,$AS707="distractor_brother",$AP707)</f>
        <v>HT1_brother_jordan.png</v>
      </c>
      <c r="AA707" s="106" t="str" cm="1">
        <f t="array" ref="AA707">_xlfn.IFS($AT707="target_sister",$AO707,$AT707="target_brother", $AN707,$AT707="distractor_sister",$AQ707,$AT707="distractor_brother",$AP707)</f>
        <v>ST2_brother_casey.png</v>
      </c>
      <c r="AB707" s="106" t="str" cm="1">
        <f t="array" ref="AB707">_xlfn.IFS($AU707="target_sister",$AO707,$AU707="target_brother", $AN707,$AU707="distractor_sister",$AQ707,$AU707="distractor_brother",$AP707)</f>
        <v>HT1_sister_jordan.png</v>
      </c>
      <c r="AC707" s="111" t="str">
        <f>_xlfn.CONCAT(VLOOKUP($C707&amp;$G707,'Character Sets'!$A$3:$H$21,6,FALSE)," gave the ",LEFT($Q707,FIND(".",$Q707)-1)," to ",$AK707," ",$AL707,".")</f>
        <v>Casey gave the pineapple to her brother.</v>
      </c>
      <c r="AD707" s="107">
        <v>15</v>
      </c>
      <c r="AE707" s="106" t="str" cm="1">
        <f t="array" ref="AE707">_xlfn.IFS($B707="both", "_nametag", $B707="nametag", "_nametag", $B707="intro", "", $B707="neither", "")</f>
        <v/>
      </c>
      <c r="AF707" s="46" t="s">
        <v>5</v>
      </c>
      <c r="AG707" s="46" t="s">
        <v>6</v>
      </c>
      <c r="AH707" s="108" t="str">
        <f t="shared" si="126"/>
        <v>pineapple</v>
      </c>
      <c r="AI707" s="46" t="s">
        <v>8</v>
      </c>
      <c r="AJ707" s="110" t="str">
        <f t="shared" ref="AJ707:AJ770" si="135">_xlfn.CONCAT($AI707, " ", $AF707)</f>
        <v>bottom left</v>
      </c>
      <c r="AK707" s="110" t="str" cm="1">
        <f t="array" ref="AK707">_xlfn.IFS($G707="he", "his", $G707="she", "her", $G707="they", "their")</f>
        <v>her</v>
      </c>
      <c r="AL707" s="110" t="s">
        <v>135</v>
      </c>
      <c r="AM707" s="111" t="str">
        <f t="shared" ref="AM707:AM770" si="136">_xlfn.CONCAT($G707,"_",$AL707)</f>
        <v>she_brother</v>
      </c>
      <c r="AN707" s="106" t="str">
        <f t="shared" si="127"/>
        <v>ST2_brother_casey.png</v>
      </c>
      <c r="AO707" s="106" t="str">
        <f t="shared" si="128"/>
        <v>ST2_sister_casey.png</v>
      </c>
      <c r="AP707" s="106" t="str">
        <f t="shared" si="129"/>
        <v>HT1_brother_jordan.png</v>
      </c>
      <c r="AQ707" s="106" t="str">
        <f t="shared" si="130"/>
        <v>HT1_sister_jordan.png</v>
      </c>
      <c r="AR707" s="106" t="s">
        <v>356</v>
      </c>
      <c r="AS707" s="106" t="s">
        <v>357</v>
      </c>
      <c r="AT707" s="106" t="s">
        <v>355</v>
      </c>
      <c r="AU707" s="106" t="s">
        <v>358</v>
      </c>
    </row>
    <row r="708" spans="1:47" x14ac:dyDescent="0.25">
      <c r="A708" s="107">
        <v>20</v>
      </c>
      <c r="B708" s="107" t="s">
        <v>125</v>
      </c>
      <c r="C708" s="107">
        <v>2</v>
      </c>
      <c r="D708" s="46" t="s">
        <v>10</v>
      </c>
      <c r="E708" s="46" t="str">
        <f t="shared" si="131"/>
        <v>neither_list2_critical16</v>
      </c>
      <c r="F708" s="109" t="s">
        <v>338</v>
      </c>
      <c r="G708" s="46" t="s">
        <v>196</v>
      </c>
      <c r="H708" s="46">
        <f>VLOOKUP($C708&amp;$G708,'Character Sets'!$A$3:$H$21,3,FALSE)</f>
        <v>5</v>
      </c>
      <c r="I708" s="46" t="str">
        <f>VLOOKUP($C708&amp;$G708,'Character Sets'!$A$3:$H$21,4,FALSE)</f>
        <v>ST2</v>
      </c>
      <c r="J708" s="46" t="str">
        <f>LOWER(VLOOKUP($C708&amp;$G708,'Character Sets'!$A$3:$H$21,6,FALSE))</f>
        <v>casey</v>
      </c>
      <c r="K708" s="114" t="str">
        <f t="shared" si="132"/>
        <v>ST2_she_casey.png</v>
      </c>
      <c r="L708" s="46" t="s">
        <v>197</v>
      </c>
      <c r="M708" s="46">
        <f>VLOOKUP($C708&amp;$L708,'Character Sets'!$A$3:$H$21,3,FALSE)</f>
        <v>6</v>
      </c>
      <c r="N708" s="46" t="str">
        <f>VLOOKUP($C708&amp;$L708,'Character Sets'!$A$3:$H$21,4,FALSE)</f>
        <v>ST3</v>
      </c>
      <c r="O708" s="46" t="str">
        <f>LOWER(VLOOKUP($C708&amp;$L708,'Character Sets'!$A$3:$H$21,6,FALSE))</f>
        <v>jaime</v>
      </c>
      <c r="P708" s="114" t="str">
        <f t="shared" si="133"/>
        <v>ST3_they_jaime.png</v>
      </c>
      <c r="Q708" s="114" t="s">
        <v>26</v>
      </c>
      <c r="R708" s="107" cm="1">
        <f t="array" ref="R708">_xlfn.IFS($AF708="left", 275, $AF708="right", 525)</f>
        <v>525</v>
      </c>
      <c r="S708" s="107" cm="1">
        <f t="array" ref="S708">_xlfn.IFS($AG708="left", 275, $AG708="right", 525)</f>
        <v>275</v>
      </c>
      <c r="T708" s="107" cm="1">
        <f t="array" ref="T708">_xlfn.IFS($AF708="left", 175, $AF708="right", 725)</f>
        <v>725</v>
      </c>
      <c r="U708" s="107" cm="1">
        <f t="array" ref="U708">_xlfn.IFS($AI708="top", 150, $AI708="bottom", 250)</f>
        <v>250</v>
      </c>
      <c r="V708" s="107" cm="1">
        <f t="array" ref="V708">_xlfn.IFS($AI708="top", 100, $AI708="bottom", 300)</f>
        <v>300</v>
      </c>
      <c r="W708" s="107" cm="1">
        <f t="array" ref="W708">_xlfn.IFS($AI708="top", 50, $AI708="bottom", 350)</f>
        <v>350</v>
      </c>
      <c r="X708" s="111" t="str">
        <f t="shared" si="134"/>
        <v>ST2_sister_casey.png</v>
      </c>
      <c r="Y708" s="106" t="str" cm="1">
        <f t="array" ref="Y708">_xlfn.IFS($AR708="target_sister",$AO708,$AR708="target_brother", $AN708,$AR708="distractor_sister",$AQ708,$AR708="distractor_brother",$AP708)</f>
        <v>ST3_brother_jaime.png</v>
      </c>
      <c r="Z708" s="106" t="str" cm="1">
        <f t="array" ref="Z708">_xlfn.IFS($AS708="target_sister",$AO708,$AS708="target_brother", $AN708,$AS708="distractor_sister",$AQ708,$AS708="distractor_brother",$AP708)</f>
        <v>ST2_brother_casey.png</v>
      </c>
      <c r="AA708" s="106" t="str" cm="1">
        <f t="array" ref="AA708">_xlfn.IFS($AT708="target_sister",$AO708,$AT708="target_brother", $AN708,$AT708="distractor_sister",$AQ708,$AT708="distractor_brother",$AP708)</f>
        <v>ST3_sister_jaime.png</v>
      </c>
      <c r="AB708" s="106" t="str" cm="1">
        <f t="array" ref="AB708">_xlfn.IFS($AU708="target_sister",$AO708,$AU708="target_brother", $AN708,$AU708="distractor_sister",$AQ708,$AU708="distractor_brother",$AP708)</f>
        <v>ST2_sister_casey.png</v>
      </c>
      <c r="AC708" s="111" t="str">
        <f>_xlfn.CONCAT(VLOOKUP($C708&amp;$G708,'Character Sets'!$A$3:$H$21,6,FALSE)," gave the ",LEFT($Q708,FIND(".",$Q708)-1)," to ",$AK708," ",$AL708,".")</f>
        <v>Casey gave the banana to her sister.</v>
      </c>
      <c r="AD708" s="107">
        <v>16</v>
      </c>
      <c r="AE708" s="106" t="str" cm="1">
        <f t="array" ref="AE708">_xlfn.IFS($B708="both", "_nametag", $B708="nametag", "_nametag", $B708="intro", "", $B708="neither", "")</f>
        <v/>
      </c>
      <c r="AF708" s="46" t="s">
        <v>6</v>
      </c>
      <c r="AG708" s="46" t="s">
        <v>5</v>
      </c>
      <c r="AH708" s="108" t="str">
        <f t="shared" si="126"/>
        <v>banana</v>
      </c>
      <c r="AI708" s="46" t="s">
        <v>8</v>
      </c>
      <c r="AJ708" s="110" t="str">
        <f t="shared" si="135"/>
        <v>bottom right</v>
      </c>
      <c r="AK708" s="110" t="str" cm="1">
        <f t="array" ref="AK708">_xlfn.IFS($G708="he", "his", $G708="she", "her", $G708="they", "their")</f>
        <v>her</v>
      </c>
      <c r="AL708" s="110" t="s">
        <v>136</v>
      </c>
      <c r="AM708" s="111" t="str">
        <f t="shared" si="136"/>
        <v>she_sister</v>
      </c>
      <c r="AN708" s="106" t="str">
        <f t="shared" si="127"/>
        <v>ST2_brother_casey.png</v>
      </c>
      <c r="AO708" s="106" t="str">
        <f t="shared" si="128"/>
        <v>ST2_sister_casey.png</v>
      </c>
      <c r="AP708" s="106" t="str">
        <f t="shared" si="129"/>
        <v>ST3_brother_jaime.png</v>
      </c>
      <c r="AQ708" s="106" t="str">
        <f t="shared" si="130"/>
        <v>ST3_sister_jaime.png</v>
      </c>
      <c r="AR708" s="106" t="s">
        <v>357</v>
      </c>
      <c r="AS708" s="106" t="s">
        <v>355</v>
      </c>
      <c r="AT708" s="106" t="s">
        <v>358</v>
      </c>
      <c r="AU708" s="106" t="s">
        <v>356</v>
      </c>
    </row>
    <row r="709" spans="1:47" x14ac:dyDescent="0.25">
      <c r="A709" s="107">
        <v>20</v>
      </c>
      <c r="B709" s="107" t="s">
        <v>125</v>
      </c>
      <c r="C709" s="107">
        <v>2</v>
      </c>
      <c r="D709" s="46" t="s">
        <v>10</v>
      </c>
      <c r="E709" s="46" t="str">
        <f t="shared" si="131"/>
        <v>neither_list2_critical17</v>
      </c>
      <c r="F709" s="109" t="s">
        <v>338</v>
      </c>
      <c r="G709" s="46" t="s">
        <v>196</v>
      </c>
      <c r="H709" s="46">
        <f>VLOOKUP($C709&amp;$G709,'Character Sets'!$A$3:$H$21,3,FALSE)</f>
        <v>5</v>
      </c>
      <c r="I709" s="46" t="str">
        <f>VLOOKUP($C709&amp;$G709,'Character Sets'!$A$3:$H$21,4,FALSE)</f>
        <v>ST2</v>
      </c>
      <c r="J709" s="46" t="str">
        <f>LOWER(VLOOKUP($C709&amp;$G709,'Character Sets'!$A$3:$H$21,6,FALSE))</f>
        <v>casey</v>
      </c>
      <c r="K709" s="114" t="str">
        <f t="shared" si="132"/>
        <v>ST2_she_casey.png</v>
      </c>
      <c r="L709" s="46" t="s">
        <v>197</v>
      </c>
      <c r="M709" s="46">
        <f>VLOOKUP($C709&amp;$L709,'Character Sets'!$A$3:$H$21,3,FALSE)</f>
        <v>6</v>
      </c>
      <c r="N709" s="46" t="str">
        <f>VLOOKUP($C709&amp;$L709,'Character Sets'!$A$3:$H$21,4,FALSE)</f>
        <v>ST3</v>
      </c>
      <c r="O709" s="46" t="str">
        <f>LOWER(VLOOKUP($C709&amp;$L709,'Character Sets'!$A$3:$H$21,6,FALSE))</f>
        <v>jaime</v>
      </c>
      <c r="P709" s="114" t="str">
        <f t="shared" si="133"/>
        <v>ST3_they_jaime.png</v>
      </c>
      <c r="Q709" s="114" t="s">
        <v>175</v>
      </c>
      <c r="R709" s="107" cm="1">
        <f t="array" ref="R709">_xlfn.IFS($AF709="left", 275, $AF709="right", 525)</f>
        <v>275</v>
      </c>
      <c r="S709" s="107" cm="1">
        <f t="array" ref="S709">_xlfn.IFS($AG709="left", 275, $AG709="right", 525)</f>
        <v>525</v>
      </c>
      <c r="T709" s="107" cm="1">
        <f t="array" ref="T709">_xlfn.IFS($AF709="left", 175, $AF709="right", 725)</f>
        <v>175</v>
      </c>
      <c r="U709" s="107" cm="1">
        <f t="array" ref="U709">_xlfn.IFS($AI709="top", 150, $AI709="bottom", 250)</f>
        <v>150</v>
      </c>
      <c r="V709" s="107" cm="1">
        <f t="array" ref="V709">_xlfn.IFS($AI709="top", 100, $AI709="bottom", 300)</f>
        <v>100</v>
      </c>
      <c r="W709" s="107" cm="1">
        <f t="array" ref="W709">_xlfn.IFS($AI709="top", 50, $AI709="bottom", 350)</f>
        <v>50</v>
      </c>
      <c r="X709" s="111" t="str">
        <f t="shared" si="134"/>
        <v>ST2_sister_casey.png</v>
      </c>
      <c r="Y709" s="106" t="str" cm="1">
        <f t="array" ref="Y709">_xlfn.IFS($AR709="target_sister",$AO709,$AR709="target_brother", $AN709,$AR709="distractor_sister",$AQ709,$AR709="distractor_brother",$AP709)</f>
        <v>ST2_sister_casey.png</v>
      </c>
      <c r="Z709" s="106" t="str" cm="1">
        <f t="array" ref="Z709">_xlfn.IFS($AS709="target_sister",$AO709,$AS709="target_brother", $AN709,$AS709="distractor_sister",$AQ709,$AS709="distractor_brother",$AP709)</f>
        <v>ST3_sister_jaime.png</v>
      </c>
      <c r="AA709" s="106" t="str" cm="1">
        <f t="array" ref="AA709">_xlfn.IFS($AT709="target_sister",$AO709,$AT709="target_brother", $AN709,$AT709="distractor_sister",$AQ709,$AT709="distractor_brother",$AP709)</f>
        <v>ST2_brother_casey.png</v>
      </c>
      <c r="AB709" s="106" t="str" cm="1">
        <f t="array" ref="AB709">_xlfn.IFS($AU709="target_sister",$AO709,$AU709="target_brother", $AN709,$AU709="distractor_sister",$AQ709,$AU709="distractor_brother",$AP709)</f>
        <v>ST3_brother_jaime.png</v>
      </c>
      <c r="AC709" s="111" t="str">
        <f>_xlfn.CONCAT(VLOOKUP($C709&amp;$G709,'Character Sets'!$A$3:$H$21,6,FALSE)," gave the ",LEFT($Q709,FIND(".",$Q709)-1)," to ",$AK709," ",$AL709,".")</f>
        <v>Casey gave the bacon to her sister.</v>
      </c>
      <c r="AD709" s="107">
        <v>17</v>
      </c>
      <c r="AE709" s="106" t="str" cm="1">
        <f t="array" ref="AE709">_xlfn.IFS($B709="both", "_nametag", $B709="nametag", "_nametag", $B709="intro", "", $B709="neither", "")</f>
        <v/>
      </c>
      <c r="AF709" s="46" t="s">
        <v>5</v>
      </c>
      <c r="AG709" s="46" t="s">
        <v>6</v>
      </c>
      <c r="AH709" s="108" t="str">
        <f t="shared" si="126"/>
        <v>bacon</v>
      </c>
      <c r="AI709" s="46" t="s">
        <v>7</v>
      </c>
      <c r="AJ709" s="110" t="str">
        <f t="shared" si="135"/>
        <v>top left</v>
      </c>
      <c r="AK709" s="110" t="str" cm="1">
        <f t="array" ref="AK709">_xlfn.IFS($G709="he", "his", $G709="she", "her", $G709="they", "their")</f>
        <v>her</v>
      </c>
      <c r="AL709" s="110" t="s">
        <v>136</v>
      </c>
      <c r="AM709" s="111" t="str">
        <f t="shared" si="136"/>
        <v>she_sister</v>
      </c>
      <c r="AN709" s="106" t="str">
        <f t="shared" si="127"/>
        <v>ST2_brother_casey.png</v>
      </c>
      <c r="AO709" s="106" t="str">
        <f t="shared" si="128"/>
        <v>ST2_sister_casey.png</v>
      </c>
      <c r="AP709" s="106" t="str">
        <f t="shared" si="129"/>
        <v>ST3_brother_jaime.png</v>
      </c>
      <c r="AQ709" s="106" t="str">
        <f t="shared" si="130"/>
        <v>ST3_sister_jaime.png</v>
      </c>
      <c r="AR709" s="106" t="s">
        <v>356</v>
      </c>
      <c r="AS709" s="106" t="s">
        <v>358</v>
      </c>
      <c r="AT709" s="106" t="s">
        <v>355</v>
      </c>
      <c r="AU709" s="106" t="s">
        <v>357</v>
      </c>
    </row>
    <row r="710" spans="1:47" x14ac:dyDescent="0.25">
      <c r="A710" s="107">
        <v>20</v>
      </c>
      <c r="B710" s="107" t="s">
        <v>125</v>
      </c>
      <c r="C710" s="107">
        <v>2</v>
      </c>
      <c r="D710" s="46" t="s">
        <v>10</v>
      </c>
      <c r="E710" s="46" t="str">
        <f t="shared" si="131"/>
        <v>neither_list2_critical18</v>
      </c>
      <c r="F710" s="109" t="s">
        <v>338</v>
      </c>
      <c r="G710" s="46" t="s">
        <v>196</v>
      </c>
      <c r="H710" s="46">
        <f>VLOOKUP($C710&amp;$G710,'Character Sets'!$A$3:$H$21,3,FALSE)</f>
        <v>5</v>
      </c>
      <c r="I710" s="46" t="str">
        <f>VLOOKUP($C710&amp;$G710,'Character Sets'!$A$3:$H$21,4,FALSE)</f>
        <v>ST2</v>
      </c>
      <c r="J710" s="46" t="str">
        <f>LOWER(VLOOKUP($C710&amp;$G710,'Character Sets'!$A$3:$H$21,6,FALSE))</f>
        <v>casey</v>
      </c>
      <c r="K710" s="114" t="str">
        <f t="shared" si="132"/>
        <v>ST2_she_casey.png</v>
      </c>
      <c r="L710" s="46" t="s">
        <v>197</v>
      </c>
      <c r="M710" s="46">
        <f>VLOOKUP($C710&amp;$L710,'Character Sets'!$A$3:$H$21,3,FALSE)</f>
        <v>6</v>
      </c>
      <c r="N710" s="46" t="str">
        <f>VLOOKUP($C710&amp;$L710,'Character Sets'!$A$3:$H$21,4,FALSE)</f>
        <v>ST3</v>
      </c>
      <c r="O710" s="46" t="str">
        <f>LOWER(VLOOKUP($C710&amp;$L710,'Character Sets'!$A$3:$H$21,6,FALSE))</f>
        <v>jaime</v>
      </c>
      <c r="P710" s="114" t="str">
        <f t="shared" si="133"/>
        <v>ST3_they_jaime.png</v>
      </c>
      <c r="Q710" s="127" t="s">
        <v>171</v>
      </c>
      <c r="R710" s="107" cm="1">
        <f t="array" ref="R710">_xlfn.IFS($AF710="left", 275, $AF710="right", 525)</f>
        <v>525</v>
      </c>
      <c r="S710" s="107" cm="1">
        <f t="array" ref="S710">_xlfn.IFS($AG710="left", 275, $AG710="right", 525)</f>
        <v>275</v>
      </c>
      <c r="T710" s="107" cm="1">
        <f t="array" ref="T710">_xlfn.IFS($AF710="left", 175, $AF710="right", 725)</f>
        <v>725</v>
      </c>
      <c r="U710" s="107" cm="1">
        <f t="array" ref="U710">_xlfn.IFS($AI710="top", 150, $AI710="bottom", 250)</f>
        <v>150</v>
      </c>
      <c r="V710" s="107" cm="1">
        <f t="array" ref="V710">_xlfn.IFS($AI710="top", 100, $AI710="bottom", 300)</f>
        <v>100</v>
      </c>
      <c r="W710" s="107" cm="1">
        <f t="array" ref="W710">_xlfn.IFS($AI710="top", 50, $AI710="bottom", 350)</f>
        <v>50</v>
      </c>
      <c r="X710" s="111" t="str">
        <f t="shared" si="134"/>
        <v>ST2_brother_casey.png</v>
      </c>
      <c r="Y710" s="106" t="str" cm="1">
        <f t="array" ref="Y710">_xlfn.IFS($AR710="target_sister",$AO710,$AR710="target_brother", $AN710,$AR710="distractor_sister",$AQ710,$AR710="distractor_brother",$AP710)</f>
        <v>ST3_brother_jaime.png</v>
      </c>
      <c r="Z710" s="106" t="str" cm="1">
        <f t="array" ref="Z710">_xlfn.IFS($AS710="target_sister",$AO710,$AS710="target_brother", $AN710,$AS710="distractor_sister",$AQ710,$AS710="distractor_brother",$AP710)</f>
        <v>ST2_brother_casey.png</v>
      </c>
      <c r="AA710" s="106" t="str" cm="1">
        <f t="array" ref="AA710">_xlfn.IFS($AT710="target_sister",$AO710,$AT710="target_brother", $AN710,$AT710="distractor_sister",$AQ710,$AT710="distractor_brother",$AP710)</f>
        <v>ST3_sister_jaime.png</v>
      </c>
      <c r="AB710" s="106" t="str" cm="1">
        <f t="array" ref="AB710">_xlfn.IFS($AU710="target_sister",$AO710,$AU710="target_brother", $AN710,$AU710="distractor_sister",$AQ710,$AU710="distractor_brother",$AP710)</f>
        <v>ST2_sister_casey.png</v>
      </c>
      <c r="AC710" s="111" t="str">
        <f>_xlfn.CONCAT(VLOOKUP($C710&amp;$G710,'Character Sets'!$A$3:$H$21,6,FALSE)," gave the ",LEFT($Q710,FIND(".",$Q710)-1)," to ",$AK710," ",$AL710,".")</f>
        <v>Casey gave the icecream to her brother.</v>
      </c>
      <c r="AD710" s="107">
        <v>18</v>
      </c>
      <c r="AE710" s="106" t="str" cm="1">
        <f t="array" ref="AE710">_xlfn.IFS($B710="both", "_nametag", $B710="nametag", "_nametag", $B710="intro", "", $B710="neither", "")</f>
        <v/>
      </c>
      <c r="AF710" s="46" t="s">
        <v>6</v>
      </c>
      <c r="AG710" s="46" t="s">
        <v>5</v>
      </c>
      <c r="AH710" s="108" t="str">
        <f t="shared" si="126"/>
        <v>icecream</v>
      </c>
      <c r="AI710" s="46" t="s">
        <v>7</v>
      </c>
      <c r="AJ710" s="110" t="str">
        <f t="shared" si="135"/>
        <v>top right</v>
      </c>
      <c r="AK710" s="110" t="str" cm="1">
        <f t="array" ref="AK710">_xlfn.IFS($G710="he", "his", $G710="she", "her", $G710="they", "their")</f>
        <v>her</v>
      </c>
      <c r="AL710" s="110" t="s">
        <v>135</v>
      </c>
      <c r="AM710" s="111" t="str">
        <f t="shared" si="136"/>
        <v>she_brother</v>
      </c>
      <c r="AN710" s="106" t="str">
        <f t="shared" si="127"/>
        <v>ST2_brother_casey.png</v>
      </c>
      <c r="AO710" s="106" t="str">
        <f t="shared" si="128"/>
        <v>ST2_sister_casey.png</v>
      </c>
      <c r="AP710" s="106" t="str">
        <f t="shared" si="129"/>
        <v>ST3_brother_jaime.png</v>
      </c>
      <c r="AQ710" s="106" t="str">
        <f t="shared" si="130"/>
        <v>ST3_sister_jaime.png</v>
      </c>
      <c r="AR710" s="106" t="s">
        <v>357</v>
      </c>
      <c r="AS710" s="106" t="s">
        <v>355</v>
      </c>
      <c r="AT710" s="106" t="s">
        <v>358</v>
      </c>
      <c r="AU710" s="106" t="s">
        <v>356</v>
      </c>
    </row>
    <row r="711" spans="1:47" x14ac:dyDescent="0.25">
      <c r="A711" s="107">
        <v>20</v>
      </c>
      <c r="B711" s="107" t="s">
        <v>125</v>
      </c>
      <c r="C711" s="107">
        <v>2</v>
      </c>
      <c r="D711" s="46" t="s">
        <v>10</v>
      </c>
      <c r="E711" s="46" t="str">
        <f t="shared" si="131"/>
        <v>neither_list2_critical19</v>
      </c>
      <c r="F711" s="109" t="s">
        <v>338</v>
      </c>
      <c r="G711" s="46" t="s">
        <v>196</v>
      </c>
      <c r="H711" s="46">
        <f>VLOOKUP($C711&amp;$G711,'Character Sets'!$A$3:$H$21,3,FALSE)</f>
        <v>5</v>
      </c>
      <c r="I711" s="46" t="str">
        <f>VLOOKUP($C711&amp;$G711,'Character Sets'!$A$3:$H$21,4,FALSE)</f>
        <v>ST2</v>
      </c>
      <c r="J711" s="46" t="str">
        <f>LOWER(VLOOKUP($C711&amp;$G711,'Character Sets'!$A$3:$H$21,6,FALSE))</f>
        <v>casey</v>
      </c>
      <c r="K711" s="114" t="str">
        <f t="shared" si="132"/>
        <v>ST2_she_casey.png</v>
      </c>
      <c r="L711" s="46" t="s">
        <v>197</v>
      </c>
      <c r="M711" s="46">
        <f>VLOOKUP($C711&amp;$L711,'Character Sets'!$A$3:$H$21,3,FALSE)</f>
        <v>6</v>
      </c>
      <c r="N711" s="46" t="str">
        <f>VLOOKUP($C711&amp;$L711,'Character Sets'!$A$3:$H$21,4,FALSE)</f>
        <v>ST3</v>
      </c>
      <c r="O711" s="46" t="str">
        <f>LOWER(VLOOKUP($C711&amp;$L711,'Character Sets'!$A$3:$H$21,6,FALSE))</f>
        <v>jaime</v>
      </c>
      <c r="P711" s="114" t="str">
        <f t="shared" si="133"/>
        <v>ST3_they_jaime.png</v>
      </c>
      <c r="Q711" s="114" t="s">
        <v>27</v>
      </c>
      <c r="R711" s="107" cm="1">
        <f t="array" ref="R711">_xlfn.IFS($AF711="left", 275, $AF711="right", 525)</f>
        <v>275</v>
      </c>
      <c r="S711" s="107" cm="1">
        <f t="array" ref="S711">_xlfn.IFS($AG711="left", 275, $AG711="right", 525)</f>
        <v>525</v>
      </c>
      <c r="T711" s="107" cm="1">
        <f t="array" ref="T711">_xlfn.IFS($AF711="left", 175, $AF711="right", 725)</f>
        <v>175</v>
      </c>
      <c r="U711" s="107" cm="1">
        <f t="array" ref="U711">_xlfn.IFS($AI711="top", 150, $AI711="bottom", 250)</f>
        <v>250</v>
      </c>
      <c r="V711" s="107" cm="1">
        <f t="array" ref="V711">_xlfn.IFS($AI711="top", 100, $AI711="bottom", 300)</f>
        <v>300</v>
      </c>
      <c r="W711" s="107" cm="1">
        <f t="array" ref="W711">_xlfn.IFS($AI711="top", 50, $AI711="bottom", 350)</f>
        <v>350</v>
      </c>
      <c r="X711" s="111" t="str">
        <f t="shared" si="134"/>
        <v>ST2_sister_casey.png</v>
      </c>
      <c r="Y711" s="106" t="str" cm="1">
        <f t="array" ref="Y711">_xlfn.IFS($AR711="target_sister",$AO711,$AR711="target_brother", $AN711,$AR711="distractor_sister",$AQ711,$AR711="distractor_brother",$AP711)</f>
        <v>ST2_brother_casey.png</v>
      </c>
      <c r="Z711" s="106" t="str" cm="1">
        <f t="array" ref="Z711">_xlfn.IFS($AS711="target_sister",$AO711,$AS711="target_brother", $AN711,$AS711="distractor_sister",$AQ711,$AS711="distractor_brother",$AP711)</f>
        <v>ST3_sister_jaime.png</v>
      </c>
      <c r="AA711" s="106" t="str" cm="1">
        <f t="array" ref="AA711">_xlfn.IFS($AT711="target_sister",$AO711,$AT711="target_brother", $AN711,$AT711="distractor_sister",$AQ711,$AT711="distractor_brother",$AP711)</f>
        <v>ST2_sister_casey.png</v>
      </c>
      <c r="AB711" s="106" t="str" cm="1">
        <f t="array" ref="AB711">_xlfn.IFS($AU711="target_sister",$AO711,$AU711="target_brother", $AN711,$AU711="distractor_sister",$AQ711,$AU711="distractor_brother",$AP711)</f>
        <v>ST3_brother_jaime.png</v>
      </c>
      <c r="AC711" s="111" t="str">
        <f>_xlfn.CONCAT(VLOOKUP($C711&amp;$G711,'Character Sets'!$A$3:$H$21,6,FALSE)," gave the ",LEFT($Q711,FIND(".",$Q711)-1)," to ",$AK711," ",$AL711,".")</f>
        <v>Casey gave the carrot to her sister.</v>
      </c>
      <c r="AD711" s="107">
        <v>19</v>
      </c>
      <c r="AE711" s="106" t="str" cm="1">
        <f t="array" ref="AE711">_xlfn.IFS($B711="both", "_nametag", $B711="nametag", "_nametag", $B711="intro", "", $B711="neither", "")</f>
        <v/>
      </c>
      <c r="AF711" s="46" t="s">
        <v>5</v>
      </c>
      <c r="AG711" s="46" t="s">
        <v>6</v>
      </c>
      <c r="AH711" s="108" t="str">
        <f t="shared" si="126"/>
        <v>carrot</v>
      </c>
      <c r="AI711" s="46" t="s">
        <v>8</v>
      </c>
      <c r="AJ711" s="110" t="str">
        <f t="shared" si="135"/>
        <v>bottom left</v>
      </c>
      <c r="AK711" s="110" t="str" cm="1">
        <f t="array" ref="AK711">_xlfn.IFS($G711="he", "his", $G711="she", "her", $G711="they", "their")</f>
        <v>her</v>
      </c>
      <c r="AL711" s="110" t="s">
        <v>136</v>
      </c>
      <c r="AM711" s="111" t="str">
        <f t="shared" si="136"/>
        <v>she_sister</v>
      </c>
      <c r="AN711" s="106" t="str">
        <f t="shared" si="127"/>
        <v>ST2_brother_casey.png</v>
      </c>
      <c r="AO711" s="106" t="str">
        <f t="shared" si="128"/>
        <v>ST2_sister_casey.png</v>
      </c>
      <c r="AP711" s="106" t="str">
        <f t="shared" si="129"/>
        <v>ST3_brother_jaime.png</v>
      </c>
      <c r="AQ711" s="106" t="str">
        <f t="shared" si="130"/>
        <v>ST3_sister_jaime.png</v>
      </c>
      <c r="AR711" s="106" t="s">
        <v>355</v>
      </c>
      <c r="AS711" s="106" t="s">
        <v>358</v>
      </c>
      <c r="AT711" s="106" t="s">
        <v>356</v>
      </c>
      <c r="AU711" s="106" t="s">
        <v>357</v>
      </c>
    </row>
    <row r="712" spans="1:47" x14ac:dyDescent="0.25">
      <c r="A712" s="107">
        <v>20</v>
      </c>
      <c r="B712" s="107" t="s">
        <v>125</v>
      </c>
      <c r="C712" s="107">
        <v>2</v>
      </c>
      <c r="D712" s="46" t="s">
        <v>10</v>
      </c>
      <c r="E712" s="46" t="str">
        <f t="shared" si="131"/>
        <v>neither_list2_critical20</v>
      </c>
      <c r="F712" s="109" t="s">
        <v>338</v>
      </c>
      <c r="G712" s="46" t="s">
        <v>196</v>
      </c>
      <c r="H712" s="46">
        <f>VLOOKUP($C712&amp;$G712,'Character Sets'!$A$3:$H$21,3,FALSE)</f>
        <v>5</v>
      </c>
      <c r="I712" s="46" t="str">
        <f>VLOOKUP($C712&amp;$G712,'Character Sets'!$A$3:$H$21,4,FALSE)</f>
        <v>ST2</v>
      </c>
      <c r="J712" s="46" t="str">
        <f>LOWER(VLOOKUP($C712&amp;$G712,'Character Sets'!$A$3:$H$21,6,FALSE))</f>
        <v>casey</v>
      </c>
      <c r="K712" s="114" t="str">
        <f t="shared" si="132"/>
        <v>ST2_she_casey.png</v>
      </c>
      <c r="L712" s="46" t="s">
        <v>197</v>
      </c>
      <c r="M712" s="46">
        <f>VLOOKUP($C712&amp;$L712,'Character Sets'!$A$3:$H$21,3,FALSE)</f>
        <v>6</v>
      </c>
      <c r="N712" s="46" t="str">
        <f>VLOOKUP($C712&amp;$L712,'Character Sets'!$A$3:$H$21,4,FALSE)</f>
        <v>ST3</v>
      </c>
      <c r="O712" s="46" t="str">
        <f>LOWER(VLOOKUP($C712&amp;$L712,'Character Sets'!$A$3:$H$21,6,FALSE))</f>
        <v>jaime</v>
      </c>
      <c r="P712" s="114" t="str">
        <f t="shared" si="133"/>
        <v>ST3_they_jaime.png</v>
      </c>
      <c r="Q712" s="114" t="s">
        <v>28</v>
      </c>
      <c r="R712" s="107" cm="1">
        <f t="array" ref="R712">_xlfn.IFS($AF712="left", 275, $AF712="right", 525)</f>
        <v>525</v>
      </c>
      <c r="S712" s="107" cm="1">
        <f t="array" ref="S712">_xlfn.IFS($AG712="left", 275, $AG712="right", 525)</f>
        <v>275</v>
      </c>
      <c r="T712" s="107" cm="1">
        <f t="array" ref="T712">_xlfn.IFS($AF712="left", 175, $AF712="right", 725)</f>
        <v>725</v>
      </c>
      <c r="U712" s="107" cm="1">
        <f t="array" ref="U712">_xlfn.IFS($AI712="top", 150, $AI712="bottom", 250)</f>
        <v>250</v>
      </c>
      <c r="V712" s="107" cm="1">
        <f t="array" ref="V712">_xlfn.IFS($AI712="top", 100, $AI712="bottom", 300)</f>
        <v>300</v>
      </c>
      <c r="W712" s="107" cm="1">
        <f t="array" ref="W712">_xlfn.IFS($AI712="top", 50, $AI712="bottom", 350)</f>
        <v>350</v>
      </c>
      <c r="X712" s="111" t="str">
        <f t="shared" si="134"/>
        <v>ST2_brother_casey.png</v>
      </c>
      <c r="Y712" s="106" t="str" cm="1">
        <f t="array" ref="Y712">_xlfn.IFS($AR712="target_sister",$AO712,$AR712="target_brother", $AN712,$AR712="distractor_sister",$AQ712,$AR712="distractor_brother",$AP712)</f>
        <v>ST3_brother_jaime.png</v>
      </c>
      <c r="Z712" s="106" t="str" cm="1">
        <f t="array" ref="Z712">_xlfn.IFS($AS712="target_sister",$AO712,$AS712="target_brother", $AN712,$AS712="distractor_sister",$AQ712,$AS712="distractor_brother",$AP712)</f>
        <v>ST2_sister_casey.png</v>
      </c>
      <c r="AA712" s="106" t="str" cm="1">
        <f t="array" ref="AA712">_xlfn.IFS($AT712="target_sister",$AO712,$AT712="target_brother", $AN712,$AT712="distractor_sister",$AQ712,$AT712="distractor_brother",$AP712)</f>
        <v>ST3_sister_jaime.png</v>
      </c>
      <c r="AB712" s="106" t="str" cm="1">
        <f t="array" ref="AB712">_xlfn.IFS($AU712="target_sister",$AO712,$AU712="target_brother", $AN712,$AU712="distractor_sister",$AQ712,$AU712="distractor_brother",$AP712)</f>
        <v>ST2_brother_casey.png</v>
      </c>
      <c r="AC712" s="111" t="str">
        <f>_xlfn.CONCAT(VLOOKUP($C712&amp;$G712,'Character Sets'!$A$3:$H$21,6,FALSE)," gave the ",LEFT($Q712,FIND(".",$Q712)-1)," to ",$AK712," ",$AL712,".")</f>
        <v>Casey gave the lemon to her brother.</v>
      </c>
      <c r="AD712" s="107">
        <v>20</v>
      </c>
      <c r="AE712" s="106" t="str" cm="1">
        <f t="array" ref="AE712">_xlfn.IFS($B712="both", "_nametag", $B712="nametag", "_nametag", $B712="intro", "", $B712="neither", "")</f>
        <v/>
      </c>
      <c r="AF712" s="46" t="s">
        <v>6</v>
      </c>
      <c r="AG712" s="46" t="s">
        <v>5</v>
      </c>
      <c r="AH712" s="108" t="str">
        <f t="shared" si="126"/>
        <v>lemon</v>
      </c>
      <c r="AI712" s="46" t="s">
        <v>8</v>
      </c>
      <c r="AJ712" s="110" t="str">
        <f t="shared" si="135"/>
        <v>bottom right</v>
      </c>
      <c r="AK712" s="110" t="str" cm="1">
        <f t="array" ref="AK712">_xlfn.IFS($G712="he", "his", $G712="she", "her", $G712="they", "their")</f>
        <v>her</v>
      </c>
      <c r="AL712" s="110" t="s">
        <v>135</v>
      </c>
      <c r="AM712" s="111" t="str">
        <f t="shared" si="136"/>
        <v>she_brother</v>
      </c>
      <c r="AN712" s="106" t="str">
        <f t="shared" si="127"/>
        <v>ST2_brother_casey.png</v>
      </c>
      <c r="AO712" s="106" t="str">
        <f t="shared" si="128"/>
        <v>ST2_sister_casey.png</v>
      </c>
      <c r="AP712" s="106" t="str">
        <f t="shared" si="129"/>
        <v>ST3_brother_jaime.png</v>
      </c>
      <c r="AQ712" s="106" t="str">
        <f t="shared" si="130"/>
        <v>ST3_sister_jaime.png</v>
      </c>
      <c r="AR712" s="106" t="s">
        <v>357</v>
      </c>
      <c r="AS712" s="106" t="s">
        <v>356</v>
      </c>
      <c r="AT712" s="106" t="s">
        <v>358</v>
      </c>
      <c r="AU712" s="106" t="s">
        <v>355</v>
      </c>
    </row>
    <row r="713" spans="1:47" x14ac:dyDescent="0.25">
      <c r="A713" s="107">
        <v>20</v>
      </c>
      <c r="B713" s="107" t="s">
        <v>125</v>
      </c>
      <c r="C713" s="107">
        <v>2</v>
      </c>
      <c r="D713" s="46" t="s">
        <v>10</v>
      </c>
      <c r="E713" s="46" t="str">
        <f t="shared" si="131"/>
        <v>neither_list2_critical21</v>
      </c>
      <c r="F713" s="109" t="s">
        <v>339</v>
      </c>
      <c r="G713" s="46" t="s">
        <v>197</v>
      </c>
      <c r="H713" s="46">
        <f>VLOOKUP($C713&amp;$G713,'Character Sets'!$A$3:$H$21,3,FALSE)</f>
        <v>6</v>
      </c>
      <c r="I713" s="46" t="str">
        <f>VLOOKUP($C713&amp;$G713,'Character Sets'!$A$3:$H$21,4,FALSE)</f>
        <v>ST3</v>
      </c>
      <c r="J713" s="46" t="str">
        <f>LOWER(VLOOKUP($C713&amp;$G713,'Character Sets'!$A$3:$H$21,6,FALSE))</f>
        <v>jaime</v>
      </c>
      <c r="K713" s="114" t="str">
        <f t="shared" si="132"/>
        <v>ST3_they_jaime.png</v>
      </c>
      <c r="L713" s="46" t="s">
        <v>196</v>
      </c>
      <c r="M713" s="46">
        <f>VLOOKUP($C713&amp;$L713,'Character Sets'!$A$3:$H$21,3,FALSE)</f>
        <v>5</v>
      </c>
      <c r="N713" s="46" t="str">
        <f>VLOOKUP($C713&amp;$L713,'Character Sets'!$A$3:$H$21,4,FALSE)</f>
        <v>ST2</v>
      </c>
      <c r="O713" s="46" t="str">
        <f>LOWER(VLOOKUP($C713&amp;$L713,'Character Sets'!$A$3:$H$21,6,FALSE))</f>
        <v>casey</v>
      </c>
      <c r="P713" s="114" t="str">
        <f t="shared" si="133"/>
        <v>ST2_she_casey.png</v>
      </c>
      <c r="Q713" s="114" t="s">
        <v>170</v>
      </c>
      <c r="R713" s="107" cm="1">
        <f t="array" ref="R713">_xlfn.IFS($AF713="left", 275, $AF713="right", 525)</f>
        <v>275</v>
      </c>
      <c r="S713" s="107" cm="1">
        <f t="array" ref="S713">_xlfn.IFS($AG713="left", 275, $AG713="right", 525)</f>
        <v>525</v>
      </c>
      <c r="T713" s="107" cm="1">
        <f t="array" ref="T713">_xlfn.IFS($AF713="left", 175, $AF713="right", 725)</f>
        <v>175</v>
      </c>
      <c r="U713" s="107" cm="1">
        <f t="array" ref="U713">_xlfn.IFS($AI713="top", 150, $AI713="bottom", 250)</f>
        <v>150</v>
      </c>
      <c r="V713" s="107" cm="1">
        <f t="array" ref="V713">_xlfn.IFS($AI713="top", 100, $AI713="bottom", 300)</f>
        <v>100</v>
      </c>
      <c r="W713" s="107" cm="1">
        <f t="array" ref="W713">_xlfn.IFS($AI713="top", 50, $AI713="bottom", 350)</f>
        <v>50</v>
      </c>
      <c r="X713" s="111" t="str">
        <f t="shared" si="134"/>
        <v>ST3_brother_jaime.png</v>
      </c>
      <c r="Y713" s="106" t="str" cm="1">
        <f t="array" ref="Y713">_xlfn.IFS($AR713="target_sister",$AO713,$AR713="target_brother", $AN713,$AR713="distractor_sister",$AQ713,$AR713="distractor_brother",$AP713)</f>
        <v>ST3_brother_jaime.png</v>
      </c>
      <c r="Z713" s="106" t="str" cm="1">
        <f t="array" ref="Z713">_xlfn.IFS($AS713="target_sister",$AO713,$AS713="target_brother", $AN713,$AS713="distractor_sister",$AQ713,$AS713="distractor_brother",$AP713)</f>
        <v>ST2_sister_casey.png</v>
      </c>
      <c r="AA713" s="106" t="str" cm="1">
        <f t="array" ref="AA713">_xlfn.IFS($AT713="target_sister",$AO713,$AT713="target_brother", $AN713,$AT713="distractor_sister",$AQ713,$AT713="distractor_brother",$AP713)</f>
        <v>ST3_sister_jaime.png</v>
      </c>
      <c r="AB713" s="106" t="str" cm="1">
        <f t="array" ref="AB713">_xlfn.IFS($AU713="target_sister",$AO713,$AU713="target_brother", $AN713,$AU713="distractor_sister",$AQ713,$AU713="distractor_brother",$AP713)</f>
        <v>ST2_brother_casey.png</v>
      </c>
      <c r="AC713" s="111" t="str">
        <f>_xlfn.CONCAT(VLOOKUP($C713&amp;$G713,'Character Sets'!$A$3:$H$21,6,FALSE)," gave the ",LEFT($Q713,FIND(".",$Q713)-1)," to ",$AK713," ",$AL713,".")</f>
        <v>Jaime gave the pizza to their brother.</v>
      </c>
      <c r="AD713" s="107">
        <v>21</v>
      </c>
      <c r="AE713" s="106" t="str" cm="1">
        <f t="array" ref="AE713">_xlfn.IFS($B713="both", "_nametag", $B713="nametag", "_nametag", $B713="intro", "", $B713="neither", "")</f>
        <v/>
      </c>
      <c r="AF713" s="46" t="s">
        <v>5</v>
      </c>
      <c r="AG713" s="46" t="s">
        <v>6</v>
      </c>
      <c r="AH713" s="108" t="str">
        <f t="shared" si="126"/>
        <v>pizza</v>
      </c>
      <c r="AI713" s="46" t="s">
        <v>7</v>
      </c>
      <c r="AJ713" s="110" t="str">
        <f t="shared" si="135"/>
        <v>top left</v>
      </c>
      <c r="AK713" s="110" t="str" cm="1">
        <f t="array" ref="AK713">_xlfn.IFS($G713="he", "his", $G713="she", "her", $G713="they", "their")</f>
        <v>their</v>
      </c>
      <c r="AL713" s="110" t="s">
        <v>135</v>
      </c>
      <c r="AM713" s="111" t="str">
        <f t="shared" si="136"/>
        <v>they_brother</v>
      </c>
      <c r="AN713" s="106" t="str">
        <f t="shared" si="127"/>
        <v>ST3_brother_jaime.png</v>
      </c>
      <c r="AO713" s="106" t="str">
        <f t="shared" si="128"/>
        <v>ST3_sister_jaime.png</v>
      </c>
      <c r="AP713" s="106" t="str">
        <f t="shared" si="129"/>
        <v>ST2_brother_casey.png</v>
      </c>
      <c r="AQ713" s="106" t="str">
        <f t="shared" si="130"/>
        <v>ST2_sister_casey.png</v>
      </c>
      <c r="AR713" s="106" t="s">
        <v>355</v>
      </c>
      <c r="AS713" s="106" t="s">
        <v>358</v>
      </c>
      <c r="AT713" s="106" t="s">
        <v>356</v>
      </c>
      <c r="AU713" s="106" t="s">
        <v>357</v>
      </c>
    </row>
    <row r="714" spans="1:47" x14ac:dyDescent="0.25">
      <c r="A714" s="107">
        <v>20</v>
      </c>
      <c r="B714" s="107" t="s">
        <v>125</v>
      </c>
      <c r="C714" s="107">
        <v>2</v>
      </c>
      <c r="D714" s="46" t="s">
        <v>10</v>
      </c>
      <c r="E714" s="46" t="str">
        <f t="shared" si="131"/>
        <v>neither_list2_critical22</v>
      </c>
      <c r="F714" s="109" t="s">
        <v>339</v>
      </c>
      <c r="G714" s="46" t="s">
        <v>197</v>
      </c>
      <c r="H714" s="46">
        <f>VLOOKUP($C714&amp;$G714,'Character Sets'!$A$3:$H$21,3,FALSE)</f>
        <v>6</v>
      </c>
      <c r="I714" s="46" t="str">
        <f>VLOOKUP($C714&amp;$G714,'Character Sets'!$A$3:$H$21,4,FALSE)</f>
        <v>ST3</v>
      </c>
      <c r="J714" s="46" t="str">
        <f>LOWER(VLOOKUP($C714&amp;$G714,'Character Sets'!$A$3:$H$21,6,FALSE))</f>
        <v>jaime</v>
      </c>
      <c r="K714" s="114" t="str">
        <f t="shared" si="132"/>
        <v>ST3_they_jaime.png</v>
      </c>
      <c r="L714" s="46" t="s">
        <v>196</v>
      </c>
      <c r="M714" s="46">
        <f>VLOOKUP($C714&amp;$L714,'Character Sets'!$A$3:$H$21,3,FALSE)</f>
        <v>5</v>
      </c>
      <c r="N714" s="46" t="str">
        <f>VLOOKUP($C714&amp;$L714,'Character Sets'!$A$3:$H$21,4,FALSE)</f>
        <v>ST2</v>
      </c>
      <c r="O714" s="46" t="str">
        <f>LOWER(VLOOKUP($C714&amp;$L714,'Character Sets'!$A$3:$H$21,6,FALSE))</f>
        <v>casey</v>
      </c>
      <c r="P714" s="114" t="str">
        <f t="shared" si="133"/>
        <v>ST2_she_casey.png</v>
      </c>
      <c r="Q714" s="114" t="s">
        <v>176</v>
      </c>
      <c r="R714" s="107" cm="1">
        <f t="array" ref="R714">_xlfn.IFS($AF714="left", 275, $AF714="right", 525)</f>
        <v>525</v>
      </c>
      <c r="S714" s="107" cm="1">
        <f t="array" ref="S714">_xlfn.IFS($AG714="left", 275, $AG714="right", 525)</f>
        <v>275</v>
      </c>
      <c r="T714" s="107" cm="1">
        <f t="array" ref="T714">_xlfn.IFS($AF714="left", 175, $AF714="right", 725)</f>
        <v>725</v>
      </c>
      <c r="U714" s="107" cm="1">
        <f t="array" ref="U714">_xlfn.IFS($AI714="top", 150, $AI714="bottom", 250)</f>
        <v>150</v>
      </c>
      <c r="V714" s="107" cm="1">
        <f t="array" ref="V714">_xlfn.IFS($AI714="top", 100, $AI714="bottom", 300)</f>
        <v>100</v>
      </c>
      <c r="W714" s="107" cm="1">
        <f t="array" ref="W714">_xlfn.IFS($AI714="top", 50, $AI714="bottom", 350)</f>
        <v>50</v>
      </c>
      <c r="X714" s="111" t="str">
        <f t="shared" si="134"/>
        <v>ST3_sister_jaime.png</v>
      </c>
      <c r="Y714" s="106" t="str" cm="1">
        <f t="array" ref="Y714">_xlfn.IFS($AR714="target_sister",$AO714,$AR714="target_brother", $AN714,$AR714="distractor_sister",$AQ714,$AR714="distractor_brother",$AP714)</f>
        <v>ST2_brother_casey.png</v>
      </c>
      <c r="Z714" s="106" t="str" cm="1">
        <f t="array" ref="Z714">_xlfn.IFS($AS714="target_sister",$AO714,$AS714="target_brother", $AN714,$AS714="distractor_sister",$AQ714,$AS714="distractor_brother",$AP714)</f>
        <v>ST3_sister_jaime.png</v>
      </c>
      <c r="AA714" s="106" t="str" cm="1">
        <f t="array" ref="AA714">_xlfn.IFS($AT714="target_sister",$AO714,$AT714="target_brother", $AN714,$AT714="distractor_sister",$AQ714,$AT714="distractor_brother",$AP714)</f>
        <v>ST2_sister_casey.png</v>
      </c>
      <c r="AB714" s="106" t="str" cm="1">
        <f t="array" ref="AB714">_xlfn.IFS($AU714="target_sister",$AO714,$AU714="target_brother", $AN714,$AU714="distractor_sister",$AQ714,$AU714="distractor_brother",$AP714)</f>
        <v>ST3_brother_jaime.png</v>
      </c>
      <c r="AC714" s="111" t="str">
        <f>_xlfn.CONCAT(VLOOKUP($C714&amp;$G714,'Character Sets'!$A$3:$H$21,6,FALSE)," gave the ",LEFT($Q714,FIND(".",$Q714)-1)," to ",$AK714," ",$AL714,".")</f>
        <v>Jaime gave the plate to their sister.</v>
      </c>
      <c r="AD714" s="107">
        <v>22</v>
      </c>
      <c r="AE714" s="106" t="str" cm="1">
        <f t="array" ref="AE714">_xlfn.IFS($B714="both", "_nametag", $B714="nametag", "_nametag", $B714="intro", "", $B714="neither", "")</f>
        <v/>
      </c>
      <c r="AF714" s="46" t="s">
        <v>6</v>
      </c>
      <c r="AG714" s="46" t="s">
        <v>5</v>
      </c>
      <c r="AH714" s="108" t="str">
        <f t="shared" si="126"/>
        <v>plate</v>
      </c>
      <c r="AI714" s="46" t="s">
        <v>7</v>
      </c>
      <c r="AJ714" s="110" t="str">
        <f t="shared" si="135"/>
        <v>top right</v>
      </c>
      <c r="AK714" s="110" t="str" cm="1">
        <f t="array" ref="AK714">_xlfn.IFS($G714="he", "his", $G714="she", "her", $G714="they", "their")</f>
        <v>their</v>
      </c>
      <c r="AL714" s="110" t="s">
        <v>136</v>
      </c>
      <c r="AM714" s="111" t="str">
        <f t="shared" si="136"/>
        <v>they_sister</v>
      </c>
      <c r="AN714" s="106" t="str">
        <f t="shared" si="127"/>
        <v>ST3_brother_jaime.png</v>
      </c>
      <c r="AO714" s="106" t="str">
        <f t="shared" si="128"/>
        <v>ST3_sister_jaime.png</v>
      </c>
      <c r="AP714" s="106" t="str">
        <f t="shared" si="129"/>
        <v>ST2_brother_casey.png</v>
      </c>
      <c r="AQ714" s="106" t="str">
        <f t="shared" si="130"/>
        <v>ST2_sister_casey.png</v>
      </c>
      <c r="AR714" s="106" t="s">
        <v>357</v>
      </c>
      <c r="AS714" s="106" t="s">
        <v>356</v>
      </c>
      <c r="AT714" s="106" t="s">
        <v>358</v>
      </c>
      <c r="AU714" s="106" t="s">
        <v>355</v>
      </c>
    </row>
    <row r="715" spans="1:47" x14ac:dyDescent="0.25">
      <c r="A715" s="107">
        <v>20</v>
      </c>
      <c r="B715" s="107" t="s">
        <v>125</v>
      </c>
      <c r="C715" s="107">
        <v>2</v>
      </c>
      <c r="D715" s="46" t="s">
        <v>10</v>
      </c>
      <c r="E715" s="46" t="str">
        <f t="shared" si="131"/>
        <v>neither_list2_critical23</v>
      </c>
      <c r="F715" s="109" t="s">
        <v>339</v>
      </c>
      <c r="G715" s="46" t="s">
        <v>197</v>
      </c>
      <c r="H715" s="46">
        <f>VLOOKUP($C715&amp;$G715,'Character Sets'!$A$3:$H$21,3,FALSE)</f>
        <v>6</v>
      </c>
      <c r="I715" s="46" t="str">
        <f>VLOOKUP($C715&amp;$G715,'Character Sets'!$A$3:$H$21,4,FALSE)</f>
        <v>ST3</v>
      </c>
      <c r="J715" s="46" t="str">
        <f>LOWER(VLOOKUP($C715&amp;$G715,'Character Sets'!$A$3:$H$21,6,FALSE))</f>
        <v>jaime</v>
      </c>
      <c r="K715" s="114" t="str">
        <f t="shared" si="132"/>
        <v>ST3_they_jaime.png</v>
      </c>
      <c r="L715" s="46" t="s">
        <v>196</v>
      </c>
      <c r="M715" s="46">
        <f>VLOOKUP($C715&amp;$L715,'Character Sets'!$A$3:$H$21,3,FALSE)</f>
        <v>5</v>
      </c>
      <c r="N715" s="46" t="str">
        <f>VLOOKUP($C715&amp;$L715,'Character Sets'!$A$3:$H$21,4,FALSE)</f>
        <v>ST2</v>
      </c>
      <c r="O715" s="46" t="str">
        <f>LOWER(VLOOKUP($C715&amp;$L715,'Character Sets'!$A$3:$H$21,6,FALSE))</f>
        <v>casey</v>
      </c>
      <c r="P715" s="114" t="str">
        <f t="shared" si="133"/>
        <v>ST2_she_casey.png</v>
      </c>
      <c r="Q715" s="117" t="s">
        <v>37</v>
      </c>
      <c r="R715" s="107" cm="1">
        <f t="array" ref="R715">_xlfn.IFS($AF715="left", 275, $AF715="right", 525)</f>
        <v>275</v>
      </c>
      <c r="S715" s="107" cm="1">
        <f t="array" ref="S715">_xlfn.IFS($AG715="left", 275, $AG715="right", 525)</f>
        <v>525</v>
      </c>
      <c r="T715" s="107" cm="1">
        <f t="array" ref="T715">_xlfn.IFS($AF715="left", 175, $AF715="right", 725)</f>
        <v>175</v>
      </c>
      <c r="U715" s="107" cm="1">
        <f t="array" ref="U715">_xlfn.IFS($AI715="top", 150, $AI715="bottom", 250)</f>
        <v>250</v>
      </c>
      <c r="V715" s="107" cm="1">
        <f t="array" ref="V715">_xlfn.IFS($AI715="top", 100, $AI715="bottom", 300)</f>
        <v>300</v>
      </c>
      <c r="W715" s="107" cm="1">
        <f t="array" ref="W715">_xlfn.IFS($AI715="top", 50, $AI715="bottom", 350)</f>
        <v>350</v>
      </c>
      <c r="X715" s="111" t="str">
        <f t="shared" si="134"/>
        <v>ST3_sister_jaime.png</v>
      </c>
      <c r="Y715" s="106" t="str" cm="1">
        <f t="array" ref="Y715">_xlfn.IFS($AR715="target_sister",$AO715,$AR715="target_brother", $AN715,$AR715="distractor_sister",$AQ715,$AR715="distractor_brother",$AP715)</f>
        <v>ST3_brother_jaime.png</v>
      </c>
      <c r="Z715" s="106" t="str" cm="1">
        <f t="array" ref="Z715">_xlfn.IFS($AS715="target_sister",$AO715,$AS715="target_brother", $AN715,$AS715="distractor_sister",$AQ715,$AS715="distractor_brother",$AP715)</f>
        <v>ST2_sister_casey.png</v>
      </c>
      <c r="AA715" s="106" t="str" cm="1">
        <f t="array" ref="AA715">_xlfn.IFS($AT715="target_sister",$AO715,$AT715="target_brother", $AN715,$AT715="distractor_sister",$AQ715,$AT715="distractor_brother",$AP715)</f>
        <v>ST3_sister_jaime.png</v>
      </c>
      <c r="AB715" s="106" t="str" cm="1">
        <f t="array" ref="AB715">_xlfn.IFS($AU715="target_sister",$AO715,$AU715="target_brother", $AN715,$AU715="distractor_sister",$AQ715,$AU715="distractor_brother",$AP715)</f>
        <v>ST2_brother_casey.png</v>
      </c>
      <c r="AC715" s="111" t="str">
        <f>_xlfn.CONCAT(VLOOKUP($C715&amp;$G715,'Character Sets'!$A$3:$H$21,6,FALSE)," gave the ",LEFT($Q715,FIND(".",$Q715)-1)," to ",$AK715," ",$AL715,".")</f>
        <v>Jaime gave the orange to their sister.</v>
      </c>
      <c r="AD715" s="107">
        <v>23</v>
      </c>
      <c r="AE715" s="106" t="str" cm="1">
        <f t="array" ref="AE715">_xlfn.IFS($B715="both", "_nametag", $B715="nametag", "_nametag", $B715="intro", "", $B715="neither", "")</f>
        <v/>
      </c>
      <c r="AF715" s="46" t="s">
        <v>5</v>
      </c>
      <c r="AG715" s="46" t="s">
        <v>6</v>
      </c>
      <c r="AH715" s="108" t="str">
        <f t="shared" si="126"/>
        <v>orange</v>
      </c>
      <c r="AI715" s="46" t="s">
        <v>8</v>
      </c>
      <c r="AJ715" s="110" t="str">
        <f t="shared" si="135"/>
        <v>bottom left</v>
      </c>
      <c r="AK715" s="110" t="str" cm="1">
        <f t="array" ref="AK715">_xlfn.IFS($G715="he", "his", $G715="she", "her", $G715="they", "their")</f>
        <v>their</v>
      </c>
      <c r="AL715" s="110" t="s">
        <v>136</v>
      </c>
      <c r="AM715" s="111" t="str">
        <f t="shared" si="136"/>
        <v>they_sister</v>
      </c>
      <c r="AN715" s="106" t="str">
        <f t="shared" si="127"/>
        <v>ST3_brother_jaime.png</v>
      </c>
      <c r="AO715" s="106" t="str">
        <f t="shared" si="128"/>
        <v>ST3_sister_jaime.png</v>
      </c>
      <c r="AP715" s="106" t="str">
        <f t="shared" si="129"/>
        <v>ST2_brother_casey.png</v>
      </c>
      <c r="AQ715" s="106" t="str">
        <f t="shared" si="130"/>
        <v>ST2_sister_casey.png</v>
      </c>
      <c r="AR715" s="106" t="s">
        <v>355</v>
      </c>
      <c r="AS715" s="106" t="s">
        <v>358</v>
      </c>
      <c r="AT715" s="106" t="s">
        <v>356</v>
      </c>
      <c r="AU715" s="106" t="s">
        <v>357</v>
      </c>
    </row>
    <row r="716" spans="1:47" x14ac:dyDescent="0.25">
      <c r="A716" s="107">
        <v>20</v>
      </c>
      <c r="B716" s="107" t="s">
        <v>125</v>
      </c>
      <c r="C716" s="107">
        <v>2</v>
      </c>
      <c r="D716" s="46" t="s">
        <v>10</v>
      </c>
      <c r="E716" s="46" t="str">
        <f t="shared" si="131"/>
        <v>neither_list2_critical24</v>
      </c>
      <c r="F716" s="109" t="s">
        <v>339</v>
      </c>
      <c r="G716" s="46" t="s">
        <v>197</v>
      </c>
      <c r="H716" s="46">
        <f>VLOOKUP($C716&amp;$G716,'Character Sets'!$A$3:$H$21,3,FALSE)</f>
        <v>6</v>
      </c>
      <c r="I716" s="46" t="str">
        <f>VLOOKUP($C716&amp;$G716,'Character Sets'!$A$3:$H$21,4,FALSE)</f>
        <v>ST3</v>
      </c>
      <c r="J716" s="46" t="str">
        <f>LOWER(VLOOKUP($C716&amp;$G716,'Character Sets'!$A$3:$H$21,6,FALSE))</f>
        <v>jaime</v>
      </c>
      <c r="K716" s="114" t="str">
        <f t="shared" si="132"/>
        <v>ST3_they_jaime.png</v>
      </c>
      <c r="L716" s="46" t="s">
        <v>196</v>
      </c>
      <c r="M716" s="46">
        <f>VLOOKUP($C716&amp;$L716,'Character Sets'!$A$3:$H$21,3,FALSE)</f>
        <v>5</v>
      </c>
      <c r="N716" s="46" t="str">
        <f>VLOOKUP($C716&amp;$L716,'Character Sets'!$A$3:$H$21,4,FALSE)</f>
        <v>ST2</v>
      </c>
      <c r="O716" s="46" t="str">
        <f>LOWER(VLOOKUP($C716&amp;$L716,'Character Sets'!$A$3:$H$21,6,FALSE))</f>
        <v>casey</v>
      </c>
      <c r="P716" s="114" t="str">
        <f t="shared" si="133"/>
        <v>ST2_she_casey.png</v>
      </c>
      <c r="Q716" s="114" t="s">
        <v>29</v>
      </c>
      <c r="R716" s="107" cm="1">
        <f t="array" ref="R716">_xlfn.IFS($AF716="left", 275, $AF716="right", 525)</f>
        <v>525</v>
      </c>
      <c r="S716" s="107" cm="1">
        <f t="array" ref="S716">_xlfn.IFS($AG716="left", 275, $AG716="right", 525)</f>
        <v>275</v>
      </c>
      <c r="T716" s="107" cm="1">
        <f t="array" ref="T716">_xlfn.IFS($AF716="left", 175, $AF716="right", 725)</f>
        <v>725</v>
      </c>
      <c r="U716" s="107" cm="1">
        <f t="array" ref="U716">_xlfn.IFS($AI716="top", 150, $AI716="bottom", 250)</f>
        <v>250</v>
      </c>
      <c r="V716" s="107" cm="1">
        <f t="array" ref="V716">_xlfn.IFS($AI716="top", 100, $AI716="bottom", 300)</f>
        <v>300</v>
      </c>
      <c r="W716" s="107" cm="1">
        <f t="array" ref="W716">_xlfn.IFS($AI716="top", 50, $AI716="bottom", 350)</f>
        <v>350</v>
      </c>
      <c r="X716" s="111" t="str">
        <f t="shared" si="134"/>
        <v>ST3_brother_jaime.png</v>
      </c>
      <c r="Y716" s="106" t="str" cm="1">
        <f t="array" ref="Y716">_xlfn.IFS($AR716="target_sister",$AO716,$AR716="target_brother", $AN716,$AR716="distractor_sister",$AQ716,$AR716="distractor_brother",$AP716)</f>
        <v>ST2_brother_casey.png</v>
      </c>
      <c r="Z716" s="106" t="str" cm="1">
        <f t="array" ref="Z716">_xlfn.IFS($AS716="target_sister",$AO716,$AS716="target_brother", $AN716,$AS716="distractor_sister",$AQ716,$AS716="distractor_brother",$AP716)</f>
        <v>ST3_sister_jaime.png</v>
      </c>
      <c r="AA716" s="106" t="str" cm="1">
        <f t="array" ref="AA716">_xlfn.IFS($AT716="target_sister",$AO716,$AT716="target_brother", $AN716,$AT716="distractor_sister",$AQ716,$AT716="distractor_brother",$AP716)</f>
        <v>ST2_sister_casey.png</v>
      </c>
      <c r="AB716" s="106" t="str" cm="1">
        <f t="array" ref="AB716">_xlfn.IFS($AU716="target_sister",$AO716,$AU716="target_brother", $AN716,$AU716="distractor_sister",$AQ716,$AU716="distractor_brother",$AP716)</f>
        <v>ST3_brother_jaime.png</v>
      </c>
      <c r="AC716" s="111" t="str">
        <f>_xlfn.CONCAT(VLOOKUP($C716&amp;$G716,'Character Sets'!$A$3:$H$21,6,FALSE)," gave the ",LEFT($Q716,FIND(".",$Q716)-1)," to ",$AK716," ",$AL716,".")</f>
        <v>Jaime gave the potato to their brother.</v>
      </c>
      <c r="AD716" s="107">
        <v>24</v>
      </c>
      <c r="AE716" s="106" t="str" cm="1">
        <f t="array" ref="AE716">_xlfn.IFS($B716="both", "_nametag", $B716="nametag", "_nametag", $B716="intro", "", $B716="neither", "")</f>
        <v/>
      </c>
      <c r="AF716" s="46" t="s">
        <v>6</v>
      </c>
      <c r="AG716" s="46" t="s">
        <v>5</v>
      </c>
      <c r="AH716" s="108" t="str">
        <f t="shared" ref="AH716:AH779" si="137">LEFT($Q716,FIND(".",$Q716)-1)</f>
        <v>potato</v>
      </c>
      <c r="AI716" s="46" t="s">
        <v>8</v>
      </c>
      <c r="AJ716" s="110" t="str">
        <f t="shared" si="135"/>
        <v>bottom right</v>
      </c>
      <c r="AK716" s="110" t="str" cm="1">
        <f t="array" ref="AK716">_xlfn.IFS($G716="he", "his", $G716="she", "her", $G716="they", "their")</f>
        <v>their</v>
      </c>
      <c r="AL716" s="110" t="s">
        <v>135</v>
      </c>
      <c r="AM716" s="111" t="str">
        <f t="shared" si="136"/>
        <v>they_brother</v>
      </c>
      <c r="AN716" s="106" t="str">
        <f t="shared" ref="AN716:AN779" si="138">_xlfn.CONCAT($I716, "_brother_", $J716, ".png")</f>
        <v>ST3_brother_jaime.png</v>
      </c>
      <c r="AO716" s="106" t="str">
        <f t="shared" ref="AO716:AO779" si="139">_xlfn.CONCAT($I716, "_sister_", $J716, ".png")</f>
        <v>ST3_sister_jaime.png</v>
      </c>
      <c r="AP716" s="106" t="str">
        <f t="shared" ref="AP716:AP779" si="140">_xlfn.CONCAT($N716, "_brother_", $O716, ".png")</f>
        <v>ST2_brother_casey.png</v>
      </c>
      <c r="AQ716" s="106" t="str">
        <f t="shared" ref="AQ716:AQ779" si="141">_xlfn.CONCAT($N716, "_sister_", $O716, ".png")</f>
        <v>ST2_sister_casey.png</v>
      </c>
      <c r="AR716" s="106" t="s">
        <v>357</v>
      </c>
      <c r="AS716" s="106" t="s">
        <v>356</v>
      </c>
      <c r="AT716" s="106" t="s">
        <v>358</v>
      </c>
      <c r="AU716" s="106" t="s">
        <v>355</v>
      </c>
    </row>
    <row r="717" spans="1:47" x14ac:dyDescent="0.25">
      <c r="A717" s="107">
        <v>20</v>
      </c>
      <c r="B717" s="107" t="s">
        <v>125</v>
      </c>
      <c r="C717" s="107">
        <v>2</v>
      </c>
      <c r="D717" s="46" t="s">
        <v>10</v>
      </c>
      <c r="E717" s="46" t="str">
        <f t="shared" si="131"/>
        <v>neither_list2_critical25</v>
      </c>
      <c r="F717" s="109" t="s">
        <v>339</v>
      </c>
      <c r="G717" s="46" t="s">
        <v>197</v>
      </c>
      <c r="H717" s="46">
        <f>VLOOKUP($C717&amp;$G717,'Character Sets'!$A$3:$H$21,3,FALSE)</f>
        <v>6</v>
      </c>
      <c r="I717" s="46" t="str">
        <f>VLOOKUP($C717&amp;$G717,'Character Sets'!$A$3:$H$21,4,FALSE)</f>
        <v>ST3</v>
      </c>
      <c r="J717" s="46" t="str">
        <f>LOWER(VLOOKUP($C717&amp;$G717,'Character Sets'!$A$3:$H$21,6,FALSE))</f>
        <v>jaime</v>
      </c>
      <c r="K717" s="114" t="str">
        <f t="shared" si="132"/>
        <v>ST3_they_jaime.png</v>
      </c>
      <c r="L717" s="46" t="s">
        <v>196</v>
      </c>
      <c r="M717" s="46">
        <f>VLOOKUP($C717&amp;$L717,'Character Sets'!$A$3:$H$21,3,FALSE)</f>
        <v>5</v>
      </c>
      <c r="N717" s="46" t="str">
        <f>VLOOKUP($C717&amp;$L717,'Character Sets'!$A$3:$H$21,4,FALSE)</f>
        <v>ST2</v>
      </c>
      <c r="O717" s="46" t="str">
        <f>LOWER(VLOOKUP($C717&amp;$L717,'Character Sets'!$A$3:$H$21,6,FALSE))</f>
        <v>casey</v>
      </c>
      <c r="P717" s="114" t="str">
        <f t="shared" si="133"/>
        <v>ST2_she_casey.png</v>
      </c>
      <c r="Q717" s="114" t="s">
        <v>30</v>
      </c>
      <c r="R717" s="107" cm="1">
        <f t="array" ref="R717">_xlfn.IFS($AF717="left", 275, $AF717="right", 525)</f>
        <v>275</v>
      </c>
      <c r="S717" s="107" cm="1">
        <f t="array" ref="S717">_xlfn.IFS($AG717="left", 275, $AG717="right", 525)</f>
        <v>525</v>
      </c>
      <c r="T717" s="107" cm="1">
        <f t="array" ref="T717">_xlfn.IFS($AF717="left", 175, $AF717="right", 725)</f>
        <v>175</v>
      </c>
      <c r="U717" s="107" cm="1">
        <f t="array" ref="U717">_xlfn.IFS($AI717="top", 150, $AI717="bottom", 250)</f>
        <v>150</v>
      </c>
      <c r="V717" s="107" cm="1">
        <f t="array" ref="V717">_xlfn.IFS($AI717="top", 100, $AI717="bottom", 300)</f>
        <v>100</v>
      </c>
      <c r="W717" s="107" cm="1">
        <f t="array" ref="W717">_xlfn.IFS($AI717="top", 50, $AI717="bottom", 350)</f>
        <v>50</v>
      </c>
      <c r="X717" s="111" t="str">
        <f t="shared" si="134"/>
        <v>ST3_sister_jaime.png</v>
      </c>
      <c r="Y717" s="106" t="str" cm="1">
        <f t="array" ref="Y717">_xlfn.IFS($AR717="target_sister",$AO717,$AR717="target_brother", $AN717,$AR717="distractor_sister",$AQ717,$AR717="distractor_brother",$AP717)</f>
        <v>ST3_sister_jaime.png</v>
      </c>
      <c r="Z717" s="106" t="str" cm="1">
        <f t="array" ref="Z717">_xlfn.IFS($AS717="target_sister",$AO717,$AS717="target_brother", $AN717,$AS717="distractor_sister",$AQ717,$AS717="distractor_brother",$AP717)</f>
        <v>ST2_sister_casey.png</v>
      </c>
      <c r="AA717" s="106" t="str" cm="1">
        <f t="array" ref="AA717">_xlfn.IFS($AT717="target_sister",$AO717,$AT717="target_brother", $AN717,$AT717="distractor_sister",$AQ717,$AT717="distractor_brother",$AP717)</f>
        <v>ST3_brother_jaime.png</v>
      </c>
      <c r="AB717" s="106" t="str" cm="1">
        <f t="array" ref="AB717">_xlfn.IFS($AU717="target_sister",$AO717,$AU717="target_brother", $AN717,$AU717="distractor_sister",$AQ717,$AU717="distractor_brother",$AP717)</f>
        <v>ST2_brother_casey.png</v>
      </c>
      <c r="AC717" s="111" t="str">
        <f>_xlfn.CONCAT(VLOOKUP($C717&amp;$G717,'Character Sets'!$A$3:$H$21,6,FALSE)," gave the ",LEFT($Q717,FIND(".",$Q717)-1)," to ",$AK717," ",$AL717,".")</f>
        <v>Jaime gave the apple to their sister.</v>
      </c>
      <c r="AD717" s="107">
        <v>25</v>
      </c>
      <c r="AE717" s="106" t="str" cm="1">
        <f t="array" ref="AE717">_xlfn.IFS($B717="both", "_nametag", $B717="nametag", "_nametag", $B717="intro", "", $B717="neither", "")</f>
        <v/>
      </c>
      <c r="AF717" s="46" t="s">
        <v>5</v>
      </c>
      <c r="AG717" s="46" t="s">
        <v>6</v>
      </c>
      <c r="AH717" s="108" t="str">
        <f t="shared" si="137"/>
        <v>apple</v>
      </c>
      <c r="AI717" s="46" t="s">
        <v>7</v>
      </c>
      <c r="AJ717" s="110" t="str">
        <f t="shared" si="135"/>
        <v>top left</v>
      </c>
      <c r="AK717" s="110" t="str" cm="1">
        <f t="array" ref="AK717">_xlfn.IFS($G717="he", "his", $G717="she", "her", $G717="they", "their")</f>
        <v>their</v>
      </c>
      <c r="AL717" s="110" t="s">
        <v>136</v>
      </c>
      <c r="AM717" s="111" t="str">
        <f t="shared" si="136"/>
        <v>they_sister</v>
      </c>
      <c r="AN717" s="106" t="str">
        <f t="shared" si="138"/>
        <v>ST3_brother_jaime.png</v>
      </c>
      <c r="AO717" s="106" t="str">
        <f t="shared" si="139"/>
        <v>ST3_sister_jaime.png</v>
      </c>
      <c r="AP717" s="106" t="str">
        <f t="shared" si="140"/>
        <v>ST2_brother_casey.png</v>
      </c>
      <c r="AQ717" s="106" t="str">
        <f t="shared" si="141"/>
        <v>ST2_sister_casey.png</v>
      </c>
      <c r="AR717" s="106" t="s">
        <v>356</v>
      </c>
      <c r="AS717" s="106" t="s">
        <v>358</v>
      </c>
      <c r="AT717" s="106" t="s">
        <v>355</v>
      </c>
      <c r="AU717" s="106" t="s">
        <v>357</v>
      </c>
    </row>
    <row r="718" spans="1:47" x14ac:dyDescent="0.25">
      <c r="A718" s="107">
        <v>20</v>
      </c>
      <c r="B718" s="107" t="s">
        <v>125</v>
      </c>
      <c r="C718" s="107">
        <v>2</v>
      </c>
      <c r="D718" s="46" t="s">
        <v>10</v>
      </c>
      <c r="E718" s="46" t="str">
        <f t="shared" si="131"/>
        <v>neither_list2_critical26</v>
      </c>
      <c r="F718" s="109" t="s">
        <v>339</v>
      </c>
      <c r="G718" s="46" t="s">
        <v>197</v>
      </c>
      <c r="H718" s="46">
        <f>VLOOKUP($C718&amp;$G718,'Character Sets'!$A$3:$H$21,3,FALSE)</f>
        <v>6</v>
      </c>
      <c r="I718" s="46" t="str">
        <f>VLOOKUP($C718&amp;$G718,'Character Sets'!$A$3:$H$21,4,FALSE)</f>
        <v>ST3</v>
      </c>
      <c r="J718" s="46" t="str">
        <f>LOWER(VLOOKUP($C718&amp;$G718,'Character Sets'!$A$3:$H$21,6,FALSE))</f>
        <v>jaime</v>
      </c>
      <c r="K718" s="114" t="str">
        <f t="shared" si="132"/>
        <v>ST3_they_jaime.png</v>
      </c>
      <c r="L718" s="46" t="s">
        <v>195</v>
      </c>
      <c r="M718" s="46">
        <f>VLOOKUP($C718&amp;$L718,'Character Sets'!$A$3:$H$21,3,FALSE)</f>
        <v>4</v>
      </c>
      <c r="N718" s="46" t="str">
        <f>VLOOKUP($C718&amp;$L718,'Character Sets'!$A$3:$H$21,4,FALSE)</f>
        <v>HT1</v>
      </c>
      <c r="O718" s="46" t="str">
        <f>LOWER(VLOOKUP($C718&amp;$L718,'Character Sets'!$A$3:$H$21,6,FALSE))</f>
        <v>jordan</v>
      </c>
      <c r="P718" s="114" t="str">
        <f t="shared" si="133"/>
        <v>HT1_he_jordan.png</v>
      </c>
      <c r="Q718" s="114" t="s">
        <v>31</v>
      </c>
      <c r="R718" s="107" cm="1">
        <f t="array" ref="R718">_xlfn.IFS($AF718="left", 275, $AF718="right", 525)</f>
        <v>525</v>
      </c>
      <c r="S718" s="107" cm="1">
        <f t="array" ref="S718">_xlfn.IFS($AG718="left", 275, $AG718="right", 525)</f>
        <v>275</v>
      </c>
      <c r="T718" s="107" cm="1">
        <f t="array" ref="T718">_xlfn.IFS($AF718="left", 175, $AF718="right", 725)</f>
        <v>725</v>
      </c>
      <c r="U718" s="107" cm="1">
        <f t="array" ref="U718">_xlfn.IFS($AI718="top", 150, $AI718="bottom", 250)</f>
        <v>150</v>
      </c>
      <c r="V718" s="107" cm="1">
        <f t="array" ref="V718">_xlfn.IFS($AI718="top", 100, $AI718="bottom", 300)</f>
        <v>100</v>
      </c>
      <c r="W718" s="107" cm="1">
        <f t="array" ref="W718">_xlfn.IFS($AI718="top", 50, $AI718="bottom", 350)</f>
        <v>50</v>
      </c>
      <c r="X718" s="111" t="str">
        <f t="shared" si="134"/>
        <v>ST3_brother_jaime.png</v>
      </c>
      <c r="Y718" s="106" t="str" cm="1">
        <f t="array" ref="Y718">_xlfn.IFS($AR718="target_sister",$AO718,$AR718="target_brother", $AN718,$AR718="distractor_sister",$AQ718,$AR718="distractor_brother",$AP718)</f>
        <v>HT1_sister_jordan.png</v>
      </c>
      <c r="Z718" s="106" t="str" cm="1">
        <f t="array" ref="Z718">_xlfn.IFS($AS718="target_sister",$AO718,$AS718="target_brother", $AN718,$AS718="distractor_sister",$AQ718,$AS718="distractor_brother",$AP718)</f>
        <v>ST3_brother_jaime.png</v>
      </c>
      <c r="AA718" s="106" t="str" cm="1">
        <f t="array" ref="AA718">_xlfn.IFS($AT718="target_sister",$AO718,$AT718="target_brother", $AN718,$AT718="distractor_sister",$AQ718,$AT718="distractor_brother",$AP718)</f>
        <v>HT1_brother_jordan.png</v>
      </c>
      <c r="AB718" s="106" t="str" cm="1">
        <f t="array" ref="AB718">_xlfn.IFS($AU718="target_sister",$AO718,$AU718="target_brother", $AN718,$AU718="distractor_sister",$AQ718,$AU718="distractor_brother",$AP718)</f>
        <v>ST3_sister_jaime.png</v>
      </c>
      <c r="AC718" s="111" t="str">
        <f>_xlfn.CONCAT(VLOOKUP($C718&amp;$G718,'Character Sets'!$A$3:$H$21,6,FALSE)," gave the ",LEFT($Q718,FIND(".",$Q718)-1)," to ",$AK718," ",$AL718,".")</f>
        <v>Jaime gave the onion to their brother.</v>
      </c>
      <c r="AD718" s="107">
        <v>26</v>
      </c>
      <c r="AE718" s="106" t="str" cm="1">
        <f t="array" ref="AE718">_xlfn.IFS($B718="both", "_nametag", $B718="nametag", "_nametag", $B718="intro", "", $B718="neither", "")</f>
        <v/>
      </c>
      <c r="AF718" s="46" t="s">
        <v>6</v>
      </c>
      <c r="AG718" s="46" t="s">
        <v>5</v>
      </c>
      <c r="AH718" s="108" t="str">
        <f t="shared" si="137"/>
        <v>onion</v>
      </c>
      <c r="AI718" s="46" t="s">
        <v>7</v>
      </c>
      <c r="AJ718" s="110" t="str">
        <f t="shared" si="135"/>
        <v>top right</v>
      </c>
      <c r="AK718" s="110" t="str" cm="1">
        <f t="array" ref="AK718">_xlfn.IFS($G718="he", "his", $G718="she", "her", $G718="they", "their")</f>
        <v>their</v>
      </c>
      <c r="AL718" s="110" t="s">
        <v>135</v>
      </c>
      <c r="AM718" s="111" t="str">
        <f t="shared" si="136"/>
        <v>they_brother</v>
      </c>
      <c r="AN718" s="106" t="str">
        <f t="shared" si="138"/>
        <v>ST3_brother_jaime.png</v>
      </c>
      <c r="AO718" s="106" t="str">
        <f t="shared" si="139"/>
        <v>ST3_sister_jaime.png</v>
      </c>
      <c r="AP718" s="106" t="str">
        <f t="shared" si="140"/>
        <v>HT1_brother_jordan.png</v>
      </c>
      <c r="AQ718" s="106" t="str">
        <f t="shared" si="141"/>
        <v>HT1_sister_jordan.png</v>
      </c>
      <c r="AR718" s="106" t="s">
        <v>358</v>
      </c>
      <c r="AS718" s="106" t="s">
        <v>355</v>
      </c>
      <c r="AT718" s="106" t="s">
        <v>357</v>
      </c>
      <c r="AU718" s="106" t="s">
        <v>356</v>
      </c>
    </row>
    <row r="719" spans="1:47" x14ac:dyDescent="0.25">
      <c r="A719" s="107">
        <v>20</v>
      </c>
      <c r="B719" s="107" t="s">
        <v>125</v>
      </c>
      <c r="C719" s="107">
        <v>2</v>
      </c>
      <c r="D719" s="46" t="s">
        <v>10</v>
      </c>
      <c r="E719" s="46" t="str">
        <f t="shared" si="131"/>
        <v>neither_list2_critical27</v>
      </c>
      <c r="F719" s="109" t="s">
        <v>339</v>
      </c>
      <c r="G719" s="46" t="s">
        <v>197</v>
      </c>
      <c r="H719" s="46">
        <f>VLOOKUP($C719&amp;$G719,'Character Sets'!$A$3:$H$21,3,FALSE)</f>
        <v>6</v>
      </c>
      <c r="I719" s="46" t="str">
        <f>VLOOKUP($C719&amp;$G719,'Character Sets'!$A$3:$H$21,4,FALSE)</f>
        <v>ST3</v>
      </c>
      <c r="J719" s="46" t="str">
        <f>LOWER(VLOOKUP($C719&amp;$G719,'Character Sets'!$A$3:$H$21,6,FALSE))</f>
        <v>jaime</v>
      </c>
      <c r="K719" s="114" t="str">
        <f t="shared" si="132"/>
        <v>ST3_they_jaime.png</v>
      </c>
      <c r="L719" s="46" t="s">
        <v>195</v>
      </c>
      <c r="M719" s="46">
        <f>VLOOKUP($C719&amp;$L719,'Character Sets'!$A$3:$H$21,3,FALSE)</f>
        <v>4</v>
      </c>
      <c r="N719" s="46" t="str">
        <f>VLOOKUP($C719&amp;$L719,'Character Sets'!$A$3:$H$21,4,FALSE)</f>
        <v>HT1</v>
      </c>
      <c r="O719" s="46" t="str">
        <f>LOWER(VLOOKUP($C719&amp;$L719,'Character Sets'!$A$3:$H$21,6,FALSE))</f>
        <v>jordan</v>
      </c>
      <c r="P719" s="114" t="str">
        <f t="shared" si="133"/>
        <v>HT1_he_jordan.png</v>
      </c>
      <c r="Q719" s="114" t="s">
        <v>34</v>
      </c>
      <c r="R719" s="107" cm="1">
        <f t="array" ref="R719">_xlfn.IFS($AF719="left", 275, $AF719="right", 525)</f>
        <v>275</v>
      </c>
      <c r="S719" s="107" cm="1">
        <f t="array" ref="S719">_xlfn.IFS($AG719="left", 275, $AG719="right", 525)</f>
        <v>525</v>
      </c>
      <c r="T719" s="107" cm="1">
        <f t="array" ref="T719">_xlfn.IFS($AF719="left", 175, $AF719="right", 725)</f>
        <v>175</v>
      </c>
      <c r="U719" s="107" cm="1">
        <f t="array" ref="U719">_xlfn.IFS($AI719="top", 150, $AI719="bottom", 250)</f>
        <v>250</v>
      </c>
      <c r="V719" s="107" cm="1">
        <f t="array" ref="V719">_xlfn.IFS($AI719="top", 100, $AI719="bottom", 300)</f>
        <v>300</v>
      </c>
      <c r="W719" s="107" cm="1">
        <f t="array" ref="W719">_xlfn.IFS($AI719="top", 50, $AI719="bottom", 350)</f>
        <v>350</v>
      </c>
      <c r="X719" s="111" t="str">
        <f t="shared" si="134"/>
        <v>ST3_brother_jaime.png</v>
      </c>
      <c r="Y719" s="106" t="str" cm="1">
        <f t="array" ref="Y719">_xlfn.IFS($AR719="target_sister",$AO719,$AR719="target_brother", $AN719,$AR719="distractor_sister",$AQ719,$AR719="distractor_brother",$AP719)</f>
        <v>ST3_sister_jaime.png</v>
      </c>
      <c r="Z719" s="106" t="str" cm="1">
        <f t="array" ref="Z719">_xlfn.IFS($AS719="target_sister",$AO719,$AS719="target_brother", $AN719,$AS719="distractor_sister",$AQ719,$AS719="distractor_brother",$AP719)</f>
        <v>HT1_brother_jordan.png</v>
      </c>
      <c r="AA719" s="106" t="str" cm="1">
        <f t="array" ref="AA719">_xlfn.IFS($AT719="target_sister",$AO719,$AT719="target_brother", $AN719,$AT719="distractor_sister",$AQ719,$AT719="distractor_brother",$AP719)</f>
        <v>ST3_brother_jaime.png</v>
      </c>
      <c r="AB719" s="106" t="str" cm="1">
        <f t="array" ref="AB719">_xlfn.IFS($AU719="target_sister",$AO719,$AU719="target_brother", $AN719,$AU719="distractor_sister",$AQ719,$AU719="distractor_brother",$AP719)</f>
        <v>HT1_sister_jordan.png</v>
      </c>
      <c r="AC719" s="111" t="str">
        <f>_xlfn.CONCAT(VLOOKUP($C719&amp;$G719,'Character Sets'!$A$3:$H$21,6,FALSE)," gave the ",LEFT($Q719,FIND(".",$Q719)-1)," to ",$AK719," ",$AL719,".")</f>
        <v>Jaime gave the watermelon to their brother.</v>
      </c>
      <c r="AD719" s="107">
        <v>27</v>
      </c>
      <c r="AE719" s="106" t="str" cm="1">
        <f t="array" ref="AE719">_xlfn.IFS($B719="both", "_nametag", $B719="nametag", "_nametag", $B719="intro", "", $B719="neither", "")</f>
        <v/>
      </c>
      <c r="AF719" s="46" t="s">
        <v>5</v>
      </c>
      <c r="AG719" s="46" t="s">
        <v>6</v>
      </c>
      <c r="AH719" s="108" t="str">
        <f t="shared" si="137"/>
        <v>watermelon</v>
      </c>
      <c r="AI719" s="46" t="s">
        <v>8</v>
      </c>
      <c r="AJ719" s="110" t="str">
        <f t="shared" si="135"/>
        <v>bottom left</v>
      </c>
      <c r="AK719" s="110" t="str" cm="1">
        <f t="array" ref="AK719">_xlfn.IFS($G719="he", "his", $G719="she", "her", $G719="they", "their")</f>
        <v>their</v>
      </c>
      <c r="AL719" s="110" t="s">
        <v>135</v>
      </c>
      <c r="AM719" s="111" t="str">
        <f t="shared" si="136"/>
        <v>they_brother</v>
      </c>
      <c r="AN719" s="106" t="str">
        <f t="shared" si="138"/>
        <v>ST3_brother_jaime.png</v>
      </c>
      <c r="AO719" s="106" t="str">
        <f t="shared" si="139"/>
        <v>ST3_sister_jaime.png</v>
      </c>
      <c r="AP719" s="106" t="str">
        <f t="shared" si="140"/>
        <v>HT1_brother_jordan.png</v>
      </c>
      <c r="AQ719" s="106" t="str">
        <f t="shared" si="141"/>
        <v>HT1_sister_jordan.png</v>
      </c>
      <c r="AR719" s="106" t="s">
        <v>356</v>
      </c>
      <c r="AS719" s="106" t="s">
        <v>357</v>
      </c>
      <c r="AT719" s="106" t="s">
        <v>355</v>
      </c>
      <c r="AU719" s="106" t="s">
        <v>358</v>
      </c>
    </row>
    <row r="720" spans="1:47" x14ac:dyDescent="0.25">
      <c r="A720" s="107">
        <v>20</v>
      </c>
      <c r="B720" s="107" t="s">
        <v>125</v>
      </c>
      <c r="C720" s="107">
        <v>2</v>
      </c>
      <c r="D720" s="46" t="s">
        <v>10</v>
      </c>
      <c r="E720" s="46" t="str">
        <f t="shared" si="131"/>
        <v>neither_list2_critical28</v>
      </c>
      <c r="F720" s="109" t="s">
        <v>339</v>
      </c>
      <c r="G720" s="46" t="s">
        <v>197</v>
      </c>
      <c r="H720" s="46">
        <f>VLOOKUP($C720&amp;$G720,'Character Sets'!$A$3:$H$21,3,FALSE)</f>
        <v>6</v>
      </c>
      <c r="I720" s="46" t="str">
        <f>VLOOKUP($C720&amp;$G720,'Character Sets'!$A$3:$H$21,4,FALSE)</f>
        <v>ST3</v>
      </c>
      <c r="J720" s="46" t="str">
        <f>LOWER(VLOOKUP($C720&amp;$G720,'Character Sets'!$A$3:$H$21,6,FALSE))</f>
        <v>jaime</v>
      </c>
      <c r="K720" s="114" t="str">
        <f t="shared" si="132"/>
        <v>ST3_they_jaime.png</v>
      </c>
      <c r="L720" s="46" t="s">
        <v>195</v>
      </c>
      <c r="M720" s="46">
        <f>VLOOKUP($C720&amp;$L720,'Character Sets'!$A$3:$H$21,3,FALSE)</f>
        <v>4</v>
      </c>
      <c r="N720" s="46" t="str">
        <f>VLOOKUP($C720&amp;$L720,'Character Sets'!$A$3:$H$21,4,FALSE)</f>
        <v>HT1</v>
      </c>
      <c r="O720" s="46" t="str">
        <f>LOWER(VLOOKUP($C720&amp;$L720,'Character Sets'!$A$3:$H$21,6,FALSE))</f>
        <v>jordan</v>
      </c>
      <c r="P720" s="114" t="str">
        <f t="shared" si="133"/>
        <v>HT1_he_jordan.png</v>
      </c>
      <c r="Q720" s="114" t="s">
        <v>32</v>
      </c>
      <c r="R720" s="107" cm="1">
        <f t="array" ref="R720">_xlfn.IFS($AF720="left", 275, $AF720="right", 525)</f>
        <v>525</v>
      </c>
      <c r="S720" s="107" cm="1">
        <f t="array" ref="S720">_xlfn.IFS($AG720="left", 275, $AG720="right", 525)</f>
        <v>275</v>
      </c>
      <c r="T720" s="107" cm="1">
        <f t="array" ref="T720">_xlfn.IFS($AF720="left", 175, $AF720="right", 725)</f>
        <v>725</v>
      </c>
      <c r="U720" s="107" cm="1">
        <f t="array" ref="U720">_xlfn.IFS($AI720="top", 150, $AI720="bottom", 250)</f>
        <v>250</v>
      </c>
      <c r="V720" s="107" cm="1">
        <f t="array" ref="V720">_xlfn.IFS($AI720="top", 100, $AI720="bottom", 300)</f>
        <v>300</v>
      </c>
      <c r="W720" s="107" cm="1">
        <f t="array" ref="W720">_xlfn.IFS($AI720="top", 50, $AI720="bottom", 350)</f>
        <v>350</v>
      </c>
      <c r="X720" s="111" t="str">
        <f t="shared" si="134"/>
        <v>ST3_sister_jaime.png</v>
      </c>
      <c r="Y720" s="106" t="str" cm="1">
        <f t="array" ref="Y720">_xlfn.IFS($AR720="target_sister",$AO720,$AR720="target_brother", $AN720,$AR720="distractor_sister",$AQ720,$AR720="distractor_brother",$AP720)</f>
        <v>HT1_sister_jordan.png</v>
      </c>
      <c r="Z720" s="106" t="str" cm="1">
        <f t="array" ref="Z720">_xlfn.IFS($AS720="target_sister",$AO720,$AS720="target_brother", $AN720,$AS720="distractor_sister",$AQ720,$AS720="distractor_brother",$AP720)</f>
        <v>ST3_brother_jaime.png</v>
      </c>
      <c r="AA720" s="106" t="str" cm="1">
        <f t="array" ref="AA720">_xlfn.IFS($AT720="target_sister",$AO720,$AT720="target_brother", $AN720,$AT720="distractor_sister",$AQ720,$AT720="distractor_brother",$AP720)</f>
        <v>HT1_brother_jordan.png</v>
      </c>
      <c r="AB720" s="106" t="str" cm="1">
        <f t="array" ref="AB720">_xlfn.IFS($AU720="target_sister",$AO720,$AU720="target_brother", $AN720,$AU720="distractor_sister",$AQ720,$AU720="distractor_brother",$AP720)</f>
        <v>ST3_sister_jaime.png</v>
      </c>
      <c r="AC720" s="111" t="str">
        <f>_xlfn.CONCAT(VLOOKUP($C720&amp;$G720,'Character Sets'!$A$3:$H$21,6,FALSE)," gave the ",LEFT($Q720,FIND(".",$Q720)-1)," to ",$AK720," ",$AL720,".")</f>
        <v>Jaime gave the knife to their sister.</v>
      </c>
      <c r="AD720" s="107">
        <v>28</v>
      </c>
      <c r="AE720" s="106" t="str" cm="1">
        <f t="array" ref="AE720">_xlfn.IFS($B720="both", "_nametag", $B720="nametag", "_nametag", $B720="intro", "", $B720="neither", "")</f>
        <v/>
      </c>
      <c r="AF720" s="46" t="s">
        <v>6</v>
      </c>
      <c r="AG720" s="46" t="s">
        <v>5</v>
      </c>
      <c r="AH720" s="108" t="str">
        <f t="shared" si="137"/>
        <v>knife</v>
      </c>
      <c r="AI720" s="46" t="s">
        <v>8</v>
      </c>
      <c r="AJ720" s="110" t="str">
        <f t="shared" si="135"/>
        <v>bottom right</v>
      </c>
      <c r="AK720" s="110" t="str" cm="1">
        <f t="array" ref="AK720">_xlfn.IFS($G720="he", "his", $G720="she", "her", $G720="they", "their")</f>
        <v>their</v>
      </c>
      <c r="AL720" s="110" t="s">
        <v>136</v>
      </c>
      <c r="AM720" s="111" t="str">
        <f t="shared" si="136"/>
        <v>they_sister</v>
      </c>
      <c r="AN720" s="106" t="str">
        <f t="shared" si="138"/>
        <v>ST3_brother_jaime.png</v>
      </c>
      <c r="AO720" s="106" t="str">
        <f t="shared" si="139"/>
        <v>ST3_sister_jaime.png</v>
      </c>
      <c r="AP720" s="106" t="str">
        <f t="shared" si="140"/>
        <v>HT1_brother_jordan.png</v>
      </c>
      <c r="AQ720" s="106" t="str">
        <f t="shared" si="141"/>
        <v>HT1_sister_jordan.png</v>
      </c>
      <c r="AR720" s="106" t="s">
        <v>358</v>
      </c>
      <c r="AS720" s="106" t="s">
        <v>355</v>
      </c>
      <c r="AT720" s="106" t="s">
        <v>357</v>
      </c>
      <c r="AU720" s="106" t="s">
        <v>356</v>
      </c>
    </row>
    <row r="721" spans="1:47" x14ac:dyDescent="0.25">
      <c r="A721" s="107">
        <v>20</v>
      </c>
      <c r="B721" s="107" t="s">
        <v>125</v>
      </c>
      <c r="C721" s="107">
        <v>2</v>
      </c>
      <c r="D721" s="46" t="s">
        <v>10</v>
      </c>
      <c r="E721" s="46" t="str">
        <f t="shared" si="131"/>
        <v>neither_list2_critical29</v>
      </c>
      <c r="F721" s="109" t="s">
        <v>339</v>
      </c>
      <c r="G721" s="46" t="s">
        <v>197</v>
      </c>
      <c r="H721" s="46">
        <f>VLOOKUP($C721&amp;$G721,'Character Sets'!$A$3:$H$21,3,FALSE)</f>
        <v>6</v>
      </c>
      <c r="I721" s="46" t="str">
        <f>VLOOKUP($C721&amp;$G721,'Character Sets'!$A$3:$H$21,4,FALSE)</f>
        <v>ST3</v>
      </c>
      <c r="J721" s="46" t="str">
        <f>LOWER(VLOOKUP($C721&amp;$G721,'Character Sets'!$A$3:$H$21,6,FALSE))</f>
        <v>jaime</v>
      </c>
      <c r="K721" s="114" t="str">
        <f t="shared" si="132"/>
        <v>ST3_they_jaime.png</v>
      </c>
      <c r="L721" s="46" t="s">
        <v>195</v>
      </c>
      <c r="M721" s="46">
        <f>VLOOKUP($C721&amp;$L721,'Character Sets'!$A$3:$H$21,3,FALSE)</f>
        <v>4</v>
      </c>
      <c r="N721" s="46" t="str">
        <f>VLOOKUP($C721&amp;$L721,'Character Sets'!$A$3:$H$21,4,FALSE)</f>
        <v>HT1</v>
      </c>
      <c r="O721" s="46" t="str">
        <f>LOWER(VLOOKUP($C721&amp;$L721,'Character Sets'!$A$3:$H$21,6,FALSE))</f>
        <v>jordan</v>
      </c>
      <c r="P721" s="114" t="str">
        <f t="shared" si="133"/>
        <v>HT1_he_jordan.png</v>
      </c>
      <c r="Q721" s="114" t="s">
        <v>85</v>
      </c>
      <c r="R721" s="107" cm="1">
        <f t="array" ref="R721">_xlfn.IFS($AF721="left", 275, $AF721="right", 525)</f>
        <v>275</v>
      </c>
      <c r="S721" s="107" cm="1">
        <f t="array" ref="S721">_xlfn.IFS($AG721="left", 275, $AG721="right", 525)</f>
        <v>525</v>
      </c>
      <c r="T721" s="107" cm="1">
        <f t="array" ref="T721">_xlfn.IFS($AF721="left", 175, $AF721="right", 725)</f>
        <v>175</v>
      </c>
      <c r="U721" s="107" cm="1">
        <f t="array" ref="U721">_xlfn.IFS($AI721="top", 150, $AI721="bottom", 250)</f>
        <v>150</v>
      </c>
      <c r="V721" s="107" cm="1">
        <f t="array" ref="V721">_xlfn.IFS($AI721="top", 100, $AI721="bottom", 300)</f>
        <v>100</v>
      </c>
      <c r="W721" s="107" cm="1">
        <f t="array" ref="W721">_xlfn.IFS($AI721="top", 50, $AI721="bottom", 350)</f>
        <v>50</v>
      </c>
      <c r="X721" s="111" t="str">
        <f t="shared" si="134"/>
        <v>ST3_brother_jaime.png</v>
      </c>
      <c r="Y721" s="106" t="str" cm="1">
        <f t="array" ref="Y721">_xlfn.IFS($AR721="target_sister",$AO721,$AR721="target_brother", $AN721,$AR721="distractor_sister",$AQ721,$AR721="distractor_brother",$AP721)</f>
        <v>ST3_brother_jaime.png</v>
      </c>
      <c r="Z721" s="106" t="str" cm="1">
        <f t="array" ref="Z721">_xlfn.IFS($AS721="target_sister",$AO721,$AS721="target_brother", $AN721,$AS721="distractor_sister",$AQ721,$AS721="distractor_brother",$AP721)</f>
        <v>HT1_brother_jordan.png</v>
      </c>
      <c r="AA721" s="106" t="str" cm="1">
        <f t="array" ref="AA721">_xlfn.IFS($AT721="target_sister",$AO721,$AT721="target_brother", $AN721,$AT721="distractor_sister",$AQ721,$AT721="distractor_brother",$AP721)</f>
        <v>ST3_sister_jaime.png</v>
      </c>
      <c r="AB721" s="106" t="str" cm="1">
        <f t="array" ref="AB721">_xlfn.IFS($AU721="target_sister",$AO721,$AU721="target_brother", $AN721,$AU721="distractor_sister",$AQ721,$AU721="distractor_brother",$AP721)</f>
        <v>HT1_sister_jordan.png</v>
      </c>
      <c r="AC721" s="111" t="str">
        <f>_xlfn.CONCAT(VLOOKUP($C721&amp;$G721,'Character Sets'!$A$3:$H$21,6,FALSE)," gave the ",LEFT($Q721,FIND(".",$Q721)-1)," to ",$AK721," ",$AL721,".")</f>
        <v>Jaime gave the cookie to their brother.</v>
      </c>
      <c r="AD721" s="107">
        <v>29</v>
      </c>
      <c r="AE721" s="106" t="str" cm="1">
        <f t="array" ref="AE721">_xlfn.IFS($B721="both", "_nametag", $B721="nametag", "_nametag", $B721="intro", "", $B721="neither", "")</f>
        <v/>
      </c>
      <c r="AF721" s="46" t="s">
        <v>5</v>
      </c>
      <c r="AG721" s="46" t="s">
        <v>6</v>
      </c>
      <c r="AH721" s="108" t="str">
        <f t="shared" si="137"/>
        <v>cookie</v>
      </c>
      <c r="AI721" s="46" t="s">
        <v>7</v>
      </c>
      <c r="AJ721" s="110" t="str">
        <f t="shared" si="135"/>
        <v>top left</v>
      </c>
      <c r="AK721" s="110" t="str" cm="1">
        <f t="array" ref="AK721">_xlfn.IFS($G721="he", "his", $G721="she", "her", $G721="they", "their")</f>
        <v>their</v>
      </c>
      <c r="AL721" s="110" t="s">
        <v>135</v>
      </c>
      <c r="AM721" s="111" t="str">
        <f t="shared" si="136"/>
        <v>they_brother</v>
      </c>
      <c r="AN721" s="106" t="str">
        <f t="shared" si="138"/>
        <v>ST3_brother_jaime.png</v>
      </c>
      <c r="AO721" s="106" t="str">
        <f t="shared" si="139"/>
        <v>ST3_sister_jaime.png</v>
      </c>
      <c r="AP721" s="106" t="str">
        <f t="shared" si="140"/>
        <v>HT1_brother_jordan.png</v>
      </c>
      <c r="AQ721" s="106" t="str">
        <f t="shared" si="141"/>
        <v>HT1_sister_jordan.png</v>
      </c>
      <c r="AR721" s="106" t="s">
        <v>355</v>
      </c>
      <c r="AS721" s="106" t="s">
        <v>357</v>
      </c>
      <c r="AT721" s="106" t="s">
        <v>356</v>
      </c>
      <c r="AU721" s="106" t="s">
        <v>358</v>
      </c>
    </row>
    <row r="722" spans="1:47" x14ac:dyDescent="0.25">
      <c r="A722" s="107">
        <v>20</v>
      </c>
      <c r="B722" s="107" t="s">
        <v>125</v>
      </c>
      <c r="C722" s="107">
        <v>2</v>
      </c>
      <c r="D722" s="46" t="s">
        <v>10</v>
      </c>
      <c r="E722" s="46" t="str">
        <f t="shared" si="131"/>
        <v>neither_list2_critical30</v>
      </c>
      <c r="F722" s="109" t="s">
        <v>339</v>
      </c>
      <c r="G722" s="46" t="s">
        <v>197</v>
      </c>
      <c r="H722" s="46">
        <f>VLOOKUP($C722&amp;$G722,'Character Sets'!$A$3:$H$21,3,FALSE)</f>
        <v>6</v>
      </c>
      <c r="I722" s="46" t="str">
        <f>VLOOKUP($C722&amp;$G722,'Character Sets'!$A$3:$H$21,4,FALSE)</f>
        <v>ST3</v>
      </c>
      <c r="J722" s="46" t="str">
        <f>LOWER(VLOOKUP($C722&amp;$G722,'Character Sets'!$A$3:$H$21,6,FALSE))</f>
        <v>jaime</v>
      </c>
      <c r="K722" s="114" t="str">
        <f t="shared" si="132"/>
        <v>ST3_they_jaime.png</v>
      </c>
      <c r="L722" s="46" t="s">
        <v>195</v>
      </c>
      <c r="M722" s="46">
        <f>VLOOKUP($C722&amp;$L722,'Character Sets'!$A$3:$H$21,3,FALSE)</f>
        <v>4</v>
      </c>
      <c r="N722" s="46" t="str">
        <f>VLOOKUP($C722&amp;$L722,'Character Sets'!$A$3:$H$21,4,FALSE)</f>
        <v>HT1</v>
      </c>
      <c r="O722" s="46" t="str">
        <f>LOWER(VLOOKUP($C722&amp;$L722,'Character Sets'!$A$3:$H$21,6,FALSE))</f>
        <v>jordan</v>
      </c>
      <c r="P722" s="114" t="str">
        <f t="shared" si="133"/>
        <v>HT1_he_jordan.png</v>
      </c>
      <c r="Q722" s="114" t="s">
        <v>33</v>
      </c>
      <c r="R722" s="107" cm="1">
        <f t="array" ref="R722">_xlfn.IFS($AF722="left", 275, $AF722="right", 525)</f>
        <v>525</v>
      </c>
      <c r="S722" s="107" cm="1">
        <f t="array" ref="S722">_xlfn.IFS($AG722="left", 275, $AG722="right", 525)</f>
        <v>275</v>
      </c>
      <c r="T722" s="107" cm="1">
        <f t="array" ref="T722">_xlfn.IFS($AF722="left", 175, $AF722="right", 725)</f>
        <v>725</v>
      </c>
      <c r="U722" s="107" cm="1">
        <f t="array" ref="U722">_xlfn.IFS($AI722="top", 150, $AI722="bottom", 250)</f>
        <v>250</v>
      </c>
      <c r="V722" s="107" cm="1">
        <f t="array" ref="V722">_xlfn.IFS($AI722="top", 100, $AI722="bottom", 300)</f>
        <v>300</v>
      </c>
      <c r="W722" s="107" cm="1">
        <f t="array" ref="W722">_xlfn.IFS($AI722="top", 50, $AI722="bottom", 350)</f>
        <v>350</v>
      </c>
      <c r="X722" s="111" t="str">
        <f t="shared" si="134"/>
        <v>ST3_sister_jaime.png</v>
      </c>
      <c r="Y722" s="106" t="str" cm="1">
        <f t="array" ref="Y722">_xlfn.IFS($AR722="target_sister",$AO722,$AR722="target_brother", $AN722,$AR722="distractor_sister",$AQ722,$AR722="distractor_brother",$AP722)</f>
        <v>HT1_sister_jordan.png</v>
      </c>
      <c r="Z722" s="106" t="str" cm="1">
        <f t="array" ref="Z722">_xlfn.IFS($AS722="target_sister",$AO722,$AS722="target_brother", $AN722,$AS722="distractor_sister",$AQ722,$AS722="distractor_brother",$AP722)</f>
        <v>ST3_brother_jaime.png</v>
      </c>
      <c r="AA722" s="106" t="str" cm="1">
        <f t="array" ref="AA722">_xlfn.IFS($AT722="target_sister",$AO722,$AT722="target_brother", $AN722,$AT722="distractor_sister",$AQ722,$AT722="distractor_brother",$AP722)</f>
        <v>HT1_brother_jordan.png</v>
      </c>
      <c r="AB722" s="106" t="str" cm="1">
        <f t="array" ref="AB722">_xlfn.IFS($AU722="target_sister",$AO722,$AU722="target_brother", $AN722,$AU722="distractor_sister",$AQ722,$AU722="distractor_brother",$AP722)</f>
        <v>ST3_sister_jaime.png</v>
      </c>
      <c r="AC722" s="111" t="str">
        <f>_xlfn.CONCAT(VLOOKUP($C722&amp;$G722,'Character Sets'!$A$3:$H$21,6,FALSE)," gave the ",LEFT($Q722,FIND(".",$Q722)-1)," to ",$AK722," ",$AL722,".")</f>
        <v>Jaime gave the tomato to their sister.</v>
      </c>
      <c r="AD722" s="107">
        <v>30</v>
      </c>
      <c r="AE722" s="106" t="str" cm="1">
        <f t="array" ref="AE722">_xlfn.IFS($B722="both", "_nametag", $B722="nametag", "_nametag", $B722="intro", "", $B722="neither", "")</f>
        <v/>
      </c>
      <c r="AF722" s="46" t="s">
        <v>6</v>
      </c>
      <c r="AG722" s="46" t="s">
        <v>5</v>
      </c>
      <c r="AH722" s="108" t="str">
        <f t="shared" si="137"/>
        <v>tomato</v>
      </c>
      <c r="AI722" s="108" t="s">
        <v>8</v>
      </c>
      <c r="AJ722" s="110" t="str">
        <f t="shared" si="135"/>
        <v>bottom right</v>
      </c>
      <c r="AK722" s="110" t="str" cm="1">
        <f t="array" ref="AK722">_xlfn.IFS($G722="he", "his", $G722="she", "her", $G722="they", "their")</f>
        <v>their</v>
      </c>
      <c r="AL722" s="110" t="s">
        <v>136</v>
      </c>
      <c r="AM722" s="111" t="str">
        <f t="shared" si="136"/>
        <v>they_sister</v>
      </c>
      <c r="AN722" s="106" t="str">
        <f t="shared" si="138"/>
        <v>ST3_brother_jaime.png</v>
      </c>
      <c r="AO722" s="106" t="str">
        <f t="shared" si="139"/>
        <v>ST3_sister_jaime.png</v>
      </c>
      <c r="AP722" s="106" t="str">
        <f t="shared" si="140"/>
        <v>HT1_brother_jordan.png</v>
      </c>
      <c r="AQ722" s="106" t="str">
        <f t="shared" si="141"/>
        <v>HT1_sister_jordan.png</v>
      </c>
      <c r="AR722" s="106" t="s">
        <v>358</v>
      </c>
      <c r="AS722" s="106" t="s">
        <v>355</v>
      </c>
      <c r="AT722" s="106" t="s">
        <v>357</v>
      </c>
      <c r="AU722" s="106" t="s">
        <v>356</v>
      </c>
    </row>
    <row r="723" spans="1:47" x14ac:dyDescent="0.25">
      <c r="A723" s="107">
        <v>21</v>
      </c>
      <c r="B723" s="107" t="s">
        <v>125</v>
      </c>
      <c r="C723" s="107">
        <v>3</v>
      </c>
      <c r="D723" s="46" t="s">
        <v>65</v>
      </c>
      <c r="E723" s="46" t="str">
        <f t="shared" si="131"/>
        <v>neither_list3_example1</v>
      </c>
      <c r="F723" s="109" t="s">
        <v>337</v>
      </c>
      <c r="G723" s="46" t="s">
        <v>195</v>
      </c>
      <c r="H723" s="46">
        <f>VLOOKUP($C723&amp;$G723,'Character Sets'!$A$3:$H$21,3,FALSE)</f>
        <v>7</v>
      </c>
      <c r="I723" s="46" t="str">
        <f>VLOOKUP($C723&amp;$G723,'Character Sets'!$A$3:$H$21,4,FALSE)</f>
        <v>HT3</v>
      </c>
      <c r="J723" s="46" t="str">
        <f>LOWER(VLOOKUP($C723&amp;$G723,'Character Sets'!$A$3:$H$21,6,FALSE))</f>
        <v>jaime</v>
      </c>
      <c r="K723" s="114" t="str">
        <f t="shared" si="132"/>
        <v>HT3_he_jaime.png</v>
      </c>
      <c r="L723" s="46" t="s">
        <v>196</v>
      </c>
      <c r="M723" s="46">
        <f>VLOOKUP($C723&amp;$L723,'Character Sets'!$A$3:$H$21,3,FALSE)</f>
        <v>8</v>
      </c>
      <c r="N723" s="46" t="str">
        <f>VLOOKUP($C723&amp;$L723,'Character Sets'!$A$3:$H$21,4,FALSE)</f>
        <v>ST3</v>
      </c>
      <c r="O723" s="46" t="str">
        <f>LOWER(VLOOKUP($C723&amp;$L723,'Character Sets'!$A$3:$H$21,6,FALSE))</f>
        <v>alex</v>
      </c>
      <c r="P723" s="114" t="str">
        <f t="shared" si="133"/>
        <v>ST3_she_alex.png</v>
      </c>
      <c r="Q723" s="114" t="s">
        <v>38</v>
      </c>
      <c r="R723" s="107" cm="1">
        <f t="array" ref="R723">_xlfn.IFS($AF723="left", 275, $AF723="right", 525)</f>
        <v>275</v>
      </c>
      <c r="S723" s="107" cm="1">
        <f t="array" ref="S723">_xlfn.IFS($AG723="left", 275, $AG723="right", 525)</f>
        <v>525</v>
      </c>
      <c r="T723" s="107" cm="1">
        <f t="array" ref="T723">_xlfn.IFS($AF723="left", 175, $AF723="right", 725)</f>
        <v>175</v>
      </c>
      <c r="U723" s="107" cm="1">
        <f t="array" ref="U723">_xlfn.IFS($AI723="top", 150, $AI723="bottom", 250)</f>
        <v>250</v>
      </c>
      <c r="V723" s="107" cm="1">
        <f t="array" ref="V723">_xlfn.IFS($AI723="top", 100, $AI723="bottom", 300)</f>
        <v>300</v>
      </c>
      <c r="W723" s="107" cm="1">
        <f t="array" ref="W723">_xlfn.IFS($AI723="top", 50, $AI723="bottom", 350)</f>
        <v>350</v>
      </c>
      <c r="X723" s="111" t="str">
        <f t="shared" si="134"/>
        <v>HT3_brother_jaime.png</v>
      </c>
      <c r="Y723" s="106" t="str" cm="1">
        <f t="array" ref="Y723">_xlfn.IFS($AR723="target_sister",$AO723,$AR723="target_brother", $AN723,$AR723="distractor_sister",$AQ723,$AR723="distractor_brother",$AP723)</f>
        <v>HT3_sister_jaime.png</v>
      </c>
      <c r="Z723" s="106" t="str" cm="1">
        <f t="array" ref="Z723">_xlfn.IFS($AS723="target_sister",$AO723,$AS723="target_brother", $AN723,$AS723="distractor_sister",$AQ723,$AS723="distractor_brother",$AP723)</f>
        <v>ST3_brother_alex.png</v>
      </c>
      <c r="AA723" s="106" t="str" cm="1">
        <f t="array" ref="AA723">_xlfn.IFS($AT723="target_sister",$AO723,$AT723="target_brother", $AN723,$AT723="distractor_sister",$AQ723,$AT723="distractor_brother",$AP723)</f>
        <v>HT3_brother_jaime.png</v>
      </c>
      <c r="AB723" s="106" t="str" cm="1">
        <f t="array" ref="AB723">_xlfn.IFS($AU723="target_sister",$AO723,$AU723="target_brother", $AN723,$AU723="distractor_sister",$AQ723,$AU723="distractor_brother",$AP723)</f>
        <v>ST3_sister_alex.png</v>
      </c>
      <c r="AC723" s="111" t="str">
        <f>_xlfn.CONCAT(VLOOKUP($C723&amp;$G723,'Character Sets'!$A$3:$H$21,6,FALSE)," gave the ",LEFT($Q723,FIND(".",$Q723)-1)," to ",$AK723," ",$AL723,".")</f>
        <v>Jaime gave the fork to his brother.</v>
      </c>
      <c r="AD723" s="107">
        <v>1</v>
      </c>
      <c r="AE723" s="106" t="str" cm="1">
        <f t="array" ref="AE723">_xlfn.IFS($B723="both", "_nametag", $B723="nametag", "_nametag", $B723="intro", "", $B723="neither", "")</f>
        <v/>
      </c>
      <c r="AF723" s="108" t="s">
        <v>5</v>
      </c>
      <c r="AG723" s="108" t="s">
        <v>6</v>
      </c>
      <c r="AH723" s="108" t="str">
        <f t="shared" si="137"/>
        <v>fork</v>
      </c>
      <c r="AI723" s="108" t="s">
        <v>8</v>
      </c>
      <c r="AJ723" s="110" t="str">
        <f t="shared" si="135"/>
        <v>bottom left</v>
      </c>
      <c r="AK723" s="110" t="str" cm="1">
        <f t="array" ref="AK723">_xlfn.IFS($G723="he", "his", $G723="she", "her", $G723="they", "their")</f>
        <v>his</v>
      </c>
      <c r="AL723" s="110" t="s">
        <v>135</v>
      </c>
      <c r="AM723" s="111" t="str">
        <f t="shared" si="136"/>
        <v>he_brother</v>
      </c>
      <c r="AN723" s="106" t="str">
        <f t="shared" si="138"/>
        <v>HT3_brother_jaime.png</v>
      </c>
      <c r="AO723" s="106" t="str">
        <f t="shared" si="139"/>
        <v>HT3_sister_jaime.png</v>
      </c>
      <c r="AP723" s="106" t="str">
        <f t="shared" si="140"/>
        <v>ST3_brother_alex.png</v>
      </c>
      <c r="AQ723" s="106" t="str">
        <f t="shared" si="141"/>
        <v>ST3_sister_alex.png</v>
      </c>
      <c r="AR723" s="106" t="s">
        <v>356</v>
      </c>
      <c r="AS723" s="106" t="s">
        <v>357</v>
      </c>
      <c r="AT723" s="106" t="s">
        <v>355</v>
      </c>
      <c r="AU723" s="106" t="s">
        <v>358</v>
      </c>
    </row>
    <row r="724" spans="1:47" x14ac:dyDescent="0.25">
      <c r="A724" s="107">
        <v>21</v>
      </c>
      <c r="B724" s="107" t="s">
        <v>125</v>
      </c>
      <c r="C724" s="107">
        <v>3</v>
      </c>
      <c r="D724" s="46" t="s">
        <v>65</v>
      </c>
      <c r="E724" s="46" t="str">
        <f t="shared" si="131"/>
        <v>neither_list3_example2</v>
      </c>
      <c r="F724" s="109" t="s">
        <v>338</v>
      </c>
      <c r="G724" s="46" t="s">
        <v>196</v>
      </c>
      <c r="H724" s="46">
        <f>VLOOKUP($C724&amp;$G724,'Character Sets'!$A$3:$H$21,3,FALSE)</f>
        <v>8</v>
      </c>
      <c r="I724" s="46" t="str">
        <f>VLOOKUP($C724&amp;$G724,'Character Sets'!$A$3:$H$21,4,FALSE)</f>
        <v>ST3</v>
      </c>
      <c r="J724" s="46" t="str">
        <f>LOWER(VLOOKUP($C724&amp;$G724,'Character Sets'!$A$3:$H$21,6,FALSE))</f>
        <v>alex</v>
      </c>
      <c r="K724" s="114" t="str">
        <f t="shared" si="132"/>
        <v>ST3_she_alex.png</v>
      </c>
      <c r="L724" s="46" t="s">
        <v>197</v>
      </c>
      <c r="M724" s="46">
        <f>VLOOKUP($C724&amp;$L724,'Character Sets'!$A$3:$H$21,3,FALSE)</f>
        <v>9</v>
      </c>
      <c r="N724" s="46" t="str">
        <f>VLOOKUP($C724&amp;$L724,'Character Sets'!$A$3:$H$21,4,FALSE)</f>
        <v>HT1</v>
      </c>
      <c r="O724" s="46" t="str">
        <f>LOWER(VLOOKUP($C724&amp;$L724,'Character Sets'!$A$3:$H$21,6,FALSE))</f>
        <v>casey</v>
      </c>
      <c r="P724" s="114" t="str">
        <f t="shared" si="133"/>
        <v>HT1_they_casey.png</v>
      </c>
      <c r="Q724" s="114" t="s">
        <v>99</v>
      </c>
      <c r="R724" s="107" cm="1">
        <f t="array" ref="R724">_xlfn.IFS($AF724="left", 275, $AF724="right", 525)</f>
        <v>525</v>
      </c>
      <c r="S724" s="107" cm="1">
        <f t="array" ref="S724">_xlfn.IFS($AG724="left", 275, $AG724="right", 525)</f>
        <v>275</v>
      </c>
      <c r="T724" s="107" cm="1">
        <f t="array" ref="T724">_xlfn.IFS($AF724="left", 175, $AF724="right", 725)</f>
        <v>725</v>
      </c>
      <c r="U724" s="107" cm="1">
        <f t="array" ref="U724">_xlfn.IFS($AI724="top", 150, $AI724="bottom", 250)</f>
        <v>250</v>
      </c>
      <c r="V724" s="107" cm="1">
        <f t="array" ref="V724">_xlfn.IFS($AI724="top", 100, $AI724="bottom", 300)</f>
        <v>300</v>
      </c>
      <c r="W724" s="107" cm="1">
        <f t="array" ref="W724">_xlfn.IFS($AI724="top", 50, $AI724="bottom", 350)</f>
        <v>350</v>
      </c>
      <c r="X724" s="111" t="str">
        <f t="shared" si="134"/>
        <v>ST3_sister_alex.png</v>
      </c>
      <c r="Y724" s="106" t="str" cm="1">
        <f t="array" ref="Y724">_xlfn.IFS($AR724="target_sister",$AO724,$AR724="target_brother", $AN724,$AR724="distractor_sister",$AQ724,$AR724="distractor_brother",$AP724)</f>
        <v>HT1_brother_casey.png</v>
      </c>
      <c r="Z724" s="106" t="str" cm="1">
        <f t="array" ref="Z724">_xlfn.IFS($AS724="target_sister",$AO724,$AS724="target_brother", $AN724,$AS724="distractor_sister",$AQ724,$AS724="distractor_brother",$AP724)</f>
        <v>ST3_brother_alex.png</v>
      </c>
      <c r="AA724" s="106" t="str" cm="1">
        <f t="array" ref="AA724">_xlfn.IFS($AT724="target_sister",$AO724,$AT724="target_brother", $AN724,$AT724="distractor_sister",$AQ724,$AT724="distractor_brother",$AP724)</f>
        <v>HT1_sister_casey.png</v>
      </c>
      <c r="AB724" s="106" t="str" cm="1">
        <f t="array" ref="AB724">_xlfn.IFS($AU724="target_sister",$AO724,$AU724="target_brother", $AN724,$AU724="distractor_sister",$AQ724,$AU724="distractor_brother",$AP724)</f>
        <v>ST3_sister_alex.png</v>
      </c>
      <c r="AC724" s="111" t="str">
        <f>_xlfn.CONCAT(VLOOKUP($C724&amp;$G724,'Character Sets'!$A$3:$H$21,6,FALSE)," gave the ",LEFT($Q724,FIND(".",$Q724)-1)," to ",$AK724," ",$AL724,".")</f>
        <v>Alex gave the pepper to her sister.</v>
      </c>
      <c r="AD724" s="107">
        <v>2</v>
      </c>
      <c r="AE724" s="106" t="str" cm="1">
        <f t="array" ref="AE724">_xlfn.IFS($B724="both", "_nametag", $B724="nametag", "_nametag", $B724="intro", "", $B724="neither", "")</f>
        <v/>
      </c>
      <c r="AF724" s="108" t="s">
        <v>6</v>
      </c>
      <c r="AG724" s="108" t="s">
        <v>5</v>
      </c>
      <c r="AH724" s="108" t="str">
        <f t="shared" si="137"/>
        <v>pepper</v>
      </c>
      <c r="AI724" s="108" t="s">
        <v>8</v>
      </c>
      <c r="AJ724" s="110" t="str">
        <f t="shared" si="135"/>
        <v>bottom right</v>
      </c>
      <c r="AK724" s="110" t="str" cm="1">
        <f t="array" ref="AK724">_xlfn.IFS($G724="he", "his", $G724="she", "her", $G724="they", "their")</f>
        <v>her</v>
      </c>
      <c r="AL724" s="110" t="s">
        <v>136</v>
      </c>
      <c r="AM724" s="111" t="str">
        <f t="shared" si="136"/>
        <v>she_sister</v>
      </c>
      <c r="AN724" s="106" t="str">
        <f t="shared" si="138"/>
        <v>ST3_brother_alex.png</v>
      </c>
      <c r="AO724" s="106" t="str">
        <f t="shared" si="139"/>
        <v>ST3_sister_alex.png</v>
      </c>
      <c r="AP724" s="106" t="str">
        <f t="shared" si="140"/>
        <v>HT1_brother_casey.png</v>
      </c>
      <c r="AQ724" s="106" t="str">
        <f t="shared" si="141"/>
        <v>HT1_sister_casey.png</v>
      </c>
      <c r="AR724" s="106" t="s">
        <v>357</v>
      </c>
      <c r="AS724" s="106" t="s">
        <v>355</v>
      </c>
      <c r="AT724" s="106" t="s">
        <v>358</v>
      </c>
      <c r="AU724" s="106" t="s">
        <v>356</v>
      </c>
    </row>
    <row r="725" spans="1:47" x14ac:dyDescent="0.25">
      <c r="A725" s="107">
        <v>21</v>
      </c>
      <c r="B725" s="107" t="s">
        <v>125</v>
      </c>
      <c r="C725" s="107">
        <v>3</v>
      </c>
      <c r="D725" s="46" t="s">
        <v>65</v>
      </c>
      <c r="E725" s="46" t="str">
        <f t="shared" si="131"/>
        <v>neither_list3_example3</v>
      </c>
      <c r="F725" s="109" t="s">
        <v>339</v>
      </c>
      <c r="G725" s="46" t="s">
        <v>197</v>
      </c>
      <c r="H725" s="46">
        <f>VLOOKUP($C725&amp;$G725,'Character Sets'!$A$3:$H$21,3,FALSE)</f>
        <v>9</v>
      </c>
      <c r="I725" s="46" t="str">
        <f>VLOOKUP($C725&amp;$G725,'Character Sets'!$A$3:$H$21,4,FALSE)</f>
        <v>HT1</v>
      </c>
      <c r="J725" s="46" t="str">
        <f>LOWER(VLOOKUP($C725&amp;$G725,'Character Sets'!$A$3:$H$21,6,FALSE))</f>
        <v>casey</v>
      </c>
      <c r="K725" s="114" t="str">
        <f t="shared" si="132"/>
        <v>HT1_they_casey.png</v>
      </c>
      <c r="L725" s="46" t="s">
        <v>195</v>
      </c>
      <c r="M725" s="46">
        <f>VLOOKUP($C725&amp;$L725,'Character Sets'!$A$3:$H$21,3,FALSE)</f>
        <v>7</v>
      </c>
      <c r="N725" s="46" t="str">
        <f>VLOOKUP($C725&amp;$L725,'Character Sets'!$A$3:$H$21,4,FALSE)</f>
        <v>HT3</v>
      </c>
      <c r="O725" s="46" t="str">
        <f>LOWER(VLOOKUP($C725&amp;$L725,'Character Sets'!$A$3:$H$21,6,FALSE))</f>
        <v>jaime</v>
      </c>
      <c r="P725" s="114" t="str">
        <f t="shared" si="133"/>
        <v>HT3_he_jaime.png</v>
      </c>
      <c r="Q725" s="114" t="s">
        <v>36</v>
      </c>
      <c r="R725" s="107" cm="1">
        <f t="array" ref="R725">_xlfn.IFS($AF725="left", 275, $AF725="right", 525)</f>
        <v>525</v>
      </c>
      <c r="S725" s="107" cm="1">
        <f t="array" ref="S725">_xlfn.IFS($AG725="left", 275, $AG725="right", 525)</f>
        <v>275</v>
      </c>
      <c r="T725" s="107" cm="1">
        <f t="array" ref="T725">_xlfn.IFS($AF725="left", 175, $AF725="right", 725)</f>
        <v>725</v>
      </c>
      <c r="U725" s="107" cm="1">
        <f t="array" ref="U725">_xlfn.IFS($AI725="top", 150, $AI725="bottom", 250)</f>
        <v>150</v>
      </c>
      <c r="V725" s="107" cm="1">
        <f t="array" ref="V725">_xlfn.IFS($AI725="top", 100, $AI725="bottom", 300)</f>
        <v>100</v>
      </c>
      <c r="W725" s="107" cm="1">
        <f t="array" ref="W725">_xlfn.IFS($AI725="top", 50, $AI725="bottom", 350)</f>
        <v>50</v>
      </c>
      <c r="X725" s="111" t="str">
        <f t="shared" si="134"/>
        <v>HT1_brother_casey.png</v>
      </c>
      <c r="Y725" s="106" t="str" cm="1">
        <f t="array" ref="Y725">_xlfn.IFS($AR725="target_sister",$AO725,$AR725="target_brother", $AN725,$AR725="distractor_sister",$AQ725,$AR725="distractor_brother",$AP725)</f>
        <v>HT3_brother_jaime.png</v>
      </c>
      <c r="Z725" s="106" t="str" cm="1">
        <f t="array" ref="Z725">_xlfn.IFS($AS725="target_sister",$AO725,$AS725="target_brother", $AN725,$AS725="distractor_sister",$AQ725,$AS725="distractor_brother",$AP725)</f>
        <v>HT1_brother_casey.png</v>
      </c>
      <c r="AA725" s="106" t="str" cm="1">
        <f t="array" ref="AA725">_xlfn.IFS($AT725="target_sister",$AO725,$AT725="target_brother", $AN725,$AT725="distractor_sister",$AQ725,$AT725="distractor_brother",$AP725)</f>
        <v>HT3_sister_jaime.png</v>
      </c>
      <c r="AB725" s="106" t="str" cm="1">
        <f t="array" ref="AB725">_xlfn.IFS($AU725="target_sister",$AO725,$AU725="target_brother", $AN725,$AU725="distractor_sister",$AQ725,$AU725="distractor_brother",$AP725)</f>
        <v>HT1_sister_casey.png</v>
      </c>
      <c r="AC725" s="111" t="str">
        <f>_xlfn.CONCAT(VLOOKUP($C725&amp;$G725,'Character Sets'!$A$3:$H$21,6,FALSE)," gave the ",LEFT($Q725,FIND(".",$Q725)-1)," to ",$AK725," ",$AL725,".")</f>
        <v>Casey gave the peach to their brother.</v>
      </c>
      <c r="AD725" s="107">
        <v>3</v>
      </c>
      <c r="AE725" s="106" t="str" cm="1">
        <f t="array" ref="AE725">_xlfn.IFS($B725="both", "_nametag", $B725="nametag", "_nametag", $B725="intro", "", $B725="neither", "")</f>
        <v/>
      </c>
      <c r="AF725" s="108" t="s">
        <v>6</v>
      </c>
      <c r="AG725" s="108" t="s">
        <v>5</v>
      </c>
      <c r="AH725" s="108" t="str">
        <f t="shared" si="137"/>
        <v>peach</v>
      </c>
      <c r="AI725" s="108" t="s">
        <v>7</v>
      </c>
      <c r="AJ725" s="110" t="str">
        <f t="shared" si="135"/>
        <v>top right</v>
      </c>
      <c r="AK725" s="110" t="str" cm="1">
        <f t="array" ref="AK725">_xlfn.IFS($G725="he", "his", $G725="she", "her", $G725="they", "their")</f>
        <v>their</v>
      </c>
      <c r="AL725" s="110" t="s">
        <v>135</v>
      </c>
      <c r="AM725" s="111" t="str">
        <f t="shared" si="136"/>
        <v>they_brother</v>
      </c>
      <c r="AN725" s="106" t="str">
        <f t="shared" si="138"/>
        <v>HT1_brother_casey.png</v>
      </c>
      <c r="AO725" s="106" t="str">
        <f t="shared" si="139"/>
        <v>HT1_sister_casey.png</v>
      </c>
      <c r="AP725" s="106" t="str">
        <f t="shared" si="140"/>
        <v>HT3_brother_jaime.png</v>
      </c>
      <c r="AQ725" s="106" t="str">
        <f t="shared" si="141"/>
        <v>HT3_sister_jaime.png</v>
      </c>
      <c r="AR725" s="106" t="s">
        <v>357</v>
      </c>
      <c r="AS725" s="106" t="s">
        <v>355</v>
      </c>
      <c r="AT725" s="106" t="s">
        <v>358</v>
      </c>
      <c r="AU725" s="106" t="s">
        <v>356</v>
      </c>
    </row>
    <row r="726" spans="1:47" x14ac:dyDescent="0.25">
      <c r="A726" s="107">
        <v>21</v>
      </c>
      <c r="B726" s="107" t="s">
        <v>125</v>
      </c>
      <c r="C726" s="107">
        <v>3</v>
      </c>
      <c r="D726" s="46" t="s">
        <v>66</v>
      </c>
      <c r="E726" s="46" t="str">
        <f t="shared" si="131"/>
        <v>neither_list3_practice1</v>
      </c>
      <c r="F726" s="109" t="s">
        <v>338</v>
      </c>
      <c r="G726" s="46" t="s">
        <v>195</v>
      </c>
      <c r="H726" s="46">
        <f>VLOOKUP($C726&amp;$G726,'Character Sets'!$A$3:$H$21,3,FALSE)</f>
        <v>7</v>
      </c>
      <c r="I726" s="46" t="str">
        <f>VLOOKUP($C726&amp;$G726,'Character Sets'!$A$3:$H$21,4,FALSE)</f>
        <v>HT3</v>
      </c>
      <c r="J726" s="46" t="str">
        <f>LOWER(VLOOKUP($C726&amp;$G726,'Character Sets'!$A$3:$H$21,6,FALSE))</f>
        <v>jaime</v>
      </c>
      <c r="K726" s="114" t="str">
        <f t="shared" si="132"/>
        <v>HT3_he_jaime.png</v>
      </c>
      <c r="L726" s="46" t="s">
        <v>197</v>
      </c>
      <c r="M726" s="46">
        <f>VLOOKUP($C726&amp;$L726,'Character Sets'!$A$3:$H$21,3,FALSE)</f>
        <v>9</v>
      </c>
      <c r="N726" s="46" t="str">
        <f>VLOOKUP($C726&amp;$L726,'Character Sets'!$A$3:$H$21,4,FALSE)</f>
        <v>HT1</v>
      </c>
      <c r="O726" s="46" t="str">
        <f>LOWER(VLOOKUP($C726&amp;$L726,'Character Sets'!$A$3:$H$21,6,FALSE))</f>
        <v>casey</v>
      </c>
      <c r="P726" s="114" t="str">
        <f t="shared" si="133"/>
        <v>HT1_they_casey.png</v>
      </c>
      <c r="Q726" s="114" t="s">
        <v>39</v>
      </c>
      <c r="R726" s="107" cm="1">
        <f t="array" ref="R726">_xlfn.IFS($AF726="left", 275, $AF726="right", 525)</f>
        <v>525</v>
      </c>
      <c r="S726" s="107" cm="1">
        <f t="array" ref="S726">_xlfn.IFS($AG726="left", 275, $AG726="right", 525)</f>
        <v>275</v>
      </c>
      <c r="T726" s="107" cm="1">
        <f t="array" ref="T726">_xlfn.IFS($AF726="left", 175, $AF726="right", 725)</f>
        <v>725</v>
      </c>
      <c r="U726" s="107" cm="1">
        <f t="array" ref="U726">_xlfn.IFS($AI726="top", 150, $AI726="bottom", 250)</f>
        <v>150</v>
      </c>
      <c r="V726" s="107" cm="1">
        <f t="array" ref="V726">_xlfn.IFS($AI726="top", 100, $AI726="bottom", 300)</f>
        <v>100</v>
      </c>
      <c r="W726" s="107" cm="1">
        <f t="array" ref="W726">_xlfn.IFS($AI726="top", 50, $AI726="bottom", 350)</f>
        <v>50</v>
      </c>
      <c r="X726" s="111" t="str">
        <f t="shared" si="134"/>
        <v>HT3_sister_jaime.png</v>
      </c>
      <c r="Y726" s="106" t="str" cm="1">
        <f t="array" ref="Y726">_xlfn.IFS($AR726="target_sister",$AO726,$AR726="target_brother", $AN726,$AR726="distractor_sister",$AQ726,$AR726="distractor_brother",$AP726)</f>
        <v>HT1_sister_casey.png</v>
      </c>
      <c r="Z726" s="106" t="str" cm="1">
        <f t="array" ref="Z726">_xlfn.IFS($AS726="target_sister",$AO726,$AS726="target_brother", $AN726,$AS726="distractor_sister",$AQ726,$AS726="distractor_brother",$AP726)</f>
        <v>HT3_sister_jaime.png</v>
      </c>
      <c r="AA726" s="106" t="str" cm="1">
        <f t="array" ref="AA726">_xlfn.IFS($AT726="target_sister",$AO726,$AT726="target_brother", $AN726,$AT726="distractor_sister",$AQ726,$AT726="distractor_brother",$AP726)</f>
        <v>HT1_brother_casey.png</v>
      </c>
      <c r="AB726" s="106" t="str" cm="1">
        <f t="array" ref="AB726">_xlfn.IFS($AU726="target_sister",$AO726,$AU726="target_brother", $AN726,$AU726="distractor_sister",$AQ726,$AU726="distractor_brother",$AP726)</f>
        <v>HT3_brother_jaime.png</v>
      </c>
      <c r="AC726" s="111" t="str">
        <f>_xlfn.CONCAT(VLOOKUP($C726&amp;$G726,'Character Sets'!$A$3:$H$21,6,FALSE)," gave the ",LEFT($Q726,FIND(".",$Q726)-1)," to ",$AK726," ",$AL726,".")</f>
        <v>Jaime gave the sandwich to his sister.</v>
      </c>
      <c r="AD726" s="107">
        <v>1</v>
      </c>
      <c r="AE726" s="106" t="str" cm="1">
        <f t="array" ref="AE726">_xlfn.IFS($B726="both", "_nametag", $B726="nametag", "_nametag", $B726="intro", "", $B726="neither", "")</f>
        <v/>
      </c>
      <c r="AF726" s="108" t="s">
        <v>6</v>
      </c>
      <c r="AG726" s="108" t="s">
        <v>5</v>
      </c>
      <c r="AH726" s="108" t="str">
        <f t="shared" si="137"/>
        <v>sandwich</v>
      </c>
      <c r="AI726" s="108" t="s">
        <v>7</v>
      </c>
      <c r="AJ726" s="110" t="str">
        <f t="shared" si="135"/>
        <v>top right</v>
      </c>
      <c r="AK726" s="110" t="str" cm="1">
        <f t="array" ref="AK726">_xlfn.IFS($G726="he", "his", $G726="she", "her", $G726="they", "their")</f>
        <v>his</v>
      </c>
      <c r="AL726" s="110" t="s">
        <v>136</v>
      </c>
      <c r="AM726" s="111" t="str">
        <f t="shared" si="136"/>
        <v>he_sister</v>
      </c>
      <c r="AN726" s="106" t="str">
        <f t="shared" si="138"/>
        <v>HT3_brother_jaime.png</v>
      </c>
      <c r="AO726" s="106" t="str">
        <f t="shared" si="139"/>
        <v>HT3_sister_jaime.png</v>
      </c>
      <c r="AP726" s="106" t="str">
        <f t="shared" si="140"/>
        <v>HT1_brother_casey.png</v>
      </c>
      <c r="AQ726" s="106" t="str">
        <f t="shared" si="141"/>
        <v>HT1_sister_casey.png</v>
      </c>
      <c r="AR726" s="106" t="s">
        <v>358</v>
      </c>
      <c r="AS726" s="106" t="s">
        <v>356</v>
      </c>
      <c r="AT726" s="106" t="s">
        <v>357</v>
      </c>
      <c r="AU726" s="106" t="s">
        <v>355</v>
      </c>
    </row>
    <row r="727" spans="1:47" x14ac:dyDescent="0.25">
      <c r="A727" s="107">
        <v>21</v>
      </c>
      <c r="B727" s="107" t="s">
        <v>125</v>
      </c>
      <c r="C727" s="107">
        <v>3</v>
      </c>
      <c r="D727" s="46" t="s">
        <v>66</v>
      </c>
      <c r="E727" s="46" t="str">
        <f t="shared" si="131"/>
        <v>neither_list3_practice2</v>
      </c>
      <c r="F727" s="109" t="s">
        <v>337</v>
      </c>
      <c r="G727" s="46" t="s">
        <v>196</v>
      </c>
      <c r="H727" s="46">
        <f>VLOOKUP($C727&amp;$G727,'Character Sets'!$A$3:$H$21,3,FALSE)</f>
        <v>8</v>
      </c>
      <c r="I727" s="46" t="str">
        <f>VLOOKUP($C727&amp;$G727,'Character Sets'!$A$3:$H$21,4,FALSE)</f>
        <v>ST3</v>
      </c>
      <c r="J727" s="46" t="str">
        <f>LOWER(VLOOKUP($C727&amp;$G727,'Character Sets'!$A$3:$H$21,6,FALSE))</f>
        <v>alex</v>
      </c>
      <c r="K727" s="114" t="str">
        <f t="shared" si="132"/>
        <v>ST3_she_alex.png</v>
      </c>
      <c r="L727" s="46" t="s">
        <v>195</v>
      </c>
      <c r="M727" s="46">
        <f>VLOOKUP($C727&amp;$L727,'Character Sets'!$A$3:$H$21,3,FALSE)</f>
        <v>7</v>
      </c>
      <c r="N727" s="46" t="str">
        <f>VLOOKUP($C727&amp;$L727,'Character Sets'!$A$3:$H$21,4,FALSE)</f>
        <v>HT3</v>
      </c>
      <c r="O727" s="46" t="str">
        <f>LOWER(VLOOKUP($C727&amp;$L727,'Character Sets'!$A$3:$H$21,6,FALSE))</f>
        <v>jaime</v>
      </c>
      <c r="P727" s="114" t="str">
        <f t="shared" si="133"/>
        <v>HT3_he_jaime.png</v>
      </c>
      <c r="Q727" s="114" t="s">
        <v>107</v>
      </c>
      <c r="R727" s="107" cm="1">
        <f t="array" ref="R727">_xlfn.IFS($AF727="left", 275, $AF727="right", 525)</f>
        <v>275</v>
      </c>
      <c r="S727" s="107" cm="1">
        <f t="array" ref="S727">_xlfn.IFS($AG727="left", 275, $AG727="right", 525)</f>
        <v>525</v>
      </c>
      <c r="T727" s="107" cm="1">
        <f t="array" ref="T727">_xlfn.IFS($AF727="left", 175, $AF727="right", 725)</f>
        <v>175</v>
      </c>
      <c r="U727" s="107" cm="1">
        <f t="array" ref="U727">_xlfn.IFS($AI727="top", 150, $AI727="bottom", 250)</f>
        <v>150</v>
      </c>
      <c r="V727" s="107" cm="1">
        <f t="array" ref="V727">_xlfn.IFS($AI727="top", 100, $AI727="bottom", 300)</f>
        <v>100</v>
      </c>
      <c r="W727" s="107" cm="1">
        <f t="array" ref="W727">_xlfn.IFS($AI727="top", 50, $AI727="bottom", 350)</f>
        <v>50</v>
      </c>
      <c r="X727" s="111" t="str">
        <f t="shared" si="134"/>
        <v>ST3_brother_alex.png</v>
      </c>
      <c r="Y727" s="106" t="str" cm="1">
        <f t="array" ref="Y727">_xlfn.IFS($AR727="target_sister",$AO727,$AR727="target_brother", $AN727,$AR727="distractor_sister",$AQ727,$AR727="distractor_brother",$AP727)</f>
        <v>ST3_brother_alex.png</v>
      </c>
      <c r="Z727" s="106" t="str" cm="1">
        <f t="array" ref="Z727">_xlfn.IFS($AS727="target_sister",$AO727,$AS727="target_brother", $AN727,$AS727="distractor_sister",$AQ727,$AS727="distractor_brother",$AP727)</f>
        <v>HT3_brother_jaime.png</v>
      </c>
      <c r="AA727" s="106" t="str" cm="1">
        <f t="array" ref="AA727">_xlfn.IFS($AT727="target_sister",$AO727,$AT727="target_brother", $AN727,$AT727="distractor_sister",$AQ727,$AT727="distractor_brother",$AP727)</f>
        <v>ST3_sister_alex.png</v>
      </c>
      <c r="AB727" s="106" t="str" cm="1">
        <f t="array" ref="AB727">_xlfn.IFS($AU727="target_sister",$AO727,$AU727="target_brother", $AN727,$AU727="distractor_sister",$AQ727,$AU727="distractor_brother",$AP727)</f>
        <v>HT3_sister_jaime.png</v>
      </c>
      <c r="AC727" s="111" t="str">
        <f>_xlfn.CONCAT(VLOOKUP($C727&amp;$G727,'Character Sets'!$A$3:$H$21,6,FALSE)," gave the ",LEFT($Q727,FIND(".",$Q727)-1)," to ",$AK727," ",$AL727,".")</f>
        <v>Alex gave the popcorn to her brother.</v>
      </c>
      <c r="AD727" s="107">
        <v>2</v>
      </c>
      <c r="AE727" s="106" t="str" cm="1">
        <f t="array" ref="AE727">_xlfn.IFS($B727="both", "_nametag", $B727="nametag", "_nametag", $B727="intro", "", $B727="neither", "")</f>
        <v/>
      </c>
      <c r="AF727" s="108" t="s">
        <v>5</v>
      </c>
      <c r="AG727" s="108" t="s">
        <v>6</v>
      </c>
      <c r="AH727" s="108" t="str">
        <f t="shared" si="137"/>
        <v>popcorn</v>
      </c>
      <c r="AI727" s="108" t="s">
        <v>7</v>
      </c>
      <c r="AJ727" s="110" t="str">
        <f t="shared" si="135"/>
        <v>top left</v>
      </c>
      <c r="AK727" s="110" t="str" cm="1">
        <f t="array" ref="AK727">_xlfn.IFS($G727="he", "his", $G727="she", "her", $G727="they", "their")</f>
        <v>her</v>
      </c>
      <c r="AL727" s="110" t="s">
        <v>135</v>
      </c>
      <c r="AM727" s="111" t="str">
        <f t="shared" si="136"/>
        <v>she_brother</v>
      </c>
      <c r="AN727" s="106" t="str">
        <f t="shared" si="138"/>
        <v>ST3_brother_alex.png</v>
      </c>
      <c r="AO727" s="106" t="str">
        <f t="shared" si="139"/>
        <v>ST3_sister_alex.png</v>
      </c>
      <c r="AP727" s="106" t="str">
        <f t="shared" si="140"/>
        <v>HT3_brother_jaime.png</v>
      </c>
      <c r="AQ727" s="106" t="str">
        <f t="shared" si="141"/>
        <v>HT3_sister_jaime.png</v>
      </c>
      <c r="AR727" s="106" t="s">
        <v>355</v>
      </c>
      <c r="AS727" s="106" t="s">
        <v>357</v>
      </c>
      <c r="AT727" s="106" t="s">
        <v>356</v>
      </c>
      <c r="AU727" s="106" t="s">
        <v>358</v>
      </c>
    </row>
    <row r="728" spans="1:47" x14ac:dyDescent="0.25">
      <c r="A728" s="107">
        <v>21</v>
      </c>
      <c r="B728" s="107" t="s">
        <v>125</v>
      </c>
      <c r="C728" s="107">
        <v>3</v>
      </c>
      <c r="D728" s="46" t="s">
        <v>66</v>
      </c>
      <c r="E728" s="46" t="str">
        <f t="shared" si="131"/>
        <v>neither_list3_practice3</v>
      </c>
      <c r="F728" s="109" t="s">
        <v>339</v>
      </c>
      <c r="G728" s="46" t="s">
        <v>197</v>
      </c>
      <c r="H728" s="46">
        <f>VLOOKUP($C728&amp;$G728,'Character Sets'!$A$3:$H$21,3,FALSE)</f>
        <v>9</v>
      </c>
      <c r="I728" s="46" t="str">
        <f>VLOOKUP($C728&amp;$G728,'Character Sets'!$A$3:$H$21,4,FALSE)</f>
        <v>HT1</v>
      </c>
      <c r="J728" s="46" t="str">
        <f>LOWER(VLOOKUP($C728&amp;$G728,'Character Sets'!$A$3:$H$21,6,FALSE))</f>
        <v>casey</v>
      </c>
      <c r="K728" s="114" t="str">
        <f t="shared" si="132"/>
        <v>HT1_they_casey.png</v>
      </c>
      <c r="L728" s="46" t="s">
        <v>196</v>
      </c>
      <c r="M728" s="46">
        <f>VLOOKUP($C728&amp;$L728,'Character Sets'!$A$3:$H$21,3,FALSE)</f>
        <v>8</v>
      </c>
      <c r="N728" s="46" t="str">
        <f>VLOOKUP($C728&amp;$L728,'Character Sets'!$A$3:$H$21,4,FALSE)</f>
        <v>ST3</v>
      </c>
      <c r="O728" s="46" t="str">
        <f>LOWER(VLOOKUP($C728&amp;$L728,'Character Sets'!$A$3:$H$21,6,FALSE))</f>
        <v>alex</v>
      </c>
      <c r="P728" s="114" t="str">
        <f t="shared" si="133"/>
        <v>ST3_she_alex.png</v>
      </c>
      <c r="Q728" s="114" t="s">
        <v>41</v>
      </c>
      <c r="R728" s="107" cm="1">
        <f t="array" ref="R728">_xlfn.IFS($AF728="left", 275, $AF728="right", 525)</f>
        <v>275</v>
      </c>
      <c r="S728" s="107" cm="1">
        <f t="array" ref="S728">_xlfn.IFS($AG728="left", 275, $AG728="right", 525)</f>
        <v>525</v>
      </c>
      <c r="T728" s="107" cm="1">
        <f t="array" ref="T728">_xlfn.IFS($AF728="left", 175, $AF728="right", 725)</f>
        <v>175</v>
      </c>
      <c r="U728" s="107" cm="1">
        <f t="array" ref="U728">_xlfn.IFS($AI728="top", 150, $AI728="bottom", 250)</f>
        <v>250</v>
      </c>
      <c r="V728" s="107" cm="1">
        <f t="array" ref="V728">_xlfn.IFS($AI728="top", 100, $AI728="bottom", 300)</f>
        <v>300</v>
      </c>
      <c r="W728" s="107" cm="1">
        <f t="array" ref="W728">_xlfn.IFS($AI728="top", 50, $AI728="bottom", 350)</f>
        <v>350</v>
      </c>
      <c r="X728" s="111" t="str">
        <f t="shared" si="134"/>
        <v>HT1_sister_casey.png</v>
      </c>
      <c r="Y728" s="106" t="str" cm="1">
        <f t="array" ref="Y728">_xlfn.IFS($AR728="target_sister",$AO728,$AR728="target_brother", $AN728,$AR728="distractor_sister",$AQ728,$AR728="distractor_brother",$AP728)</f>
        <v>HT1_brother_casey.png</v>
      </c>
      <c r="Z728" s="106" t="str" cm="1">
        <f t="array" ref="Z728">_xlfn.IFS($AS728="target_sister",$AO728,$AS728="target_brother", $AN728,$AS728="distractor_sister",$AQ728,$AS728="distractor_brother",$AP728)</f>
        <v>ST3_sister_alex.png</v>
      </c>
      <c r="AA728" s="106" t="str" cm="1">
        <f t="array" ref="AA728">_xlfn.IFS($AT728="target_sister",$AO728,$AT728="target_brother", $AN728,$AT728="distractor_sister",$AQ728,$AT728="distractor_brother",$AP728)</f>
        <v>HT1_sister_casey.png</v>
      </c>
      <c r="AB728" s="106" t="str" cm="1">
        <f t="array" ref="AB728">_xlfn.IFS($AU728="target_sister",$AO728,$AU728="target_brother", $AN728,$AU728="distractor_sister",$AQ728,$AU728="distractor_brother",$AP728)</f>
        <v>ST3_brother_alex.png</v>
      </c>
      <c r="AC728" s="111" t="str">
        <f>_xlfn.CONCAT(VLOOKUP($C728&amp;$G728,'Character Sets'!$A$3:$H$21,6,FALSE)," gave the ",LEFT($Q728,FIND(".",$Q728)-1)," to ",$AK728," ",$AL728,".")</f>
        <v>Casey gave the hotdog to their sister.</v>
      </c>
      <c r="AD728" s="107">
        <v>3</v>
      </c>
      <c r="AE728" s="106" t="str" cm="1">
        <f t="array" ref="AE728">_xlfn.IFS($B728="both", "_nametag", $B728="nametag", "_nametag", $B728="intro", "", $B728="neither", "")</f>
        <v/>
      </c>
      <c r="AF728" s="108" t="s">
        <v>5</v>
      </c>
      <c r="AG728" s="108" t="s">
        <v>6</v>
      </c>
      <c r="AH728" s="108" t="str">
        <f t="shared" si="137"/>
        <v>hotdog</v>
      </c>
      <c r="AI728" s="108" t="s">
        <v>8</v>
      </c>
      <c r="AJ728" s="110" t="str">
        <f t="shared" si="135"/>
        <v>bottom left</v>
      </c>
      <c r="AK728" s="110" t="str" cm="1">
        <f t="array" ref="AK728">_xlfn.IFS($G728="he", "his", $G728="she", "her", $G728="they", "their")</f>
        <v>their</v>
      </c>
      <c r="AL728" s="110" t="s">
        <v>136</v>
      </c>
      <c r="AM728" s="111" t="str">
        <f t="shared" si="136"/>
        <v>they_sister</v>
      </c>
      <c r="AN728" s="106" t="str">
        <f t="shared" si="138"/>
        <v>HT1_brother_casey.png</v>
      </c>
      <c r="AO728" s="106" t="str">
        <f t="shared" si="139"/>
        <v>HT1_sister_casey.png</v>
      </c>
      <c r="AP728" s="106" t="str">
        <f t="shared" si="140"/>
        <v>ST3_brother_alex.png</v>
      </c>
      <c r="AQ728" s="106" t="str">
        <f t="shared" si="141"/>
        <v>ST3_sister_alex.png</v>
      </c>
      <c r="AR728" s="106" t="s">
        <v>355</v>
      </c>
      <c r="AS728" s="106" t="s">
        <v>358</v>
      </c>
      <c r="AT728" s="106" t="s">
        <v>356</v>
      </c>
      <c r="AU728" s="106" t="s">
        <v>357</v>
      </c>
    </row>
    <row r="729" spans="1:47" x14ac:dyDescent="0.25">
      <c r="A729" s="107">
        <v>21</v>
      </c>
      <c r="B729" s="107" t="s">
        <v>125</v>
      </c>
      <c r="C729" s="107">
        <v>3</v>
      </c>
      <c r="D729" s="46" t="s">
        <v>10</v>
      </c>
      <c r="E729" s="46" t="str">
        <f t="shared" si="131"/>
        <v>neither_list3_critical1</v>
      </c>
      <c r="F729" s="109" t="s">
        <v>337</v>
      </c>
      <c r="G729" s="46" t="s">
        <v>195</v>
      </c>
      <c r="H729" s="46">
        <f>VLOOKUP($C729&amp;$G729,'Character Sets'!$A$3:$H$21,3,FALSE)</f>
        <v>7</v>
      </c>
      <c r="I729" s="46" t="str">
        <f>VLOOKUP($C729&amp;$G729,'Character Sets'!$A$3:$H$21,4,FALSE)</f>
        <v>HT3</v>
      </c>
      <c r="J729" s="46" t="str">
        <f>LOWER(VLOOKUP($C729&amp;$G729,'Character Sets'!$A$3:$H$21,6,FALSE))</f>
        <v>jaime</v>
      </c>
      <c r="K729" s="114" t="str">
        <f t="shared" si="132"/>
        <v>HT3_he_jaime.png</v>
      </c>
      <c r="L729" s="46" t="s">
        <v>196</v>
      </c>
      <c r="M729" s="46">
        <f>VLOOKUP($C729&amp;$L729,'Character Sets'!$A$3:$H$21,3,FALSE)</f>
        <v>8</v>
      </c>
      <c r="N729" s="46" t="str">
        <f>VLOOKUP($C729&amp;$L729,'Character Sets'!$A$3:$H$21,4,FALSE)</f>
        <v>ST3</v>
      </c>
      <c r="O729" s="46" t="str">
        <f>LOWER(VLOOKUP($C729&amp;$L729,'Character Sets'!$A$3:$H$21,6,FALSE))</f>
        <v>alex</v>
      </c>
      <c r="P729" s="114" t="str">
        <f t="shared" si="133"/>
        <v>ST3_she_alex.png</v>
      </c>
      <c r="Q729" s="114" t="s">
        <v>16</v>
      </c>
      <c r="R729" s="107" cm="1">
        <f t="array" ref="R729">_xlfn.IFS($AF729="left", 275, $AF729="right", 525)</f>
        <v>275</v>
      </c>
      <c r="S729" s="107" cm="1">
        <f t="array" ref="S729">_xlfn.IFS($AG729="left", 275, $AG729="right", 525)</f>
        <v>525</v>
      </c>
      <c r="T729" s="107" cm="1">
        <f t="array" ref="T729">_xlfn.IFS($AF729="left", 175, $AF729="right", 725)</f>
        <v>175</v>
      </c>
      <c r="U729" s="107" cm="1">
        <f t="array" ref="U729">_xlfn.IFS($AI729="top", 150, $AI729="bottom", 250)</f>
        <v>150</v>
      </c>
      <c r="V729" s="107" cm="1">
        <f t="array" ref="V729">_xlfn.IFS($AI729="top", 100, $AI729="bottom", 300)</f>
        <v>100</v>
      </c>
      <c r="W729" s="107" cm="1">
        <f t="array" ref="W729">_xlfn.IFS($AI729="top", 50, $AI729="bottom", 350)</f>
        <v>50</v>
      </c>
      <c r="X729" s="111" t="str">
        <f t="shared" si="134"/>
        <v>HT3_brother_jaime.png</v>
      </c>
      <c r="Y729" s="106" t="str" cm="1">
        <f t="array" ref="Y729">_xlfn.IFS($AR729="target_sister",$AO729,$AR729="target_brother", $AN729,$AR729="distractor_sister",$AQ729,$AR729="distractor_brother",$AP729)</f>
        <v>HT3_brother_jaime.png</v>
      </c>
      <c r="Z729" s="106" t="str" cm="1">
        <f t="array" ref="Z729">_xlfn.IFS($AS729="target_sister",$AO729,$AS729="target_brother", $AN729,$AS729="distractor_sister",$AQ729,$AS729="distractor_brother",$AP729)</f>
        <v>ST3_brother_alex.png</v>
      </c>
      <c r="AA729" s="106" t="str" cm="1">
        <f t="array" ref="AA729">_xlfn.IFS($AT729="target_sister",$AO729,$AT729="target_brother", $AN729,$AT729="distractor_sister",$AQ729,$AT729="distractor_brother",$AP729)</f>
        <v>HT3_sister_jaime.png</v>
      </c>
      <c r="AB729" s="106" t="str" cm="1">
        <f t="array" ref="AB729">_xlfn.IFS($AU729="target_sister",$AO729,$AU729="target_brother", $AN729,$AU729="distractor_sister",$AQ729,$AU729="distractor_brother",$AP729)</f>
        <v>ST3_sister_alex.png</v>
      </c>
      <c r="AC729" s="111" t="str">
        <f>_xlfn.CONCAT(VLOOKUP($C729&amp;$G729,'Character Sets'!$A$3:$H$21,6,FALSE)," gave the ",LEFT($Q729,FIND(".",$Q729)-1)," to ",$AK729," ",$AL729,".")</f>
        <v>Jaime gave the chocolate to his brother.</v>
      </c>
      <c r="AD729" s="107">
        <v>1</v>
      </c>
      <c r="AE729" s="106" t="str" cm="1">
        <f t="array" ref="AE729">_xlfn.IFS($B729="both", "_nametag", $B729="nametag", "_nametag", $B729="intro", "", $B729="neither", "")</f>
        <v/>
      </c>
      <c r="AF729" s="46" t="s">
        <v>5</v>
      </c>
      <c r="AG729" s="46" t="s">
        <v>6</v>
      </c>
      <c r="AH729" s="108" t="str">
        <f t="shared" si="137"/>
        <v>chocolate</v>
      </c>
      <c r="AI729" s="46" t="s">
        <v>7</v>
      </c>
      <c r="AJ729" s="110" t="str">
        <f t="shared" si="135"/>
        <v>top left</v>
      </c>
      <c r="AK729" s="110" t="str" cm="1">
        <f t="array" ref="AK729">_xlfn.IFS($G729="he", "his", $G729="she", "her", $G729="they", "their")</f>
        <v>his</v>
      </c>
      <c r="AL729" s="110" t="s">
        <v>135</v>
      </c>
      <c r="AM729" s="111" t="str">
        <f t="shared" si="136"/>
        <v>he_brother</v>
      </c>
      <c r="AN729" s="106" t="str">
        <f t="shared" si="138"/>
        <v>HT3_brother_jaime.png</v>
      </c>
      <c r="AO729" s="106" t="str">
        <f t="shared" si="139"/>
        <v>HT3_sister_jaime.png</v>
      </c>
      <c r="AP729" s="106" t="str">
        <f t="shared" si="140"/>
        <v>ST3_brother_alex.png</v>
      </c>
      <c r="AQ729" s="106" t="str">
        <f t="shared" si="141"/>
        <v>ST3_sister_alex.png</v>
      </c>
      <c r="AR729" s="106" t="s">
        <v>355</v>
      </c>
      <c r="AS729" s="106" t="s">
        <v>357</v>
      </c>
      <c r="AT729" s="106" t="s">
        <v>356</v>
      </c>
      <c r="AU729" s="106" t="s">
        <v>358</v>
      </c>
    </row>
    <row r="730" spans="1:47" x14ac:dyDescent="0.25">
      <c r="A730" s="107">
        <v>21</v>
      </c>
      <c r="B730" s="107" t="s">
        <v>125</v>
      </c>
      <c r="C730" s="107">
        <v>3</v>
      </c>
      <c r="D730" s="46" t="s">
        <v>10</v>
      </c>
      <c r="E730" s="46" t="str">
        <f t="shared" si="131"/>
        <v>neither_list3_critical2</v>
      </c>
      <c r="F730" s="46" t="s">
        <v>337</v>
      </c>
      <c r="G730" s="46" t="s">
        <v>195</v>
      </c>
      <c r="H730" s="46">
        <f>VLOOKUP($C730&amp;$G730,'Character Sets'!$A$3:$H$21,3,FALSE)</f>
        <v>7</v>
      </c>
      <c r="I730" s="46" t="str">
        <f>VLOOKUP($C730&amp;$G730,'Character Sets'!$A$3:$H$21,4,FALSE)</f>
        <v>HT3</v>
      </c>
      <c r="J730" s="46" t="str">
        <f>LOWER(VLOOKUP($C730&amp;$G730,'Character Sets'!$A$3:$H$21,6,FALSE))</f>
        <v>jaime</v>
      </c>
      <c r="K730" s="114" t="str">
        <f t="shared" si="132"/>
        <v>HT3_he_jaime.png</v>
      </c>
      <c r="L730" s="46" t="s">
        <v>196</v>
      </c>
      <c r="M730" s="46">
        <f>VLOOKUP($C730&amp;$L730,'Character Sets'!$A$3:$H$21,3,FALSE)</f>
        <v>8</v>
      </c>
      <c r="N730" s="46" t="str">
        <f>VLOOKUP($C730&amp;$L730,'Character Sets'!$A$3:$H$21,4,FALSE)</f>
        <v>ST3</v>
      </c>
      <c r="O730" s="46" t="str">
        <f>LOWER(VLOOKUP($C730&amp;$L730,'Character Sets'!$A$3:$H$21,6,FALSE))</f>
        <v>alex</v>
      </c>
      <c r="P730" s="114" t="str">
        <f t="shared" si="133"/>
        <v>ST3_she_alex.png</v>
      </c>
      <c r="Q730" s="114" t="s">
        <v>17</v>
      </c>
      <c r="R730" s="107" cm="1">
        <f t="array" ref="R730">_xlfn.IFS($AF730="left", 275, $AF730="right", 525)</f>
        <v>525</v>
      </c>
      <c r="S730" s="107" cm="1">
        <f t="array" ref="S730">_xlfn.IFS($AG730="left", 275, $AG730="right", 525)</f>
        <v>275</v>
      </c>
      <c r="T730" s="107" cm="1">
        <f t="array" ref="T730">_xlfn.IFS($AF730="left", 175, $AF730="right", 725)</f>
        <v>725</v>
      </c>
      <c r="U730" s="107" cm="1">
        <f t="array" ref="U730">_xlfn.IFS($AI730="top", 150, $AI730="bottom", 250)</f>
        <v>150</v>
      </c>
      <c r="V730" s="107" cm="1">
        <f t="array" ref="V730">_xlfn.IFS($AI730="top", 100, $AI730="bottom", 300)</f>
        <v>100</v>
      </c>
      <c r="W730" s="107" cm="1">
        <f t="array" ref="W730">_xlfn.IFS($AI730="top", 50, $AI730="bottom", 350)</f>
        <v>50</v>
      </c>
      <c r="X730" s="111" t="str">
        <f t="shared" si="134"/>
        <v>HT3_sister_jaime.png</v>
      </c>
      <c r="Y730" s="106" t="str" cm="1">
        <f t="array" ref="Y730">_xlfn.IFS($AR730="target_sister",$AO730,$AR730="target_brother", $AN730,$AR730="distractor_sister",$AQ730,$AR730="distractor_brother",$AP730)</f>
        <v>ST3_sister_alex.png</v>
      </c>
      <c r="Z730" s="106" t="str" cm="1">
        <f t="array" ref="Z730">_xlfn.IFS($AS730="target_sister",$AO730,$AS730="target_brother", $AN730,$AS730="distractor_sister",$AQ730,$AS730="distractor_brother",$AP730)</f>
        <v>HT3_sister_jaime.png</v>
      </c>
      <c r="AA730" s="106" t="str" cm="1">
        <f t="array" ref="AA730">_xlfn.IFS($AT730="target_sister",$AO730,$AT730="target_brother", $AN730,$AT730="distractor_sister",$AQ730,$AT730="distractor_brother",$AP730)</f>
        <v>ST3_brother_alex.png</v>
      </c>
      <c r="AB730" s="106" t="str" cm="1">
        <f t="array" ref="AB730">_xlfn.IFS($AU730="target_sister",$AO730,$AU730="target_brother", $AN730,$AU730="distractor_sister",$AQ730,$AU730="distractor_brother",$AP730)</f>
        <v>HT3_brother_jaime.png</v>
      </c>
      <c r="AC730" s="111" t="str">
        <f>_xlfn.CONCAT(VLOOKUP($C730&amp;$G730,'Character Sets'!$A$3:$H$21,6,FALSE)," gave the ",LEFT($Q730,FIND(".",$Q730)-1)," to ",$AK730," ",$AL730,".")</f>
        <v>Jaime gave the cherries to his sister.</v>
      </c>
      <c r="AD730" s="107">
        <v>2</v>
      </c>
      <c r="AE730" s="106" t="str" cm="1">
        <f t="array" ref="AE730">_xlfn.IFS($B730="both", "_nametag", $B730="nametag", "_nametag", $B730="intro", "", $B730="neither", "")</f>
        <v/>
      </c>
      <c r="AF730" s="46" t="s">
        <v>6</v>
      </c>
      <c r="AG730" s="46" t="s">
        <v>5</v>
      </c>
      <c r="AH730" s="108" t="str">
        <f t="shared" si="137"/>
        <v>cherries</v>
      </c>
      <c r="AI730" s="46" t="s">
        <v>7</v>
      </c>
      <c r="AJ730" s="110" t="str">
        <f t="shared" si="135"/>
        <v>top right</v>
      </c>
      <c r="AK730" s="110" t="str" cm="1">
        <f t="array" ref="AK730">_xlfn.IFS($G730="he", "his", $G730="she", "her", $G730="they", "their")</f>
        <v>his</v>
      </c>
      <c r="AL730" s="110" t="s">
        <v>136</v>
      </c>
      <c r="AM730" s="111" t="str">
        <f t="shared" si="136"/>
        <v>he_sister</v>
      </c>
      <c r="AN730" s="106" t="str">
        <f t="shared" si="138"/>
        <v>HT3_brother_jaime.png</v>
      </c>
      <c r="AO730" s="106" t="str">
        <f t="shared" si="139"/>
        <v>HT3_sister_jaime.png</v>
      </c>
      <c r="AP730" s="106" t="str">
        <f t="shared" si="140"/>
        <v>ST3_brother_alex.png</v>
      </c>
      <c r="AQ730" s="106" t="str">
        <f t="shared" si="141"/>
        <v>ST3_sister_alex.png</v>
      </c>
      <c r="AR730" s="106" t="s">
        <v>358</v>
      </c>
      <c r="AS730" s="106" t="s">
        <v>356</v>
      </c>
      <c r="AT730" s="106" t="s">
        <v>357</v>
      </c>
      <c r="AU730" s="106" t="s">
        <v>355</v>
      </c>
    </row>
    <row r="731" spans="1:47" x14ac:dyDescent="0.25">
      <c r="A731" s="107">
        <v>21</v>
      </c>
      <c r="B731" s="107" t="s">
        <v>125</v>
      </c>
      <c r="C731" s="107">
        <v>3</v>
      </c>
      <c r="D731" s="46" t="s">
        <v>10</v>
      </c>
      <c r="E731" s="46" t="str">
        <f t="shared" si="131"/>
        <v>neither_list3_critical3</v>
      </c>
      <c r="F731" s="46" t="s">
        <v>337</v>
      </c>
      <c r="G731" s="46" t="s">
        <v>195</v>
      </c>
      <c r="H731" s="46">
        <f>VLOOKUP($C731&amp;$G731,'Character Sets'!$A$3:$H$21,3,FALSE)</f>
        <v>7</v>
      </c>
      <c r="I731" s="46" t="str">
        <f>VLOOKUP($C731&amp;$G731,'Character Sets'!$A$3:$H$21,4,FALSE)</f>
        <v>HT3</v>
      </c>
      <c r="J731" s="46" t="str">
        <f>LOWER(VLOOKUP($C731&amp;$G731,'Character Sets'!$A$3:$H$21,6,FALSE))</f>
        <v>jaime</v>
      </c>
      <c r="K731" s="114" t="str">
        <f t="shared" si="132"/>
        <v>HT3_he_jaime.png</v>
      </c>
      <c r="L731" s="46" t="s">
        <v>196</v>
      </c>
      <c r="M731" s="46">
        <f>VLOOKUP($C731&amp;$L731,'Character Sets'!$A$3:$H$21,3,FALSE)</f>
        <v>8</v>
      </c>
      <c r="N731" s="46" t="str">
        <f>VLOOKUP($C731&amp;$L731,'Character Sets'!$A$3:$H$21,4,FALSE)</f>
        <v>ST3</v>
      </c>
      <c r="O731" s="46" t="str">
        <f>LOWER(VLOOKUP($C731&amp;$L731,'Character Sets'!$A$3:$H$21,6,FALSE))</f>
        <v>alex</v>
      </c>
      <c r="P731" s="114" t="str">
        <f t="shared" si="133"/>
        <v>ST3_she_alex.png</v>
      </c>
      <c r="Q731" s="114" t="s">
        <v>18</v>
      </c>
      <c r="R731" s="107" cm="1">
        <f t="array" ref="R731">_xlfn.IFS($AF731="left", 275, $AF731="right", 525)</f>
        <v>275</v>
      </c>
      <c r="S731" s="107" cm="1">
        <f t="array" ref="S731">_xlfn.IFS($AG731="left", 275, $AG731="right", 525)</f>
        <v>525</v>
      </c>
      <c r="T731" s="107" cm="1">
        <f t="array" ref="T731">_xlfn.IFS($AF731="left", 175, $AF731="right", 725)</f>
        <v>175</v>
      </c>
      <c r="U731" s="107" cm="1">
        <f t="array" ref="U731">_xlfn.IFS($AI731="top", 150, $AI731="bottom", 250)</f>
        <v>250</v>
      </c>
      <c r="V731" s="107" cm="1">
        <f t="array" ref="V731">_xlfn.IFS($AI731="top", 100, $AI731="bottom", 300)</f>
        <v>300</v>
      </c>
      <c r="W731" s="107" cm="1">
        <f t="array" ref="W731">_xlfn.IFS($AI731="top", 50, $AI731="bottom", 350)</f>
        <v>350</v>
      </c>
      <c r="X731" s="111" t="str">
        <f t="shared" si="134"/>
        <v>HT3_sister_jaime.png</v>
      </c>
      <c r="Y731" s="106" t="str" cm="1">
        <f t="array" ref="Y731">_xlfn.IFS($AR731="target_sister",$AO731,$AR731="target_brother", $AN731,$AR731="distractor_sister",$AQ731,$AR731="distractor_brother",$AP731)</f>
        <v>HT3_brother_jaime.png</v>
      </c>
      <c r="Z731" s="106" t="str" cm="1">
        <f t="array" ref="Z731">_xlfn.IFS($AS731="target_sister",$AO731,$AS731="target_brother", $AN731,$AS731="distractor_sister",$AQ731,$AS731="distractor_brother",$AP731)</f>
        <v>ST3_brother_alex.png</v>
      </c>
      <c r="AA731" s="106" t="str" cm="1">
        <f t="array" ref="AA731">_xlfn.IFS($AT731="target_sister",$AO731,$AT731="target_brother", $AN731,$AT731="distractor_sister",$AQ731,$AT731="distractor_brother",$AP731)</f>
        <v>HT3_sister_jaime.png</v>
      </c>
      <c r="AB731" s="106" t="str" cm="1">
        <f t="array" ref="AB731">_xlfn.IFS($AU731="target_sister",$AO731,$AU731="target_brother", $AN731,$AU731="distractor_sister",$AQ731,$AU731="distractor_brother",$AP731)</f>
        <v>ST3_sister_alex.png</v>
      </c>
      <c r="AC731" s="111" t="str">
        <f>_xlfn.CONCAT(VLOOKUP($C731&amp;$G731,'Character Sets'!$A$3:$H$21,6,FALSE)," gave the ",LEFT($Q731,FIND(".",$Q731)-1)," to ",$AK731," ",$AL731,".")</f>
        <v>Jaime gave the avocado to his sister.</v>
      </c>
      <c r="AD731" s="107">
        <v>3</v>
      </c>
      <c r="AE731" s="106" t="str" cm="1">
        <f t="array" ref="AE731">_xlfn.IFS($B731="both", "_nametag", $B731="nametag", "_nametag", $B731="intro", "", $B731="neither", "")</f>
        <v/>
      </c>
      <c r="AF731" s="46" t="s">
        <v>5</v>
      </c>
      <c r="AG731" s="46" t="s">
        <v>6</v>
      </c>
      <c r="AH731" s="108" t="str">
        <f t="shared" si="137"/>
        <v>avocado</v>
      </c>
      <c r="AI731" s="46" t="s">
        <v>8</v>
      </c>
      <c r="AJ731" s="110" t="str">
        <f t="shared" si="135"/>
        <v>bottom left</v>
      </c>
      <c r="AK731" s="110" t="str" cm="1">
        <f t="array" ref="AK731">_xlfn.IFS($G731="he", "his", $G731="she", "her", $G731="they", "their")</f>
        <v>his</v>
      </c>
      <c r="AL731" s="110" t="s">
        <v>136</v>
      </c>
      <c r="AM731" s="111" t="str">
        <f t="shared" si="136"/>
        <v>he_sister</v>
      </c>
      <c r="AN731" s="106" t="str">
        <f t="shared" si="138"/>
        <v>HT3_brother_jaime.png</v>
      </c>
      <c r="AO731" s="106" t="str">
        <f t="shared" si="139"/>
        <v>HT3_sister_jaime.png</v>
      </c>
      <c r="AP731" s="106" t="str">
        <f t="shared" si="140"/>
        <v>ST3_brother_alex.png</v>
      </c>
      <c r="AQ731" s="106" t="str">
        <f t="shared" si="141"/>
        <v>ST3_sister_alex.png</v>
      </c>
      <c r="AR731" s="106" t="s">
        <v>355</v>
      </c>
      <c r="AS731" s="106" t="s">
        <v>357</v>
      </c>
      <c r="AT731" s="106" t="s">
        <v>356</v>
      </c>
      <c r="AU731" s="106" t="s">
        <v>358</v>
      </c>
    </row>
    <row r="732" spans="1:47" x14ac:dyDescent="0.25">
      <c r="A732" s="107">
        <v>21</v>
      </c>
      <c r="B732" s="107" t="s">
        <v>125</v>
      </c>
      <c r="C732" s="107">
        <v>3</v>
      </c>
      <c r="D732" s="46" t="s">
        <v>10</v>
      </c>
      <c r="E732" s="46" t="str">
        <f t="shared" si="131"/>
        <v>neither_list3_critical4</v>
      </c>
      <c r="F732" s="46" t="s">
        <v>337</v>
      </c>
      <c r="G732" s="46" t="s">
        <v>195</v>
      </c>
      <c r="H732" s="46">
        <f>VLOOKUP($C732&amp;$G732,'Character Sets'!$A$3:$H$21,3,FALSE)</f>
        <v>7</v>
      </c>
      <c r="I732" s="46" t="str">
        <f>VLOOKUP($C732&amp;$G732,'Character Sets'!$A$3:$H$21,4,FALSE)</f>
        <v>HT3</v>
      </c>
      <c r="J732" s="46" t="str">
        <f>LOWER(VLOOKUP($C732&amp;$G732,'Character Sets'!$A$3:$H$21,6,FALSE))</f>
        <v>jaime</v>
      </c>
      <c r="K732" s="114" t="str">
        <f t="shared" si="132"/>
        <v>HT3_he_jaime.png</v>
      </c>
      <c r="L732" s="46" t="s">
        <v>196</v>
      </c>
      <c r="M732" s="46">
        <f>VLOOKUP($C732&amp;$L732,'Character Sets'!$A$3:$H$21,3,FALSE)</f>
        <v>8</v>
      </c>
      <c r="N732" s="46" t="str">
        <f>VLOOKUP($C732&amp;$L732,'Character Sets'!$A$3:$H$21,4,FALSE)</f>
        <v>ST3</v>
      </c>
      <c r="O732" s="46" t="str">
        <f>LOWER(VLOOKUP($C732&amp;$L732,'Character Sets'!$A$3:$H$21,6,FALSE))</f>
        <v>alex</v>
      </c>
      <c r="P732" s="114" t="str">
        <f t="shared" si="133"/>
        <v>ST3_she_alex.png</v>
      </c>
      <c r="Q732" s="114" t="s">
        <v>105</v>
      </c>
      <c r="R732" s="107" cm="1">
        <f t="array" ref="R732">_xlfn.IFS($AF732="left", 275, $AF732="right", 525)</f>
        <v>525</v>
      </c>
      <c r="S732" s="107" cm="1">
        <f t="array" ref="S732">_xlfn.IFS($AG732="left", 275, $AG732="right", 525)</f>
        <v>275</v>
      </c>
      <c r="T732" s="107" cm="1">
        <f t="array" ref="T732">_xlfn.IFS($AF732="left", 175, $AF732="right", 725)</f>
        <v>725</v>
      </c>
      <c r="U732" s="107" cm="1">
        <f t="array" ref="U732">_xlfn.IFS($AI732="top", 150, $AI732="bottom", 250)</f>
        <v>250</v>
      </c>
      <c r="V732" s="107" cm="1">
        <f t="array" ref="V732">_xlfn.IFS($AI732="top", 100, $AI732="bottom", 300)</f>
        <v>300</v>
      </c>
      <c r="W732" s="107" cm="1">
        <f t="array" ref="W732">_xlfn.IFS($AI732="top", 50, $AI732="bottom", 350)</f>
        <v>350</v>
      </c>
      <c r="X732" s="111" t="str">
        <f t="shared" si="134"/>
        <v>HT3_brother_jaime.png</v>
      </c>
      <c r="Y732" s="106" t="str" cm="1">
        <f t="array" ref="Y732">_xlfn.IFS($AR732="target_sister",$AO732,$AR732="target_brother", $AN732,$AR732="distractor_sister",$AQ732,$AR732="distractor_brother",$AP732)</f>
        <v>ST3_brother_alex.png</v>
      </c>
      <c r="Z732" s="106" t="str" cm="1">
        <f t="array" ref="Z732">_xlfn.IFS($AS732="target_sister",$AO732,$AS732="target_brother", $AN732,$AS732="distractor_sister",$AQ732,$AS732="distractor_brother",$AP732)</f>
        <v>HT3_sister_jaime.png</v>
      </c>
      <c r="AA732" s="106" t="str" cm="1">
        <f t="array" ref="AA732">_xlfn.IFS($AT732="target_sister",$AO732,$AT732="target_brother", $AN732,$AT732="distractor_sister",$AQ732,$AT732="distractor_brother",$AP732)</f>
        <v>ST3_sister_alex.png</v>
      </c>
      <c r="AB732" s="106" t="str" cm="1">
        <f t="array" ref="AB732">_xlfn.IFS($AU732="target_sister",$AO732,$AU732="target_brother", $AN732,$AU732="distractor_sister",$AQ732,$AU732="distractor_brother",$AP732)</f>
        <v>HT3_brother_jaime.png</v>
      </c>
      <c r="AC732" s="111" t="str">
        <f>_xlfn.CONCAT(VLOOKUP($C732&amp;$G732,'Character Sets'!$A$3:$H$21,6,FALSE)," gave the ",LEFT($Q732,FIND(".",$Q732)-1)," to ",$AK732," ",$AL732,".")</f>
        <v>Jaime gave the pumpkin to his brother.</v>
      </c>
      <c r="AD732" s="107">
        <v>4</v>
      </c>
      <c r="AE732" s="106" t="str" cm="1">
        <f t="array" ref="AE732">_xlfn.IFS($B732="both", "_nametag", $B732="nametag", "_nametag", $B732="intro", "", $B732="neither", "")</f>
        <v/>
      </c>
      <c r="AF732" s="46" t="s">
        <v>6</v>
      </c>
      <c r="AG732" s="46" t="s">
        <v>5</v>
      </c>
      <c r="AH732" s="108" t="str">
        <f t="shared" si="137"/>
        <v>pumpkin</v>
      </c>
      <c r="AI732" s="46" t="s">
        <v>8</v>
      </c>
      <c r="AJ732" s="110" t="str">
        <f t="shared" si="135"/>
        <v>bottom right</v>
      </c>
      <c r="AK732" s="110" t="str" cm="1">
        <f t="array" ref="AK732">_xlfn.IFS($G732="he", "his", $G732="she", "her", $G732="they", "their")</f>
        <v>his</v>
      </c>
      <c r="AL732" s="110" t="s">
        <v>135</v>
      </c>
      <c r="AM732" s="111" t="str">
        <f t="shared" si="136"/>
        <v>he_brother</v>
      </c>
      <c r="AN732" s="106" t="str">
        <f t="shared" si="138"/>
        <v>HT3_brother_jaime.png</v>
      </c>
      <c r="AO732" s="106" t="str">
        <f t="shared" si="139"/>
        <v>HT3_sister_jaime.png</v>
      </c>
      <c r="AP732" s="106" t="str">
        <f t="shared" si="140"/>
        <v>ST3_brother_alex.png</v>
      </c>
      <c r="AQ732" s="106" t="str">
        <f t="shared" si="141"/>
        <v>ST3_sister_alex.png</v>
      </c>
      <c r="AR732" s="106" t="s">
        <v>357</v>
      </c>
      <c r="AS732" s="106" t="s">
        <v>356</v>
      </c>
      <c r="AT732" s="106" t="s">
        <v>358</v>
      </c>
      <c r="AU732" s="106" t="s">
        <v>355</v>
      </c>
    </row>
    <row r="733" spans="1:47" x14ac:dyDescent="0.25">
      <c r="A733" s="107">
        <v>21</v>
      </c>
      <c r="B733" s="107" t="s">
        <v>125</v>
      </c>
      <c r="C733" s="107">
        <v>3</v>
      </c>
      <c r="D733" s="46" t="s">
        <v>10</v>
      </c>
      <c r="E733" s="46" t="str">
        <f t="shared" si="131"/>
        <v>neither_list3_critical5</v>
      </c>
      <c r="F733" s="46" t="s">
        <v>337</v>
      </c>
      <c r="G733" s="46" t="s">
        <v>195</v>
      </c>
      <c r="H733" s="46">
        <f>VLOOKUP($C733&amp;$G733,'Character Sets'!$A$3:$H$21,3,FALSE)</f>
        <v>7</v>
      </c>
      <c r="I733" s="46" t="str">
        <f>VLOOKUP($C733&amp;$G733,'Character Sets'!$A$3:$H$21,4,FALSE)</f>
        <v>HT3</v>
      </c>
      <c r="J733" s="46" t="str">
        <f>LOWER(VLOOKUP($C733&amp;$G733,'Character Sets'!$A$3:$H$21,6,FALSE))</f>
        <v>jaime</v>
      </c>
      <c r="K733" s="114" t="str">
        <f t="shared" si="132"/>
        <v>HT3_he_jaime.png</v>
      </c>
      <c r="L733" s="46" t="s">
        <v>196</v>
      </c>
      <c r="M733" s="46">
        <f>VLOOKUP($C733&amp;$L733,'Character Sets'!$A$3:$H$21,3,FALSE)</f>
        <v>8</v>
      </c>
      <c r="N733" s="46" t="str">
        <f>VLOOKUP($C733&amp;$L733,'Character Sets'!$A$3:$H$21,4,FALSE)</f>
        <v>ST3</v>
      </c>
      <c r="O733" s="46" t="str">
        <f>LOWER(VLOOKUP($C733&amp;$L733,'Character Sets'!$A$3:$H$21,6,FALSE))</f>
        <v>alex</v>
      </c>
      <c r="P733" s="114" t="str">
        <f t="shared" si="133"/>
        <v>ST3_she_alex.png</v>
      </c>
      <c r="Q733" s="114" t="s">
        <v>19</v>
      </c>
      <c r="R733" s="107" cm="1">
        <f t="array" ref="R733">_xlfn.IFS($AF733="left", 275, $AF733="right", 525)</f>
        <v>275</v>
      </c>
      <c r="S733" s="107" cm="1">
        <f t="array" ref="S733">_xlfn.IFS($AG733="left", 275, $AG733="right", 525)</f>
        <v>525</v>
      </c>
      <c r="T733" s="107" cm="1">
        <f t="array" ref="T733">_xlfn.IFS($AF733="left", 175, $AF733="right", 725)</f>
        <v>175</v>
      </c>
      <c r="U733" s="107" cm="1">
        <f t="array" ref="U733">_xlfn.IFS($AI733="top", 150, $AI733="bottom", 250)</f>
        <v>150</v>
      </c>
      <c r="V733" s="107" cm="1">
        <f t="array" ref="V733">_xlfn.IFS($AI733="top", 100, $AI733="bottom", 300)</f>
        <v>100</v>
      </c>
      <c r="W733" s="107" cm="1">
        <f t="array" ref="W733">_xlfn.IFS($AI733="top", 50, $AI733="bottom", 350)</f>
        <v>50</v>
      </c>
      <c r="X733" s="111" t="str">
        <f t="shared" si="134"/>
        <v>HT3_sister_jaime.png</v>
      </c>
      <c r="Y733" s="106" t="str" cm="1">
        <f t="array" ref="Y733">_xlfn.IFS($AR733="target_sister",$AO733,$AR733="target_brother", $AN733,$AR733="distractor_sister",$AQ733,$AR733="distractor_brother",$AP733)</f>
        <v>HT3_sister_jaime.png</v>
      </c>
      <c r="Z733" s="106" t="str" cm="1">
        <f t="array" ref="Z733">_xlfn.IFS($AS733="target_sister",$AO733,$AS733="target_brother", $AN733,$AS733="distractor_sister",$AQ733,$AS733="distractor_brother",$AP733)</f>
        <v>ST3_sister_alex.png</v>
      </c>
      <c r="AA733" s="106" t="str" cm="1">
        <f t="array" ref="AA733">_xlfn.IFS($AT733="target_sister",$AO733,$AT733="target_brother", $AN733,$AT733="distractor_sister",$AQ733,$AT733="distractor_brother",$AP733)</f>
        <v>HT3_brother_jaime.png</v>
      </c>
      <c r="AB733" s="106" t="str" cm="1">
        <f t="array" ref="AB733">_xlfn.IFS($AU733="target_sister",$AO733,$AU733="target_brother", $AN733,$AU733="distractor_sister",$AQ733,$AU733="distractor_brother",$AP733)</f>
        <v>ST3_brother_alex.png</v>
      </c>
      <c r="AC733" s="111" t="str">
        <f>_xlfn.CONCAT(VLOOKUP($C733&amp;$G733,'Character Sets'!$A$3:$H$21,6,FALSE)," gave the ",LEFT($Q733,FIND(".",$Q733)-1)," to ",$AK733," ",$AL733,".")</f>
        <v>Jaime gave the bread to his sister.</v>
      </c>
      <c r="AD733" s="107">
        <v>5</v>
      </c>
      <c r="AE733" s="106" t="str" cm="1">
        <f t="array" ref="AE733">_xlfn.IFS($B733="both", "_nametag", $B733="nametag", "_nametag", $B733="intro", "", $B733="neither", "")</f>
        <v/>
      </c>
      <c r="AF733" s="46" t="s">
        <v>5</v>
      </c>
      <c r="AG733" s="46" t="s">
        <v>6</v>
      </c>
      <c r="AH733" s="108" t="str">
        <f t="shared" si="137"/>
        <v>bread</v>
      </c>
      <c r="AI733" s="46" t="s">
        <v>7</v>
      </c>
      <c r="AJ733" s="110" t="str">
        <f t="shared" si="135"/>
        <v>top left</v>
      </c>
      <c r="AK733" s="110" t="str" cm="1">
        <f t="array" ref="AK733">_xlfn.IFS($G733="he", "his", $G733="she", "her", $G733="they", "their")</f>
        <v>his</v>
      </c>
      <c r="AL733" s="110" t="s">
        <v>136</v>
      </c>
      <c r="AM733" s="111" t="str">
        <f t="shared" si="136"/>
        <v>he_sister</v>
      </c>
      <c r="AN733" s="106" t="str">
        <f t="shared" si="138"/>
        <v>HT3_brother_jaime.png</v>
      </c>
      <c r="AO733" s="106" t="str">
        <f t="shared" si="139"/>
        <v>HT3_sister_jaime.png</v>
      </c>
      <c r="AP733" s="106" t="str">
        <f t="shared" si="140"/>
        <v>ST3_brother_alex.png</v>
      </c>
      <c r="AQ733" s="106" t="str">
        <f t="shared" si="141"/>
        <v>ST3_sister_alex.png</v>
      </c>
      <c r="AR733" s="106" t="s">
        <v>356</v>
      </c>
      <c r="AS733" s="106" t="s">
        <v>358</v>
      </c>
      <c r="AT733" s="106" t="s">
        <v>355</v>
      </c>
      <c r="AU733" s="106" t="s">
        <v>357</v>
      </c>
    </row>
    <row r="734" spans="1:47" x14ac:dyDescent="0.25">
      <c r="A734" s="107">
        <v>21</v>
      </c>
      <c r="B734" s="107" t="s">
        <v>125</v>
      </c>
      <c r="C734" s="107">
        <v>3</v>
      </c>
      <c r="D734" s="46" t="s">
        <v>10</v>
      </c>
      <c r="E734" s="46" t="str">
        <f t="shared" si="131"/>
        <v>neither_list3_critical6</v>
      </c>
      <c r="F734" s="109" t="s">
        <v>338</v>
      </c>
      <c r="G734" s="46" t="s">
        <v>195</v>
      </c>
      <c r="H734" s="46">
        <f>VLOOKUP($C734&amp;$G734,'Character Sets'!$A$3:$H$21,3,FALSE)</f>
        <v>7</v>
      </c>
      <c r="I734" s="46" t="str">
        <f>VLOOKUP($C734&amp;$G734,'Character Sets'!$A$3:$H$21,4,FALSE)</f>
        <v>HT3</v>
      </c>
      <c r="J734" s="46" t="str">
        <f>LOWER(VLOOKUP($C734&amp;$G734,'Character Sets'!$A$3:$H$21,6,FALSE))</f>
        <v>jaime</v>
      </c>
      <c r="K734" s="114" t="str">
        <f t="shared" si="132"/>
        <v>HT3_he_jaime.png</v>
      </c>
      <c r="L734" s="46" t="s">
        <v>197</v>
      </c>
      <c r="M734" s="46">
        <f>VLOOKUP($C734&amp;$L734,'Character Sets'!$A$3:$H$21,3,FALSE)</f>
        <v>9</v>
      </c>
      <c r="N734" s="46" t="str">
        <f>VLOOKUP($C734&amp;$L734,'Character Sets'!$A$3:$H$21,4,FALSE)</f>
        <v>HT1</v>
      </c>
      <c r="O734" s="46" t="str">
        <f>LOWER(VLOOKUP($C734&amp;$L734,'Character Sets'!$A$3:$H$21,6,FALSE))</f>
        <v>casey</v>
      </c>
      <c r="P734" s="114" t="str">
        <f t="shared" si="133"/>
        <v>HT1_they_casey.png</v>
      </c>
      <c r="Q734" s="114" t="s">
        <v>20</v>
      </c>
      <c r="R734" s="107" cm="1">
        <f t="array" ref="R734">_xlfn.IFS($AF734="left", 275, $AF734="right", 525)</f>
        <v>525</v>
      </c>
      <c r="S734" s="107" cm="1">
        <f t="array" ref="S734">_xlfn.IFS($AG734="left", 275, $AG734="right", 525)</f>
        <v>275</v>
      </c>
      <c r="T734" s="107" cm="1">
        <f t="array" ref="T734">_xlfn.IFS($AF734="left", 175, $AF734="right", 725)</f>
        <v>725</v>
      </c>
      <c r="U734" s="107" cm="1">
        <f t="array" ref="U734">_xlfn.IFS($AI734="top", 150, $AI734="bottom", 250)</f>
        <v>150</v>
      </c>
      <c r="V734" s="107" cm="1">
        <f t="array" ref="V734">_xlfn.IFS($AI734="top", 100, $AI734="bottom", 300)</f>
        <v>100</v>
      </c>
      <c r="W734" s="107" cm="1">
        <f t="array" ref="W734">_xlfn.IFS($AI734="top", 50, $AI734="bottom", 350)</f>
        <v>50</v>
      </c>
      <c r="X734" s="111" t="str">
        <f t="shared" si="134"/>
        <v>HT3_brother_jaime.png</v>
      </c>
      <c r="Y734" s="106" t="str" cm="1">
        <f t="array" ref="Y734">_xlfn.IFS($AR734="target_sister",$AO734,$AR734="target_brother", $AN734,$AR734="distractor_sister",$AQ734,$AR734="distractor_brother",$AP734)</f>
        <v>HT1_brother_casey.png</v>
      </c>
      <c r="Z734" s="106" t="str" cm="1">
        <f t="array" ref="Z734">_xlfn.IFS($AS734="target_sister",$AO734,$AS734="target_brother", $AN734,$AS734="distractor_sister",$AQ734,$AS734="distractor_brother",$AP734)</f>
        <v>HT3_brother_jaime.png</v>
      </c>
      <c r="AA734" s="106" t="str" cm="1">
        <f t="array" ref="AA734">_xlfn.IFS($AT734="target_sister",$AO734,$AT734="target_brother", $AN734,$AT734="distractor_sister",$AQ734,$AT734="distractor_brother",$AP734)</f>
        <v>HT1_sister_casey.png</v>
      </c>
      <c r="AB734" s="106" t="str" cm="1">
        <f t="array" ref="AB734">_xlfn.IFS($AU734="target_sister",$AO734,$AU734="target_brother", $AN734,$AU734="distractor_sister",$AQ734,$AU734="distractor_brother",$AP734)</f>
        <v>HT3_sister_jaime.png</v>
      </c>
      <c r="AC734" s="111" t="str">
        <f>_xlfn.CONCAT(VLOOKUP($C734&amp;$G734,'Character Sets'!$A$3:$H$21,6,FALSE)," gave the ",LEFT($Q734,FIND(".",$Q734)-1)," to ",$AK734," ",$AL734,".")</f>
        <v>Jaime gave the corn to his brother.</v>
      </c>
      <c r="AD734" s="107">
        <v>6</v>
      </c>
      <c r="AE734" s="106" t="str" cm="1">
        <f t="array" ref="AE734">_xlfn.IFS($B734="both", "_nametag", $B734="nametag", "_nametag", $B734="intro", "", $B734="neither", "")</f>
        <v/>
      </c>
      <c r="AF734" s="46" t="s">
        <v>6</v>
      </c>
      <c r="AG734" s="46" t="s">
        <v>5</v>
      </c>
      <c r="AH734" s="108" t="str">
        <f t="shared" si="137"/>
        <v>corn</v>
      </c>
      <c r="AI734" s="46" t="s">
        <v>7</v>
      </c>
      <c r="AJ734" s="110" t="str">
        <f t="shared" si="135"/>
        <v>top right</v>
      </c>
      <c r="AK734" s="110" t="str" cm="1">
        <f t="array" ref="AK734">_xlfn.IFS($G734="he", "his", $G734="she", "her", $G734="they", "their")</f>
        <v>his</v>
      </c>
      <c r="AL734" s="110" t="s">
        <v>135</v>
      </c>
      <c r="AM734" s="111" t="str">
        <f t="shared" si="136"/>
        <v>he_brother</v>
      </c>
      <c r="AN734" s="106" t="str">
        <f t="shared" si="138"/>
        <v>HT3_brother_jaime.png</v>
      </c>
      <c r="AO734" s="106" t="str">
        <f t="shared" si="139"/>
        <v>HT3_sister_jaime.png</v>
      </c>
      <c r="AP734" s="106" t="str">
        <f t="shared" si="140"/>
        <v>HT1_brother_casey.png</v>
      </c>
      <c r="AQ734" s="106" t="str">
        <f t="shared" si="141"/>
        <v>HT1_sister_casey.png</v>
      </c>
      <c r="AR734" s="106" t="s">
        <v>357</v>
      </c>
      <c r="AS734" s="106" t="s">
        <v>355</v>
      </c>
      <c r="AT734" s="106" t="s">
        <v>358</v>
      </c>
      <c r="AU734" s="106" t="s">
        <v>356</v>
      </c>
    </row>
    <row r="735" spans="1:47" x14ac:dyDescent="0.25">
      <c r="A735" s="107">
        <v>21</v>
      </c>
      <c r="B735" s="107" t="s">
        <v>125</v>
      </c>
      <c r="C735" s="107">
        <v>3</v>
      </c>
      <c r="D735" s="46" t="s">
        <v>10</v>
      </c>
      <c r="E735" s="46" t="str">
        <f t="shared" si="131"/>
        <v>neither_list3_critical7</v>
      </c>
      <c r="F735" s="109" t="s">
        <v>338</v>
      </c>
      <c r="G735" s="46" t="s">
        <v>195</v>
      </c>
      <c r="H735" s="46">
        <f>VLOOKUP($C735&amp;$G735,'Character Sets'!$A$3:$H$21,3,FALSE)</f>
        <v>7</v>
      </c>
      <c r="I735" s="46" t="str">
        <f>VLOOKUP($C735&amp;$G735,'Character Sets'!$A$3:$H$21,4,FALSE)</f>
        <v>HT3</v>
      </c>
      <c r="J735" s="46" t="str">
        <f>LOWER(VLOOKUP($C735&amp;$G735,'Character Sets'!$A$3:$H$21,6,FALSE))</f>
        <v>jaime</v>
      </c>
      <c r="K735" s="114" t="str">
        <f t="shared" si="132"/>
        <v>HT3_he_jaime.png</v>
      </c>
      <c r="L735" s="46" t="s">
        <v>197</v>
      </c>
      <c r="M735" s="46">
        <f>VLOOKUP($C735&amp;$L735,'Character Sets'!$A$3:$H$21,3,FALSE)</f>
        <v>9</v>
      </c>
      <c r="N735" s="46" t="str">
        <f>VLOOKUP($C735&amp;$L735,'Character Sets'!$A$3:$H$21,4,FALSE)</f>
        <v>HT1</v>
      </c>
      <c r="O735" s="46" t="str">
        <f>LOWER(VLOOKUP($C735&amp;$L735,'Character Sets'!$A$3:$H$21,6,FALSE))</f>
        <v>casey</v>
      </c>
      <c r="P735" s="114" t="str">
        <f t="shared" si="133"/>
        <v>HT1_they_casey.png</v>
      </c>
      <c r="Q735" s="114" t="s">
        <v>103</v>
      </c>
      <c r="R735" s="107" cm="1">
        <f t="array" ref="R735">_xlfn.IFS($AF735="left", 275, $AF735="right", 525)</f>
        <v>275</v>
      </c>
      <c r="S735" s="107" cm="1">
        <f t="array" ref="S735">_xlfn.IFS($AG735="left", 275, $AG735="right", 525)</f>
        <v>525</v>
      </c>
      <c r="T735" s="107" cm="1">
        <f t="array" ref="T735">_xlfn.IFS($AF735="left", 175, $AF735="right", 725)</f>
        <v>175</v>
      </c>
      <c r="U735" s="107" cm="1">
        <f t="array" ref="U735">_xlfn.IFS($AI735="top", 150, $AI735="bottom", 250)</f>
        <v>250</v>
      </c>
      <c r="V735" s="107" cm="1">
        <f t="array" ref="V735">_xlfn.IFS($AI735="top", 100, $AI735="bottom", 300)</f>
        <v>300</v>
      </c>
      <c r="W735" s="107" cm="1">
        <f t="array" ref="W735">_xlfn.IFS($AI735="top", 50, $AI735="bottom", 350)</f>
        <v>350</v>
      </c>
      <c r="X735" s="111" t="str">
        <f t="shared" si="134"/>
        <v>HT3_brother_jaime.png</v>
      </c>
      <c r="Y735" s="106" t="str" cm="1">
        <f t="array" ref="Y735">_xlfn.IFS($AR735="target_sister",$AO735,$AR735="target_brother", $AN735,$AR735="distractor_sister",$AQ735,$AR735="distractor_brother",$AP735)</f>
        <v>HT3_sister_jaime.png</v>
      </c>
      <c r="Z735" s="106" t="str" cm="1">
        <f t="array" ref="Z735">_xlfn.IFS($AS735="target_sister",$AO735,$AS735="target_brother", $AN735,$AS735="distractor_sister",$AQ735,$AS735="distractor_brother",$AP735)</f>
        <v>HT1_sister_casey.png</v>
      </c>
      <c r="AA735" s="106" t="str" cm="1">
        <f t="array" ref="AA735">_xlfn.IFS($AT735="target_sister",$AO735,$AT735="target_brother", $AN735,$AT735="distractor_sister",$AQ735,$AT735="distractor_brother",$AP735)</f>
        <v>HT3_brother_jaime.png</v>
      </c>
      <c r="AB735" s="106" t="str" cm="1">
        <f t="array" ref="AB735">_xlfn.IFS($AU735="target_sister",$AO735,$AU735="target_brother", $AN735,$AU735="distractor_sister",$AQ735,$AU735="distractor_brother",$AP735)</f>
        <v>HT1_brother_casey.png</v>
      </c>
      <c r="AC735" s="111" t="str">
        <f>_xlfn.CONCAT(VLOOKUP($C735&amp;$G735,'Character Sets'!$A$3:$H$21,6,FALSE)," gave the ",LEFT($Q735,FIND(".",$Q735)-1)," to ",$AK735," ",$AL735,".")</f>
        <v>Jaime gave the kiwi to his brother.</v>
      </c>
      <c r="AD735" s="107">
        <v>7</v>
      </c>
      <c r="AE735" s="106" t="str" cm="1">
        <f t="array" ref="AE735">_xlfn.IFS($B735="both", "_nametag", $B735="nametag", "_nametag", $B735="intro", "", $B735="neither", "")</f>
        <v/>
      </c>
      <c r="AF735" s="46" t="s">
        <v>5</v>
      </c>
      <c r="AG735" s="46" t="s">
        <v>6</v>
      </c>
      <c r="AH735" s="108" t="str">
        <f t="shared" si="137"/>
        <v>kiwi</v>
      </c>
      <c r="AI735" s="46" t="s">
        <v>8</v>
      </c>
      <c r="AJ735" s="110" t="str">
        <f t="shared" si="135"/>
        <v>bottom left</v>
      </c>
      <c r="AK735" s="110" t="str" cm="1">
        <f t="array" ref="AK735">_xlfn.IFS($G735="he", "his", $G735="she", "her", $G735="they", "their")</f>
        <v>his</v>
      </c>
      <c r="AL735" s="110" t="s">
        <v>135</v>
      </c>
      <c r="AM735" s="111" t="str">
        <f t="shared" si="136"/>
        <v>he_brother</v>
      </c>
      <c r="AN735" s="106" t="str">
        <f t="shared" si="138"/>
        <v>HT3_brother_jaime.png</v>
      </c>
      <c r="AO735" s="106" t="str">
        <f t="shared" si="139"/>
        <v>HT3_sister_jaime.png</v>
      </c>
      <c r="AP735" s="106" t="str">
        <f t="shared" si="140"/>
        <v>HT1_brother_casey.png</v>
      </c>
      <c r="AQ735" s="106" t="str">
        <f t="shared" si="141"/>
        <v>HT1_sister_casey.png</v>
      </c>
      <c r="AR735" s="106" t="s">
        <v>356</v>
      </c>
      <c r="AS735" s="106" t="s">
        <v>358</v>
      </c>
      <c r="AT735" s="106" t="s">
        <v>355</v>
      </c>
      <c r="AU735" s="106" t="s">
        <v>357</v>
      </c>
    </row>
    <row r="736" spans="1:47" x14ac:dyDescent="0.25">
      <c r="A736" s="107">
        <v>21</v>
      </c>
      <c r="B736" s="107" t="s">
        <v>125</v>
      </c>
      <c r="C736" s="107">
        <v>3</v>
      </c>
      <c r="D736" s="46" t="s">
        <v>10</v>
      </c>
      <c r="E736" s="46" t="str">
        <f t="shared" si="131"/>
        <v>neither_list3_critical8</v>
      </c>
      <c r="F736" s="109" t="s">
        <v>338</v>
      </c>
      <c r="G736" s="46" t="s">
        <v>195</v>
      </c>
      <c r="H736" s="46">
        <f>VLOOKUP($C736&amp;$G736,'Character Sets'!$A$3:$H$21,3,FALSE)</f>
        <v>7</v>
      </c>
      <c r="I736" s="46" t="str">
        <f>VLOOKUP($C736&amp;$G736,'Character Sets'!$A$3:$H$21,4,FALSE)</f>
        <v>HT3</v>
      </c>
      <c r="J736" s="46" t="str">
        <f>LOWER(VLOOKUP($C736&amp;$G736,'Character Sets'!$A$3:$H$21,6,FALSE))</f>
        <v>jaime</v>
      </c>
      <c r="K736" s="114" t="str">
        <f t="shared" si="132"/>
        <v>HT3_he_jaime.png</v>
      </c>
      <c r="L736" s="46" t="s">
        <v>197</v>
      </c>
      <c r="M736" s="46">
        <f>VLOOKUP($C736&amp;$L736,'Character Sets'!$A$3:$H$21,3,FALSE)</f>
        <v>9</v>
      </c>
      <c r="N736" s="46" t="str">
        <f>VLOOKUP($C736&amp;$L736,'Character Sets'!$A$3:$H$21,4,FALSE)</f>
        <v>HT1</v>
      </c>
      <c r="O736" s="46" t="str">
        <f>LOWER(VLOOKUP($C736&amp;$L736,'Character Sets'!$A$3:$H$21,6,FALSE))</f>
        <v>casey</v>
      </c>
      <c r="P736" s="114" t="str">
        <f t="shared" si="133"/>
        <v>HT1_they_casey.png</v>
      </c>
      <c r="Q736" s="114" t="s">
        <v>40</v>
      </c>
      <c r="R736" s="107" cm="1">
        <f t="array" ref="R736">_xlfn.IFS($AF736="left", 275, $AF736="right", 525)</f>
        <v>525</v>
      </c>
      <c r="S736" s="107" cm="1">
        <f t="array" ref="S736">_xlfn.IFS($AG736="left", 275, $AG736="right", 525)</f>
        <v>275</v>
      </c>
      <c r="T736" s="107" cm="1">
        <f t="array" ref="T736">_xlfn.IFS($AF736="left", 175, $AF736="right", 725)</f>
        <v>725</v>
      </c>
      <c r="U736" s="107" cm="1">
        <f t="array" ref="U736">_xlfn.IFS($AI736="top", 150, $AI736="bottom", 250)</f>
        <v>250</v>
      </c>
      <c r="V736" s="107" cm="1">
        <f t="array" ref="V736">_xlfn.IFS($AI736="top", 100, $AI736="bottom", 300)</f>
        <v>300</v>
      </c>
      <c r="W736" s="107" cm="1">
        <f t="array" ref="W736">_xlfn.IFS($AI736="top", 50, $AI736="bottom", 350)</f>
        <v>350</v>
      </c>
      <c r="X736" s="111" t="str">
        <f t="shared" si="134"/>
        <v>HT3_sister_jaime.png</v>
      </c>
      <c r="Y736" s="106" t="str" cm="1">
        <f t="array" ref="Y736">_xlfn.IFS($AR736="target_sister",$AO736,$AR736="target_brother", $AN736,$AR736="distractor_sister",$AQ736,$AR736="distractor_brother",$AP736)</f>
        <v>HT1_brother_casey.png</v>
      </c>
      <c r="Z736" s="106" t="str" cm="1">
        <f t="array" ref="Z736">_xlfn.IFS($AS736="target_sister",$AO736,$AS736="target_brother", $AN736,$AS736="distractor_sister",$AQ736,$AS736="distractor_brother",$AP736)</f>
        <v>HT3_brother_jaime.png</v>
      </c>
      <c r="AA736" s="106" t="str" cm="1">
        <f t="array" ref="AA736">_xlfn.IFS($AT736="target_sister",$AO736,$AT736="target_brother", $AN736,$AT736="distractor_sister",$AQ736,$AT736="distractor_brother",$AP736)</f>
        <v>HT1_sister_casey.png</v>
      </c>
      <c r="AB736" s="106" t="str" cm="1">
        <f t="array" ref="AB736">_xlfn.IFS($AU736="target_sister",$AO736,$AU736="target_brother", $AN736,$AU736="distractor_sister",$AQ736,$AU736="distractor_brother",$AP736)</f>
        <v>HT3_sister_jaime.png</v>
      </c>
      <c r="AC736" s="111" t="str">
        <f>_xlfn.CONCAT(VLOOKUP($C736&amp;$G736,'Character Sets'!$A$3:$H$21,6,FALSE)," gave the ",LEFT($Q736,FIND(".",$Q736)-1)," to ",$AK736," ",$AL736,".")</f>
        <v>Jaime gave the grapes to his sister.</v>
      </c>
      <c r="AD736" s="107">
        <v>8</v>
      </c>
      <c r="AE736" s="106" t="str" cm="1">
        <f t="array" ref="AE736">_xlfn.IFS($B736="both", "_nametag", $B736="nametag", "_nametag", $B736="intro", "", $B736="neither", "")</f>
        <v/>
      </c>
      <c r="AF736" s="46" t="s">
        <v>6</v>
      </c>
      <c r="AG736" s="46" t="s">
        <v>5</v>
      </c>
      <c r="AH736" s="108" t="str">
        <f t="shared" si="137"/>
        <v>grapes</v>
      </c>
      <c r="AI736" s="46" t="s">
        <v>8</v>
      </c>
      <c r="AJ736" s="110" t="str">
        <f t="shared" si="135"/>
        <v>bottom right</v>
      </c>
      <c r="AK736" s="110" t="str" cm="1">
        <f t="array" ref="AK736">_xlfn.IFS($G736="he", "his", $G736="she", "her", $G736="they", "their")</f>
        <v>his</v>
      </c>
      <c r="AL736" s="110" t="s">
        <v>136</v>
      </c>
      <c r="AM736" s="111" t="str">
        <f t="shared" si="136"/>
        <v>he_sister</v>
      </c>
      <c r="AN736" s="106" t="str">
        <f t="shared" si="138"/>
        <v>HT3_brother_jaime.png</v>
      </c>
      <c r="AO736" s="106" t="str">
        <f t="shared" si="139"/>
        <v>HT3_sister_jaime.png</v>
      </c>
      <c r="AP736" s="106" t="str">
        <f t="shared" si="140"/>
        <v>HT1_brother_casey.png</v>
      </c>
      <c r="AQ736" s="106" t="str">
        <f t="shared" si="141"/>
        <v>HT1_sister_casey.png</v>
      </c>
      <c r="AR736" s="106" t="s">
        <v>357</v>
      </c>
      <c r="AS736" s="106" t="s">
        <v>355</v>
      </c>
      <c r="AT736" s="106" t="s">
        <v>358</v>
      </c>
      <c r="AU736" s="106" t="s">
        <v>356</v>
      </c>
    </row>
    <row r="737" spans="1:47" x14ac:dyDescent="0.25">
      <c r="A737" s="107">
        <v>21</v>
      </c>
      <c r="B737" s="107" t="s">
        <v>125</v>
      </c>
      <c r="C737" s="107">
        <v>3</v>
      </c>
      <c r="D737" s="46" t="s">
        <v>10</v>
      </c>
      <c r="E737" s="46" t="str">
        <f t="shared" si="131"/>
        <v>neither_list3_critical9</v>
      </c>
      <c r="F737" s="109" t="s">
        <v>338</v>
      </c>
      <c r="G737" s="46" t="s">
        <v>195</v>
      </c>
      <c r="H737" s="46">
        <f>VLOOKUP($C737&amp;$G737,'Character Sets'!$A$3:$H$21,3,FALSE)</f>
        <v>7</v>
      </c>
      <c r="I737" s="46" t="str">
        <f>VLOOKUP($C737&amp;$G737,'Character Sets'!$A$3:$H$21,4,FALSE)</f>
        <v>HT3</v>
      </c>
      <c r="J737" s="46" t="str">
        <f>LOWER(VLOOKUP($C737&amp;$G737,'Character Sets'!$A$3:$H$21,6,FALSE))</f>
        <v>jaime</v>
      </c>
      <c r="K737" s="114" t="str">
        <f t="shared" si="132"/>
        <v>HT3_he_jaime.png</v>
      </c>
      <c r="L737" s="46" t="s">
        <v>197</v>
      </c>
      <c r="M737" s="46">
        <f>VLOOKUP($C737&amp;$L737,'Character Sets'!$A$3:$H$21,3,FALSE)</f>
        <v>9</v>
      </c>
      <c r="N737" s="46" t="str">
        <f>VLOOKUP($C737&amp;$L737,'Character Sets'!$A$3:$H$21,4,FALSE)</f>
        <v>HT1</v>
      </c>
      <c r="O737" s="46" t="str">
        <f>LOWER(VLOOKUP($C737&amp;$L737,'Character Sets'!$A$3:$H$21,6,FALSE))</f>
        <v>casey</v>
      </c>
      <c r="P737" s="114" t="str">
        <f t="shared" si="133"/>
        <v>HT1_they_casey.png</v>
      </c>
      <c r="Q737" s="114" t="s">
        <v>101</v>
      </c>
      <c r="R737" s="107" cm="1">
        <f t="array" ref="R737">_xlfn.IFS($AF737="left", 275, $AF737="right", 525)</f>
        <v>275</v>
      </c>
      <c r="S737" s="107" cm="1">
        <f t="array" ref="S737">_xlfn.IFS($AG737="left", 275, $AG737="right", 525)</f>
        <v>525</v>
      </c>
      <c r="T737" s="107" cm="1">
        <f t="array" ref="T737">_xlfn.IFS($AF737="left", 175, $AF737="right", 725)</f>
        <v>175</v>
      </c>
      <c r="U737" s="107" cm="1">
        <f t="array" ref="U737">_xlfn.IFS($AI737="top", 150, $AI737="bottom", 250)</f>
        <v>150</v>
      </c>
      <c r="V737" s="107" cm="1">
        <f t="array" ref="V737">_xlfn.IFS($AI737="top", 100, $AI737="bottom", 300)</f>
        <v>100</v>
      </c>
      <c r="W737" s="107" cm="1">
        <f t="array" ref="W737">_xlfn.IFS($AI737="top", 50, $AI737="bottom", 350)</f>
        <v>50</v>
      </c>
      <c r="X737" s="111" t="str">
        <f t="shared" si="134"/>
        <v>HT3_sister_jaime.png</v>
      </c>
      <c r="Y737" s="106" t="str" cm="1">
        <f t="array" ref="Y737">_xlfn.IFS($AR737="target_sister",$AO737,$AR737="target_brother", $AN737,$AR737="distractor_sister",$AQ737,$AR737="distractor_brother",$AP737)</f>
        <v>HT3_sister_jaime.png</v>
      </c>
      <c r="Z737" s="106" t="str" cm="1">
        <f t="array" ref="Z737">_xlfn.IFS($AS737="target_sister",$AO737,$AS737="target_brother", $AN737,$AS737="distractor_sister",$AQ737,$AS737="distractor_brother",$AP737)</f>
        <v>HT1_sister_casey.png</v>
      </c>
      <c r="AA737" s="106" t="str" cm="1">
        <f t="array" ref="AA737">_xlfn.IFS($AT737="target_sister",$AO737,$AT737="target_brother", $AN737,$AT737="distractor_sister",$AQ737,$AT737="distractor_brother",$AP737)</f>
        <v>HT3_brother_jaime.png</v>
      </c>
      <c r="AB737" s="106" t="str" cm="1">
        <f t="array" ref="AB737">_xlfn.IFS($AU737="target_sister",$AO737,$AU737="target_brother", $AN737,$AU737="distractor_sister",$AQ737,$AU737="distractor_brother",$AP737)</f>
        <v>HT1_brother_casey.png</v>
      </c>
      <c r="AC737" s="111" t="str">
        <f>_xlfn.CONCAT(VLOOKUP($C737&amp;$G737,'Character Sets'!$A$3:$H$21,6,FALSE)," gave the ",LEFT($Q737,FIND(".",$Q737)-1)," to ",$AK737," ",$AL737,".")</f>
        <v>Jaime gave the pear to his sister.</v>
      </c>
      <c r="AD737" s="107">
        <v>9</v>
      </c>
      <c r="AE737" s="106" t="str" cm="1">
        <f t="array" ref="AE737">_xlfn.IFS($B737="both", "_nametag", $B737="nametag", "_nametag", $B737="intro", "", $B737="neither", "")</f>
        <v/>
      </c>
      <c r="AF737" s="46" t="s">
        <v>5</v>
      </c>
      <c r="AG737" s="46" t="s">
        <v>6</v>
      </c>
      <c r="AH737" s="108" t="str">
        <f t="shared" si="137"/>
        <v>pear</v>
      </c>
      <c r="AI737" s="46" t="s">
        <v>7</v>
      </c>
      <c r="AJ737" s="110" t="str">
        <f t="shared" si="135"/>
        <v>top left</v>
      </c>
      <c r="AK737" s="110" t="str" cm="1">
        <f t="array" ref="AK737">_xlfn.IFS($G737="he", "his", $G737="she", "her", $G737="they", "their")</f>
        <v>his</v>
      </c>
      <c r="AL737" s="110" t="s">
        <v>136</v>
      </c>
      <c r="AM737" s="111" t="str">
        <f t="shared" si="136"/>
        <v>he_sister</v>
      </c>
      <c r="AN737" s="106" t="str">
        <f t="shared" si="138"/>
        <v>HT3_brother_jaime.png</v>
      </c>
      <c r="AO737" s="106" t="str">
        <f t="shared" si="139"/>
        <v>HT3_sister_jaime.png</v>
      </c>
      <c r="AP737" s="106" t="str">
        <f t="shared" si="140"/>
        <v>HT1_brother_casey.png</v>
      </c>
      <c r="AQ737" s="106" t="str">
        <f t="shared" si="141"/>
        <v>HT1_sister_casey.png</v>
      </c>
      <c r="AR737" s="106" t="s">
        <v>356</v>
      </c>
      <c r="AS737" s="106" t="s">
        <v>358</v>
      </c>
      <c r="AT737" s="106" t="s">
        <v>355</v>
      </c>
      <c r="AU737" s="106" t="s">
        <v>357</v>
      </c>
    </row>
    <row r="738" spans="1:47" x14ac:dyDescent="0.25">
      <c r="A738" s="107">
        <v>21</v>
      </c>
      <c r="B738" s="107" t="s">
        <v>125</v>
      </c>
      <c r="C738" s="107">
        <v>3</v>
      </c>
      <c r="D738" s="46" t="s">
        <v>10</v>
      </c>
      <c r="E738" s="46" t="str">
        <f t="shared" si="131"/>
        <v>neither_list3_critical10</v>
      </c>
      <c r="F738" s="109" t="s">
        <v>338</v>
      </c>
      <c r="G738" s="46" t="s">
        <v>195</v>
      </c>
      <c r="H738" s="46">
        <f>VLOOKUP($C738&amp;$G738,'Character Sets'!$A$3:$H$21,3,FALSE)</f>
        <v>7</v>
      </c>
      <c r="I738" s="46" t="str">
        <f>VLOOKUP($C738&amp;$G738,'Character Sets'!$A$3:$H$21,4,FALSE)</f>
        <v>HT3</v>
      </c>
      <c r="J738" s="46" t="str">
        <f>LOWER(VLOOKUP($C738&amp;$G738,'Character Sets'!$A$3:$H$21,6,FALSE))</f>
        <v>jaime</v>
      </c>
      <c r="K738" s="114" t="str">
        <f t="shared" si="132"/>
        <v>HT3_he_jaime.png</v>
      </c>
      <c r="L738" s="46" t="s">
        <v>197</v>
      </c>
      <c r="M738" s="46">
        <f>VLOOKUP($C738&amp;$L738,'Character Sets'!$A$3:$H$21,3,FALSE)</f>
        <v>9</v>
      </c>
      <c r="N738" s="46" t="str">
        <f>VLOOKUP($C738&amp;$L738,'Character Sets'!$A$3:$H$21,4,FALSE)</f>
        <v>HT1</v>
      </c>
      <c r="O738" s="46" t="str">
        <f>LOWER(VLOOKUP($C738&amp;$L738,'Character Sets'!$A$3:$H$21,6,FALSE))</f>
        <v>casey</v>
      </c>
      <c r="P738" s="114" t="str">
        <f t="shared" si="133"/>
        <v>HT1_they_casey.png</v>
      </c>
      <c r="Q738" s="114" t="s">
        <v>21</v>
      </c>
      <c r="R738" s="107" cm="1">
        <f t="array" ref="R738">_xlfn.IFS($AF738="left", 275, $AF738="right", 525)</f>
        <v>525</v>
      </c>
      <c r="S738" s="107" cm="1">
        <f t="array" ref="S738">_xlfn.IFS($AG738="left", 275, $AG738="right", 525)</f>
        <v>275</v>
      </c>
      <c r="T738" s="107" cm="1">
        <f t="array" ref="T738">_xlfn.IFS($AF738="left", 175, $AF738="right", 725)</f>
        <v>725</v>
      </c>
      <c r="U738" s="107" cm="1">
        <f t="array" ref="U738">_xlfn.IFS($AI738="top", 150, $AI738="bottom", 250)</f>
        <v>150</v>
      </c>
      <c r="V738" s="107" cm="1">
        <f t="array" ref="V738">_xlfn.IFS($AI738="top", 100, $AI738="bottom", 300)</f>
        <v>100</v>
      </c>
      <c r="W738" s="107" cm="1">
        <f t="array" ref="W738">_xlfn.IFS($AI738="top", 50, $AI738="bottom", 350)</f>
        <v>50</v>
      </c>
      <c r="X738" s="111" t="str">
        <f t="shared" si="134"/>
        <v>HT3_brother_jaime.png</v>
      </c>
      <c r="Y738" s="106" t="str" cm="1">
        <f t="array" ref="Y738">_xlfn.IFS($AR738="target_sister",$AO738,$AR738="target_brother", $AN738,$AR738="distractor_sister",$AQ738,$AR738="distractor_brother",$AP738)</f>
        <v>HT1_brother_casey.png</v>
      </c>
      <c r="Z738" s="106" t="str" cm="1">
        <f t="array" ref="Z738">_xlfn.IFS($AS738="target_sister",$AO738,$AS738="target_brother", $AN738,$AS738="distractor_sister",$AQ738,$AS738="distractor_brother",$AP738)</f>
        <v>HT3_brother_jaime.png</v>
      </c>
      <c r="AA738" s="106" t="str" cm="1">
        <f t="array" ref="AA738">_xlfn.IFS($AT738="target_sister",$AO738,$AT738="target_brother", $AN738,$AT738="distractor_sister",$AQ738,$AT738="distractor_brother",$AP738)</f>
        <v>HT1_sister_casey.png</v>
      </c>
      <c r="AB738" s="106" t="str" cm="1">
        <f t="array" ref="AB738">_xlfn.IFS($AU738="target_sister",$AO738,$AU738="target_brother", $AN738,$AU738="distractor_sister",$AQ738,$AU738="distractor_brother",$AP738)</f>
        <v>HT3_sister_jaime.png</v>
      </c>
      <c r="AC738" s="111" t="str">
        <f>_xlfn.CONCAT(VLOOKUP($C738&amp;$G738,'Character Sets'!$A$3:$H$21,6,FALSE)," gave the ",LEFT($Q738,FIND(".",$Q738)-1)," to ",$AK738," ",$AL738,".")</f>
        <v>Jaime gave the juice to his brother.</v>
      </c>
      <c r="AD738" s="107">
        <v>10</v>
      </c>
      <c r="AE738" s="106" t="str" cm="1">
        <f t="array" ref="AE738">_xlfn.IFS($B738="both", "_nametag", $B738="nametag", "_nametag", $B738="intro", "", $B738="neither", "")</f>
        <v/>
      </c>
      <c r="AF738" s="46" t="s">
        <v>6</v>
      </c>
      <c r="AG738" s="46" t="s">
        <v>5</v>
      </c>
      <c r="AH738" s="108" t="str">
        <f t="shared" si="137"/>
        <v>juice</v>
      </c>
      <c r="AI738" s="46" t="s">
        <v>7</v>
      </c>
      <c r="AJ738" s="110" t="str">
        <f t="shared" si="135"/>
        <v>top right</v>
      </c>
      <c r="AK738" s="110" t="str" cm="1">
        <f t="array" ref="AK738">_xlfn.IFS($G738="he", "his", $G738="she", "her", $G738="they", "their")</f>
        <v>his</v>
      </c>
      <c r="AL738" s="110" t="s">
        <v>135</v>
      </c>
      <c r="AM738" s="111" t="str">
        <f t="shared" si="136"/>
        <v>he_brother</v>
      </c>
      <c r="AN738" s="106" t="str">
        <f t="shared" si="138"/>
        <v>HT3_brother_jaime.png</v>
      </c>
      <c r="AO738" s="106" t="str">
        <f t="shared" si="139"/>
        <v>HT3_sister_jaime.png</v>
      </c>
      <c r="AP738" s="106" t="str">
        <f t="shared" si="140"/>
        <v>HT1_brother_casey.png</v>
      </c>
      <c r="AQ738" s="106" t="str">
        <f t="shared" si="141"/>
        <v>HT1_sister_casey.png</v>
      </c>
      <c r="AR738" s="106" t="s">
        <v>357</v>
      </c>
      <c r="AS738" s="106" t="s">
        <v>355</v>
      </c>
      <c r="AT738" s="106" t="s">
        <v>358</v>
      </c>
      <c r="AU738" s="106" t="s">
        <v>356</v>
      </c>
    </row>
    <row r="739" spans="1:47" x14ac:dyDescent="0.25">
      <c r="A739" s="107">
        <v>21</v>
      </c>
      <c r="B739" s="107" t="s">
        <v>125</v>
      </c>
      <c r="C739" s="107">
        <v>3</v>
      </c>
      <c r="D739" s="46" t="s">
        <v>10</v>
      </c>
      <c r="E739" s="46" t="str">
        <f t="shared" si="131"/>
        <v>neither_list3_critical11</v>
      </c>
      <c r="F739" s="46" t="s">
        <v>337</v>
      </c>
      <c r="G739" s="46" t="s">
        <v>196</v>
      </c>
      <c r="H739" s="46">
        <f>VLOOKUP($C739&amp;$G739,'Character Sets'!$A$3:$H$21,3,FALSE)</f>
        <v>8</v>
      </c>
      <c r="I739" s="46" t="str">
        <f>VLOOKUP($C739&amp;$G739,'Character Sets'!$A$3:$H$21,4,FALSE)</f>
        <v>ST3</v>
      </c>
      <c r="J739" s="46" t="str">
        <f>LOWER(VLOOKUP($C739&amp;$G739,'Character Sets'!$A$3:$H$21,6,FALSE))</f>
        <v>alex</v>
      </c>
      <c r="K739" s="114" t="str">
        <f t="shared" si="132"/>
        <v>ST3_she_alex.png</v>
      </c>
      <c r="L739" s="46" t="s">
        <v>195</v>
      </c>
      <c r="M739" s="46">
        <f>VLOOKUP($C739&amp;$L739,'Character Sets'!$A$3:$H$21,3,FALSE)</f>
        <v>7</v>
      </c>
      <c r="N739" s="46" t="str">
        <f>VLOOKUP($C739&amp;$L739,'Character Sets'!$A$3:$H$21,4,FALSE)</f>
        <v>HT3</v>
      </c>
      <c r="O739" s="46" t="str">
        <f>LOWER(VLOOKUP($C739&amp;$L739,'Character Sets'!$A$3:$H$21,6,FALSE))</f>
        <v>jaime</v>
      </c>
      <c r="P739" s="114" t="str">
        <f t="shared" si="133"/>
        <v>HT3_he_jaime.png</v>
      </c>
      <c r="Q739" s="114" t="s">
        <v>22</v>
      </c>
      <c r="R739" s="107" cm="1">
        <f t="array" ref="R739">_xlfn.IFS($AF739="left", 275, $AF739="right", 525)</f>
        <v>275</v>
      </c>
      <c r="S739" s="107" cm="1">
        <f t="array" ref="S739">_xlfn.IFS($AG739="left", 275, $AG739="right", 525)</f>
        <v>525</v>
      </c>
      <c r="T739" s="107" cm="1">
        <f t="array" ref="T739">_xlfn.IFS($AF739="left", 175, $AF739="right", 725)</f>
        <v>175</v>
      </c>
      <c r="U739" s="107" cm="1">
        <f t="array" ref="U739">_xlfn.IFS($AI739="top", 150, $AI739="bottom", 250)</f>
        <v>250</v>
      </c>
      <c r="V739" s="107" cm="1">
        <f t="array" ref="V739">_xlfn.IFS($AI739="top", 100, $AI739="bottom", 300)</f>
        <v>300</v>
      </c>
      <c r="W739" s="107" cm="1">
        <f t="array" ref="W739">_xlfn.IFS($AI739="top", 50, $AI739="bottom", 350)</f>
        <v>350</v>
      </c>
      <c r="X739" s="111" t="str">
        <f t="shared" si="134"/>
        <v>ST3_sister_alex.png</v>
      </c>
      <c r="Y739" s="106" t="str" cm="1">
        <f t="array" ref="Y739">_xlfn.IFS($AR739="target_sister",$AO739,$AR739="target_brother", $AN739,$AR739="distractor_sister",$AQ739,$AR739="distractor_brother",$AP739)</f>
        <v>ST3_brother_alex.png</v>
      </c>
      <c r="Z739" s="106" t="str" cm="1">
        <f t="array" ref="Z739">_xlfn.IFS($AS739="target_sister",$AO739,$AS739="target_brother", $AN739,$AS739="distractor_sister",$AQ739,$AS739="distractor_brother",$AP739)</f>
        <v>HT3_brother_jaime.png</v>
      </c>
      <c r="AA739" s="106" t="str" cm="1">
        <f t="array" ref="AA739">_xlfn.IFS($AT739="target_sister",$AO739,$AT739="target_brother", $AN739,$AT739="distractor_sister",$AQ739,$AT739="distractor_brother",$AP739)</f>
        <v>ST3_sister_alex.png</v>
      </c>
      <c r="AB739" s="106" t="str" cm="1">
        <f t="array" ref="AB739">_xlfn.IFS($AU739="target_sister",$AO739,$AU739="target_brother", $AN739,$AU739="distractor_sister",$AQ739,$AU739="distractor_brother",$AP739)</f>
        <v>HT3_sister_jaime.png</v>
      </c>
      <c r="AC739" s="111" t="str">
        <f>_xlfn.CONCAT(VLOOKUP($C739&amp;$G739,'Character Sets'!$A$3:$H$21,6,FALSE)," gave the ",LEFT($Q739,FIND(".",$Q739)-1)," to ",$AK739," ",$AL739,".")</f>
        <v>Alex gave the spoon to her sister.</v>
      </c>
      <c r="AD739" s="107">
        <v>11</v>
      </c>
      <c r="AE739" s="106" t="str" cm="1">
        <f t="array" ref="AE739">_xlfn.IFS($B739="both", "_nametag", $B739="nametag", "_nametag", $B739="intro", "", $B739="neither", "")</f>
        <v/>
      </c>
      <c r="AF739" s="46" t="s">
        <v>5</v>
      </c>
      <c r="AG739" s="46" t="s">
        <v>6</v>
      </c>
      <c r="AH739" s="108" t="str">
        <f t="shared" si="137"/>
        <v>spoon</v>
      </c>
      <c r="AI739" s="46" t="s">
        <v>8</v>
      </c>
      <c r="AJ739" s="110" t="str">
        <f t="shared" si="135"/>
        <v>bottom left</v>
      </c>
      <c r="AK739" s="110" t="str" cm="1">
        <f t="array" ref="AK739">_xlfn.IFS($G739="he", "his", $G739="she", "her", $G739="they", "their")</f>
        <v>her</v>
      </c>
      <c r="AL739" s="110" t="s">
        <v>136</v>
      </c>
      <c r="AM739" s="111" t="str">
        <f t="shared" si="136"/>
        <v>she_sister</v>
      </c>
      <c r="AN739" s="106" t="str">
        <f t="shared" si="138"/>
        <v>ST3_brother_alex.png</v>
      </c>
      <c r="AO739" s="106" t="str">
        <f t="shared" si="139"/>
        <v>ST3_sister_alex.png</v>
      </c>
      <c r="AP739" s="106" t="str">
        <f t="shared" si="140"/>
        <v>HT3_brother_jaime.png</v>
      </c>
      <c r="AQ739" s="106" t="str">
        <f t="shared" si="141"/>
        <v>HT3_sister_jaime.png</v>
      </c>
      <c r="AR739" s="106" t="s">
        <v>355</v>
      </c>
      <c r="AS739" s="106" t="s">
        <v>357</v>
      </c>
      <c r="AT739" s="106" t="s">
        <v>356</v>
      </c>
      <c r="AU739" s="106" t="s">
        <v>358</v>
      </c>
    </row>
    <row r="740" spans="1:47" x14ac:dyDescent="0.25">
      <c r="A740" s="107">
        <v>21</v>
      </c>
      <c r="B740" s="107" t="s">
        <v>125</v>
      </c>
      <c r="C740" s="107">
        <v>3</v>
      </c>
      <c r="D740" s="46" t="s">
        <v>10</v>
      </c>
      <c r="E740" s="46" t="str">
        <f t="shared" si="131"/>
        <v>neither_list3_critical12</v>
      </c>
      <c r="F740" s="46" t="s">
        <v>337</v>
      </c>
      <c r="G740" s="46" t="s">
        <v>196</v>
      </c>
      <c r="H740" s="46">
        <f>VLOOKUP($C740&amp;$G740,'Character Sets'!$A$3:$H$21,3,FALSE)</f>
        <v>8</v>
      </c>
      <c r="I740" s="46" t="str">
        <f>VLOOKUP($C740&amp;$G740,'Character Sets'!$A$3:$H$21,4,FALSE)</f>
        <v>ST3</v>
      </c>
      <c r="J740" s="46" t="str">
        <f>LOWER(VLOOKUP($C740&amp;$G740,'Character Sets'!$A$3:$H$21,6,FALSE))</f>
        <v>alex</v>
      </c>
      <c r="K740" s="114" t="str">
        <f t="shared" si="132"/>
        <v>ST3_she_alex.png</v>
      </c>
      <c r="L740" s="46" t="s">
        <v>195</v>
      </c>
      <c r="M740" s="46">
        <f>VLOOKUP($C740&amp;$L740,'Character Sets'!$A$3:$H$21,3,FALSE)</f>
        <v>7</v>
      </c>
      <c r="N740" s="46" t="str">
        <f>VLOOKUP($C740&amp;$L740,'Character Sets'!$A$3:$H$21,4,FALSE)</f>
        <v>HT3</v>
      </c>
      <c r="O740" s="46" t="str">
        <f>LOWER(VLOOKUP($C740&amp;$L740,'Character Sets'!$A$3:$H$21,6,FALSE))</f>
        <v>jaime</v>
      </c>
      <c r="P740" s="114" t="str">
        <f t="shared" si="133"/>
        <v>HT3_he_jaime.png</v>
      </c>
      <c r="Q740" s="114" t="s">
        <v>23</v>
      </c>
      <c r="R740" s="107" cm="1">
        <f t="array" ref="R740">_xlfn.IFS($AF740="left", 275, $AF740="right", 525)</f>
        <v>525</v>
      </c>
      <c r="S740" s="107" cm="1">
        <f t="array" ref="S740">_xlfn.IFS($AG740="left", 275, $AG740="right", 525)</f>
        <v>275</v>
      </c>
      <c r="T740" s="107" cm="1">
        <f t="array" ref="T740">_xlfn.IFS($AF740="left", 175, $AF740="right", 725)</f>
        <v>725</v>
      </c>
      <c r="U740" s="107" cm="1">
        <f t="array" ref="U740">_xlfn.IFS($AI740="top", 150, $AI740="bottom", 250)</f>
        <v>250</v>
      </c>
      <c r="V740" s="107" cm="1">
        <f t="array" ref="V740">_xlfn.IFS($AI740="top", 100, $AI740="bottom", 300)</f>
        <v>300</v>
      </c>
      <c r="W740" s="107" cm="1">
        <f t="array" ref="W740">_xlfn.IFS($AI740="top", 50, $AI740="bottom", 350)</f>
        <v>350</v>
      </c>
      <c r="X740" s="111" t="str">
        <f t="shared" si="134"/>
        <v>ST3_brother_alex.png</v>
      </c>
      <c r="Y740" s="106" t="str" cm="1">
        <f t="array" ref="Y740">_xlfn.IFS($AR740="target_sister",$AO740,$AR740="target_brother", $AN740,$AR740="distractor_sister",$AQ740,$AR740="distractor_brother",$AP740)</f>
        <v>HT3_sister_jaime.png</v>
      </c>
      <c r="Z740" s="106" t="str" cm="1">
        <f t="array" ref="Z740">_xlfn.IFS($AS740="target_sister",$AO740,$AS740="target_brother", $AN740,$AS740="distractor_sister",$AQ740,$AS740="distractor_brother",$AP740)</f>
        <v>ST3_sister_alex.png</v>
      </c>
      <c r="AA740" s="106" t="str" cm="1">
        <f t="array" ref="AA740">_xlfn.IFS($AT740="target_sister",$AO740,$AT740="target_brother", $AN740,$AT740="distractor_sister",$AQ740,$AT740="distractor_brother",$AP740)</f>
        <v>HT3_brother_jaime.png</v>
      </c>
      <c r="AB740" s="106" t="str" cm="1">
        <f t="array" ref="AB740">_xlfn.IFS($AU740="target_sister",$AO740,$AU740="target_brother", $AN740,$AU740="distractor_sister",$AQ740,$AU740="distractor_brother",$AP740)</f>
        <v>ST3_brother_alex.png</v>
      </c>
      <c r="AC740" s="111" t="str">
        <f>_xlfn.CONCAT(VLOOKUP($C740&amp;$G740,'Character Sets'!$A$3:$H$21,6,FALSE)," gave the ",LEFT($Q740,FIND(".",$Q740)-1)," to ",$AK740," ",$AL740,".")</f>
        <v>Alex gave the broccoli to her brother.</v>
      </c>
      <c r="AD740" s="107">
        <v>12</v>
      </c>
      <c r="AE740" s="106" t="str" cm="1">
        <f t="array" ref="AE740">_xlfn.IFS($B740="both", "_nametag", $B740="nametag", "_nametag", $B740="intro", "", $B740="neither", "")</f>
        <v/>
      </c>
      <c r="AF740" s="46" t="s">
        <v>6</v>
      </c>
      <c r="AG740" s="46" t="s">
        <v>5</v>
      </c>
      <c r="AH740" s="108" t="str">
        <f t="shared" si="137"/>
        <v>broccoli</v>
      </c>
      <c r="AI740" s="46" t="s">
        <v>8</v>
      </c>
      <c r="AJ740" s="110" t="str">
        <f t="shared" si="135"/>
        <v>bottom right</v>
      </c>
      <c r="AK740" s="110" t="str" cm="1">
        <f t="array" ref="AK740">_xlfn.IFS($G740="he", "his", $G740="she", "her", $G740="they", "their")</f>
        <v>her</v>
      </c>
      <c r="AL740" s="110" t="s">
        <v>135</v>
      </c>
      <c r="AM740" s="111" t="str">
        <f t="shared" si="136"/>
        <v>she_brother</v>
      </c>
      <c r="AN740" s="106" t="str">
        <f t="shared" si="138"/>
        <v>ST3_brother_alex.png</v>
      </c>
      <c r="AO740" s="106" t="str">
        <f t="shared" si="139"/>
        <v>ST3_sister_alex.png</v>
      </c>
      <c r="AP740" s="106" t="str">
        <f t="shared" si="140"/>
        <v>HT3_brother_jaime.png</v>
      </c>
      <c r="AQ740" s="106" t="str">
        <f t="shared" si="141"/>
        <v>HT3_sister_jaime.png</v>
      </c>
      <c r="AR740" s="106" t="s">
        <v>358</v>
      </c>
      <c r="AS740" s="106" t="s">
        <v>356</v>
      </c>
      <c r="AT740" s="106" t="s">
        <v>357</v>
      </c>
      <c r="AU740" s="106" t="s">
        <v>355</v>
      </c>
    </row>
    <row r="741" spans="1:47" x14ac:dyDescent="0.25">
      <c r="A741" s="107">
        <v>21</v>
      </c>
      <c r="B741" s="107" t="s">
        <v>125</v>
      </c>
      <c r="C741" s="107">
        <v>3</v>
      </c>
      <c r="D741" s="46" t="s">
        <v>10</v>
      </c>
      <c r="E741" s="46" t="str">
        <f t="shared" si="131"/>
        <v>neither_list3_critical13</v>
      </c>
      <c r="F741" s="46" t="s">
        <v>337</v>
      </c>
      <c r="G741" s="46" t="s">
        <v>196</v>
      </c>
      <c r="H741" s="46">
        <f>VLOOKUP($C741&amp;$G741,'Character Sets'!$A$3:$H$21,3,FALSE)</f>
        <v>8</v>
      </c>
      <c r="I741" s="46" t="str">
        <f>VLOOKUP($C741&amp;$G741,'Character Sets'!$A$3:$H$21,4,FALSE)</f>
        <v>ST3</v>
      </c>
      <c r="J741" s="46" t="str">
        <f>LOWER(VLOOKUP($C741&amp;$G741,'Character Sets'!$A$3:$H$21,6,FALSE))</f>
        <v>alex</v>
      </c>
      <c r="K741" s="114" t="str">
        <f t="shared" si="132"/>
        <v>ST3_she_alex.png</v>
      </c>
      <c r="L741" s="46" t="s">
        <v>195</v>
      </c>
      <c r="M741" s="46">
        <f>VLOOKUP($C741&amp;$L741,'Character Sets'!$A$3:$H$21,3,FALSE)</f>
        <v>7</v>
      </c>
      <c r="N741" s="46" t="str">
        <f>VLOOKUP($C741&amp;$L741,'Character Sets'!$A$3:$H$21,4,FALSE)</f>
        <v>HT3</v>
      </c>
      <c r="O741" s="46" t="str">
        <f>LOWER(VLOOKUP($C741&amp;$L741,'Character Sets'!$A$3:$H$21,6,FALSE))</f>
        <v>jaime</v>
      </c>
      <c r="P741" s="114" t="str">
        <f t="shared" si="133"/>
        <v>HT3_he_jaime.png</v>
      </c>
      <c r="Q741" s="114" t="s">
        <v>24</v>
      </c>
      <c r="R741" s="107" cm="1">
        <f t="array" ref="R741">_xlfn.IFS($AF741="left", 275, $AF741="right", 525)</f>
        <v>275</v>
      </c>
      <c r="S741" s="107" cm="1">
        <f t="array" ref="S741">_xlfn.IFS($AG741="left", 275, $AG741="right", 525)</f>
        <v>525</v>
      </c>
      <c r="T741" s="107" cm="1">
        <f t="array" ref="T741">_xlfn.IFS($AF741="left", 175, $AF741="right", 725)</f>
        <v>175</v>
      </c>
      <c r="U741" s="107" cm="1">
        <f t="array" ref="U741">_xlfn.IFS($AI741="top", 150, $AI741="bottom", 250)</f>
        <v>150</v>
      </c>
      <c r="V741" s="107" cm="1">
        <f t="array" ref="V741">_xlfn.IFS($AI741="top", 100, $AI741="bottom", 300)</f>
        <v>100</v>
      </c>
      <c r="W741" s="107" cm="1">
        <f t="array" ref="W741">_xlfn.IFS($AI741="top", 50, $AI741="bottom", 350)</f>
        <v>50</v>
      </c>
      <c r="X741" s="111" t="str">
        <f t="shared" si="134"/>
        <v>ST3_brother_alex.png</v>
      </c>
      <c r="Y741" s="106" t="str" cm="1">
        <f t="array" ref="Y741">_xlfn.IFS($AR741="target_sister",$AO741,$AR741="target_brother", $AN741,$AR741="distractor_sister",$AQ741,$AR741="distractor_brother",$AP741)</f>
        <v>ST3_brother_alex.png</v>
      </c>
      <c r="Z741" s="106" t="str" cm="1">
        <f t="array" ref="Z741">_xlfn.IFS($AS741="target_sister",$AO741,$AS741="target_brother", $AN741,$AS741="distractor_sister",$AQ741,$AS741="distractor_brother",$AP741)</f>
        <v>HT3_brother_jaime.png</v>
      </c>
      <c r="AA741" s="106" t="str" cm="1">
        <f t="array" ref="AA741">_xlfn.IFS($AT741="target_sister",$AO741,$AT741="target_brother", $AN741,$AT741="distractor_sister",$AQ741,$AT741="distractor_brother",$AP741)</f>
        <v>ST3_sister_alex.png</v>
      </c>
      <c r="AB741" s="106" t="str" cm="1">
        <f t="array" ref="AB741">_xlfn.IFS($AU741="target_sister",$AO741,$AU741="target_brother", $AN741,$AU741="distractor_sister",$AQ741,$AU741="distractor_brother",$AP741)</f>
        <v>HT3_sister_jaime.png</v>
      </c>
      <c r="AC741" s="111" t="str">
        <f>_xlfn.CONCAT(VLOOKUP($C741&amp;$G741,'Character Sets'!$A$3:$H$21,6,FALSE)," gave the ",LEFT($Q741,FIND(".",$Q741)-1)," to ",$AK741," ",$AL741,".")</f>
        <v>Alex gave the egg to her brother.</v>
      </c>
      <c r="AD741" s="107">
        <v>13</v>
      </c>
      <c r="AE741" s="106" t="str" cm="1">
        <f t="array" ref="AE741">_xlfn.IFS($B741="both", "_nametag", $B741="nametag", "_nametag", $B741="intro", "", $B741="neither", "")</f>
        <v/>
      </c>
      <c r="AF741" s="46" t="s">
        <v>5</v>
      </c>
      <c r="AG741" s="46" t="s">
        <v>6</v>
      </c>
      <c r="AH741" s="108" t="str">
        <f t="shared" si="137"/>
        <v>egg</v>
      </c>
      <c r="AI741" s="46" t="s">
        <v>7</v>
      </c>
      <c r="AJ741" s="110" t="str">
        <f t="shared" si="135"/>
        <v>top left</v>
      </c>
      <c r="AK741" s="110" t="str" cm="1">
        <f t="array" ref="AK741">_xlfn.IFS($G741="he", "his", $G741="she", "her", $G741="they", "their")</f>
        <v>her</v>
      </c>
      <c r="AL741" s="110" t="s">
        <v>135</v>
      </c>
      <c r="AM741" s="111" t="str">
        <f t="shared" si="136"/>
        <v>she_brother</v>
      </c>
      <c r="AN741" s="106" t="str">
        <f t="shared" si="138"/>
        <v>ST3_brother_alex.png</v>
      </c>
      <c r="AO741" s="106" t="str">
        <f t="shared" si="139"/>
        <v>ST3_sister_alex.png</v>
      </c>
      <c r="AP741" s="106" t="str">
        <f t="shared" si="140"/>
        <v>HT3_brother_jaime.png</v>
      </c>
      <c r="AQ741" s="106" t="str">
        <f t="shared" si="141"/>
        <v>HT3_sister_jaime.png</v>
      </c>
      <c r="AR741" s="106" t="s">
        <v>355</v>
      </c>
      <c r="AS741" s="106" t="s">
        <v>357</v>
      </c>
      <c r="AT741" s="106" t="s">
        <v>356</v>
      </c>
      <c r="AU741" s="106" t="s">
        <v>358</v>
      </c>
    </row>
    <row r="742" spans="1:47" x14ac:dyDescent="0.25">
      <c r="A742" s="107">
        <v>21</v>
      </c>
      <c r="B742" s="107" t="s">
        <v>125</v>
      </c>
      <c r="C742" s="107">
        <v>3</v>
      </c>
      <c r="D742" s="46" t="s">
        <v>10</v>
      </c>
      <c r="E742" s="46" t="str">
        <f t="shared" si="131"/>
        <v>neither_list3_critical14</v>
      </c>
      <c r="F742" s="46" t="s">
        <v>337</v>
      </c>
      <c r="G742" s="46" t="s">
        <v>196</v>
      </c>
      <c r="H742" s="46">
        <f>VLOOKUP($C742&amp;$G742,'Character Sets'!$A$3:$H$21,3,FALSE)</f>
        <v>8</v>
      </c>
      <c r="I742" s="46" t="str">
        <f>VLOOKUP($C742&amp;$G742,'Character Sets'!$A$3:$H$21,4,FALSE)</f>
        <v>ST3</v>
      </c>
      <c r="J742" s="46" t="str">
        <f>LOWER(VLOOKUP($C742&amp;$G742,'Character Sets'!$A$3:$H$21,6,FALSE))</f>
        <v>alex</v>
      </c>
      <c r="K742" s="114" t="str">
        <f t="shared" si="132"/>
        <v>ST3_she_alex.png</v>
      </c>
      <c r="L742" s="46" t="s">
        <v>195</v>
      </c>
      <c r="M742" s="46">
        <f>VLOOKUP($C742&amp;$L742,'Character Sets'!$A$3:$H$21,3,FALSE)</f>
        <v>7</v>
      </c>
      <c r="N742" s="46" t="str">
        <f>VLOOKUP($C742&amp;$L742,'Character Sets'!$A$3:$H$21,4,FALSE)</f>
        <v>HT3</v>
      </c>
      <c r="O742" s="46" t="str">
        <f>LOWER(VLOOKUP($C742&amp;$L742,'Character Sets'!$A$3:$H$21,6,FALSE))</f>
        <v>jaime</v>
      </c>
      <c r="P742" s="114" t="str">
        <f t="shared" si="133"/>
        <v>HT3_he_jaime.png</v>
      </c>
      <c r="Q742" s="114" t="s">
        <v>35</v>
      </c>
      <c r="R742" s="107" cm="1">
        <f t="array" ref="R742">_xlfn.IFS($AF742="left", 275, $AF742="right", 525)</f>
        <v>525</v>
      </c>
      <c r="S742" s="107" cm="1">
        <f t="array" ref="S742">_xlfn.IFS($AG742="left", 275, $AG742="right", 525)</f>
        <v>275</v>
      </c>
      <c r="T742" s="107" cm="1">
        <f t="array" ref="T742">_xlfn.IFS($AF742="left", 175, $AF742="right", 725)</f>
        <v>725</v>
      </c>
      <c r="U742" s="107" cm="1">
        <f t="array" ref="U742">_xlfn.IFS($AI742="top", 150, $AI742="bottom", 250)</f>
        <v>150</v>
      </c>
      <c r="V742" s="107" cm="1">
        <f t="array" ref="V742">_xlfn.IFS($AI742="top", 100, $AI742="bottom", 300)</f>
        <v>100</v>
      </c>
      <c r="W742" s="107" cm="1">
        <f t="array" ref="W742">_xlfn.IFS($AI742="top", 50, $AI742="bottom", 350)</f>
        <v>50</v>
      </c>
      <c r="X742" s="111" t="str">
        <f t="shared" si="134"/>
        <v>ST3_sister_alex.png</v>
      </c>
      <c r="Y742" s="106" t="str" cm="1">
        <f t="array" ref="Y742">_xlfn.IFS($AR742="target_sister",$AO742,$AR742="target_brother", $AN742,$AR742="distractor_sister",$AQ742,$AR742="distractor_brother",$AP742)</f>
        <v>HT3_sister_jaime.png</v>
      </c>
      <c r="Z742" s="106" t="str" cm="1">
        <f t="array" ref="Z742">_xlfn.IFS($AS742="target_sister",$AO742,$AS742="target_brother", $AN742,$AS742="distractor_sister",$AQ742,$AS742="distractor_brother",$AP742)</f>
        <v>ST3_sister_alex.png</v>
      </c>
      <c r="AA742" s="106" t="str" cm="1">
        <f t="array" ref="AA742">_xlfn.IFS($AT742="target_sister",$AO742,$AT742="target_brother", $AN742,$AT742="distractor_sister",$AQ742,$AT742="distractor_brother",$AP742)</f>
        <v>HT3_brother_jaime.png</v>
      </c>
      <c r="AB742" s="106" t="str" cm="1">
        <f t="array" ref="AB742">_xlfn.IFS($AU742="target_sister",$AO742,$AU742="target_brother", $AN742,$AU742="distractor_sister",$AQ742,$AU742="distractor_brother",$AP742)</f>
        <v>ST3_brother_alex.png</v>
      </c>
      <c r="AC742" s="111" t="str">
        <f>_xlfn.CONCAT(VLOOKUP($C742&amp;$G742,'Character Sets'!$A$3:$H$21,6,FALSE)," gave the ",LEFT($Q742,FIND(".",$Q742)-1)," to ",$AK742," ",$AL742,".")</f>
        <v>Alex gave the strawberry to her sister.</v>
      </c>
      <c r="AD742" s="107">
        <v>14</v>
      </c>
      <c r="AE742" s="106" t="str" cm="1">
        <f t="array" ref="AE742">_xlfn.IFS($B742="both", "_nametag", $B742="nametag", "_nametag", $B742="intro", "", $B742="neither", "")</f>
        <v/>
      </c>
      <c r="AF742" s="46" t="s">
        <v>6</v>
      </c>
      <c r="AG742" s="46" t="s">
        <v>5</v>
      </c>
      <c r="AH742" s="108" t="str">
        <f t="shared" si="137"/>
        <v>strawberry</v>
      </c>
      <c r="AI742" s="46" t="s">
        <v>7</v>
      </c>
      <c r="AJ742" s="110" t="str">
        <f t="shared" si="135"/>
        <v>top right</v>
      </c>
      <c r="AK742" s="110" t="str" cm="1">
        <f t="array" ref="AK742">_xlfn.IFS($G742="he", "his", $G742="she", "her", $G742="they", "their")</f>
        <v>her</v>
      </c>
      <c r="AL742" s="110" t="s">
        <v>136</v>
      </c>
      <c r="AM742" s="111" t="str">
        <f t="shared" si="136"/>
        <v>she_sister</v>
      </c>
      <c r="AN742" s="106" t="str">
        <f t="shared" si="138"/>
        <v>ST3_brother_alex.png</v>
      </c>
      <c r="AO742" s="106" t="str">
        <f t="shared" si="139"/>
        <v>ST3_sister_alex.png</v>
      </c>
      <c r="AP742" s="106" t="str">
        <f t="shared" si="140"/>
        <v>HT3_brother_jaime.png</v>
      </c>
      <c r="AQ742" s="106" t="str">
        <f t="shared" si="141"/>
        <v>HT3_sister_jaime.png</v>
      </c>
      <c r="AR742" s="106" t="s">
        <v>358</v>
      </c>
      <c r="AS742" s="106" t="s">
        <v>356</v>
      </c>
      <c r="AT742" s="106" t="s">
        <v>357</v>
      </c>
      <c r="AU742" s="106" t="s">
        <v>355</v>
      </c>
    </row>
    <row r="743" spans="1:47" x14ac:dyDescent="0.25">
      <c r="A743" s="107">
        <v>21</v>
      </c>
      <c r="B743" s="107" t="s">
        <v>125</v>
      </c>
      <c r="C743" s="107">
        <v>3</v>
      </c>
      <c r="D743" s="46" t="s">
        <v>10</v>
      </c>
      <c r="E743" s="46" t="str">
        <f t="shared" si="131"/>
        <v>neither_list3_critical15</v>
      </c>
      <c r="F743" s="46" t="s">
        <v>337</v>
      </c>
      <c r="G743" s="46" t="s">
        <v>196</v>
      </c>
      <c r="H743" s="46">
        <f>VLOOKUP($C743&amp;$G743,'Character Sets'!$A$3:$H$21,3,FALSE)</f>
        <v>8</v>
      </c>
      <c r="I743" s="46" t="str">
        <f>VLOOKUP($C743&amp;$G743,'Character Sets'!$A$3:$H$21,4,FALSE)</f>
        <v>ST3</v>
      </c>
      <c r="J743" s="46" t="str">
        <f>LOWER(VLOOKUP($C743&amp;$G743,'Character Sets'!$A$3:$H$21,6,FALSE))</f>
        <v>alex</v>
      </c>
      <c r="K743" s="114" t="str">
        <f t="shared" si="132"/>
        <v>ST3_she_alex.png</v>
      </c>
      <c r="L743" s="46" t="s">
        <v>195</v>
      </c>
      <c r="M743" s="46">
        <f>VLOOKUP($C743&amp;$L743,'Character Sets'!$A$3:$H$21,3,FALSE)</f>
        <v>7</v>
      </c>
      <c r="N743" s="46" t="str">
        <f>VLOOKUP($C743&amp;$L743,'Character Sets'!$A$3:$H$21,4,FALSE)</f>
        <v>HT3</v>
      </c>
      <c r="O743" s="46" t="str">
        <f>LOWER(VLOOKUP($C743&amp;$L743,'Character Sets'!$A$3:$H$21,6,FALSE))</f>
        <v>jaime</v>
      </c>
      <c r="P743" s="114" t="str">
        <f t="shared" si="133"/>
        <v>HT3_he_jaime.png</v>
      </c>
      <c r="Q743" s="114" t="s">
        <v>25</v>
      </c>
      <c r="R743" s="107" cm="1">
        <f t="array" ref="R743">_xlfn.IFS($AF743="left", 275, $AF743="right", 525)</f>
        <v>275</v>
      </c>
      <c r="S743" s="107" cm="1">
        <f t="array" ref="S743">_xlfn.IFS($AG743="left", 275, $AG743="right", 525)</f>
        <v>525</v>
      </c>
      <c r="T743" s="107" cm="1">
        <f t="array" ref="T743">_xlfn.IFS($AF743="left", 175, $AF743="right", 725)</f>
        <v>175</v>
      </c>
      <c r="U743" s="107" cm="1">
        <f t="array" ref="U743">_xlfn.IFS($AI743="top", 150, $AI743="bottom", 250)</f>
        <v>250</v>
      </c>
      <c r="V743" s="107" cm="1">
        <f t="array" ref="V743">_xlfn.IFS($AI743="top", 100, $AI743="bottom", 300)</f>
        <v>300</v>
      </c>
      <c r="W743" s="107" cm="1">
        <f t="array" ref="W743">_xlfn.IFS($AI743="top", 50, $AI743="bottom", 350)</f>
        <v>350</v>
      </c>
      <c r="X743" s="111" t="str">
        <f t="shared" si="134"/>
        <v>ST3_brother_alex.png</v>
      </c>
      <c r="Y743" s="106" t="str" cm="1">
        <f t="array" ref="Y743">_xlfn.IFS($AR743="target_sister",$AO743,$AR743="target_brother", $AN743,$AR743="distractor_sister",$AQ743,$AR743="distractor_brother",$AP743)</f>
        <v>ST3_sister_alex.png</v>
      </c>
      <c r="Z743" s="106" t="str" cm="1">
        <f t="array" ref="Z743">_xlfn.IFS($AS743="target_sister",$AO743,$AS743="target_brother", $AN743,$AS743="distractor_sister",$AQ743,$AS743="distractor_brother",$AP743)</f>
        <v>HT3_brother_jaime.png</v>
      </c>
      <c r="AA743" s="106" t="str" cm="1">
        <f t="array" ref="AA743">_xlfn.IFS($AT743="target_sister",$AO743,$AT743="target_brother", $AN743,$AT743="distractor_sister",$AQ743,$AT743="distractor_brother",$AP743)</f>
        <v>ST3_brother_alex.png</v>
      </c>
      <c r="AB743" s="106" t="str" cm="1">
        <f t="array" ref="AB743">_xlfn.IFS($AU743="target_sister",$AO743,$AU743="target_brother", $AN743,$AU743="distractor_sister",$AQ743,$AU743="distractor_brother",$AP743)</f>
        <v>HT3_sister_jaime.png</v>
      </c>
      <c r="AC743" s="111" t="str">
        <f>_xlfn.CONCAT(VLOOKUP($C743&amp;$G743,'Character Sets'!$A$3:$H$21,6,FALSE)," gave the ",LEFT($Q743,FIND(".",$Q743)-1)," to ",$AK743," ",$AL743,".")</f>
        <v>Alex gave the pineapple to her brother.</v>
      </c>
      <c r="AD743" s="107">
        <v>15</v>
      </c>
      <c r="AE743" s="106" t="str" cm="1">
        <f t="array" ref="AE743">_xlfn.IFS($B743="both", "_nametag", $B743="nametag", "_nametag", $B743="intro", "", $B743="neither", "")</f>
        <v/>
      </c>
      <c r="AF743" s="46" t="s">
        <v>5</v>
      </c>
      <c r="AG743" s="46" t="s">
        <v>6</v>
      </c>
      <c r="AH743" s="108" t="str">
        <f t="shared" si="137"/>
        <v>pineapple</v>
      </c>
      <c r="AI743" s="46" t="s">
        <v>8</v>
      </c>
      <c r="AJ743" s="110" t="str">
        <f t="shared" si="135"/>
        <v>bottom left</v>
      </c>
      <c r="AK743" s="110" t="str" cm="1">
        <f t="array" ref="AK743">_xlfn.IFS($G743="he", "his", $G743="she", "her", $G743="they", "their")</f>
        <v>her</v>
      </c>
      <c r="AL743" s="110" t="s">
        <v>135</v>
      </c>
      <c r="AM743" s="111" t="str">
        <f t="shared" si="136"/>
        <v>she_brother</v>
      </c>
      <c r="AN743" s="106" t="str">
        <f t="shared" si="138"/>
        <v>ST3_brother_alex.png</v>
      </c>
      <c r="AO743" s="106" t="str">
        <f t="shared" si="139"/>
        <v>ST3_sister_alex.png</v>
      </c>
      <c r="AP743" s="106" t="str">
        <f t="shared" si="140"/>
        <v>HT3_brother_jaime.png</v>
      </c>
      <c r="AQ743" s="106" t="str">
        <f t="shared" si="141"/>
        <v>HT3_sister_jaime.png</v>
      </c>
      <c r="AR743" s="106" t="s">
        <v>356</v>
      </c>
      <c r="AS743" s="106" t="s">
        <v>357</v>
      </c>
      <c r="AT743" s="106" t="s">
        <v>355</v>
      </c>
      <c r="AU743" s="106" t="s">
        <v>358</v>
      </c>
    </row>
    <row r="744" spans="1:47" x14ac:dyDescent="0.25">
      <c r="A744" s="107">
        <v>21</v>
      </c>
      <c r="B744" s="107" t="s">
        <v>125</v>
      </c>
      <c r="C744" s="107">
        <v>3</v>
      </c>
      <c r="D744" s="46" t="s">
        <v>10</v>
      </c>
      <c r="E744" s="46" t="str">
        <f t="shared" si="131"/>
        <v>neither_list3_critical16</v>
      </c>
      <c r="F744" s="109" t="s">
        <v>338</v>
      </c>
      <c r="G744" s="46" t="s">
        <v>196</v>
      </c>
      <c r="H744" s="46">
        <f>VLOOKUP($C744&amp;$G744,'Character Sets'!$A$3:$H$21,3,FALSE)</f>
        <v>8</v>
      </c>
      <c r="I744" s="46" t="str">
        <f>VLOOKUP($C744&amp;$G744,'Character Sets'!$A$3:$H$21,4,FALSE)</f>
        <v>ST3</v>
      </c>
      <c r="J744" s="46" t="str">
        <f>LOWER(VLOOKUP($C744&amp;$G744,'Character Sets'!$A$3:$H$21,6,FALSE))</f>
        <v>alex</v>
      </c>
      <c r="K744" s="114" t="str">
        <f t="shared" si="132"/>
        <v>ST3_she_alex.png</v>
      </c>
      <c r="L744" s="46" t="s">
        <v>197</v>
      </c>
      <c r="M744" s="46">
        <f>VLOOKUP($C744&amp;$L744,'Character Sets'!$A$3:$H$21,3,FALSE)</f>
        <v>9</v>
      </c>
      <c r="N744" s="46" t="str">
        <f>VLOOKUP($C744&amp;$L744,'Character Sets'!$A$3:$H$21,4,FALSE)</f>
        <v>HT1</v>
      </c>
      <c r="O744" s="46" t="str">
        <f>LOWER(VLOOKUP($C744&amp;$L744,'Character Sets'!$A$3:$H$21,6,FALSE))</f>
        <v>casey</v>
      </c>
      <c r="P744" s="114" t="str">
        <f t="shared" si="133"/>
        <v>HT1_they_casey.png</v>
      </c>
      <c r="Q744" s="114" t="s">
        <v>26</v>
      </c>
      <c r="R744" s="107" cm="1">
        <f t="array" ref="R744">_xlfn.IFS($AF744="left", 275, $AF744="right", 525)</f>
        <v>525</v>
      </c>
      <c r="S744" s="107" cm="1">
        <f t="array" ref="S744">_xlfn.IFS($AG744="left", 275, $AG744="right", 525)</f>
        <v>275</v>
      </c>
      <c r="T744" s="107" cm="1">
        <f t="array" ref="T744">_xlfn.IFS($AF744="left", 175, $AF744="right", 725)</f>
        <v>725</v>
      </c>
      <c r="U744" s="107" cm="1">
        <f t="array" ref="U744">_xlfn.IFS($AI744="top", 150, $AI744="bottom", 250)</f>
        <v>250</v>
      </c>
      <c r="V744" s="107" cm="1">
        <f t="array" ref="V744">_xlfn.IFS($AI744="top", 100, $AI744="bottom", 300)</f>
        <v>300</v>
      </c>
      <c r="W744" s="107" cm="1">
        <f t="array" ref="W744">_xlfn.IFS($AI744="top", 50, $AI744="bottom", 350)</f>
        <v>350</v>
      </c>
      <c r="X744" s="111" t="str">
        <f t="shared" si="134"/>
        <v>ST3_sister_alex.png</v>
      </c>
      <c r="Y744" s="106" t="str" cm="1">
        <f t="array" ref="Y744">_xlfn.IFS($AR744="target_sister",$AO744,$AR744="target_brother", $AN744,$AR744="distractor_sister",$AQ744,$AR744="distractor_brother",$AP744)</f>
        <v>HT1_brother_casey.png</v>
      </c>
      <c r="Z744" s="106" t="str" cm="1">
        <f t="array" ref="Z744">_xlfn.IFS($AS744="target_sister",$AO744,$AS744="target_brother", $AN744,$AS744="distractor_sister",$AQ744,$AS744="distractor_brother",$AP744)</f>
        <v>ST3_brother_alex.png</v>
      </c>
      <c r="AA744" s="106" t="str" cm="1">
        <f t="array" ref="AA744">_xlfn.IFS($AT744="target_sister",$AO744,$AT744="target_brother", $AN744,$AT744="distractor_sister",$AQ744,$AT744="distractor_brother",$AP744)</f>
        <v>HT1_sister_casey.png</v>
      </c>
      <c r="AB744" s="106" t="str" cm="1">
        <f t="array" ref="AB744">_xlfn.IFS($AU744="target_sister",$AO744,$AU744="target_brother", $AN744,$AU744="distractor_sister",$AQ744,$AU744="distractor_brother",$AP744)</f>
        <v>ST3_sister_alex.png</v>
      </c>
      <c r="AC744" s="111" t="str">
        <f>_xlfn.CONCAT(VLOOKUP($C744&amp;$G744,'Character Sets'!$A$3:$H$21,6,FALSE)," gave the ",LEFT($Q744,FIND(".",$Q744)-1)," to ",$AK744," ",$AL744,".")</f>
        <v>Alex gave the banana to her sister.</v>
      </c>
      <c r="AD744" s="107">
        <v>16</v>
      </c>
      <c r="AE744" s="106" t="str" cm="1">
        <f t="array" ref="AE744">_xlfn.IFS($B744="both", "_nametag", $B744="nametag", "_nametag", $B744="intro", "", $B744="neither", "")</f>
        <v/>
      </c>
      <c r="AF744" s="46" t="s">
        <v>6</v>
      </c>
      <c r="AG744" s="46" t="s">
        <v>5</v>
      </c>
      <c r="AH744" s="108" t="str">
        <f t="shared" si="137"/>
        <v>banana</v>
      </c>
      <c r="AI744" s="46" t="s">
        <v>8</v>
      </c>
      <c r="AJ744" s="110" t="str">
        <f t="shared" si="135"/>
        <v>bottom right</v>
      </c>
      <c r="AK744" s="110" t="str" cm="1">
        <f t="array" ref="AK744">_xlfn.IFS($G744="he", "his", $G744="she", "her", $G744="they", "their")</f>
        <v>her</v>
      </c>
      <c r="AL744" s="110" t="s">
        <v>136</v>
      </c>
      <c r="AM744" s="111" t="str">
        <f t="shared" si="136"/>
        <v>she_sister</v>
      </c>
      <c r="AN744" s="106" t="str">
        <f t="shared" si="138"/>
        <v>ST3_brother_alex.png</v>
      </c>
      <c r="AO744" s="106" t="str">
        <f t="shared" si="139"/>
        <v>ST3_sister_alex.png</v>
      </c>
      <c r="AP744" s="106" t="str">
        <f t="shared" si="140"/>
        <v>HT1_brother_casey.png</v>
      </c>
      <c r="AQ744" s="106" t="str">
        <f t="shared" si="141"/>
        <v>HT1_sister_casey.png</v>
      </c>
      <c r="AR744" s="106" t="s">
        <v>357</v>
      </c>
      <c r="AS744" s="106" t="s">
        <v>355</v>
      </c>
      <c r="AT744" s="106" t="s">
        <v>358</v>
      </c>
      <c r="AU744" s="106" t="s">
        <v>356</v>
      </c>
    </row>
    <row r="745" spans="1:47" x14ac:dyDescent="0.25">
      <c r="A745" s="107">
        <v>21</v>
      </c>
      <c r="B745" s="107" t="s">
        <v>125</v>
      </c>
      <c r="C745" s="107">
        <v>3</v>
      </c>
      <c r="D745" s="46" t="s">
        <v>10</v>
      </c>
      <c r="E745" s="46" t="str">
        <f t="shared" si="131"/>
        <v>neither_list3_critical17</v>
      </c>
      <c r="F745" s="109" t="s">
        <v>338</v>
      </c>
      <c r="G745" s="46" t="s">
        <v>196</v>
      </c>
      <c r="H745" s="46">
        <f>VLOOKUP($C745&amp;$G745,'Character Sets'!$A$3:$H$21,3,FALSE)</f>
        <v>8</v>
      </c>
      <c r="I745" s="46" t="str">
        <f>VLOOKUP($C745&amp;$G745,'Character Sets'!$A$3:$H$21,4,FALSE)</f>
        <v>ST3</v>
      </c>
      <c r="J745" s="46" t="str">
        <f>LOWER(VLOOKUP($C745&amp;$G745,'Character Sets'!$A$3:$H$21,6,FALSE))</f>
        <v>alex</v>
      </c>
      <c r="K745" s="114" t="str">
        <f t="shared" si="132"/>
        <v>ST3_she_alex.png</v>
      </c>
      <c r="L745" s="46" t="s">
        <v>197</v>
      </c>
      <c r="M745" s="46">
        <f>VLOOKUP($C745&amp;$L745,'Character Sets'!$A$3:$H$21,3,FALSE)</f>
        <v>9</v>
      </c>
      <c r="N745" s="46" t="str">
        <f>VLOOKUP($C745&amp;$L745,'Character Sets'!$A$3:$H$21,4,FALSE)</f>
        <v>HT1</v>
      </c>
      <c r="O745" s="46" t="str">
        <f>LOWER(VLOOKUP($C745&amp;$L745,'Character Sets'!$A$3:$H$21,6,FALSE))</f>
        <v>casey</v>
      </c>
      <c r="P745" s="114" t="str">
        <f t="shared" si="133"/>
        <v>HT1_they_casey.png</v>
      </c>
      <c r="Q745" s="114" t="s">
        <v>175</v>
      </c>
      <c r="R745" s="107" cm="1">
        <f t="array" ref="R745">_xlfn.IFS($AF745="left", 275, $AF745="right", 525)</f>
        <v>275</v>
      </c>
      <c r="S745" s="107" cm="1">
        <f t="array" ref="S745">_xlfn.IFS($AG745="left", 275, $AG745="right", 525)</f>
        <v>525</v>
      </c>
      <c r="T745" s="107" cm="1">
        <f t="array" ref="T745">_xlfn.IFS($AF745="left", 175, $AF745="right", 725)</f>
        <v>175</v>
      </c>
      <c r="U745" s="107" cm="1">
        <f t="array" ref="U745">_xlfn.IFS($AI745="top", 150, $AI745="bottom", 250)</f>
        <v>150</v>
      </c>
      <c r="V745" s="107" cm="1">
        <f t="array" ref="V745">_xlfn.IFS($AI745="top", 100, $AI745="bottom", 300)</f>
        <v>100</v>
      </c>
      <c r="W745" s="107" cm="1">
        <f t="array" ref="W745">_xlfn.IFS($AI745="top", 50, $AI745="bottom", 350)</f>
        <v>50</v>
      </c>
      <c r="X745" s="111" t="str">
        <f t="shared" si="134"/>
        <v>ST3_sister_alex.png</v>
      </c>
      <c r="Y745" s="106" t="str" cm="1">
        <f t="array" ref="Y745">_xlfn.IFS($AR745="target_sister",$AO745,$AR745="target_brother", $AN745,$AR745="distractor_sister",$AQ745,$AR745="distractor_brother",$AP745)</f>
        <v>ST3_sister_alex.png</v>
      </c>
      <c r="Z745" s="106" t="str" cm="1">
        <f t="array" ref="Z745">_xlfn.IFS($AS745="target_sister",$AO745,$AS745="target_brother", $AN745,$AS745="distractor_sister",$AQ745,$AS745="distractor_brother",$AP745)</f>
        <v>HT1_sister_casey.png</v>
      </c>
      <c r="AA745" s="106" t="str" cm="1">
        <f t="array" ref="AA745">_xlfn.IFS($AT745="target_sister",$AO745,$AT745="target_brother", $AN745,$AT745="distractor_sister",$AQ745,$AT745="distractor_brother",$AP745)</f>
        <v>ST3_brother_alex.png</v>
      </c>
      <c r="AB745" s="106" t="str" cm="1">
        <f t="array" ref="AB745">_xlfn.IFS($AU745="target_sister",$AO745,$AU745="target_brother", $AN745,$AU745="distractor_sister",$AQ745,$AU745="distractor_brother",$AP745)</f>
        <v>HT1_brother_casey.png</v>
      </c>
      <c r="AC745" s="111" t="str">
        <f>_xlfn.CONCAT(VLOOKUP($C745&amp;$G745,'Character Sets'!$A$3:$H$21,6,FALSE)," gave the ",LEFT($Q745,FIND(".",$Q745)-1)," to ",$AK745," ",$AL745,".")</f>
        <v>Alex gave the bacon to her sister.</v>
      </c>
      <c r="AD745" s="107">
        <v>17</v>
      </c>
      <c r="AE745" s="106" t="str" cm="1">
        <f t="array" ref="AE745">_xlfn.IFS($B745="both", "_nametag", $B745="nametag", "_nametag", $B745="intro", "", $B745="neither", "")</f>
        <v/>
      </c>
      <c r="AF745" s="46" t="s">
        <v>5</v>
      </c>
      <c r="AG745" s="46" t="s">
        <v>6</v>
      </c>
      <c r="AH745" s="108" t="str">
        <f t="shared" si="137"/>
        <v>bacon</v>
      </c>
      <c r="AI745" s="46" t="s">
        <v>7</v>
      </c>
      <c r="AJ745" s="110" t="str">
        <f t="shared" si="135"/>
        <v>top left</v>
      </c>
      <c r="AK745" s="110" t="str" cm="1">
        <f t="array" ref="AK745">_xlfn.IFS($G745="he", "his", $G745="she", "her", $G745="they", "their")</f>
        <v>her</v>
      </c>
      <c r="AL745" s="110" t="s">
        <v>136</v>
      </c>
      <c r="AM745" s="111" t="str">
        <f t="shared" si="136"/>
        <v>she_sister</v>
      </c>
      <c r="AN745" s="106" t="str">
        <f t="shared" si="138"/>
        <v>ST3_brother_alex.png</v>
      </c>
      <c r="AO745" s="106" t="str">
        <f t="shared" si="139"/>
        <v>ST3_sister_alex.png</v>
      </c>
      <c r="AP745" s="106" t="str">
        <f t="shared" si="140"/>
        <v>HT1_brother_casey.png</v>
      </c>
      <c r="AQ745" s="106" t="str">
        <f t="shared" si="141"/>
        <v>HT1_sister_casey.png</v>
      </c>
      <c r="AR745" s="106" t="s">
        <v>356</v>
      </c>
      <c r="AS745" s="106" t="s">
        <v>358</v>
      </c>
      <c r="AT745" s="106" t="s">
        <v>355</v>
      </c>
      <c r="AU745" s="106" t="s">
        <v>357</v>
      </c>
    </row>
    <row r="746" spans="1:47" x14ac:dyDescent="0.25">
      <c r="A746" s="107">
        <v>21</v>
      </c>
      <c r="B746" s="107" t="s">
        <v>125</v>
      </c>
      <c r="C746" s="107">
        <v>3</v>
      </c>
      <c r="D746" s="46" t="s">
        <v>10</v>
      </c>
      <c r="E746" s="46" t="str">
        <f t="shared" si="131"/>
        <v>neither_list3_critical18</v>
      </c>
      <c r="F746" s="109" t="s">
        <v>338</v>
      </c>
      <c r="G746" s="46" t="s">
        <v>196</v>
      </c>
      <c r="H746" s="46">
        <f>VLOOKUP($C746&amp;$G746,'Character Sets'!$A$3:$H$21,3,FALSE)</f>
        <v>8</v>
      </c>
      <c r="I746" s="46" t="str">
        <f>VLOOKUP($C746&amp;$G746,'Character Sets'!$A$3:$H$21,4,FALSE)</f>
        <v>ST3</v>
      </c>
      <c r="J746" s="46" t="str">
        <f>LOWER(VLOOKUP($C746&amp;$G746,'Character Sets'!$A$3:$H$21,6,FALSE))</f>
        <v>alex</v>
      </c>
      <c r="K746" s="114" t="str">
        <f t="shared" si="132"/>
        <v>ST3_she_alex.png</v>
      </c>
      <c r="L746" s="46" t="s">
        <v>197</v>
      </c>
      <c r="M746" s="46">
        <f>VLOOKUP($C746&amp;$L746,'Character Sets'!$A$3:$H$21,3,FALSE)</f>
        <v>9</v>
      </c>
      <c r="N746" s="46" t="str">
        <f>VLOOKUP($C746&amp;$L746,'Character Sets'!$A$3:$H$21,4,FALSE)</f>
        <v>HT1</v>
      </c>
      <c r="O746" s="46" t="str">
        <f>LOWER(VLOOKUP($C746&amp;$L746,'Character Sets'!$A$3:$H$21,6,FALSE))</f>
        <v>casey</v>
      </c>
      <c r="P746" s="114" t="str">
        <f t="shared" si="133"/>
        <v>HT1_they_casey.png</v>
      </c>
      <c r="Q746" s="127" t="s">
        <v>171</v>
      </c>
      <c r="R746" s="107" cm="1">
        <f t="array" ref="R746">_xlfn.IFS($AF746="left", 275, $AF746="right", 525)</f>
        <v>525</v>
      </c>
      <c r="S746" s="107" cm="1">
        <f t="array" ref="S746">_xlfn.IFS($AG746="left", 275, $AG746="right", 525)</f>
        <v>275</v>
      </c>
      <c r="T746" s="107" cm="1">
        <f t="array" ref="T746">_xlfn.IFS($AF746="left", 175, $AF746="right", 725)</f>
        <v>725</v>
      </c>
      <c r="U746" s="107" cm="1">
        <f t="array" ref="U746">_xlfn.IFS($AI746="top", 150, $AI746="bottom", 250)</f>
        <v>150</v>
      </c>
      <c r="V746" s="107" cm="1">
        <f t="array" ref="V746">_xlfn.IFS($AI746="top", 100, $AI746="bottom", 300)</f>
        <v>100</v>
      </c>
      <c r="W746" s="107" cm="1">
        <f t="array" ref="W746">_xlfn.IFS($AI746="top", 50, $AI746="bottom", 350)</f>
        <v>50</v>
      </c>
      <c r="X746" s="111" t="str">
        <f t="shared" si="134"/>
        <v>ST3_brother_alex.png</v>
      </c>
      <c r="Y746" s="106" t="str" cm="1">
        <f t="array" ref="Y746">_xlfn.IFS($AR746="target_sister",$AO746,$AR746="target_brother", $AN746,$AR746="distractor_sister",$AQ746,$AR746="distractor_brother",$AP746)</f>
        <v>HT1_brother_casey.png</v>
      </c>
      <c r="Z746" s="106" t="str" cm="1">
        <f t="array" ref="Z746">_xlfn.IFS($AS746="target_sister",$AO746,$AS746="target_brother", $AN746,$AS746="distractor_sister",$AQ746,$AS746="distractor_brother",$AP746)</f>
        <v>ST3_brother_alex.png</v>
      </c>
      <c r="AA746" s="106" t="str" cm="1">
        <f t="array" ref="AA746">_xlfn.IFS($AT746="target_sister",$AO746,$AT746="target_brother", $AN746,$AT746="distractor_sister",$AQ746,$AT746="distractor_brother",$AP746)</f>
        <v>HT1_sister_casey.png</v>
      </c>
      <c r="AB746" s="106" t="str" cm="1">
        <f t="array" ref="AB746">_xlfn.IFS($AU746="target_sister",$AO746,$AU746="target_brother", $AN746,$AU746="distractor_sister",$AQ746,$AU746="distractor_brother",$AP746)</f>
        <v>ST3_sister_alex.png</v>
      </c>
      <c r="AC746" s="111" t="str">
        <f>_xlfn.CONCAT(VLOOKUP($C746&amp;$G746,'Character Sets'!$A$3:$H$21,6,FALSE)," gave the ",LEFT($Q746,FIND(".",$Q746)-1)," to ",$AK746," ",$AL746,".")</f>
        <v>Alex gave the icecream to her brother.</v>
      </c>
      <c r="AD746" s="107">
        <v>18</v>
      </c>
      <c r="AE746" s="106" t="str" cm="1">
        <f t="array" ref="AE746">_xlfn.IFS($B746="both", "_nametag", $B746="nametag", "_nametag", $B746="intro", "", $B746="neither", "")</f>
        <v/>
      </c>
      <c r="AF746" s="46" t="s">
        <v>6</v>
      </c>
      <c r="AG746" s="46" t="s">
        <v>5</v>
      </c>
      <c r="AH746" s="108" t="str">
        <f t="shared" si="137"/>
        <v>icecream</v>
      </c>
      <c r="AI746" s="46" t="s">
        <v>7</v>
      </c>
      <c r="AJ746" s="110" t="str">
        <f t="shared" si="135"/>
        <v>top right</v>
      </c>
      <c r="AK746" s="110" t="str" cm="1">
        <f t="array" ref="AK746">_xlfn.IFS($G746="he", "his", $G746="she", "her", $G746="they", "their")</f>
        <v>her</v>
      </c>
      <c r="AL746" s="110" t="s">
        <v>135</v>
      </c>
      <c r="AM746" s="111" t="str">
        <f t="shared" si="136"/>
        <v>she_brother</v>
      </c>
      <c r="AN746" s="106" t="str">
        <f t="shared" si="138"/>
        <v>ST3_brother_alex.png</v>
      </c>
      <c r="AO746" s="106" t="str">
        <f t="shared" si="139"/>
        <v>ST3_sister_alex.png</v>
      </c>
      <c r="AP746" s="106" t="str">
        <f t="shared" si="140"/>
        <v>HT1_brother_casey.png</v>
      </c>
      <c r="AQ746" s="106" t="str">
        <f t="shared" si="141"/>
        <v>HT1_sister_casey.png</v>
      </c>
      <c r="AR746" s="106" t="s">
        <v>357</v>
      </c>
      <c r="AS746" s="106" t="s">
        <v>355</v>
      </c>
      <c r="AT746" s="106" t="s">
        <v>358</v>
      </c>
      <c r="AU746" s="106" t="s">
        <v>356</v>
      </c>
    </row>
    <row r="747" spans="1:47" x14ac:dyDescent="0.25">
      <c r="A747" s="107">
        <v>21</v>
      </c>
      <c r="B747" s="107" t="s">
        <v>125</v>
      </c>
      <c r="C747" s="107">
        <v>3</v>
      </c>
      <c r="D747" s="46" t="s">
        <v>10</v>
      </c>
      <c r="E747" s="46" t="str">
        <f t="shared" si="131"/>
        <v>neither_list3_critical19</v>
      </c>
      <c r="F747" s="109" t="s">
        <v>338</v>
      </c>
      <c r="G747" s="46" t="s">
        <v>196</v>
      </c>
      <c r="H747" s="46">
        <f>VLOOKUP($C747&amp;$G747,'Character Sets'!$A$3:$H$21,3,FALSE)</f>
        <v>8</v>
      </c>
      <c r="I747" s="46" t="str">
        <f>VLOOKUP($C747&amp;$G747,'Character Sets'!$A$3:$H$21,4,FALSE)</f>
        <v>ST3</v>
      </c>
      <c r="J747" s="46" t="str">
        <f>LOWER(VLOOKUP($C747&amp;$G747,'Character Sets'!$A$3:$H$21,6,FALSE))</f>
        <v>alex</v>
      </c>
      <c r="K747" s="114" t="str">
        <f t="shared" si="132"/>
        <v>ST3_she_alex.png</v>
      </c>
      <c r="L747" s="46" t="s">
        <v>197</v>
      </c>
      <c r="M747" s="46">
        <f>VLOOKUP($C747&amp;$L747,'Character Sets'!$A$3:$H$21,3,FALSE)</f>
        <v>9</v>
      </c>
      <c r="N747" s="46" t="str">
        <f>VLOOKUP($C747&amp;$L747,'Character Sets'!$A$3:$H$21,4,FALSE)</f>
        <v>HT1</v>
      </c>
      <c r="O747" s="46" t="str">
        <f>LOWER(VLOOKUP($C747&amp;$L747,'Character Sets'!$A$3:$H$21,6,FALSE))</f>
        <v>casey</v>
      </c>
      <c r="P747" s="114" t="str">
        <f t="shared" si="133"/>
        <v>HT1_they_casey.png</v>
      </c>
      <c r="Q747" s="114" t="s">
        <v>27</v>
      </c>
      <c r="R747" s="107" cm="1">
        <f t="array" ref="R747">_xlfn.IFS($AF747="left", 275, $AF747="right", 525)</f>
        <v>275</v>
      </c>
      <c r="S747" s="107" cm="1">
        <f t="array" ref="S747">_xlfn.IFS($AG747="left", 275, $AG747="right", 525)</f>
        <v>525</v>
      </c>
      <c r="T747" s="107" cm="1">
        <f t="array" ref="T747">_xlfn.IFS($AF747="left", 175, $AF747="right", 725)</f>
        <v>175</v>
      </c>
      <c r="U747" s="107" cm="1">
        <f t="array" ref="U747">_xlfn.IFS($AI747="top", 150, $AI747="bottom", 250)</f>
        <v>250</v>
      </c>
      <c r="V747" s="107" cm="1">
        <f t="array" ref="V747">_xlfn.IFS($AI747="top", 100, $AI747="bottom", 300)</f>
        <v>300</v>
      </c>
      <c r="W747" s="107" cm="1">
        <f t="array" ref="W747">_xlfn.IFS($AI747="top", 50, $AI747="bottom", 350)</f>
        <v>350</v>
      </c>
      <c r="X747" s="111" t="str">
        <f t="shared" si="134"/>
        <v>ST3_sister_alex.png</v>
      </c>
      <c r="Y747" s="106" t="str" cm="1">
        <f t="array" ref="Y747">_xlfn.IFS($AR747="target_sister",$AO747,$AR747="target_brother", $AN747,$AR747="distractor_sister",$AQ747,$AR747="distractor_brother",$AP747)</f>
        <v>ST3_brother_alex.png</v>
      </c>
      <c r="Z747" s="106" t="str" cm="1">
        <f t="array" ref="Z747">_xlfn.IFS($AS747="target_sister",$AO747,$AS747="target_brother", $AN747,$AS747="distractor_sister",$AQ747,$AS747="distractor_brother",$AP747)</f>
        <v>HT1_sister_casey.png</v>
      </c>
      <c r="AA747" s="106" t="str" cm="1">
        <f t="array" ref="AA747">_xlfn.IFS($AT747="target_sister",$AO747,$AT747="target_brother", $AN747,$AT747="distractor_sister",$AQ747,$AT747="distractor_brother",$AP747)</f>
        <v>ST3_sister_alex.png</v>
      </c>
      <c r="AB747" s="106" t="str" cm="1">
        <f t="array" ref="AB747">_xlfn.IFS($AU747="target_sister",$AO747,$AU747="target_brother", $AN747,$AU747="distractor_sister",$AQ747,$AU747="distractor_brother",$AP747)</f>
        <v>HT1_brother_casey.png</v>
      </c>
      <c r="AC747" s="111" t="str">
        <f>_xlfn.CONCAT(VLOOKUP($C747&amp;$G747,'Character Sets'!$A$3:$H$21,6,FALSE)," gave the ",LEFT($Q747,FIND(".",$Q747)-1)," to ",$AK747," ",$AL747,".")</f>
        <v>Alex gave the carrot to her sister.</v>
      </c>
      <c r="AD747" s="107">
        <v>19</v>
      </c>
      <c r="AE747" s="106" t="str" cm="1">
        <f t="array" ref="AE747">_xlfn.IFS($B747="both", "_nametag", $B747="nametag", "_nametag", $B747="intro", "", $B747="neither", "")</f>
        <v/>
      </c>
      <c r="AF747" s="46" t="s">
        <v>5</v>
      </c>
      <c r="AG747" s="46" t="s">
        <v>6</v>
      </c>
      <c r="AH747" s="108" t="str">
        <f t="shared" si="137"/>
        <v>carrot</v>
      </c>
      <c r="AI747" s="46" t="s">
        <v>8</v>
      </c>
      <c r="AJ747" s="110" t="str">
        <f t="shared" si="135"/>
        <v>bottom left</v>
      </c>
      <c r="AK747" s="110" t="str" cm="1">
        <f t="array" ref="AK747">_xlfn.IFS($G747="he", "his", $G747="she", "her", $G747="they", "their")</f>
        <v>her</v>
      </c>
      <c r="AL747" s="110" t="s">
        <v>136</v>
      </c>
      <c r="AM747" s="111" t="str">
        <f t="shared" si="136"/>
        <v>she_sister</v>
      </c>
      <c r="AN747" s="106" t="str">
        <f t="shared" si="138"/>
        <v>ST3_brother_alex.png</v>
      </c>
      <c r="AO747" s="106" t="str">
        <f t="shared" si="139"/>
        <v>ST3_sister_alex.png</v>
      </c>
      <c r="AP747" s="106" t="str">
        <f t="shared" si="140"/>
        <v>HT1_brother_casey.png</v>
      </c>
      <c r="AQ747" s="106" t="str">
        <f t="shared" si="141"/>
        <v>HT1_sister_casey.png</v>
      </c>
      <c r="AR747" s="106" t="s">
        <v>355</v>
      </c>
      <c r="AS747" s="106" t="s">
        <v>358</v>
      </c>
      <c r="AT747" s="106" t="s">
        <v>356</v>
      </c>
      <c r="AU747" s="106" t="s">
        <v>357</v>
      </c>
    </row>
    <row r="748" spans="1:47" x14ac:dyDescent="0.25">
      <c r="A748" s="107">
        <v>21</v>
      </c>
      <c r="B748" s="107" t="s">
        <v>125</v>
      </c>
      <c r="C748" s="107">
        <v>3</v>
      </c>
      <c r="D748" s="46" t="s">
        <v>10</v>
      </c>
      <c r="E748" s="46" t="str">
        <f t="shared" si="131"/>
        <v>neither_list3_critical20</v>
      </c>
      <c r="F748" s="109" t="s">
        <v>338</v>
      </c>
      <c r="G748" s="46" t="s">
        <v>196</v>
      </c>
      <c r="H748" s="46">
        <f>VLOOKUP($C748&amp;$G748,'Character Sets'!$A$3:$H$21,3,FALSE)</f>
        <v>8</v>
      </c>
      <c r="I748" s="46" t="str">
        <f>VLOOKUP($C748&amp;$G748,'Character Sets'!$A$3:$H$21,4,FALSE)</f>
        <v>ST3</v>
      </c>
      <c r="J748" s="46" t="str">
        <f>LOWER(VLOOKUP($C748&amp;$G748,'Character Sets'!$A$3:$H$21,6,FALSE))</f>
        <v>alex</v>
      </c>
      <c r="K748" s="114" t="str">
        <f t="shared" si="132"/>
        <v>ST3_she_alex.png</v>
      </c>
      <c r="L748" s="46" t="s">
        <v>197</v>
      </c>
      <c r="M748" s="46">
        <f>VLOOKUP($C748&amp;$L748,'Character Sets'!$A$3:$H$21,3,FALSE)</f>
        <v>9</v>
      </c>
      <c r="N748" s="46" t="str">
        <f>VLOOKUP($C748&amp;$L748,'Character Sets'!$A$3:$H$21,4,FALSE)</f>
        <v>HT1</v>
      </c>
      <c r="O748" s="46" t="str">
        <f>LOWER(VLOOKUP($C748&amp;$L748,'Character Sets'!$A$3:$H$21,6,FALSE))</f>
        <v>casey</v>
      </c>
      <c r="P748" s="114" t="str">
        <f t="shared" si="133"/>
        <v>HT1_they_casey.png</v>
      </c>
      <c r="Q748" s="114" t="s">
        <v>28</v>
      </c>
      <c r="R748" s="107" cm="1">
        <f t="array" ref="R748">_xlfn.IFS($AF748="left", 275, $AF748="right", 525)</f>
        <v>525</v>
      </c>
      <c r="S748" s="107" cm="1">
        <f t="array" ref="S748">_xlfn.IFS($AG748="left", 275, $AG748="right", 525)</f>
        <v>275</v>
      </c>
      <c r="T748" s="107" cm="1">
        <f t="array" ref="T748">_xlfn.IFS($AF748="left", 175, $AF748="right", 725)</f>
        <v>725</v>
      </c>
      <c r="U748" s="107" cm="1">
        <f t="array" ref="U748">_xlfn.IFS($AI748="top", 150, $AI748="bottom", 250)</f>
        <v>250</v>
      </c>
      <c r="V748" s="107" cm="1">
        <f t="array" ref="V748">_xlfn.IFS($AI748="top", 100, $AI748="bottom", 300)</f>
        <v>300</v>
      </c>
      <c r="W748" s="107" cm="1">
        <f t="array" ref="W748">_xlfn.IFS($AI748="top", 50, $AI748="bottom", 350)</f>
        <v>350</v>
      </c>
      <c r="X748" s="111" t="str">
        <f t="shared" si="134"/>
        <v>ST3_brother_alex.png</v>
      </c>
      <c r="Y748" s="106" t="str" cm="1">
        <f t="array" ref="Y748">_xlfn.IFS($AR748="target_sister",$AO748,$AR748="target_brother", $AN748,$AR748="distractor_sister",$AQ748,$AR748="distractor_brother",$AP748)</f>
        <v>HT1_brother_casey.png</v>
      </c>
      <c r="Z748" s="106" t="str" cm="1">
        <f t="array" ref="Z748">_xlfn.IFS($AS748="target_sister",$AO748,$AS748="target_brother", $AN748,$AS748="distractor_sister",$AQ748,$AS748="distractor_brother",$AP748)</f>
        <v>ST3_sister_alex.png</v>
      </c>
      <c r="AA748" s="106" t="str" cm="1">
        <f t="array" ref="AA748">_xlfn.IFS($AT748="target_sister",$AO748,$AT748="target_brother", $AN748,$AT748="distractor_sister",$AQ748,$AT748="distractor_brother",$AP748)</f>
        <v>HT1_sister_casey.png</v>
      </c>
      <c r="AB748" s="106" t="str" cm="1">
        <f t="array" ref="AB748">_xlfn.IFS($AU748="target_sister",$AO748,$AU748="target_brother", $AN748,$AU748="distractor_sister",$AQ748,$AU748="distractor_brother",$AP748)</f>
        <v>ST3_brother_alex.png</v>
      </c>
      <c r="AC748" s="111" t="str">
        <f>_xlfn.CONCAT(VLOOKUP($C748&amp;$G748,'Character Sets'!$A$3:$H$21,6,FALSE)," gave the ",LEFT($Q748,FIND(".",$Q748)-1)," to ",$AK748," ",$AL748,".")</f>
        <v>Alex gave the lemon to her brother.</v>
      </c>
      <c r="AD748" s="107">
        <v>20</v>
      </c>
      <c r="AE748" s="106" t="str" cm="1">
        <f t="array" ref="AE748">_xlfn.IFS($B748="both", "_nametag", $B748="nametag", "_nametag", $B748="intro", "", $B748="neither", "")</f>
        <v/>
      </c>
      <c r="AF748" s="46" t="s">
        <v>6</v>
      </c>
      <c r="AG748" s="46" t="s">
        <v>5</v>
      </c>
      <c r="AH748" s="108" t="str">
        <f t="shared" si="137"/>
        <v>lemon</v>
      </c>
      <c r="AI748" s="46" t="s">
        <v>8</v>
      </c>
      <c r="AJ748" s="110" t="str">
        <f t="shared" si="135"/>
        <v>bottom right</v>
      </c>
      <c r="AK748" s="110" t="str" cm="1">
        <f t="array" ref="AK748">_xlfn.IFS($G748="he", "his", $G748="she", "her", $G748="they", "their")</f>
        <v>her</v>
      </c>
      <c r="AL748" s="110" t="s">
        <v>135</v>
      </c>
      <c r="AM748" s="111" t="str">
        <f t="shared" si="136"/>
        <v>she_brother</v>
      </c>
      <c r="AN748" s="106" t="str">
        <f t="shared" si="138"/>
        <v>ST3_brother_alex.png</v>
      </c>
      <c r="AO748" s="106" t="str">
        <f t="shared" si="139"/>
        <v>ST3_sister_alex.png</v>
      </c>
      <c r="AP748" s="106" t="str">
        <f t="shared" si="140"/>
        <v>HT1_brother_casey.png</v>
      </c>
      <c r="AQ748" s="106" t="str">
        <f t="shared" si="141"/>
        <v>HT1_sister_casey.png</v>
      </c>
      <c r="AR748" s="106" t="s">
        <v>357</v>
      </c>
      <c r="AS748" s="106" t="s">
        <v>356</v>
      </c>
      <c r="AT748" s="106" t="s">
        <v>358</v>
      </c>
      <c r="AU748" s="106" t="s">
        <v>355</v>
      </c>
    </row>
    <row r="749" spans="1:47" x14ac:dyDescent="0.25">
      <c r="A749" s="107">
        <v>21</v>
      </c>
      <c r="B749" s="107" t="s">
        <v>125</v>
      </c>
      <c r="C749" s="107">
        <v>3</v>
      </c>
      <c r="D749" s="46" t="s">
        <v>10</v>
      </c>
      <c r="E749" s="46" t="str">
        <f t="shared" si="131"/>
        <v>neither_list3_critical21</v>
      </c>
      <c r="F749" s="109" t="s">
        <v>339</v>
      </c>
      <c r="G749" s="46" t="s">
        <v>197</v>
      </c>
      <c r="H749" s="46">
        <f>VLOOKUP($C749&amp;$G749,'Character Sets'!$A$3:$H$21,3,FALSE)</f>
        <v>9</v>
      </c>
      <c r="I749" s="46" t="str">
        <f>VLOOKUP($C749&amp;$G749,'Character Sets'!$A$3:$H$21,4,FALSE)</f>
        <v>HT1</v>
      </c>
      <c r="J749" s="46" t="str">
        <f>LOWER(VLOOKUP($C749&amp;$G749,'Character Sets'!$A$3:$H$21,6,FALSE))</f>
        <v>casey</v>
      </c>
      <c r="K749" s="114" t="str">
        <f t="shared" si="132"/>
        <v>HT1_they_casey.png</v>
      </c>
      <c r="L749" s="46" t="s">
        <v>196</v>
      </c>
      <c r="M749" s="46">
        <f>VLOOKUP($C749&amp;$L749,'Character Sets'!$A$3:$H$21,3,FALSE)</f>
        <v>8</v>
      </c>
      <c r="N749" s="46" t="str">
        <f>VLOOKUP($C749&amp;$L749,'Character Sets'!$A$3:$H$21,4,FALSE)</f>
        <v>ST3</v>
      </c>
      <c r="O749" s="46" t="str">
        <f>LOWER(VLOOKUP($C749&amp;$L749,'Character Sets'!$A$3:$H$21,6,FALSE))</f>
        <v>alex</v>
      </c>
      <c r="P749" s="114" t="str">
        <f t="shared" si="133"/>
        <v>ST3_she_alex.png</v>
      </c>
      <c r="Q749" s="114" t="s">
        <v>170</v>
      </c>
      <c r="R749" s="107" cm="1">
        <f t="array" ref="R749">_xlfn.IFS($AF749="left", 275, $AF749="right", 525)</f>
        <v>275</v>
      </c>
      <c r="S749" s="107" cm="1">
        <f t="array" ref="S749">_xlfn.IFS($AG749="left", 275, $AG749="right", 525)</f>
        <v>525</v>
      </c>
      <c r="T749" s="107" cm="1">
        <f t="array" ref="T749">_xlfn.IFS($AF749="left", 175, $AF749="right", 725)</f>
        <v>175</v>
      </c>
      <c r="U749" s="107" cm="1">
        <f t="array" ref="U749">_xlfn.IFS($AI749="top", 150, $AI749="bottom", 250)</f>
        <v>150</v>
      </c>
      <c r="V749" s="107" cm="1">
        <f t="array" ref="V749">_xlfn.IFS($AI749="top", 100, $AI749="bottom", 300)</f>
        <v>100</v>
      </c>
      <c r="W749" s="107" cm="1">
        <f t="array" ref="W749">_xlfn.IFS($AI749="top", 50, $AI749="bottom", 350)</f>
        <v>50</v>
      </c>
      <c r="X749" s="111" t="str">
        <f t="shared" si="134"/>
        <v>HT1_brother_casey.png</v>
      </c>
      <c r="Y749" s="106" t="str" cm="1">
        <f t="array" ref="Y749">_xlfn.IFS($AR749="target_sister",$AO749,$AR749="target_brother", $AN749,$AR749="distractor_sister",$AQ749,$AR749="distractor_brother",$AP749)</f>
        <v>HT1_brother_casey.png</v>
      </c>
      <c r="Z749" s="106" t="str" cm="1">
        <f t="array" ref="Z749">_xlfn.IFS($AS749="target_sister",$AO749,$AS749="target_brother", $AN749,$AS749="distractor_sister",$AQ749,$AS749="distractor_brother",$AP749)</f>
        <v>ST3_sister_alex.png</v>
      </c>
      <c r="AA749" s="106" t="str" cm="1">
        <f t="array" ref="AA749">_xlfn.IFS($AT749="target_sister",$AO749,$AT749="target_brother", $AN749,$AT749="distractor_sister",$AQ749,$AT749="distractor_brother",$AP749)</f>
        <v>HT1_sister_casey.png</v>
      </c>
      <c r="AB749" s="106" t="str" cm="1">
        <f t="array" ref="AB749">_xlfn.IFS($AU749="target_sister",$AO749,$AU749="target_brother", $AN749,$AU749="distractor_sister",$AQ749,$AU749="distractor_brother",$AP749)</f>
        <v>ST3_brother_alex.png</v>
      </c>
      <c r="AC749" s="111" t="str">
        <f>_xlfn.CONCAT(VLOOKUP($C749&amp;$G749,'Character Sets'!$A$3:$H$21,6,FALSE)," gave the ",LEFT($Q749,FIND(".",$Q749)-1)," to ",$AK749," ",$AL749,".")</f>
        <v>Casey gave the pizza to their brother.</v>
      </c>
      <c r="AD749" s="107">
        <v>21</v>
      </c>
      <c r="AE749" s="106" t="str" cm="1">
        <f t="array" ref="AE749">_xlfn.IFS($B749="both", "_nametag", $B749="nametag", "_nametag", $B749="intro", "", $B749="neither", "")</f>
        <v/>
      </c>
      <c r="AF749" s="46" t="s">
        <v>5</v>
      </c>
      <c r="AG749" s="46" t="s">
        <v>6</v>
      </c>
      <c r="AH749" s="108" t="str">
        <f t="shared" si="137"/>
        <v>pizza</v>
      </c>
      <c r="AI749" s="46" t="s">
        <v>7</v>
      </c>
      <c r="AJ749" s="110" t="str">
        <f t="shared" si="135"/>
        <v>top left</v>
      </c>
      <c r="AK749" s="110" t="str" cm="1">
        <f t="array" ref="AK749">_xlfn.IFS($G749="he", "his", $G749="she", "her", $G749="they", "their")</f>
        <v>their</v>
      </c>
      <c r="AL749" s="110" t="s">
        <v>135</v>
      </c>
      <c r="AM749" s="111" t="str">
        <f t="shared" si="136"/>
        <v>they_brother</v>
      </c>
      <c r="AN749" s="106" t="str">
        <f t="shared" si="138"/>
        <v>HT1_brother_casey.png</v>
      </c>
      <c r="AO749" s="106" t="str">
        <f t="shared" si="139"/>
        <v>HT1_sister_casey.png</v>
      </c>
      <c r="AP749" s="106" t="str">
        <f t="shared" si="140"/>
        <v>ST3_brother_alex.png</v>
      </c>
      <c r="AQ749" s="106" t="str">
        <f t="shared" si="141"/>
        <v>ST3_sister_alex.png</v>
      </c>
      <c r="AR749" s="106" t="s">
        <v>355</v>
      </c>
      <c r="AS749" s="106" t="s">
        <v>358</v>
      </c>
      <c r="AT749" s="106" t="s">
        <v>356</v>
      </c>
      <c r="AU749" s="106" t="s">
        <v>357</v>
      </c>
    </row>
    <row r="750" spans="1:47" x14ac:dyDescent="0.25">
      <c r="A750" s="107">
        <v>21</v>
      </c>
      <c r="B750" s="107" t="s">
        <v>125</v>
      </c>
      <c r="C750" s="107">
        <v>3</v>
      </c>
      <c r="D750" s="46" t="s">
        <v>10</v>
      </c>
      <c r="E750" s="46" t="str">
        <f t="shared" si="131"/>
        <v>neither_list3_critical22</v>
      </c>
      <c r="F750" s="109" t="s">
        <v>339</v>
      </c>
      <c r="G750" s="46" t="s">
        <v>197</v>
      </c>
      <c r="H750" s="46">
        <f>VLOOKUP($C750&amp;$G750,'Character Sets'!$A$3:$H$21,3,FALSE)</f>
        <v>9</v>
      </c>
      <c r="I750" s="46" t="str">
        <f>VLOOKUP($C750&amp;$G750,'Character Sets'!$A$3:$H$21,4,FALSE)</f>
        <v>HT1</v>
      </c>
      <c r="J750" s="46" t="str">
        <f>LOWER(VLOOKUP($C750&amp;$G750,'Character Sets'!$A$3:$H$21,6,FALSE))</f>
        <v>casey</v>
      </c>
      <c r="K750" s="114" t="str">
        <f t="shared" si="132"/>
        <v>HT1_they_casey.png</v>
      </c>
      <c r="L750" s="46" t="s">
        <v>196</v>
      </c>
      <c r="M750" s="46">
        <f>VLOOKUP($C750&amp;$L750,'Character Sets'!$A$3:$H$21,3,FALSE)</f>
        <v>8</v>
      </c>
      <c r="N750" s="46" t="str">
        <f>VLOOKUP($C750&amp;$L750,'Character Sets'!$A$3:$H$21,4,FALSE)</f>
        <v>ST3</v>
      </c>
      <c r="O750" s="46" t="str">
        <f>LOWER(VLOOKUP($C750&amp;$L750,'Character Sets'!$A$3:$H$21,6,FALSE))</f>
        <v>alex</v>
      </c>
      <c r="P750" s="114" t="str">
        <f t="shared" si="133"/>
        <v>ST3_she_alex.png</v>
      </c>
      <c r="Q750" s="114" t="s">
        <v>176</v>
      </c>
      <c r="R750" s="107" cm="1">
        <f t="array" ref="R750">_xlfn.IFS($AF750="left", 275, $AF750="right", 525)</f>
        <v>525</v>
      </c>
      <c r="S750" s="107" cm="1">
        <f t="array" ref="S750">_xlfn.IFS($AG750="left", 275, $AG750="right", 525)</f>
        <v>275</v>
      </c>
      <c r="T750" s="107" cm="1">
        <f t="array" ref="T750">_xlfn.IFS($AF750="left", 175, $AF750="right", 725)</f>
        <v>725</v>
      </c>
      <c r="U750" s="107" cm="1">
        <f t="array" ref="U750">_xlfn.IFS($AI750="top", 150, $AI750="bottom", 250)</f>
        <v>150</v>
      </c>
      <c r="V750" s="107" cm="1">
        <f t="array" ref="V750">_xlfn.IFS($AI750="top", 100, $AI750="bottom", 300)</f>
        <v>100</v>
      </c>
      <c r="W750" s="107" cm="1">
        <f t="array" ref="W750">_xlfn.IFS($AI750="top", 50, $AI750="bottom", 350)</f>
        <v>50</v>
      </c>
      <c r="X750" s="111" t="str">
        <f t="shared" si="134"/>
        <v>HT1_sister_casey.png</v>
      </c>
      <c r="Y750" s="106" t="str" cm="1">
        <f t="array" ref="Y750">_xlfn.IFS($AR750="target_sister",$AO750,$AR750="target_brother", $AN750,$AR750="distractor_sister",$AQ750,$AR750="distractor_brother",$AP750)</f>
        <v>ST3_brother_alex.png</v>
      </c>
      <c r="Z750" s="106" t="str" cm="1">
        <f t="array" ref="Z750">_xlfn.IFS($AS750="target_sister",$AO750,$AS750="target_brother", $AN750,$AS750="distractor_sister",$AQ750,$AS750="distractor_brother",$AP750)</f>
        <v>HT1_sister_casey.png</v>
      </c>
      <c r="AA750" s="106" t="str" cm="1">
        <f t="array" ref="AA750">_xlfn.IFS($AT750="target_sister",$AO750,$AT750="target_brother", $AN750,$AT750="distractor_sister",$AQ750,$AT750="distractor_brother",$AP750)</f>
        <v>ST3_sister_alex.png</v>
      </c>
      <c r="AB750" s="106" t="str" cm="1">
        <f t="array" ref="AB750">_xlfn.IFS($AU750="target_sister",$AO750,$AU750="target_brother", $AN750,$AU750="distractor_sister",$AQ750,$AU750="distractor_brother",$AP750)</f>
        <v>HT1_brother_casey.png</v>
      </c>
      <c r="AC750" s="111" t="str">
        <f>_xlfn.CONCAT(VLOOKUP($C750&amp;$G750,'Character Sets'!$A$3:$H$21,6,FALSE)," gave the ",LEFT($Q750,FIND(".",$Q750)-1)," to ",$AK750," ",$AL750,".")</f>
        <v>Casey gave the plate to their sister.</v>
      </c>
      <c r="AD750" s="107">
        <v>22</v>
      </c>
      <c r="AE750" s="106" t="str" cm="1">
        <f t="array" ref="AE750">_xlfn.IFS($B750="both", "_nametag", $B750="nametag", "_nametag", $B750="intro", "", $B750="neither", "")</f>
        <v/>
      </c>
      <c r="AF750" s="46" t="s">
        <v>6</v>
      </c>
      <c r="AG750" s="46" t="s">
        <v>5</v>
      </c>
      <c r="AH750" s="108" t="str">
        <f t="shared" si="137"/>
        <v>plate</v>
      </c>
      <c r="AI750" s="46" t="s">
        <v>7</v>
      </c>
      <c r="AJ750" s="110" t="str">
        <f t="shared" si="135"/>
        <v>top right</v>
      </c>
      <c r="AK750" s="110" t="str" cm="1">
        <f t="array" ref="AK750">_xlfn.IFS($G750="he", "his", $G750="she", "her", $G750="they", "their")</f>
        <v>their</v>
      </c>
      <c r="AL750" s="110" t="s">
        <v>136</v>
      </c>
      <c r="AM750" s="111" t="str">
        <f t="shared" si="136"/>
        <v>they_sister</v>
      </c>
      <c r="AN750" s="106" t="str">
        <f t="shared" si="138"/>
        <v>HT1_brother_casey.png</v>
      </c>
      <c r="AO750" s="106" t="str">
        <f t="shared" si="139"/>
        <v>HT1_sister_casey.png</v>
      </c>
      <c r="AP750" s="106" t="str">
        <f t="shared" si="140"/>
        <v>ST3_brother_alex.png</v>
      </c>
      <c r="AQ750" s="106" t="str">
        <f t="shared" si="141"/>
        <v>ST3_sister_alex.png</v>
      </c>
      <c r="AR750" s="106" t="s">
        <v>357</v>
      </c>
      <c r="AS750" s="106" t="s">
        <v>356</v>
      </c>
      <c r="AT750" s="106" t="s">
        <v>358</v>
      </c>
      <c r="AU750" s="106" t="s">
        <v>355</v>
      </c>
    </row>
    <row r="751" spans="1:47" x14ac:dyDescent="0.25">
      <c r="A751" s="107">
        <v>21</v>
      </c>
      <c r="B751" s="107" t="s">
        <v>125</v>
      </c>
      <c r="C751" s="107">
        <v>3</v>
      </c>
      <c r="D751" s="46" t="s">
        <v>10</v>
      </c>
      <c r="E751" s="46" t="str">
        <f t="shared" si="131"/>
        <v>neither_list3_critical23</v>
      </c>
      <c r="F751" s="109" t="s">
        <v>339</v>
      </c>
      <c r="G751" s="46" t="s">
        <v>197</v>
      </c>
      <c r="H751" s="46">
        <f>VLOOKUP($C751&amp;$G751,'Character Sets'!$A$3:$H$21,3,FALSE)</f>
        <v>9</v>
      </c>
      <c r="I751" s="46" t="str">
        <f>VLOOKUP($C751&amp;$G751,'Character Sets'!$A$3:$H$21,4,FALSE)</f>
        <v>HT1</v>
      </c>
      <c r="J751" s="46" t="str">
        <f>LOWER(VLOOKUP($C751&amp;$G751,'Character Sets'!$A$3:$H$21,6,FALSE))</f>
        <v>casey</v>
      </c>
      <c r="K751" s="114" t="str">
        <f t="shared" si="132"/>
        <v>HT1_they_casey.png</v>
      </c>
      <c r="L751" s="46" t="s">
        <v>196</v>
      </c>
      <c r="M751" s="46">
        <f>VLOOKUP($C751&amp;$L751,'Character Sets'!$A$3:$H$21,3,FALSE)</f>
        <v>8</v>
      </c>
      <c r="N751" s="46" t="str">
        <f>VLOOKUP($C751&amp;$L751,'Character Sets'!$A$3:$H$21,4,FALSE)</f>
        <v>ST3</v>
      </c>
      <c r="O751" s="46" t="str">
        <f>LOWER(VLOOKUP($C751&amp;$L751,'Character Sets'!$A$3:$H$21,6,FALSE))</f>
        <v>alex</v>
      </c>
      <c r="P751" s="114" t="str">
        <f t="shared" si="133"/>
        <v>ST3_she_alex.png</v>
      </c>
      <c r="Q751" s="117" t="s">
        <v>37</v>
      </c>
      <c r="R751" s="107" cm="1">
        <f t="array" ref="R751">_xlfn.IFS($AF751="left", 275, $AF751="right", 525)</f>
        <v>275</v>
      </c>
      <c r="S751" s="107" cm="1">
        <f t="array" ref="S751">_xlfn.IFS($AG751="left", 275, $AG751="right", 525)</f>
        <v>525</v>
      </c>
      <c r="T751" s="107" cm="1">
        <f t="array" ref="T751">_xlfn.IFS($AF751="left", 175, $AF751="right", 725)</f>
        <v>175</v>
      </c>
      <c r="U751" s="107" cm="1">
        <f t="array" ref="U751">_xlfn.IFS($AI751="top", 150, $AI751="bottom", 250)</f>
        <v>250</v>
      </c>
      <c r="V751" s="107" cm="1">
        <f t="array" ref="V751">_xlfn.IFS($AI751="top", 100, $AI751="bottom", 300)</f>
        <v>300</v>
      </c>
      <c r="W751" s="107" cm="1">
        <f t="array" ref="W751">_xlfn.IFS($AI751="top", 50, $AI751="bottom", 350)</f>
        <v>350</v>
      </c>
      <c r="X751" s="111" t="str">
        <f t="shared" si="134"/>
        <v>HT1_sister_casey.png</v>
      </c>
      <c r="Y751" s="106" t="str" cm="1">
        <f t="array" ref="Y751">_xlfn.IFS($AR751="target_sister",$AO751,$AR751="target_brother", $AN751,$AR751="distractor_sister",$AQ751,$AR751="distractor_brother",$AP751)</f>
        <v>HT1_brother_casey.png</v>
      </c>
      <c r="Z751" s="106" t="str" cm="1">
        <f t="array" ref="Z751">_xlfn.IFS($AS751="target_sister",$AO751,$AS751="target_brother", $AN751,$AS751="distractor_sister",$AQ751,$AS751="distractor_brother",$AP751)</f>
        <v>ST3_sister_alex.png</v>
      </c>
      <c r="AA751" s="106" t="str" cm="1">
        <f t="array" ref="AA751">_xlfn.IFS($AT751="target_sister",$AO751,$AT751="target_brother", $AN751,$AT751="distractor_sister",$AQ751,$AT751="distractor_brother",$AP751)</f>
        <v>HT1_sister_casey.png</v>
      </c>
      <c r="AB751" s="106" t="str" cm="1">
        <f t="array" ref="AB751">_xlfn.IFS($AU751="target_sister",$AO751,$AU751="target_brother", $AN751,$AU751="distractor_sister",$AQ751,$AU751="distractor_brother",$AP751)</f>
        <v>ST3_brother_alex.png</v>
      </c>
      <c r="AC751" s="111" t="str">
        <f>_xlfn.CONCAT(VLOOKUP($C751&amp;$G751,'Character Sets'!$A$3:$H$21,6,FALSE)," gave the ",LEFT($Q751,FIND(".",$Q751)-1)," to ",$AK751," ",$AL751,".")</f>
        <v>Casey gave the orange to their sister.</v>
      </c>
      <c r="AD751" s="107">
        <v>23</v>
      </c>
      <c r="AE751" s="106" t="str" cm="1">
        <f t="array" ref="AE751">_xlfn.IFS($B751="both", "_nametag", $B751="nametag", "_nametag", $B751="intro", "", $B751="neither", "")</f>
        <v/>
      </c>
      <c r="AF751" s="46" t="s">
        <v>5</v>
      </c>
      <c r="AG751" s="46" t="s">
        <v>6</v>
      </c>
      <c r="AH751" s="108" t="str">
        <f t="shared" si="137"/>
        <v>orange</v>
      </c>
      <c r="AI751" s="46" t="s">
        <v>8</v>
      </c>
      <c r="AJ751" s="110" t="str">
        <f t="shared" si="135"/>
        <v>bottom left</v>
      </c>
      <c r="AK751" s="110" t="str" cm="1">
        <f t="array" ref="AK751">_xlfn.IFS($G751="he", "his", $G751="she", "her", $G751="they", "their")</f>
        <v>their</v>
      </c>
      <c r="AL751" s="110" t="s">
        <v>136</v>
      </c>
      <c r="AM751" s="111" t="str">
        <f t="shared" si="136"/>
        <v>they_sister</v>
      </c>
      <c r="AN751" s="106" t="str">
        <f t="shared" si="138"/>
        <v>HT1_brother_casey.png</v>
      </c>
      <c r="AO751" s="106" t="str">
        <f t="shared" si="139"/>
        <v>HT1_sister_casey.png</v>
      </c>
      <c r="AP751" s="106" t="str">
        <f t="shared" si="140"/>
        <v>ST3_brother_alex.png</v>
      </c>
      <c r="AQ751" s="106" t="str">
        <f t="shared" si="141"/>
        <v>ST3_sister_alex.png</v>
      </c>
      <c r="AR751" s="106" t="s">
        <v>355</v>
      </c>
      <c r="AS751" s="106" t="s">
        <v>358</v>
      </c>
      <c r="AT751" s="106" t="s">
        <v>356</v>
      </c>
      <c r="AU751" s="106" t="s">
        <v>357</v>
      </c>
    </row>
    <row r="752" spans="1:47" x14ac:dyDescent="0.25">
      <c r="A752" s="107">
        <v>21</v>
      </c>
      <c r="B752" s="107" t="s">
        <v>125</v>
      </c>
      <c r="C752" s="107">
        <v>3</v>
      </c>
      <c r="D752" s="46" t="s">
        <v>10</v>
      </c>
      <c r="E752" s="46" t="str">
        <f t="shared" si="131"/>
        <v>neither_list3_critical24</v>
      </c>
      <c r="F752" s="109" t="s">
        <v>339</v>
      </c>
      <c r="G752" s="46" t="s">
        <v>197</v>
      </c>
      <c r="H752" s="46">
        <f>VLOOKUP($C752&amp;$G752,'Character Sets'!$A$3:$H$21,3,FALSE)</f>
        <v>9</v>
      </c>
      <c r="I752" s="46" t="str">
        <f>VLOOKUP($C752&amp;$G752,'Character Sets'!$A$3:$H$21,4,FALSE)</f>
        <v>HT1</v>
      </c>
      <c r="J752" s="46" t="str">
        <f>LOWER(VLOOKUP($C752&amp;$G752,'Character Sets'!$A$3:$H$21,6,FALSE))</f>
        <v>casey</v>
      </c>
      <c r="K752" s="114" t="str">
        <f t="shared" si="132"/>
        <v>HT1_they_casey.png</v>
      </c>
      <c r="L752" s="46" t="s">
        <v>196</v>
      </c>
      <c r="M752" s="46">
        <f>VLOOKUP($C752&amp;$L752,'Character Sets'!$A$3:$H$21,3,FALSE)</f>
        <v>8</v>
      </c>
      <c r="N752" s="46" t="str">
        <f>VLOOKUP($C752&amp;$L752,'Character Sets'!$A$3:$H$21,4,FALSE)</f>
        <v>ST3</v>
      </c>
      <c r="O752" s="46" t="str">
        <f>LOWER(VLOOKUP($C752&amp;$L752,'Character Sets'!$A$3:$H$21,6,FALSE))</f>
        <v>alex</v>
      </c>
      <c r="P752" s="114" t="str">
        <f t="shared" si="133"/>
        <v>ST3_she_alex.png</v>
      </c>
      <c r="Q752" s="114" t="s">
        <v>29</v>
      </c>
      <c r="R752" s="107" cm="1">
        <f t="array" ref="R752">_xlfn.IFS($AF752="left", 275, $AF752="right", 525)</f>
        <v>525</v>
      </c>
      <c r="S752" s="107" cm="1">
        <f t="array" ref="S752">_xlfn.IFS($AG752="left", 275, $AG752="right", 525)</f>
        <v>275</v>
      </c>
      <c r="T752" s="107" cm="1">
        <f t="array" ref="T752">_xlfn.IFS($AF752="left", 175, $AF752="right", 725)</f>
        <v>725</v>
      </c>
      <c r="U752" s="107" cm="1">
        <f t="array" ref="U752">_xlfn.IFS($AI752="top", 150, $AI752="bottom", 250)</f>
        <v>250</v>
      </c>
      <c r="V752" s="107" cm="1">
        <f t="array" ref="V752">_xlfn.IFS($AI752="top", 100, $AI752="bottom", 300)</f>
        <v>300</v>
      </c>
      <c r="W752" s="107" cm="1">
        <f t="array" ref="W752">_xlfn.IFS($AI752="top", 50, $AI752="bottom", 350)</f>
        <v>350</v>
      </c>
      <c r="X752" s="111" t="str">
        <f t="shared" si="134"/>
        <v>HT1_brother_casey.png</v>
      </c>
      <c r="Y752" s="106" t="str" cm="1">
        <f t="array" ref="Y752">_xlfn.IFS($AR752="target_sister",$AO752,$AR752="target_brother", $AN752,$AR752="distractor_sister",$AQ752,$AR752="distractor_brother",$AP752)</f>
        <v>ST3_brother_alex.png</v>
      </c>
      <c r="Z752" s="106" t="str" cm="1">
        <f t="array" ref="Z752">_xlfn.IFS($AS752="target_sister",$AO752,$AS752="target_brother", $AN752,$AS752="distractor_sister",$AQ752,$AS752="distractor_brother",$AP752)</f>
        <v>HT1_sister_casey.png</v>
      </c>
      <c r="AA752" s="106" t="str" cm="1">
        <f t="array" ref="AA752">_xlfn.IFS($AT752="target_sister",$AO752,$AT752="target_brother", $AN752,$AT752="distractor_sister",$AQ752,$AT752="distractor_brother",$AP752)</f>
        <v>ST3_sister_alex.png</v>
      </c>
      <c r="AB752" s="106" t="str" cm="1">
        <f t="array" ref="AB752">_xlfn.IFS($AU752="target_sister",$AO752,$AU752="target_brother", $AN752,$AU752="distractor_sister",$AQ752,$AU752="distractor_brother",$AP752)</f>
        <v>HT1_brother_casey.png</v>
      </c>
      <c r="AC752" s="111" t="str">
        <f>_xlfn.CONCAT(VLOOKUP($C752&amp;$G752,'Character Sets'!$A$3:$H$21,6,FALSE)," gave the ",LEFT($Q752,FIND(".",$Q752)-1)," to ",$AK752," ",$AL752,".")</f>
        <v>Casey gave the potato to their brother.</v>
      </c>
      <c r="AD752" s="107">
        <v>24</v>
      </c>
      <c r="AE752" s="106" t="str" cm="1">
        <f t="array" ref="AE752">_xlfn.IFS($B752="both", "_nametag", $B752="nametag", "_nametag", $B752="intro", "", $B752="neither", "")</f>
        <v/>
      </c>
      <c r="AF752" s="46" t="s">
        <v>6</v>
      </c>
      <c r="AG752" s="46" t="s">
        <v>5</v>
      </c>
      <c r="AH752" s="108" t="str">
        <f t="shared" si="137"/>
        <v>potato</v>
      </c>
      <c r="AI752" s="46" t="s">
        <v>8</v>
      </c>
      <c r="AJ752" s="110" t="str">
        <f t="shared" si="135"/>
        <v>bottom right</v>
      </c>
      <c r="AK752" s="110" t="str" cm="1">
        <f t="array" ref="AK752">_xlfn.IFS($G752="he", "his", $G752="she", "her", $G752="they", "their")</f>
        <v>their</v>
      </c>
      <c r="AL752" s="110" t="s">
        <v>135</v>
      </c>
      <c r="AM752" s="111" t="str">
        <f t="shared" si="136"/>
        <v>they_brother</v>
      </c>
      <c r="AN752" s="106" t="str">
        <f t="shared" si="138"/>
        <v>HT1_brother_casey.png</v>
      </c>
      <c r="AO752" s="106" t="str">
        <f t="shared" si="139"/>
        <v>HT1_sister_casey.png</v>
      </c>
      <c r="AP752" s="106" t="str">
        <f t="shared" si="140"/>
        <v>ST3_brother_alex.png</v>
      </c>
      <c r="AQ752" s="106" t="str">
        <f t="shared" si="141"/>
        <v>ST3_sister_alex.png</v>
      </c>
      <c r="AR752" s="106" t="s">
        <v>357</v>
      </c>
      <c r="AS752" s="106" t="s">
        <v>356</v>
      </c>
      <c r="AT752" s="106" t="s">
        <v>358</v>
      </c>
      <c r="AU752" s="106" t="s">
        <v>355</v>
      </c>
    </row>
    <row r="753" spans="1:47" x14ac:dyDescent="0.25">
      <c r="A753" s="107">
        <v>21</v>
      </c>
      <c r="B753" s="107" t="s">
        <v>125</v>
      </c>
      <c r="C753" s="107">
        <v>3</v>
      </c>
      <c r="D753" s="46" t="s">
        <v>10</v>
      </c>
      <c r="E753" s="46" t="str">
        <f t="shared" si="131"/>
        <v>neither_list3_critical25</v>
      </c>
      <c r="F753" s="109" t="s">
        <v>339</v>
      </c>
      <c r="G753" s="46" t="s">
        <v>197</v>
      </c>
      <c r="H753" s="46">
        <f>VLOOKUP($C753&amp;$G753,'Character Sets'!$A$3:$H$21,3,FALSE)</f>
        <v>9</v>
      </c>
      <c r="I753" s="46" t="str">
        <f>VLOOKUP($C753&amp;$G753,'Character Sets'!$A$3:$H$21,4,FALSE)</f>
        <v>HT1</v>
      </c>
      <c r="J753" s="46" t="str">
        <f>LOWER(VLOOKUP($C753&amp;$G753,'Character Sets'!$A$3:$H$21,6,FALSE))</f>
        <v>casey</v>
      </c>
      <c r="K753" s="114" t="str">
        <f t="shared" si="132"/>
        <v>HT1_they_casey.png</v>
      </c>
      <c r="L753" s="46" t="s">
        <v>196</v>
      </c>
      <c r="M753" s="46">
        <f>VLOOKUP($C753&amp;$L753,'Character Sets'!$A$3:$H$21,3,FALSE)</f>
        <v>8</v>
      </c>
      <c r="N753" s="46" t="str">
        <f>VLOOKUP($C753&amp;$L753,'Character Sets'!$A$3:$H$21,4,FALSE)</f>
        <v>ST3</v>
      </c>
      <c r="O753" s="46" t="str">
        <f>LOWER(VLOOKUP($C753&amp;$L753,'Character Sets'!$A$3:$H$21,6,FALSE))</f>
        <v>alex</v>
      </c>
      <c r="P753" s="114" t="str">
        <f t="shared" si="133"/>
        <v>ST3_she_alex.png</v>
      </c>
      <c r="Q753" s="114" t="s">
        <v>30</v>
      </c>
      <c r="R753" s="107" cm="1">
        <f t="array" ref="R753">_xlfn.IFS($AF753="left", 275, $AF753="right", 525)</f>
        <v>275</v>
      </c>
      <c r="S753" s="107" cm="1">
        <f t="array" ref="S753">_xlfn.IFS($AG753="left", 275, $AG753="right", 525)</f>
        <v>525</v>
      </c>
      <c r="T753" s="107" cm="1">
        <f t="array" ref="T753">_xlfn.IFS($AF753="left", 175, $AF753="right", 725)</f>
        <v>175</v>
      </c>
      <c r="U753" s="107" cm="1">
        <f t="array" ref="U753">_xlfn.IFS($AI753="top", 150, $AI753="bottom", 250)</f>
        <v>150</v>
      </c>
      <c r="V753" s="107" cm="1">
        <f t="array" ref="V753">_xlfn.IFS($AI753="top", 100, $AI753="bottom", 300)</f>
        <v>100</v>
      </c>
      <c r="W753" s="107" cm="1">
        <f t="array" ref="W753">_xlfn.IFS($AI753="top", 50, $AI753="bottom", 350)</f>
        <v>50</v>
      </c>
      <c r="X753" s="111" t="str">
        <f t="shared" si="134"/>
        <v>HT1_sister_casey.png</v>
      </c>
      <c r="Y753" s="106" t="str" cm="1">
        <f t="array" ref="Y753">_xlfn.IFS($AR753="target_sister",$AO753,$AR753="target_brother", $AN753,$AR753="distractor_sister",$AQ753,$AR753="distractor_brother",$AP753)</f>
        <v>HT1_sister_casey.png</v>
      </c>
      <c r="Z753" s="106" t="str" cm="1">
        <f t="array" ref="Z753">_xlfn.IFS($AS753="target_sister",$AO753,$AS753="target_brother", $AN753,$AS753="distractor_sister",$AQ753,$AS753="distractor_brother",$AP753)</f>
        <v>ST3_sister_alex.png</v>
      </c>
      <c r="AA753" s="106" t="str" cm="1">
        <f t="array" ref="AA753">_xlfn.IFS($AT753="target_sister",$AO753,$AT753="target_brother", $AN753,$AT753="distractor_sister",$AQ753,$AT753="distractor_brother",$AP753)</f>
        <v>HT1_brother_casey.png</v>
      </c>
      <c r="AB753" s="106" t="str" cm="1">
        <f t="array" ref="AB753">_xlfn.IFS($AU753="target_sister",$AO753,$AU753="target_brother", $AN753,$AU753="distractor_sister",$AQ753,$AU753="distractor_brother",$AP753)</f>
        <v>ST3_brother_alex.png</v>
      </c>
      <c r="AC753" s="111" t="str">
        <f>_xlfn.CONCAT(VLOOKUP($C753&amp;$G753,'Character Sets'!$A$3:$H$21,6,FALSE)," gave the ",LEFT($Q753,FIND(".",$Q753)-1)," to ",$AK753," ",$AL753,".")</f>
        <v>Casey gave the apple to their sister.</v>
      </c>
      <c r="AD753" s="107">
        <v>25</v>
      </c>
      <c r="AE753" s="106" t="str" cm="1">
        <f t="array" ref="AE753">_xlfn.IFS($B753="both", "_nametag", $B753="nametag", "_nametag", $B753="intro", "", $B753="neither", "")</f>
        <v/>
      </c>
      <c r="AF753" s="46" t="s">
        <v>5</v>
      </c>
      <c r="AG753" s="46" t="s">
        <v>6</v>
      </c>
      <c r="AH753" s="108" t="str">
        <f t="shared" si="137"/>
        <v>apple</v>
      </c>
      <c r="AI753" s="46" t="s">
        <v>7</v>
      </c>
      <c r="AJ753" s="110" t="str">
        <f t="shared" si="135"/>
        <v>top left</v>
      </c>
      <c r="AK753" s="110" t="str" cm="1">
        <f t="array" ref="AK753">_xlfn.IFS($G753="he", "his", $G753="she", "her", $G753="they", "their")</f>
        <v>their</v>
      </c>
      <c r="AL753" s="110" t="s">
        <v>136</v>
      </c>
      <c r="AM753" s="111" t="str">
        <f t="shared" si="136"/>
        <v>they_sister</v>
      </c>
      <c r="AN753" s="106" t="str">
        <f t="shared" si="138"/>
        <v>HT1_brother_casey.png</v>
      </c>
      <c r="AO753" s="106" t="str">
        <f t="shared" si="139"/>
        <v>HT1_sister_casey.png</v>
      </c>
      <c r="AP753" s="106" t="str">
        <f t="shared" si="140"/>
        <v>ST3_brother_alex.png</v>
      </c>
      <c r="AQ753" s="106" t="str">
        <f t="shared" si="141"/>
        <v>ST3_sister_alex.png</v>
      </c>
      <c r="AR753" s="106" t="s">
        <v>356</v>
      </c>
      <c r="AS753" s="106" t="s">
        <v>358</v>
      </c>
      <c r="AT753" s="106" t="s">
        <v>355</v>
      </c>
      <c r="AU753" s="106" t="s">
        <v>357</v>
      </c>
    </row>
    <row r="754" spans="1:47" x14ac:dyDescent="0.25">
      <c r="A754" s="107">
        <v>21</v>
      </c>
      <c r="B754" s="107" t="s">
        <v>125</v>
      </c>
      <c r="C754" s="107">
        <v>3</v>
      </c>
      <c r="D754" s="46" t="s">
        <v>10</v>
      </c>
      <c r="E754" s="46" t="str">
        <f t="shared" si="131"/>
        <v>neither_list3_critical26</v>
      </c>
      <c r="F754" s="109" t="s">
        <v>339</v>
      </c>
      <c r="G754" s="46" t="s">
        <v>197</v>
      </c>
      <c r="H754" s="46">
        <f>VLOOKUP($C754&amp;$G754,'Character Sets'!$A$3:$H$21,3,FALSE)</f>
        <v>9</v>
      </c>
      <c r="I754" s="46" t="str">
        <f>VLOOKUP($C754&amp;$G754,'Character Sets'!$A$3:$H$21,4,FALSE)</f>
        <v>HT1</v>
      </c>
      <c r="J754" s="46" t="str">
        <f>LOWER(VLOOKUP($C754&amp;$G754,'Character Sets'!$A$3:$H$21,6,FALSE))</f>
        <v>casey</v>
      </c>
      <c r="K754" s="114" t="str">
        <f t="shared" si="132"/>
        <v>HT1_they_casey.png</v>
      </c>
      <c r="L754" s="46" t="s">
        <v>195</v>
      </c>
      <c r="M754" s="46">
        <f>VLOOKUP($C754&amp;$L754,'Character Sets'!$A$3:$H$21,3,FALSE)</f>
        <v>7</v>
      </c>
      <c r="N754" s="46" t="str">
        <f>VLOOKUP($C754&amp;$L754,'Character Sets'!$A$3:$H$21,4,FALSE)</f>
        <v>HT3</v>
      </c>
      <c r="O754" s="46" t="str">
        <f>LOWER(VLOOKUP($C754&amp;$L754,'Character Sets'!$A$3:$H$21,6,FALSE))</f>
        <v>jaime</v>
      </c>
      <c r="P754" s="114" t="str">
        <f t="shared" si="133"/>
        <v>HT3_he_jaime.png</v>
      </c>
      <c r="Q754" s="114" t="s">
        <v>31</v>
      </c>
      <c r="R754" s="107" cm="1">
        <f t="array" ref="R754">_xlfn.IFS($AF754="left", 275, $AF754="right", 525)</f>
        <v>525</v>
      </c>
      <c r="S754" s="107" cm="1">
        <f t="array" ref="S754">_xlfn.IFS($AG754="left", 275, $AG754="right", 525)</f>
        <v>275</v>
      </c>
      <c r="T754" s="107" cm="1">
        <f t="array" ref="T754">_xlfn.IFS($AF754="left", 175, $AF754="right", 725)</f>
        <v>725</v>
      </c>
      <c r="U754" s="107" cm="1">
        <f t="array" ref="U754">_xlfn.IFS($AI754="top", 150, $AI754="bottom", 250)</f>
        <v>150</v>
      </c>
      <c r="V754" s="107" cm="1">
        <f t="array" ref="V754">_xlfn.IFS($AI754="top", 100, $AI754="bottom", 300)</f>
        <v>100</v>
      </c>
      <c r="W754" s="107" cm="1">
        <f t="array" ref="W754">_xlfn.IFS($AI754="top", 50, $AI754="bottom", 350)</f>
        <v>50</v>
      </c>
      <c r="X754" s="111" t="str">
        <f t="shared" si="134"/>
        <v>HT1_brother_casey.png</v>
      </c>
      <c r="Y754" s="106" t="str" cm="1">
        <f t="array" ref="Y754">_xlfn.IFS($AR754="target_sister",$AO754,$AR754="target_brother", $AN754,$AR754="distractor_sister",$AQ754,$AR754="distractor_brother",$AP754)</f>
        <v>HT3_sister_jaime.png</v>
      </c>
      <c r="Z754" s="106" t="str" cm="1">
        <f t="array" ref="Z754">_xlfn.IFS($AS754="target_sister",$AO754,$AS754="target_brother", $AN754,$AS754="distractor_sister",$AQ754,$AS754="distractor_brother",$AP754)</f>
        <v>HT1_brother_casey.png</v>
      </c>
      <c r="AA754" s="106" t="str" cm="1">
        <f t="array" ref="AA754">_xlfn.IFS($AT754="target_sister",$AO754,$AT754="target_brother", $AN754,$AT754="distractor_sister",$AQ754,$AT754="distractor_brother",$AP754)</f>
        <v>HT3_brother_jaime.png</v>
      </c>
      <c r="AB754" s="106" t="str" cm="1">
        <f t="array" ref="AB754">_xlfn.IFS($AU754="target_sister",$AO754,$AU754="target_brother", $AN754,$AU754="distractor_sister",$AQ754,$AU754="distractor_brother",$AP754)</f>
        <v>HT1_sister_casey.png</v>
      </c>
      <c r="AC754" s="111" t="str">
        <f>_xlfn.CONCAT(VLOOKUP($C754&amp;$G754,'Character Sets'!$A$3:$H$21,6,FALSE)," gave the ",LEFT($Q754,FIND(".",$Q754)-1)," to ",$AK754," ",$AL754,".")</f>
        <v>Casey gave the onion to their brother.</v>
      </c>
      <c r="AD754" s="107">
        <v>26</v>
      </c>
      <c r="AE754" s="106" t="str" cm="1">
        <f t="array" ref="AE754">_xlfn.IFS($B754="both", "_nametag", $B754="nametag", "_nametag", $B754="intro", "", $B754="neither", "")</f>
        <v/>
      </c>
      <c r="AF754" s="46" t="s">
        <v>6</v>
      </c>
      <c r="AG754" s="46" t="s">
        <v>5</v>
      </c>
      <c r="AH754" s="108" t="str">
        <f t="shared" si="137"/>
        <v>onion</v>
      </c>
      <c r="AI754" s="46" t="s">
        <v>7</v>
      </c>
      <c r="AJ754" s="110" t="str">
        <f t="shared" si="135"/>
        <v>top right</v>
      </c>
      <c r="AK754" s="110" t="str" cm="1">
        <f t="array" ref="AK754">_xlfn.IFS($G754="he", "his", $G754="she", "her", $G754="they", "their")</f>
        <v>their</v>
      </c>
      <c r="AL754" s="110" t="s">
        <v>135</v>
      </c>
      <c r="AM754" s="111" t="str">
        <f t="shared" si="136"/>
        <v>they_brother</v>
      </c>
      <c r="AN754" s="106" t="str">
        <f t="shared" si="138"/>
        <v>HT1_brother_casey.png</v>
      </c>
      <c r="AO754" s="106" t="str">
        <f t="shared" si="139"/>
        <v>HT1_sister_casey.png</v>
      </c>
      <c r="AP754" s="106" t="str">
        <f t="shared" si="140"/>
        <v>HT3_brother_jaime.png</v>
      </c>
      <c r="AQ754" s="106" t="str">
        <f t="shared" si="141"/>
        <v>HT3_sister_jaime.png</v>
      </c>
      <c r="AR754" s="106" t="s">
        <v>358</v>
      </c>
      <c r="AS754" s="106" t="s">
        <v>355</v>
      </c>
      <c r="AT754" s="106" t="s">
        <v>357</v>
      </c>
      <c r="AU754" s="106" t="s">
        <v>356</v>
      </c>
    </row>
    <row r="755" spans="1:47" x14ac:dyDescent="0.25">
      <c r="A755" s="107">
        <v>21</v>
      </c>
      <c r="B755" s="107" t="s">
        <v>125</v>
      </c>
      <c r="C755" s="107">
        <v>3</v>
      </c>
      <c r="D755" s="46" t="s">
        <v>10</v>
      </c>
      <c r="E755" s="46" t="str">
        <f t="shared" si="131"/>
        <v>neither_list3_critical27</v>
      </c>
      <c r="F755" s="109" t="s">
        <v>339</v>
      </c>
      <c r="G755" s="46" t="s">
        <v>197</v>
      </c>
      <c r="H755" s="46">
        <f>VLOOKUP($C755&amp;$G755,'Character Sets'!$A$3:$H$21,3,FALSE)</f>
        <v>9</v>
      </c>
      <c r="I755" s="46" t="str">
        <f>VLOOKUP($C755&amp;$G755,'Character Sets'!$A$3:$H$21,4,FALSE)</f>
        <v>HT1</v>
      </c>
      <c r="J755" s="46" t="str">
        <f>LOWER(VLOOKUP($C755&amp;$G755,'Character Sets'!$A$3:$H$21,6,FALSE))</f>
        <v>casey</v>
      </c>
      <c r="K755" s="114" t="str">
        <f t="shared" si="132"/>
        <v>HT1_they_casey.png</v>
      </c>
      <c r="L755" s="46" t="s">
        <v>195</v>
      </c>
      <c r="M755" s="46">
        <f>VLOOKUP($C755&amp;$L755,'Character Sets'!$A$3:$H$21,3,FALSE)</f>
        <v>7</v>
      </c>
      <c r="N755" s="46" t="str">
        <f>VLOOKUP($C755&amp;$L755,'Character Sets'!$A$3:$H$21,4,FALSE)</f>
        <v>HT3</v>
      </c>
      <c r="O755" s="46" t="str">
        <f>LOWER(VLOOKUP($C755&amp;$L755,'Character Sets'!$A$3:$H$21,6,FALSE))</f>
        <v>jaime</v>
      </c>
      <c r="P755" s="114" t="str">
        <f t="shared" si="133"/>
        <v>HT3_he_jaime.png</v>
      </c>
      <c r="Q755" s="114" t="s">
        <v>34</v>
      </c>
      <c r="R755" s="107" cm="1">
        <f t="array" ref="R755">_xlfn.IFS($AF755="left", 275, $AF755="right", 525)</f>
        <v>275</v>
      </c>
      <c r="S755" s="107" cm="1">
        <f t="array" ref="S755">_xlfn.IFS($AG755="left", 275, $AG755="right", 525)</f>
        <v>525</v>
      </c>
      <c r="T755" s="107" cm="1">
        <f t="array" ref="T755">_xlfn.IFS($AF755="left", 175, $AF755="right", 725)</f>
        <v>175</v>
      </c>
      <c r="U755" s="107" cm="1">
        <f t="array" ref="U755">_xlfn.IFS($AI755="top", 150, $AI755="bottom", 250)</f>
        <v>250</v>
      </c>
      <c r="V755" s="107" cm="1">
        <f t="array" ref="V755">_xlfn.IFS($AI755="top", 100, $AI755="bottom", 300)</f>
        <v>300</v>
      </c>
      <c r="W755" s="107" cm="1">
        <f t="array" ref="W755">_xlfn.IFS($AI755="top", 50, $AI755="bottom", 350)</f>
        <v>350</v>
      </c>
      <c r="X755" s="111" t="str">
        <f t="shared" si="134"/>
        <v>HT1_brother_casey.png</v>
      </c>
      <c r="Y755" s="106" t="str" cm="1">
        <f t="array" ref="Y755">_xlfn.IFS($AR755="target_sister",$AO755,$AR755="target_brother", $AN755,$AR755="distractor_sister",$AQ755,$AR755="distractor_brother",$AP755)</f>
        <v>HT1_sister_casey.png</v>
      </c>
      <c r="Z755" s="106" t="str" cm="1">
        <f t="array" ref="Z755">_xlfn.IFS($AS755="target_sister",$AO755,$AS755="target_brother", $AN755,$AS755="distractor_sister",$AQ755,$AS755="distractor_brother",$AP755)</f>
        <v>HT3_brother_jaime.png</v>
      </c>
      <c r="AA755" s="106" t="str" cm="1">
        <f t="array" ref="AA755">_xlfn.IFS($AT755="target_sister",$AO755,$AT755="target_brother", $AN755,$AT755="distractor_sister",$AQ755,$AT755="distractor_brother",$AP755)</f>
        <v>HT1_brother_casey.png</v>
      </c>
      <c r="AB755" s="106" t="str" cm="1">
        <f t="array" ref="AB755">_xlfn.IFS($AU755="target_sister",$AO755,$AU755="target_brother", $AN755,$AU755="distractor_sister",$AQ755,$AU755="distractor_brother",$AP755)</f>
        <v>HT3_sister_jaime.png</v>
      </c>
      <c r="AC755" s="111" t="str">
        <f>_xlfn.CONCAT(VLOOKUP($C755&amp;$G755,'Character Sets'!$A$3:$H$21,6,FALSE)," gave the ",LEFT($Q755,FIND(".",$Q755)-1)," to ",$AK755," ",$AL755,".")</f>
        <v>Casey gave the watermelon to their brother.</v>
      </c>
      <c r="AD755" s="107">
        <v>27</v>
      </c>
      <c r="AE755" s="106" t="str" cm="1">
        <f t="array" ref="AE755">_xlfn.IFS($B755="both", "_nametag", $B755="nametag", "_nametag", $B755="intro", "", $B755="neither", "")</f>
        <v/>
      </c>
      <c r="AF755" s="46" t="s">
        <v>5</v>
      </c>
      <c r="AG755" s="46" t="s">
        <v>6</v>
      </c>
      <c r="AH755" s="108" t="str">
        <f t="shared" si="137"/>
        <v>watermelon</v>
      </c>
      <c r="AI755" s="46" t="s">
        <v>8</v>
      </c>
      <c r="AJ755" s="110" t="str">
        <f t="shared" si="135"/>
        <v>bottom left</v>
      </c>
      <c r="AK755" s="110" t="str" cm="1">
        <f t="array" ref="AK755">_xlfn.IFS($G755="he", "his", $G755="she", "her", $G755="they", "their")</f>
        <v>their</v>
      </c>
      <c r="AL755" s="110" t="s">
        <v>135</v>
      </c>
      <c r="AM755" s="111" t="str">
        <f t="shared" si="136"/>
        <v>they_brother</v>
      </c>
      <c r="AN755" s="106" t="str">
        <f t="shared" si="138"/>
        <v>HT1_brother_casey.png</v>
      </c>
      <c r="AO755" s="106" t="str">
        <f t="shared" si="139"/>
        <v>HT1_sister_casey.png</v>
      </c>
      <c r="AP755" s="106" t="str">
        <f t="shared" si="140"/>
        <v>HT3_brother_jaime.png</v>
      </c>
      <c r="AQ755" s="106" t="str">
        <f t="shared" si="141"/>
        <v>HT3_sister_jaime.png</v>
      </c>
      <c r="AR755" s="106" t="s">
        <v>356</v>
      </c>
      <c r="AS755" s="106" t="s">
        <v>357</v>
      </c>
      <c r="AT755" s="106" t="s">
        <v>355</v>
      </c>
      <c r="AU755" s="106" t="s">
        <v>358</v>
      </c>
    </row>
    <row r="756" spans="1:47" x14ac:dyDescent="0.25">
      <c r="A756" s="107">
        <v>21</v>
      </c>
      <c r="B756" s="107" t="s">
        <v>125</v>
      </c>
      <c r="C756" s="107">
        <v>3</v>
      </c>
      <c r="D756" s="46" t="s">
        <v>10</v>
      </c>
      <c r="E756" s="46" t="str">
        <f t="shared" si="131"/>
        <v>neither_list3_critical28</v>
      </c>
      <c r="F756" s="109" t="s">
        <v>339</v>
      </c>
      <c r="G756" s="46" t="s">
        <v>197</v>
      </c>
      <c r="H756" s="46">
        <f>VLOOKUP($C756&amp;$G756,'Character Sets'!$A$3:$H$21,3,FALSE)</f>
        <v>9</v>
      </c>
      <c r="I756" s="46" t="str">
        <f>VLOOKUP($C756&amp;$G756,'Character Sets'!$A$3:$H$21,4,FALSE)</f>
        <v>HT1</v>
      </c>
      <c r="J756" s="46" t="str">
        <f>LOWER(VLOOKUP($C756&amp;$G756,'Character Sets'!$A$3:$H$21,6,FALSE))</f>
        <v>casey</v>
      </c>
      <c r="K756" s="114" t="str">
        <f t="shared" si="132"/>
        <v>HT1_they_casey.png</v>
      </c>
      <c r="L756" s="46" t="s">
        <v>195</v>
      </c>
      <c r="M756" s="46">
        <f>VLOOKUP($C756&amp;$L756,'Character Sets'!$A$3:$H$21,3,FALSE)</f>
        <v>7</v>
      </c>
      <c r="N756" s="46" t="str">
        <f>VLOOKUP($C756&amp;$L756,'Character Sets'!$A$3:$H$21,4,FALSE)</f>
        <v>HT3</v>
      </c>
      <c r="O756" s="46" t="str">
        <f>LOWER(VLOOKUP($C756&amp;$L756,'Character Sets'!$A$3:$H$21,6,FALSE))</f>
        <v>jaime</v>
      </c>
      <c r="P756" s="114" t="str">
        <f t="shared" si="133"/>
        <v>HT3_he_jaime.png</v>
      </c>
      <c r="Q756" s="114" t="s">
        <v>32</v>
      </c>
      <c r="R756" s="107" cm="1">
        <f t="array" ref="R756">_xlfn.IFS($AF756="left", 275, $AF756="right", 525)</f>
        <v>525</v>
      </c>
      <c r="S756" s="107" cm="1">
        <f t="array" ref="S756">_xlfn.IFS($AG756="left", 275, $AG756="right", 525)</f>
        <v>275</v>
      </c>
      <c r="T756" s="107" cm="1">
        <f t="array" ref="T756">_xlfn.IFS($AF756="left", 175, $AF756="right", 725)</f>
        <v>725</v>
      </c>
      <c r="U756" s="107" cm="1">
        <f t="array" ref="U756">_xlfn.IFS($AI756="top", 150, $AI756="bottom", 250)</f>
        <v>250</v>
      </c>
      <c r="V756" s="107" cm="1">
        <f t="array" ref="V756">_xlfn.IFS($AI756="top", 100, $AI756="bottom", 300)</f>
        <v>300</v>
      </c>
      <c r="W756" s="107" cm="1">
        <f t="array" ref="W756">_xlfn.IFS($AI756="top", 50, $AI756="bottom", 350)</f>
        <v>350</v>
      </c>
      <c r="X756" s="111" t="str">
        <f t="shared" si="134"/>
        <v>HT1_sister_casey.png</v>
      </c>
      <c r="Y756" s="106" t="str" cm="1">
        <f t="array" ref="Y756">_xlfn.IFS($AR756="target_sister",$AO756,$AR756="target_brother", $AN756,$AR756="distractor_sister",$AQ756,$AR756="distractor_brother",$AP756)</f>
        <v>HT3_sister_jaime.png</v>
      </c>
      <c r="Z756" s="106" t="str" cm="1">
        <f t="array" ref="Z756">_xlfn.IFS($AS756="target_sister",$AO756,$AS756="target_brother", $AN756,$AS756="distractor_sister",$AQ756,$AS756="distractor_brother",$AP756)</f>
        <v>HT1_brother_casey.png</v>
      </c>
      <c r="AA756" s="106" t="str" cm="1">
        <f t="array" ref="AA756">_xlfn.IFS($AT756="target_sister",$AO756,$AT756="target_brother", $AN756,$AT756="distractor_sister",$AQ756,$AT756="distractor_brother",$AP756)</f>
        <v>HT3_brother_jaime.png</v>
      </c>
      <c r="AB756" s="106" t="str" cm="1">
        <f t="array" ref="AB756">_xlfn.IFS($AU756="target_sister",$AO756,$AU756="target_brother", $AN756,$AU756="distractor_sister",$AQ756,$AU756="distractor_brother",$AP756)</f>
        <v>HT1_sister_casey.png</v>
      </c>
      <c r="AC756" s="111" t="str">
        <f>_xlfn.CONCAT(VLOOKUP($C756&amp;$G756,'Character Sets'!$A$3:$H$21,6,FALSE)," gave the ",LEFT($Q756,FIND(".",$Q756)-1)," to ",$AK756," ",$AL756,".")</f>
        <v>Casey gave the knife to their sister.</v>
      </c>
      <c r="AD756" s="107">
        <v>28</v>
      </c>
      <c r="AE756" s="106" t="str" cm="1">
        <f t="array" ref="AE756">_xlfn.IFS($B756="both", "_nametag", $B756="nametag", "_nametag", $B756="intro", "", $B756="neither", "")</f>
        <v/>
      </c>
      <c r="AF756" s="46" t="s">
        <v>6</v>
      </c>
      <c r="AG756" s="46" t="s">
        <v>5</v>
      </c>
      <c r="AH756" s="108" t="str">
        <f t="shared" si="137"/>
        <v>knife</v>
      </c>
      <c r="AI756" s="46" t="s">
        <v>8</v>
      </c>
      <c r="AJ756" s="110" t="str">
        <f t="shared" si="135"/>
        <v>bottom right</v>
      </c>
      <c r="AK756" s="110" t="str" cm="1">
        <f t="array" ref="AK756">_xlfn.IFS($G756="he", "his", $G756="she", "her", $G756="they", "their")</f>
        <v>their</v>
      </c>
      <c r="AL756" s="110" t="s">
        <v>136</v>
      </c>
      <c r="AM756" s="111" t="str">
        <f t="shared" si="136"/>
        <v>they_sister</v>
      </c>
      <c r="AN756" s="106" t="str">
        <f t="shared" si="138"/>
        <v>HT1_brother_casey.png</v>
      </c>
      <c r="AO756" s="106" t="str">
        <f t="shared" si="139"/>
        <v>HT1_sister_casey.png</v>
      </c>
      <c r="AP756" s="106" t="str">
        <f t="shared" si="140"/>
        <v>HT3_brother_jaime.png</v>
      </c>
      <c r="AQ756" s="106" t="str">
        <f t="shared" si="141"/>
        <v>HT3_sister_jaime.png</v>
      </c>
      <c r="AR756" s="106" t="s">
        <v>358</v>
      </c>
      <c r="AS756" s="106" t="s">
        <v>355</v>
      </c>
      <c r="AT756" s="106" t="s">
        <v>357</v>
      </c>
      <c r="AU756" s="106" t="s">
        <v>356</v>
      </c>
    </row>
    <row r="757" spans="1:47" x14ac:dyDescent="0.25">
      <c r="A757" s="107">
        <v>21</v>
      </c>
      <c r="B757" s="107" t="s">
        <v>125</v>
      </c>
      <c r="C757" s="107">
        <v>3</v>
      </c>
      <c r="D757" s="46" t="s">
        <v>10</v>
      </c>
      <c r="E757" s="46" t="str">
        <f t="shared" si="131"/>
        <v>neither_list3_critical29</v>
      </c>
      <c r="F757" s="109" t="s">
        <v>339</v>
      </c>
      <c r="G757" s="46" t="s">
        <v>197</v>
      </c>
      <c r="H757" s="46">
        <f>VLOOKUP($C757&amp;$G757,'Character Sets'!$A$3:$H$21,3,FALSE)</f>
        <v>9</v>
      </c>
      <c r="I757" s="46" t="str">
        <f>VLOOKUP($C757&amp;$G757,'Character Sets'!$A$3:$H$21,4,FALSE)</f>
        <v>HT1</v>
      </c>
      <c r="J757" s="46" t="str">
        <f>LOWER(VLOOKUP($C757&amp;$G757,'Character Sets'!$A$3:$H$21,6,FALSE))</f>
        <v>casey</v>
      </c>
      <c r="K757" s="114" t="str">
        <f t="shared" si="132"/>
        <v>HT1_they_casey.png</v>
      </c>
      <c r="L757" s="46" t="s">
        <v>195</v>
      </c>
      <c r="M757" s="46">
        <f>VLOOKUP($C757&amp;$L757,'Character Sets'!$A$3:$H$21,3,FALSE)</f>
        <v>7</v>
      </c>
      <c r="N757" s="46" t="str">
        <f>VLOOKUP($C757&amp;$L757,'Character Sets'!$A$3:$H$21,4,FALSE)</f>
        <v>HT3</v>
      </c>
      <c r="O757" s="46" t="str">
        <f>LOWER(VLOOKUP($C757&amp;$L757,'Character Sets'!$A$3:$H$21,6,FALSE))</f>
        <v>jaime</v>
      </c>
      <c r="P757" s="114" t="str">
        <f t="shared" si="133"/>
        <v>HT3_he_jaime.png</v>
      </c>
      <c r="Q757" s="114" t="s">
        <v>85</v>
      </c>
      <c r="R757" s="107" cm="1">
        <f t="array" ref="R757">_xlfn.IFS($AF757="left", 275, $AF757="right", 525)</f>
        <v>275</v>
      </c>
      <c r="S757" s="107" cm="1">
        <f t="array" ref="S757">_xlfn.IFS($AG757="left", 275, $AG757="right", 525)</f>
        <v>525</v>
      </c>
      <c r="T757" s="107" cm="1">
        <f t="array" ref="T757">_xlfn.IFS($AF757="left", 175, $AF757="right", 725)</f>
        <v>175</v>
      </c>
      <c r="U757" s="107" cm="1">
        <f t="array" ref="U757">_xlfn.IFS($AI757="top", 150, $AI757="bottom", 250)</f>
        <v>150</v>
      </c>
      <c r="V757" s="107" cm="1">
        <f t="array" ref="V757">_xlfn.IFS($AI757="top", 100, $AI757="bottom", 300)</f>
        <v>100</v>
      </c>
      <c r="W757" s="107" cm="1">
        <f t="array" ref="W757">_xlfn.IFS($AI757="top", 50, $AI757="bottom", 350)</f>
        <v>50</v>
      </c>
      <c r="X757" s="111" t="str">
        <f t="shared" si="134"/>
        <v>HT1_brother_casey.png</v>
      </c>
      <c r="Y757" s="106" t="str" cm="1">
        <f t="array" ref="Y757">_xlfn.IFS($AR757="target_sister",$AO757,$AR757="target_brother", $AN757,$AR757="distractor_sister",$AQ757,$AR757="distractor_brother",$AP757)</f>
        <v>HT1_brother_casey.png</v>
      </c>
      <c r="Z757" s="106" t="str" cm="1">
        <f t="array" ref="Z757">_xlfn.IFS($AS757="target_sister",$AO757,$AS757="target_brother", $AN757,$AS757="distractor_sister",$AQ757,$AS757="distractor_brother",$AP757)</f>
        <v>HT3_brother_jaime.png</v>
      </c>
      <c r="AA757" s="106" t="str" cm="1">
        <f t="array" ref="AA757">_xlfn.IFS($AT757="target_sister",$AO757,$AT757="target_brother", $AN757,$AT757="distractor_sister",$AQ757,$AT757="distractor_brother",$AP757)</f>
        <v>HT1_sister_casey.png</v>
      </c>
      <c r="AB757" s="106" t="str" cm="1">
        <f t="array" ref="AB757">_xlfn.IFS($AU757="target_sister",$AO757,$AU757="target_brother", $AN757,$AU757="distractor_sister",$AQ757,$AU757="distractor_brother",$AP757)</f>
        <v>HT3_sister_jaime.png</v>
      </c>
      <c r="AC757" s="111" t="str">
        <f>_xlfn.CONCAT(VLOOKUP($C757&amp;$G757,'Character Sets'!$A$3:$H$21,6,FALSE)," gave the ",LEFT($Q757,FIND(".",$Q757)-1)," to ",$AK757," ",$AL757,".")</f>
        <v>Casey gave the cookie to their brother.</v>
      </c>
      <c r="AD757" s="107">
        <v>29</v>
      </c>
      <c r="AE757" s="106" t="str" cm="1">
        <f t="array" ref="AE757">_xlfn.IFS($B757="both", "_nametag", $B757="nametag", "_nametag", $B757="intro", "", $B757="neither", "")</f>
        <v/>
      </c>
      <c r="AF757" s="46" t="s">
        <v>5</v>
      </c>
      <c r="AG757" s="46" t="s">
        <v>6</v>
      </c>
      <c r="AH757" s="108" t="str">
        <f t="shared" si="137"/>
        <v>cookie</v>
      </c>
      <c r="AI757" s="46" t="s">
        <v>7</v>
      </c>
      <c r="AJ757" s="110" t="str">
        <f t="shared" si="135"/>
        <v>top left</v>
      </c>
      <c r="AK757" s="110" t="str" cm="1">
        <f t="array" ref="AK757">_xlfn.IFS($G757="he", "his", $G757="she", "her", $G757="they", "their")</f>
        <v>their</v>
      </c>
      <c r="AL757" s="110" t="s">
        <v>135</v>
      </c>
      <c r="AM757" s="111" t="str">
        <f t="shared" si="136"/>
        <v>they_brother</v>
      </c>
      <c r="AN757" s="106" t="str">
        <f t="shared" si="138"/>
        <v>HT1_brother_casey.png</v>
      </c>
      <c r="AO757" s="106" t="str">
        <f t="shared" si="139"/>
        <v>HT1_sister_casey.png</v>
      </c>
      <c r="AP757" s="106" t="str">
        <f t="shared" si="140"/>
        <v>HT3_brother_jaime.png</v>
      </c>
      <c r="AQ757" s="106" t="str">
        <f t="shared" si="141"/>
        <v>HT3_sister_jaime.png</v>
      </c>
      <c r="AR757" s="106" t="s">
        <v>355</v>
      </c>
      <c r="AS757" s="106" t="s">
        <v>357</v>
      </c>
      <c r="AT757" s="106" t="s">
        <v>356</v>
      </c>
      <c r="AU757" s="106" t="s">
        <v>358</v>
      </c>
    </row>
    <row r="758" spans="1:47" x14ac:dyDescent="0.25">
      <c r="A758" s="107">
        <v>21</v>
      </c>
      <c r="B758" s="107" t="s">
        <v>125</v>
      </c>
      <c r="C758" s="107">
        <v>3</v>
      </c>
      <c r="D758" s="46" t="s">
        <v>10</v>
      </c>
      <c r="E758" s="46" t="str">
        <f t="shared" si="131"/>
        <v>neither_list3_critical30</v>
      </c>
      <c r="F758" s="109" t="s">
        <v>339</v>
      </c>
      <c r="G758" s="46" t="s">
        <v>197</v>
      </c>
      <c r="H758" s="46">
        <f>VLOOKUP($C758&amp;$G758,'Character Sets'!$A$3:$H$21,3,FALSE)</f>
        <v>9</v>
      </c>
      <c r="I758" s="46" t="str">
        <f>VLOOKUP($C758&amp;$G758,'Character Sets'!$A$3:$H$21,4,FALSE)</f>
        <v>HT1</v>
      </c>
      <c r="J758" s="46" t="str">
        <f>LOWER(VLOOKUP($C758&amp;$G758,'Character Sets'!$A$3:$H$21,6,FALSE))</f>
        <v>casey</v>
      </c>
      <c r="K758" s="114" t="str">
        <f t="shared" si="132"/>
        <v>HT1_they_casey.png</v>
      </c>
      <c r="L758" s="46" t="s">
        <v>195</v>
      </c>
      <c r="M758" s="46">
        <f>VLOOKUP($C758&amp;$L758,'Character Sets'!$A$3:$H$21,3,FALSE)</f>
        <v>7</v>
      </c>
      <c r="N758" s="46" t="str">
        <f>VLOOKUP($C758&amp;$L758,'Character Sets'!$A$3:$H$21,4,FALSE)</f>
        <v>HT3</v>
      </c>
      <c r="O758" s="46" t="str">
        <f>LOWER(VLOOKUP($C758&amp;$L758,'Character Sets'!$A$3:$H$21,6,FALSE))</f>
        <v>jaime</v>
      </c>
      <c r="P758" s="114" t="str">
        <f t="shared" si="133"/>
        <v>HT3_he_jaime.png</v>
      </c>
      <c r="Q758" s="114" t="s">
        <v>33</v>
      </c>
      <c r="R758" s="107" cm="1">
        <f t="array" ref="R758">_xlfn.IFS($AF758="left", 275, $AF758="right", 525)</f>
        <v>525</v>
      </c>
      <c r="S758" s="107" cm="1">
        <f t="array" ref="S758">_xlfn.IFS($AG758="left", 275, $AG758="right", 525)</f>
        <v>275</v>
      </c>
      <c r="T758" s="107" cm="1">
        <f t="array" ref="T758">_xlfn.IFS($AF758="left", 175, $AF758="right", 725)</f>
        <v>725</v>
      </c>
      <c r="U758" s="107" cm="1">
        <f t="array" ref="U758">_xlfn.IFS($AI758="top", 150, $AI758="bottom", 250)</f>
        <v>250</v>
      </c>
      <c r="V758" s="107" cm="1">
        <f t="array" ref="V758">_xlfn.IFS($AI758="top", 100, $AI758="bottom", 300)</f>
        <v>300</v>
      </c>
      <c r="W758" s="107" cm="1">
        <f t="array" ref="W758">_xlfn.IFS($AI758="top", 50, $AI758="bottom", 350)</f>
        <v>350</v>
      </c>
      <c r="X758" s="111" t="str">
        <f t="shared" si="134"/>
        <v>HT1_sister_casey.png</v>
      </c>
      <c r="Y758" s="106" t="str" cm="1">
        <f t="array" ref="Y758">_xlfn.IFS($AR758="target_sister",$AO758,$AR758="target_brother", $AN758,$AR758="distractor_sister",$AQ758,$AR758="distractor_brother",$AP758)</f>
        <v>HT3_sister_jaime.png</v>
      </c>
      <c r="Z758" s="106" t="str" cm="1">
        <f t="array" ref="Z758">_xlfn.IFS($AS758="target_sister",$AO758,$AS758="target_brother", $AN758,$AS758="distractor_sister",$AQ758,$AS758="distractor_brother",$AP758)</f>
        <v>HT1_brother_casey.png</v>
      </c>
      <c r="AA758" s="106" t="str" cm="1">
        <f t="array" ref="AA758">_xlfn.IFS($AT758="target_sister",$AO758,$AT758="target_brother", $AN758,$AT758="distractor_sister",$AQ758,$AT758="distractor_brother",$AP758)</f>
        <v>HT3_brother_jaime.png</v>
      </c>
      <c r="AB758" s="106" t="str" cm="1">
        <f t="array" ref="AB758">_xlfn.IFS($AU758="target_sister",$AO758,$AU758="target_brother", $AN758,$AU758="distractor_sister",$AQ758,$AU758="distractor_brother",$AP758)</f>
        <v>HT1_sister_casey.png</v>
      </c>
      <c r="AC758" s="111" t="str">
        <f>_xlfn.CONCAT(VLOOKUP($C758&amp;$G758,'Character Sets'!$A$3:$H$21,6,FALSE)," gave the ",LEFT($Q758,FIND(".",$Q758)-1)," to ",$AK758," ",$AL758,".")</f>
        <v>Casey gave the tomato to their sister.</v>
      </c>
      <c r="AD758" s="107">
        <v>30</v>
      </c>
      <c r="AE758" s="106" t="str" cm="1">
        <f t="array" ref="AE758">_xlfn.IFS($B758="both", "_nametag", $B758="nametag", "_nametag", $B758="intro", "", $B758="neither", "")</f>
        <v/>
      </c>
      <c r="AF758" s="46" t="s">
        <v>6</v>
      </c>
      <c r="AG758" s="46" t="s">
        <v>5</v>
      </c>
      <c r="AH758" s="108" t="str">
        <f t="shared" si="137"/>
        <v>tomato</v>
      </c>
      <c r="AI758" s="108" t="s">
        <v>8</v>
      </c>
      <c r="AJ758" s="110" t="str">
        <f t="shared" si="135"/>
        <v>bottom right</v>
      </c>
      <c r="AK758" s="110" t="str" cm="1">
        <f t="array" ref="AK758">_xlfn.IFS($G758="he", "his", $G758="she", "her", $G758="they", "their")</f>
        <v>their</v>
      </c>
      <c r="AL758" s="110" t="s">
        <v>136</v>
      </c>
      <c r="AM758" s="111" t="str">
        <f t="shared" si="136"/>
        <v>they_sister</v>
      </c>
      <c r="AN758" s="106" t="str">
        <f t="shared" si="138"/>
        <v>HT1_brother_casey.png</v>
      </c>
      <c r="AO758" s="106" t="str">
        <f t="shared" si="139"/>
        <v>HT1_sister_casey.png</v>
      </c>
      <c r="AP758" s="106" t="str">
        <f t="shared" si="140"/>
        <v>HT3_brother_jaime.png</v>
      </c>
      <c r="AQ758" s="106" t="str">
        <f t="shared" si="141"/>
        <v>HT3_sister_jaime.png</v>
      </c>
      <c r="AR758" s="106" t="s">
        <v>358</v>
      </c>
      <c r="AS758" s="106" t="s">
        <v>355</v>
      </c>
      <c r="AT758" s="106" t="s">
        <v>357</v>
      </c>
      <c r="AU758" s="106" t="s">
        <v>356</v>
      </c>
    </row>
    <row r="759" spans="1:47" x14ac:dyDescent="0.25">
      <c r="A759" s="107">
        <v>22</v>
      </c>
      <c r="B759" s="107" t="s">
        <v>125</v>
      </c>
      <c r="C759" s="107">
        <v>4</v>
      </c>
      <c r="D759" s="46" t="s">
        <v>65</v>
      </c>
      <c r="E759" s="46" t="str">
        <f t="shared" si="131"/>
        <v>neither_list4_example1</v>
      </c>
      <c r="F759" s="109" t="s">
        <v>337</v>
      </c>
      <c r="G759" s="46" t="s">
        <v>195</v>
      </c>
      <c r="H759" s="46">
        <f>VLOOKUP($C759&amp;$G759,'Character Sets'!$A$3:$H$21,3,FALSE)</f>
        <v>10</v>
      </c>
      <c r="I759" s="46" t="str">
        <f>VLOOKUP($C759&amp;$G759,'Character Sets'!$A$3:$H$21,4,FALSE)</f>
        <v>HT2</v>
      </c>
      <c r="J759" s="46" t="str">
        <f>LOWER(VLOOKUP($C759&amp;$G759,'Character Sets'!$A$3:$H$21,6,FALSE))</f>
        <v>taylor</v>
      </c>
      <c r="K759" s="114" t="str">
        <f t="shared" si="132"/>
        <v>HT2_he_taylor.png</v>
      </c>
      <c r="L759" s="46" t="s">
        <v>196</v>
      </c>
      <c r="M759" s="46">
        <f>VLOOKUP($C759&amp;$L759,'Character Sets'!$A$3:$H$21,3,FALSE)</f>
        <v>11</v>
      </c>
      <c r="N759" s="46" t="str">
        <f>VLOOKUP($C759&amp;$L759,'Character Sets'!$A$3:$H$21,4,FALSE)</f>
        <v>ST1</v>
      </c>
      <c r="O759" s="46" t="str">
        <f>LOWER(VLOOKUP($C759&amp;$L759,'Character Sets'!$A$3:$H$21,6,FALSE))</f>
        <v>jordan</v>
      </c>
      <c r="P759" s="114" t="str">
        <f t="shared" si="133"/>
        <v>ST1_she_jordan.png</v>
      </c>
      <c r="Q759" s="114" t="s">
        <v>38</v>
      </c>
      <c r="R759" s="107" cm="1">
        <f t="array" ref="R759">_xlfn.IFS($AF759="left", 275, $AF759="right", 525)</f>
        <v>275</v>
      </c>
      <c r="S759" s="107" cm="1">
        <f t="array" ref="S759">_xlfn.IFS($AG759="left", 275, $AG759="right", 525)</f>
        <v>525</v>
      </c>
      <c r="T759" s="107" cm="1">
        <f t="array" ref="T759">_xlfn.IFS($AF759="left", 175, $AF759="right", 725)</f>
        <v>175</v>
      </c>
      <c r="U759" s="107" cm="1">
        <f t="array" ref="U759">_xlfn.IFS($AI759="top", 150, $AI759="bottom", 250)</f>
        <v>250</v>
      </c>
      <c r="V759" s="107" cm="1">
        <f t="array" ref="V759">_xlfn.IFS($AI759="top", 100, $AI759="bottom", 300)</f>
        <v>300</v>
      </c>
      <c r="W759" s="107" cm="1">
        <f t="array" ref="W759">_xlfn.IFS($AI759="top", 50, $AI759="bottom", 350)</f>
        <v>350</v>
      </c>
      <c r="X759" s="111" t="str">
        <f t="shared" si="134"/>
        <v>HT2_brother_taylor.png</v>
      </c>
      <c r="Y759" s="106" t="str" cm="1">
        <f t="array" ref="Y759">_xlfn.IFS($AR759="target_sister",$AO759,$AR759="target_brother", $AN759,$AR759="distractor_sister",$AQ759,$AR759="distractor_brother",$AP759)</f>
        <v>HT2_sister_taylor.png</v>
      </c>
      <c r="Z759" s="106" t="str" cm="1">
        <f t="array" ref="Z759">_xlfn.IFS($AS759="target_sister",$AO759,$AS759="target_brother", $AN759,$AS759="distractor_sister",$AQ759,$AS759="distractor_brother",$AP759)</f>
        <v>ST1_brother_jordan.png</v>
      </c>
      <c r="AA759" s="106" t="str" cm="1">
        <f t="array" ref="AA759">_xlfn.IFS($AT759="target_sister",$AO759,$AT759="target_brother", $AN759,$AT759="distractor_sister",$AQ759,$AT759="distractor_brother",$AP759)</f>
        <v>HT2_brother_taylor.png</v>
      </c>
      <c r="AB759" s="106" t="str" cm="1">
        <f t="array" ref="AB759">_xlfn.IFS($AU759="target_sister",$AO759,$AU759="target_brother", $AN759,$AU759="distractor_sister",$AQ759,$AU759="distractor_brother",$AP759)</f>
        <v>ST1_sister_jordan.png</v>
      </c>
      <c r="AC759" s="111" t="str">
        <f>_xlfn.CONCAT(VLOOKUP($C759&amp;$G759,'Character Sets'!$A$3:$H$21,6,FALSE)," gave the ",LEFT($Q759,FIND(".",$Q759)-1)," to ",$AK759," ",$AL759,".")</f>
        <v>Taylor gave the fork to his brother.</v>
      </c>
      <c r="AD759" s="107">
        <v>1</v>
      </c>
      <c r="AE759" s="106" t="str" cm="1">
        <f t="array" ref="AE759">_xlfn.IFS($B759="both", "_nametag", $B759="nametag", "_nametag", $B759="intro", "", $B759="neither", "")</f>
        <v/>
      </c>
      <c r="AF759" s="108" t="s">
        <v>5</v>
      </c>
      <c r="AG759" s="108" t="s">
        <v>6</v>
      </c>
      <c r="AH759" s="108" t="str">
        <f t="shared" si="137"/>
        <v>fork</v>
      </c>
      <c r="AI759" s="108" t="s">
        <v>8</v>
      </c>
      <c r="AJ759" s="110" t="str">
        <f t="shared" si="135"/>
        <v>bottom left</v>
      </c>
      <c r="AK759" s="110" t="str" cm="1">
        <f t="array" ref="AK759">_xlfn.IFS($G759="he", "his", $G759="she", "her", $G759="they", "their")</f>
        <v>his</v>
      </c>
      <c r="AL759" s="110" t="s">
        <v>135</v>
      </c>
      <c r="AM759" s="111" t="str">
        <f t="shared" si="136"/>
        <v>he_brother</v>
      </c>
      <c r="AN759" s="106" t="str">
        <f t="shared" si="138"/>
        <v>HT2_brother_taylor.png</v>
      </c>
      <c r="AO759" s="106" t="str">
        <f t="shared" si="139"/>
        <v>HT2_sister_taylor.png</v>
      </c>
      <c r="AP759" s="106" t="str">
        <f t="shared" si="140"/>
        <v>ST1_brother_jordan.png</v>
      </c>
      <c r="AQ759" s="106" t="str">
        <f t="shared" si="141"/>
        <v>ST1_sister_jordan.png</v>
      </c>
      <c r="AR759" s="106" t="s">
        <v>356</v>
      </c>
      <c r="AS759" s="106" t="s">
        <v>357</v>
      </c>
      <c r="AT759" s="106" t="s">
        <v>355</v>
      </c>
      <c r="AU759" s="106" t="s">
        <v>358</v>
      </c>
    </row>
    <row r="760" spans="1:47" x14ac:dyDescent="0.25">
      <c r="A760" s="107">
        <v>22</v>
      </c>
      <c r="B760" s="107" t="s">
        <v>125</v>
      </c>
      <c r="C760" s="107">
        <v>4</v>
      </c>
      <c r="D760" s="46" t="s">
        <v>65</v>
      </c>
      <c r="E760" s="46" t="str">
        <f t="shared" si="131"/>
        <v>neither_list4_example2</v>
      </c>
      <c r="F760" s="109" t="s">
        <v>338</v>
      </c>
      <c r="G760" s="46" t="s">
        <v>196</v>
      </c>
      <c r="H760" s="46">
        <f>VLOOKUP($C760&amp;$G760,'Character Sets'!$A$3:$H$21,3,FALSE)</f>
        <v>11</v>
      </c>
      <c r="I760" s="46" t="str">
        <f>VLOOKUP($C760&amp;$G760,'Character Sets'!$A$3:$H$21,4,FALSE)</f>
        <v>ST1</v>
      </c>
      <c r="J760" s="46" t="str">
        <f>LOWER(VLOOKUP($C760&amp;$G760,'Character Sets'!$A$3:$H$21,6,FALSE))</f>
        <v>jordan</v>
      </c>
      <c r="K760" s="114" t="str">
        <f t="shared" si="132"/>
        <v>ST1_she_jordan.png</v>
      </c>
      <c r="L760" s="46" t="s">
        <v>197</v>
      </c>
      <c r="M760" s="46">
        <f>VLOOKUP($C760&amp;$L760,'Character Sets'!$A$3:$H$21,3,FALSE)</f>
        <v>12</v>
      </c>
      <c r="N760" s="46" t="str">
        <f>VLOOKUP($C760&amp;$L760,'Character Sets'!$A$3:$H$21,4,FALSE)</f>
        <v>ST2</v>
      </c>
      <c r="O760" s="46" t="str">
        <f>LOWER(VLOOKUP($C760&amp;$L760,'Character Sets'!$A$3:$H$21,6,FALSE))</f>
        <v>sam</v>
      </c>
      <c r="P760" s="114" t="str">
        <f t="shared" si="133"/>
        <v>ST2_they_sam.png</v>
      </c>
      <c r="Q760" s="114" t="s">
        <v>99</v>
      </c>
      <c r="R760" s="107" cm="1">
        <f t="array" ref="R760">_xlfn.IFS($AF760="left", 275, $AF760="right", 525)</f>
        <v>525</v>
      </c>
      <c r="S760" s="107" cm="1">
        <f t="array" ref="S760">_xlfn.IFS($AG760="left", 275, $AG760="right", 525)</f>
        <v>275</v>
      </c>
      <c r="T760" s="107" cm="1">
        <f t="array" ref="T760">_xlfn.IFS($AF760="left", 175, $AF760="right", 725)</f>
        <v>725</v>
      </c>
      <c r="U760" s="107" cm="1">
        <f t="array" ref="U760">_xlfn.IFS($AI760="top", 150, $AI760="bottom", 250)</f>
        <v>250</v>
      </c>
      <c r="V760" s="107" cm="1">
        <f t="array" ref="V760">_xlfn.IFS($AI760="top", 100, $AI760="bottom", 300)</f>
        <v>300</v>
      </c>
      <c r="W760" s="107" cm="1">
        <f t="array" ref="W760">_xlfn.IFS($AI760="top", 50, $AI760="bottom", 350)</f>
        <v>350</v>
      </c>
      <c r="X760" s="111" t="str">
        <f t="shared" si="134"/>
        <v>ST1_sister_jordan.png</v>
      </c>
      <c r="Y760" s="106" t="str" cm="1">
        <f t="array" ref="Y760">_xlfn.IFS($AR760="target_sister",$AO760,$AR760="target_brother", $AN760,$AR760="distractor_sister",$AQ760,$AR760="distractor_brother",$AP760)</f>
        <v>ST2_brother_sam.png</v>
      </c>
      <c r="Z760" s="106" t="str" cm="1">
        <f t="array" ref="Z760">_xlfn.IFS($AS760="target_sister",$AO760,$AS760="target_brother", $AN760,$AS760="distractor_sister",$AQ760,$AS760="distractor_brother",$AP760)</f>
        <v>ST1_brother_jordan.png</v>
      </c>
      <c r="AA760" s="106" t="str" cm="1">
        <f t="array" ref="AA760">_xlfn.IFS($AT760="target_sister",$AO760,$AT760="target_brother", $AN760,$AT760="distractor_sister",$AQ760,$AT760="distractor_brother",$AP760)</f>
        <v>ST2_sister_sam.png</v>
      </c>
      <c r="AB760" s="106" t="str" cm="1">
        <f t="array" ref="AB760">_xlfn.IFS($AU760="target_sister",$AO760,$AU760="target_brother", $AN760,$AU760="distractor_sister",$AQ760,$AU760="distractor_brother",$AP760)</f>
        <v>ST1_sister_jordan.png</v>
      </c>
      <c r="AC760" s="111" t="str">
        <f>_xlfn.CONCAT(VLOOKUP($C760&amp;$G760,'Character Sets'!$A$3:$H$21,6,FALSE)," gave the ",LEFT($Q760,FIND(".",$Q760)-1)," to ",$AK760," ",$AL760,".")</f>
        <v>Jordan gave the pepper to her sister.</v>
      </c>
      <c r="AD760" s="107">
        <v>2</v>
      </c>
      <c r="AE760" s="106" t="str" cm="1">
        <f t="array" ref="AE760">_xlfn.IFS($B760="both", "_nametag", $B760="nametag", "_nametag", $B760="intro", "", $B760="neither", "")</f>
        <v/>
      </c>
      <c r="AF760" s="108" t="s">
        <v>6</v>
      </c>
      <c r="AG760" s="108" t="s">
        <v>5</v>
      </c>
      <c r="AH760" s="108" t="str">
        <f t="shared" si="137"/>
        <v>pepper</v>
      </c>
      <c r="AI760" s="108" t="s">
        <v>8</v>
      </c>
      <c r="AJ760" s="110" t="str">
        <f t="shared" si="135"/>
        <v>bottom right</v>
      </c>
      <c r="AK760" s="110" t="str" cm="1">
        <f t="array" ref="AK760">_xlfn.IFS($G760="he", "his", $G760="she", "her", $G760="they", "their")</f>
        <v>her</v>
      </c>
      <c r="AL760" s="110" t="s">
        <v>136</v>
      </c>
      <c r="AM760" s="111" t="str">
        <f t="shared" si="136"/>
        <v>she_sister</v>
      </c>
      <c r="AN760" s="106" t="str">
        <f t="shared" si="138"/>
        <v>ST1_brother_jordan.png</v>
      </c>
      <c r="AO760" s="106" t="str">
        <f t="shared" si="139"/>
        <v>ST1_sister_jordan.png</v>
      </c>
      <c r="AP760" s="106" t="str">
        <f t="shared" si="140"/>
        <v>ST2_brother_sam.png</v>
      </c>
      <c r="AQ760" s="106" t="str">
        <f t="shared" si="141"/>
        <v>ST2_sister_sam.png</v>
      </c>
      <c r="AR760" s="106" t="s">
        <v>357</v>
      </c>
      <c r="AS760" s="106" t="s">
        <v>355</v>
      </c>
      <c r="AT760" s="106" t="s">
        <v>358</v>
      </c>
      <c r="AU760" s="106" t="s">
        <v>356</v>
      </c>
    </row>
    <row r="761" spans="1:47" x14ac:dyDescent="0.25">
      <c r="A761" s="107">
        <v>22</v>
      </c>
      <c r="B761" s="107" t="s">
        <v>125</v>
      </c>
      <c r="C761" s="107">
        <v>4</v>
      </c>
      <c r="D761" s="46" t="s">
        <v>65</v>
      </c>
      <c r="E761" s="46" t="str">
        <f t="shared" si="131"/>
        <v>neither_list4_example3</v>
      </c>
      <c r="F761" s="109" t="s">
        <v>339</v>
      </c>
      <c r="G761" s="46" t="s">
        <v>197</v>
      </c>
      <c r="H761" s="46">
        <f>VLOOKUP($C761&amp;$G761,'Character Sets'!$A$3:$H$21,3,FALSE)</f>
        <v>12</v>
      </c>
      <c r="I761" s="46" t="str">
        <f>VLOOKUP($C761&amp;$G761,'Character Sets'!$A$3:$H$21,4,FALSE)</f>
        <v>ST2</v>
      </c>
      <c r="J761" s="46" t="str">
        <f>LOWER(VLOOKUP($C761&amp;$G761,'Character Sets'!$A$3:$H$21,6,FALSE))</f>
        <v>sam</v>
      </c>
      <c r="K761" s="114" t="str">
        <f t="shared" si="132"/>
        <v>ST2_they_sam.png</v>
      </c>
      <c r="L761" s="46" t="s">
        <v>195</v>
      </c>
      <c r="M761" s="46">
        <f>VLOOKUP($C761&amp;$L761,'Character Sets'!$A$3:$H$21,3,FALSE)</f>
        <v>10</v>
      </c>
      <c r="N761" s="46" t="str">
        <f>VLOOKUP($C761&amp;$L761,'Character Sets'!$A$3:$H$21,4,FALSE)</f>
        <v>HT2</v>
      </c>
      <c r="O761" s="46" t="str">
        <f>LOWER(VLOOKUP($C761&amp;$L761,'Character Sets'!$A$3:$H$21,6,FALSE))</f>
        <v>taylor</v>
      </c>
      <c r="P761" s="114" t="str">
        <f t="shared" si="133"/>
        <v>HT2_he_taylor.png</v>
      </c>
      <c r="Q761" s="114" t="s">
        <v>36</v>
      </c>
      <c r="R761" s="107" cm="1">
        <f t="array" ref="R761">_xlfn.IFS($AF761="left", 275, $AF761="right", 525)</f>
        <v>525</v>
      </c>
      <c r="S761" s="107" cm="1">
        <f t="array" ref="S761">_xlfn.IFS($AG761="left", 275, $AG761="right", 525)</f>
        <v>275</v>
      </c>
      <c r="T761" s="107" cm="1">
        <f t="array" ref="T761">_xlfn.IFS($AF761="left", 175, $AF761="right", 725)</f>
        <v>725</v>
      </c>
      <c r="U761" s="107" cm="1">
        <f t="array" ref="U761">_xlfn.IFS($AI761="top", 150, $AI761="bottom", 250)</f>
        <v>150</v>
      </c>
      <c r="V761" s="107" cm="1">
        <f t="array" ref="V761">_xlfn.IFS($AI761="top", 100, $AI761="bottom", 300)</f>
        <v>100</v>
      </c>
      <c r="W761" s="107" cm="1">
        <f t="array" ref="W761">_xlfn.IFS($AI761="top", 50, $AI761="bottom", 350)</f>
        <v>50</v>
      </c>
      <c r="X761" s="111" t="str">
        <f t="shared" si="134"/>
        <v>ST2_brother_sam.png</v>
      </c>
      <c r="Y761" s="106" t="str" cm="1">
        <f t="array" ref="Y761">_xlfn.IFS($AR761="target_sister",$AO761,$AR761="target_brother", $AN761,$AR761="distractor_sister",$AQ761,$AR761="distractor_brother",$AP761)</f>
        <v>HT2_brother_taylor.png</v>
      </c>
      <c r="Z761" s="106" t="str" cm="1">
        <f t="array" ref="Z761">_xlfn.IFS($AS761="target_sister",$AO761,$AS761="target_brother", $AN761,$AS761="distractor_sister",$AQ761,$AS761="distractor_brother",$AP761)</f>
        <v>ST2_brother_sam.png</v>
      </c>
      <c r="AA761" s="106" t="str" cm="1">
        <f t="array" ref="AA761">_xlfn.IFS($AT761="target_sister",$AO761,$AT761="target_brother", $AN761,$AT761="distractor_sister",$AQ761,$AT761="distractor_brother",$AP761)</f>
        <v>HT2_sister_taylor.png</v>
      </c>
      <c r="AB761" s="106" t="str" cm="1">
        <f t="array" ref="AB761">_xlfn.IFS($AU761="target_sister",$AO761,$AU761="target_brother", $AN761,$AU761="distractor_sister",$AQ761,$AU761="distractor_brother",$AP761)</f>
        <v>ST2_sister_sam.png</v>
      </c>
      <c r="AC761" s="111" t="str">
        <f>_xlfn.CONCAT(VLOOKUP($C761&amp;$G761,'Character Sets'!$A$3:$H$21,6,FALSE)," gave the ",LEFT($Q761,FIND(".",$Q761)-1)," to ",$AK761," ",$AL761,".")</f>
        <v>Sam gave the peach to their brother.</v>
      </c>
      <c r="AD761" s="107">
        <v>3</v>
      </c>
      <c r="AE761" s="106" t="str" cm="1">
        <f t="array" ref="AE761">_xlfn.IFS($B761="both", "_nametag", $B761="nametag", "_nametag", $B761="intro", "", $B761="neither", "")</f>
        <v/>
      </c>
      <c r="AF761" s="108" t="s">
        <v>6</v>
      </c>
      <c r="AG761" s="108" t="s">
        <v>5</v>
      </c>
      <c r="AH761" s="108" t="str">
        <f t="shared" si="137"/>
        <v>peach</v>
      </c>
      <c r="AI761" s="108" t="s">
        <v>7</v>
      </c>
      <c r="AJ761" s="110" t="str">
        <f t="shared" si="135"/>
        <v>top right</v>
      </c>
      <c r="AK761" s="110" t="str" cm="1">
        <f t="array" ref="AK761">_xlfn.IFS($G761="he", "his", $G761="she", "her", $G761="they", "their")</f>
        <v>their</v>
      </c>
      <c r="AL761" s="110" t="s">
        <v>135</v>
      </c>
      <c r="AM761" s="111" t="str">
        <f t="shared" si="136"/>
        <v>they_brother</v>
      </c>
      <c r="AN761" s="106" t="str">
        <f t="shared" si="138"/>
        <v>ST2_brother_sam.png</v>
      </c>
      <c r="AO761" s="106" t="str">
        <f t="shared" si="139"/>
        <v>ST2_sister_sam.png</v>
      </c>
      <c r="AP761" s="106" t="str">
        <f t="shared" si="140"/>
        <v>HT2_brother_taylor.png</v>
      </c>
      <c r="AQ761" s="106" t="str">
        <f t="shared" si="141"/>
        <v>HT2_sister_taylor.png</v>
      </c>
      <c r="AR761" s="106" t="s">
        <v>357</v>
      </c>
      <c r="AS761" s="106" t="s">
        <v>355</v>
      </c>
      <c r="AT761" s="106" t="s">
        <v>358</v>
      </c>
      <c r="AU761" s="106" t="s">
        <v>356</v>
      </c>
    </row>
    <row r="762" spans="1:47" x14ac:dyDescent="0.25">
      <c r="A762" s="107">
        <v>22</v>
      </c>
      <c r="B762" s="107" t="s">
        <v>125</v>
      </c>
      <c r="C762" s="107">
        <v>4</v>
      </c>
      <c r="D762" s="46" t="s">
        <v>66</v>
      </c>
      <c r="E762" s="46" t="str">
        <f t="shared" si="131"/>
        <v>neither_list4_practice1</v>
      </c>
      <c r="F762" s="109" t="s">
        <v>338</v>
      </c>
      <c r="G762" s="46" t="s">
        <v>195</v>
      </c>
      <c r="H762" s="46">
        <f>VLOOKUP($C762&amp;$G762,'Character Sets'!$A$3:$H$21,3,FALSE)</f>
        <v>10</v>
      </c>
      <c r="I762" s="46" t="str">
        <f>VLOOKUP($C762&amp;$G762,'Character Sets'!$A$3:$H$21,4,FALSE)</f>
        <v>HT2</v>
      </c>
      <c r="J762" s="46" t="str">
        <f>LOWER(VLOOKUP($C762&amp;$G762,'Character Sets'!$A$3:$H$21,6,FALSE))</f>
        <v>taylor</v>
      </c>
      <c r="K762" s="114" t="str">
        <f t="shared" si="132"/>
        <v>HT2_he_taylor.png</v>
      </c>
      <c r="L762" s="46" t="s">
        <v>197</v>
      </c>
      <c r="M762" s="46">
        <f>VLOOKUP($C762&amp;$L762,'Character Sets'!$A$3:$H$21,3,FALSE)</f>
        <v>12</v>
      </c>
      <c r="N762" s="46" t="str">
        <f>VLOOKUP($C762&amp;$L762,'Character Sets'!$A$3:$H$21,4,FALSE)</f>
        <v>ST2</v>
      </c>
      <c r="O762" s="46" t="str">
        <f>LOWER(VLOOKUP($C762&amp;$L762,'Character Sets'!$A$3:$H$21,6,FALSE))</f>
        <v>sam</v>
      </c>
      <c r="P762" s="114" t="str">
        <f t="shared" si="133"/>
        <v>ST2_they_sam.png</v>
      </c>
      <c r="Q762" s="114" t="s">
        <v>39</v>
      </c>
      <c r="R762" s="107" cm="1">
        <f t="array" ref="R762">_xlfn.IFS($AF762="left", 275, $AF762="right", 525)</f>
        <v>525</v>
      </c>
      <c r="S762" s="107" cm="1">
        <f t="array" ref="S762">_xlfn.IFS($AG762="left", 275, $AG762="right", 525)</f>
        <v>275</v>
      </c>
      <c r="T762" s="107" cm="1">
        <f t="array" ref="T762">_xlfn.IFS($AF762="left", 175, $AF762="right", 725)</f>
        <v>725</v>
      </c>
      <c r="U762" s="107" cm="1">
        <f t="array" ref="U762">_xlfn.IFS($AI762="top", 150, $AI762="bottom", 250)</f>
        <v>150</v>
      </c>
      <c r="V762" s="107" cm="1">
        <f t="array" ref="V762">_xlfn.IFS($AI762="top", 100, $AI762="bottom", 300)</f>
        <v>100</v>
      </c>
      <c r="W762" s="107" cm="1">
        <f t="array" ref="W762">_xlfn.IFS($AI762="top", 50, $AI762="bottom", 350)</f>
        <v>50</v>
      </c>
      <c r="X762" s="111" t="str">
        <f t="shared" si="134"/>
        <v>HT2_sister_taylor.png</v>
      </c>
      <c r="Y762" s="106" t="str" cm="1">
        <f t="array" ref="Y762">_xlfn.IFS($AR762="target_sister",$AO762,$AR762="target_brother", $AN762,$AR762="distractor_sister",$AQ762,$AR762="distractor_brother",$AP762)</f>
        <v>ST2_sister_sam.png</v>
      </c>
      <c r="Z762" s="106" t="str" cm="1">
        <f t="array" ref="Z762">_xlfn.IFS($AS762="target_sister",$AO762,$AS762="target_brother", $AN762,$AS762="distractor_sister",$AQ762,$AS762="distractor_brother",$AP762)</f>
        <v>HT2_sister_taylor.png</v>
      </c>
      <c r="AA762" s="106" t="str" cm="1">
        <f t="array" ref="AA762">_xlfn.IFS($AT762="target_sister",$AO762,$AT762="target_brother", $AN762,$AT762="distractor_sister",$AQ762,$AT762="distractor_brother",$AP762)</f>
        <v>ST2_brother_sam.png</v>
      </c>
      <c r="AB762" s="106" t="str" cm="1">
        <f t="array" ref="AB762">_xlfn.IFS($AU762="target_sister",$AO762,$AU762="target_brother", $AN762,$AU762="distractor_sister",$AQ762,$AU762="distractor_brother",$AP762)</f>
        <v>HT2_brother_taylor.png</v>
      </c>
      <c r="AC762" s="111" t="str">
        <f>_xlfn.CONCAT(VLOOKUP($C762&amp;$G762,'Character Sets'!$A$3:$H$21,6,FALSE)," gave the ",LEFT($Q762,FIND(".",$Q762)-1)," to ",$AK762," ",$AL762,".")</f>
        <v>Taylor gave the sandwich to his sister.</v>
      </c>
      <c r="AD762" s="107">
        <v>1</v>
      </c>
      <c r="AE762" s="106" t="str" cm="1">
        <f t="array" ref="AE762">_xlfn.IFS($B762="both", "_nametag", $B762="nametag", "_nametag", $B762="intro", "", $B762="neither", "")</f>
        <v/>
      </c>
      <c r="AF762" s="108" t="s">
        <v>6</v>
      </c>
      <c r="AG762" s="108" t="s">
        <v>5</v>
      </c>
      <c r="AH762" s="108" t="str">
        <f t="shared" si="137"/>
        <v>sandwich</v>
      </c>
      <c r="AI762" s="108" t="s">
        <v>7</v>
      </c>
      <c r="AJ762" s="110" t="str">
        <f t="shared" si="135"/>
        <v>top right</v>
      </c>
      <c r="AK762" s="110" t="str" cm="1">
        <f t="array" ref="AK762">_xlfn.IFS($G762="he", "his", $G762="she", "her", $G762="they", "their")</f>
        <v>his</v>
      </c>
      <c r="AL762" s="110" t="s">
        <v>136</v>
      </c>
      <c r="AM762" s="111" t="str">
        <f t="shared" si="136"/>
        <v>he_sister</v>
      </c>
      <c r="AN762" s="106" t="str">
        <f t="shared" si="138"/>
        <v>HT2_brother_taylor.png</v>
      </c>
      <c r="AO762" s="106" t="str">
        <f t="shared" si="139"/>
        <v>HT2_sister_taylor.png</v>
      </c>
      <c r="AP762" s="106" t="str">
        <f t="shared" si="140"/>
        <v>ST2_brother_sam.png</v>
      </c>
      <c r="AQ762" s="106" t="str">
        <f t="shared" si="141"/>
        <v>ST2_sister_sam.png</v>
      </c>
      <c r="AR762" s="106" t="s">
        <v>358</v>
      </c>
      <c r="AS762" s="106" t="s">
        <v>356</v>
      </c>
      <c r="AT762" s="106" t="s">
        <v>357</v>
      </c>
      <c r="AU762" s="106" t="s">
        <v>355</v>
      </c>
    </row>
    <row r="763" spans="1:47" x14ac:dyDescent="0.25">
      <c r="A763" s="107">
        <v>22</v>
      </c>
      <c r="B763" s="107" t="s">
        <v>125</v>
      </c>
      <c r="C763" s="107">
        <v>4</v>
      </c>
      <c r="D763" s="46" t="s">
        <v>66</v>
      </c>
      <c r="E763" s="46" t="str">
        <f t="shared" si="131"/>
        <v>neither_list4_practice2</v>
      </c>
      <c r="F763" s="109" t="s">
        <v>337</v>
      </c>
      <c r="G763" s="46" t="s">
        <v>196</v>
      </c>
      <c r="H763" s="46">
        <f>VLOOKUP($C763&amp;$G763,'Character Sets'!$A$3:$H$21,3,FALSE)</f>
        <v>11</v>
      </c>
      <c r="I763" s="46" t="str">
        <f>VLOOKUP($C763&amp;$G763,'Character Sets'!$A$3:$H$21,4,FALSE)</f>
        <v>ST1</v>
      </c>
      <c r="J763" s="46" t="str">
        <f>LOWER(VLOOKUP($C763&amp;$G763,'Character Sets'!$A$3:$H$21,6,FALSE))</f>
        <v>jordan</v>
      </c>
      <c r="K763" s="114" t="str">
        <f t="shared" si="132"/>
        <v>ST1_she_jordan.png</v>
      </c>
      <c r="L763" s="46" t="s">
        <v>195</v>
      </c>
      <c r="M763" s="46">
        <f>VLOOKUP($C763&amp;$L763,'Character Sets'!$A$3:$H$21,3,FALSE)</f>
        <v>10</v>
      </c>
      <c r="N763" s="46" t="str">
        <f>VLOOKUP($C763&amp;$L763,'Character Sets'!$A$3:$H$21,4,FALSE)</f>
        <v>HT2</v>
      </c>
      <c r="O763" s="46" t="str">
        <f>LOWER(VLOOKUP($C763&amp;$L763,'Character Sets'!$A$3:$H$21,6,FALSE))</f>
        <v>taylor</v>
      </c>
      <c r="P763" s="114" t="str">
        <f t="shared" si="133"/>
        <v>HT2_he_taylor.png</v>
      </c>
      <c r="Q763" s="114" t="s">
        <v>107</v>
      </c>
      <c r="R763" s="107" cm="1">
        <f t="array" ref="R763">_xlfn.IFS($AF763="left", 275, $AF763="right", 525)</f>
        <v>275</v>
      </c>
      <c r="S763" s="107" cm="1">
        <f t="array" ref="S763">_xlfn.IFS($AG763="left", 275, $AG763="right", 525)</f>
        <v>525</v>
      </c>
      <c r="T763" s="107" cm="1">
        <f t="array" ref="T763">_xlfn.IFS($AF763="left", 175, $AF763="right", 725)</f>
        <v>175</v>
      </c>
      <c r="U763" s="107" cm="1">
        <f t="array" ref="U763">_xlfn.IFS($AI763="top", 150, $AI763="bottom", 250)</f>
        <v>150</v>
      </c>
      <c r="V763" s="107" cm="1">
        <f t="array" ref="V763">_xlfn.IFS($AI763="top", 100, $AI763="bottom", 300)</f>
        <v>100</v>
      </c>
      <c r="W763" s="107" cm="1">
        <f t="array" ref="W763">_xlfn.IFS($AI763="top", 50, $AI763="bottom", 350)</f>
        <v>50</v>
      </c>
      <c r="X763" s="111" t="str">
        <f t="shared" si="134"/>
        <v>ST1_brother_jordan.png</v>
      </c>
      <c r="Y763" s="106" t="str" cm="1">
        <f t="array" ref="Y763">_xlfn.IFS($AR763="target_sister",$AO763,$AR763="target_brother", $AN763,$AR763="distractor_sister",$AQ763,$AR763="distractor_brother",$AP763)</f>
        <v>ST1_brother_jordan.png</v>
      </c>
      <c r="Z763" s="106" t="str" cm="1">
        <f t="array" ref="Z763">_xlfn.IFS($AS763="target_sister",$AO763,$AS763="target_brother", $AN763,$AS763="distractor_sister",$AQ763,$AS763="distractor_brother",$AP763)</f>
        <v>HT2_brother_taylor.png</v>
      </c>
      <c r="AA763" s="106" t="str" cm="1">
        <f t="array" ref="AA763">_xlfn.IFS($AT763="target_sister",$AO763,$AT763="target_brother", $AN763,$AT763="distractor_sister",$AQ763,$AT763="distractor_brother",$AP763)</f>
        <v>ST1_sister_jordan.png</v>
      </c>
      <c r="AB763" s="106" t="str" cm="1">
        <f t="array" ref="AB763">_xlfn.IFS($AU763="target_sister",$AO763,$AU763="target_brother", $AN763,$AU763="distractor_sister",$AQ763,$AU763="distractor_brother",$AP763)</f>
        <v>HT2_sister_taylor.png</v>
      </c>
      <c r="AC763" s="111" t="str">
        <f>_xlfn.CONCAT(VLOOKUP($C763&amp;$G763,'Character Sets'!$A$3:$H$21,6,FALSE)," gave the ",LEFT($Q763,FIND(".",$Q763)-1)," to ",$AK763," ",$AL763,".")</f>
        <v>Jordan gave the popcorn to her brother.</v>
      </c>
      <c r="AD763" s="107">
        <v>2</v>
      </c>
      <c r="AE763" s="106" t="str" cm="1">
        <f t="array" ref="AE763">_xlfn.IFS($B763="both", "_nametag", $B763="nametag", "_nametag", $B763="intro", "", $B763="neither", "")</f>
        <v/>
      </c>
      <c r="AF763" s="108" t="s">
        <v>5</v>
      </c>
      <c r="AG763" s="108" t="s">
        <v>6</v>
      </c>
      <c r="AH763" s="108" t="str">
        <f t="shared" si="137"/>
        <v>popcorn</v>
      </c>
      <c r="AI763" s="108" t="s">
        <v>7</v>
      </c>
      <c r="AJ763" s="110" t="str">
        <f t="shared" si="135"/>
        <v>top left</v>
      </c>
      <c r="AK763" s="110" t="str" cm="1">
        <f t="array" ref="AK763">_xlfn.IFS($G763="he", "his", $G763="she", "her", $G763="they", "their")</f>
        <v>her</v>
      </c>
      <c r="AL763" s="110" t="s">
        <v>135</v>
      </c>
      <c r="AM763" s="111" t="str">
        <f t="shared" si="136"/>
        <v>she_brother</v>
      </c>
      <c r="AN763" s="106" t="str">
        <f t="shared" si="138"/>
        <v>ST1_brother_jordan.png</v>
      </c>
      <c r="AO763" s="106" t="str">
        <f t="shared" si="139"/>
        <v>ST1_sister_jordan.png</v>
      </c>
      <c r="AP763" s="106" t="str">
        <f t="shared" si="140"/>
        <v>HT2_brother_taylor.png</v>
      </c>
      <c r="AQ763" s="106" t="str">
        <f t="shared" si="141"/>
        <v>HT2_sister_taylor.png</v>
      </c>
      <c r="AR763" s="106" t="s">
        <v>355</v>
      </c>
      <c r="AS763" s="106" t="s">
        <v>357</v>
      </c>
      <c r="AT763" s="106" t="s">
        <v>356</v>
      </c>
      <c r="AU763" s="106" t="s">
        <v>358</v>
      </c>
    </row>
    <row r="764" spans="1:47" x14ac:dyDescent="0.25">
      <c r="A764" s="107">
        <v>22</v>
      </c>
      <c r="B764" s="107" t="s">
        <v>125</v>
      </c>
      <c r="C764" s="107">
        <v>4</v>
      </c>
      <c r="D764" s="46" t="s">
        <v>66</v>
      </c>
      <c r="E764" s="46" t="str">
        <f t="shared" si="131"/>
        <v>neither_list4_practice3</v>
      </c>
      <c r="F764" s="109" t="s">
        <v>339</v>
      </c>
      <c r="G764" s="46" t="s">
        <v>197</v>
      </c>
      <c r="H764" s="46">
        <f>VLOOKUP($C764&amp;$G764,'Character Sets'!$A$3:$H$21,3,FALSE)</f>
        <v>12</v>
      </c>
      <c r="I764" s="46" t="str">
        <f>VLOOKUP($C764&amp;$G764,'Character Sets'!$A$3:$H$21,4,FALSE)</f>
        <v>ST2</v>
      </c>
      <c r="J764" s="46" t="str">
        <f>LOWER(VLOOKUP($C764&amp;$G764,'Character Sets'!$A$3:$H$21,6,FALSE))</f>
        <v>sam</v>
      </c>
      <c r="K764" s="114" t="str">
        <f t="shared" si="132"/>
        <v>ST2_they_sam.png</v>
      </c>
      <c r="L764" s="46" t="s">
        <v>196</v>
      </c>
      <c r="M764" s="46">
        <f>VLOOKUP($C764&amp;$L764,'Character Sets'!$A$3:$H$21,3,FALSE)</f>
        <v>11</v>
      </c>
      <c r="N764" s="46" t="str">
        <f>VLOOKUP($C764&amp;$L764,'Character Sets'!$A$3:$H$21,4,FALSE)</f>
        <v>ST1</v>
      </c>
      <c r="O764" s="46" t="str">
        <f>LOWER(VLOOKUP($C764&amp;$L764,'Character Sets'!$A$3:$H$21,6,FALSE))</f>
        <v>jordan</v>
      </c>
      <c r="P764" s="114" t="str">
        <f t="shared" si="133"/>
        <v>ST1_she_jordan.png</v>
      </c>
      <c r="Q764" s="114" t="s">
        <v>41</v>
      </c>
      <c r="R764" s="107" cm="1">
        <f t="array" ref="R764">_xlfn.IFS($AF764="left", 275, $AF764="right", 525)</f>
        <v>275</v>
      </c>
      <c r="S764" s="107" cm="1">
        <f t="array" ref="S764">_xlfn.IFS($AG764="left", 275, $AG764="right", 525)</f>
        <v>525</v>
      </c>
      <c r="T764" s="107" cm="1">
        <f t="array" ref="T764">_xlfn.IFS($AF764="left", 175, $AF764="right", 725)</f>
        <v>175</v>
      </c>
      <c r="U764" s="107" cm="1">
        <f t="array" ref="U764">_xlfn.IFS($AI764="top", 150, $AI764="bottom", 250)</f>
        <v>250</v>
      </c>
      <c r="V764" s="107" cm="1">
        <f t="array" ref="V764">_xlfn.IFS($AI764="top", 100, $AI764="bottom", 300)</f>
        <v>300</v>
      </c>
      <c r="W764" s="107" cm="1">
        <f t="array" ref="W764">_xlfn.IFS($AI764="top", 50, $AI764="bottom", 350)</f>
        <v>350</v>
      </c>
      <c r="X764" s="111" t="str">
        <f t="shared" si="134"/>
        <v>ST2_sister_sam.png</v>
      </c>
      <c r="Y764" s="106" t="str" cm="1">
        <f t="array" ref="Y764">_xlfn.IFS($AR764="target_sister",$AO764,$AR764="target_brother", $AN764,$AR764="distractor_sister",$AQ764,$AR764="distractor_brother",$AP764)</f>
        <v>ST2_brother_sam.png</v>
      </c>
      <c r="Z764" s="106" t="str" cm="1">
        <f t="array" ref="Z764">_xlfn.IFS($AS764="target_sister",$AO764,$AS764="target_brother", $AN764,$AS764="distractor_sister",$AQ764,$AS764="distractor_brother",$AP764)</f>
        <v>ST1_sister_jordan.png</v>
      </c>
      <c r="AA764" s="106" t="str" cm="1">
        <f t="array" ref="AA764">_xlfn.IFS($AT764="target_sister",$AO764,$AT764="target_brother", $AN764,$AT764="distractor_sister",$AQ764,$AT764="distractor_brother",$AP764)</f>
        <v>ST2_sister_sam.png</v>
      </c>
      <c r="AB764" s="106" t="str" cm="1">
        <f t="array" ref="AB764">_xlfn.IFS($AU764="target_sister",$AO764,$AU764="target_brother", $AN764,$AU764="distractor_sister",$AQ764,$AU764="distractor_brother",$AP764)</f>
        <v>ST1_brother_jordan.png</v>
      </c>
      <c r="AC764" s="111" t="str">
        <f>_xlfn.CONCAT(VLOOKUP($C764&amp;$G764,'Character Sets'!$A$3:$H$21,6,FALSE)," gave the ",LEFT($Q764,FIND(".",$Q764)-1)," to ",$AK764," ",$AL764,".")</f>
        <v>Sam gave the hotdog to their sister.</v>
      </c>
      <c r="AD764" s="107">
        <v>3</v>
      </c>
      <c r="AE764" s="106" t="str" cm="1">
        <f t="array" ref="AE764">_xlfn.IFS($B764="both", "_nametag", $B764="nametag", "_nametag", $B764="intro", "", $B764="neither", "")</f>
        <v/>
      </c>
      <c r="AF764" s="108" t="s">
        <v>5</v>
      </c>
      <c r="AG764" s="108" t="s">
        <v>6</v>
      </c>
      <c r="AH764" s="108" t="str">
        <f t="shared" si="137"/>
        <v>hotdog</v>
      </c>
      <c r="AI764" s="108" t="s">
        <v>8</v>
      </c>
      <c r="AJ764" s="110" t="str">
        <f t="shared" si="135"/>
        <v>bottom left</v>
      </c>
      <c r="AK764" s="110" t="str" cm="1">
        <f t="array" ref="AK764">_xlfn.IFS($G764="he", "his", $G764="she", "her", $G764="they", "their")</f>
        <v>their</v>
      </c>
      <c r="AL764" s="110" t="s">
        <v>136</v>
      </c>
      <c r="AM764" s="111" t="str">
        <f t="shared" si="136"/>
        <v>they_sister</v>
      </c>
      <c r="AN764" s="106" t="str">
        <f t="shared" si="138"/>
        <v>ST2_brother_sam.png</v>
      </c>
      <c r="AO764" s="106" t="str">
        <f t="shared" si="139"/>
        <v>ST2_sister_sam.png</v>
      </c>
      <c r="AP764" s="106" t="str">
        <f t="shared" si="140"/>
        <v>ST1_brother_jordan.png</v>
      </c>
      <c r="AQ764" s="106" t="str">
        <f t="shared" si="141"/>
        <v>ST1_sister_jordan.png</v>
      </c>
      <c r="AR764" s="106" t="s">
        <v>355</v>
      </c>
      <c r="AS764" s="106" t="s">
        <v>358</v>
      </c>
      <c r="AT764" s="106" t="s">
        <v>356</v>
      </c>
      <c r="AU764" s="106" t="s">
        <v>357</v>
      </c>
    </row>
    <row r="765" spans="1:47" x14ac:dyDescent="0.25">
      <c r="A765" s="107">
        <v>22</v>
      </c>
      <c r="B765" s="107" t="s">
        <v>125</v>
      </c>
      <c r="C765" s="107">
        <v>4</v>
      </c>
      <c r="D765" s="46" t="s">
        <v>10</v>
      </c>
      <c r="E765" s="46" t="str">
        <f t="shared" si="131"/>
        <v>neither_list4_critical1</v>
      </c>
      <c r="F765" s="109" t="s">
        <v>337</v>
      </c>
      <c r="G765" s="46" t="s">
        <v>195</v>
      </c>
      <c r="H765" s="46">
        <f>VLOOKUP($C765&amp;$G765,'Character Sets'!$A$3:$H$21,3,FALSE)</f>
        <v>10</v>
      </c>
      <c r="I765" s="46" t="str">
        <f>VLOOKUP($C765&amp;$G765,'Character Sets'!$A$3:$H$21,4,FALSE)</f>
        <v>HT2</v>
      </c>
      <c r="J765" s="46" t="str">
        <f>LOWER(VLOOKUP($C765&amp;$G765,'Character Sets'!$A$3:$H$21,6,FALSE))</f>
        <v>taylor</v>
      </c>
      <c r="K765" s="114" t="str">
        <f t="shared" si="132"/>
        <v>HT2_he_taylor.png</v>
      </c>
      <c r="L765" s="46" t="s">
        <v>196</v>
      </c>
      <c r="M765" s="46">
        <f>VLOOKUP($C765&amp;$L765,'Character Sets'!$A$3:$H$21,3,FALSE)</f>
        <v>11</v>
      </c>
      <c r="N765" s="46" t="str">
        <f>VLOOKUP($C765&amp;$L765,'Character Sets'!$A$3:$H$21,4,FALSE)</f>
        <v>ST1</v>
      </c>
      <c r="O765" s="46" t="str">
        <f>LOWER(VLOOKUP($C765&amp;$L765,'Character Sets'!$A$3:$H$21,6,FALSE))</f>
        <v>jordan</v>
      </c>
      <c r="P765" s="114" t="str">
        <f t="shared" si="133"/>
        <v>ST1_she_jordan.png</v>
      </c>
      <c r="Q765" s="114" t="s">
        <v>16</v>
      </c>
      <c r="R765" s="107" cm="1">
        <f t="array" ref="R765">_xlfn.IFS($AF765="left", 275, $AF765="right", 525)</f>
        <v>275</v>
      </c>
      <c r="S765" s="107" cm="1">
        <f t="array" ref="S765">_xlfn.IFS($AG765="left", 275, $AG765="right", 525)</f>
        <v>525</v>
      </c>
      <c r="T765" s="107" cm="1">
        <f t="array" ref="T765">_xlfn.IFS($AF765="left", 175, $AF765="right", 725)</f>
        <v>175</v>
      </c>
      <c r="U765" s="107" cm="1">
        <f t="array" ref="U765">_xlfn.IFS($AI765="top", 150, $AI765="bottom", 250)</f>
        <v>150</v>
      </c>
      <c r="V765" s="107" cm="1">
        <f t="array" ref="V765">_xlfn.IFS($AI765="top", 100, $AI765="bottom", 300)</f>
        <v>100</v>
      </c>
      <c r="W765" s="107" cm="1">
        <f t="array" ref="W765">_xlfn.IFS($AI765="top", 50, $AI765="bottom", 350)</f>
        <v>50</v>
      </c>
      <c r="X765" s="111" t="str">
        <f t="shared" si="134"/>
        <v>HT2_brother_taylor.png</v>
      </c>
      <c r="Y765" s="106" t="str" cm="1">
        <f t="array" ref="Y765">_xlfn.IFS($AR765="target_sister",$AO765,$AR765="target_brother", $AN765,$AR765="distractor_sister",$AQ765,$AR765="distractor_brother",$AP765)</f>
        <v>HT2_brother_taylor.png</v>
      </c>
      <c r="Z765" s="106" t="str" cm="1">
        <f t="array" ref="Z765">_xlfn.IFS($AS765="target_sister",$AO765,$AS765="target_brother", $AN765,$AS765="distractor_sister",$AQ765,$AS765="distractor_brother",$AP765)</f>
        <v>ST1_brother_jordan.png</v>
      </c>
      <c r="AA765" s="106" t="str" cm="1">
        <f t="array" ref="AA765">_xlfn.IFS($AT765="target_sister",$AO765,$AT765="target_brother", $AN765,$AT765="distractor_sister",$AQ765,$AT765="distractor_brother",$AP765)</f>
        <v>HT2_sister_taylor.png</v>
      </c>
      <c r="AB765" s="106" t="str" cm="1">
        <f t="array" ref="AB765">_xlfn.IFS($AU765="target_sister",$AO765,$AU765="target_brother", $AN765,$AU765="distractor_sister",$AQ765,$AU765="distractor_brother",$AP765)</f>
        <v>ST1_sister_jordan.png</v>
      </c>
      <c r="AC765" s="111" t="str">
        <f>_xlfn.CONCAT(VLOOKUP($C765&amp;$G765,'Character Sets'!$A$3:$H$21,6,FALSE)," gave the ",LEFT($Q765,FIND(".",$Q765)-1)," to ",$AK765," ",$AL765,".")</f>
        <v>Taylor gave the chocolate to his brother.</v>
      </c>
      <c r="AD765" s="107">
        <v>1</v>
      </c>
      <c r="AE765" s="106" t="str" cm="1">
        <f t="array" ref="AE765">_xlfn.IFS($B765="both", "_nametag", $B765="nametag", "_nametag", $B765="intro", "", $B765="neither", "")</f>
        <v/>
      </c>
      <c r="AF765" s="46" t="s">
        <v>5</v>
      </c>
      <c r="AG765" s="46" t="s">
        <v>6</v>
      </c>
      <c r="AH765" s="108" t="str">
        <f t="shared" si="137"/>
        <v>chocolate</v>
      </c>
      <c r="AI765" s="46" t="s">
        <v>7</v>
      </c>
      <c r="AJ765" s="110" t="str">
        <f t="shared" si="135"/>
        <v>top left</v>
      </c>
      <c r="AK765" s="110" t="str" cm="1">
        <f t="array" ref="AK765">_xlfn.IFS($G765="he", "his", $G765="she", "her", $G765="they", "their")</f>
        <v>his</v>
      </c>
      <c r="AL765" s="110" t="s">
        <v>135</v>
      </c>
      <c r="AM765" s="111" t="str">
        <f t="shared" si="136"/>
        <v>he_brother</v>
      </c>
      <c r="AN765" s="106" t="str">
        <f t="shared" si="138"/>
        <v>HT2_brother_taylor.png</v>
      </c>
      <c r="AO765" s="106" t="str">
        <f t="shared" si="139"/>
        <v>HT2_sister_taylor.png</v>
      </c>
      <c r="AP765" s="106" t="str">
        <f t="shared" si="140"/>
        <v>ST1_brother_jordan.png</v>
      </c>
      <c r="AQ765" s="106" t="str">
        <f t="shared" si="141"/>
        <v>ST1_sister_jordan.png</v>
      </c>
      <c r="AR765" s="106" t="s">
        <v>355</v>
      </c>
      <c r="AS765" s="106" t="s">
        <v>357</v>
      </c>
      <c r="AT765" s="106" t="s">
        <v>356</v>
      </c>
      <c r="AU765" s="106" t="s">
        <v>358</v>
      </c>
    </row>
    <row r="766" spans="1:47" x14ac:dyDescent="0.25">
      <c r="A766" s="107">
        <v>22</v>
      </c>
      <c r="B766" s="107" t="s">
        <v>125</v>
      </c>
      <c r="C766" s="107">
        <v>4</v>
      </c>
      <c r="D766" s="46" t="s">
        <v>10</v>
      </c>
      <c r="E766" s="46" t="str">
        <f t="shared" si="131"/>
        <v>neither_list4_critical2</v>
      </c>
      <c r="F766" s="46" t="s">
        <v>337</v>
      </c>
      <c r="G766" s="46" t="s">
        <v>195</v>
      </c>
      <c r="H766" s="46">
        <f>VLOOKUP($C766&amp;$G766,'Character Sets'!$A$3:$H$21,3,FALSE)</f>
        <v>10</v>
      </c>
      <c r="I766" s="46" t="str">
        <f>VLOOKUP($C766&amp;$G766,'Character Sets'!$A$3:$H$21,4,FALSE)</f>
        <v>HT2</v>
      </c>
      <c r="J766" s="46" t="str">
        <f>LOWER(VLOOKUP($C766&amp;$G766,'Character Sets'!$A$3:$H$21,6,FALSE))</f>
        <v>taylor</v>
      </c>
      <c r="K766" s="114" t="str">
        <f t="shared" si="132"/>
        <v>HT2_he_taylor.png</v>
      </c>
      <c r="L766" s="46" t="s">
        <v>196</v>
      </c>
      <c r="M766" s="46">
        <f>VLOOKUP($C766&amp;$L766,'Character Sets'!$A$3:$H$21,3,FALSE)</f>
        <v>11</v>
      </c>
      <c r="N766" s="46" t="str">
        <f>VLOOKUP($C766&amp;$L766,'Character Sets'!$A$3:$H$21,4,FALSE)</f>
        <v>ST1</v>
      </c>
      <c r="O766" s="46" t="str">
        <f>LOWER(VLOOKUP($C766&amp;$L766,'Character Sets'!$A$3:$H$21,6,FALSE))</f>
        <v>jordan</v>
      </c>
      <c r="P766" s="114" t="str">
        <f t="shared" si="133"/>
        <v>ST1_she_jordan.png</v>
      </c>
      <c r="Q766" s="114" t="s">
        <v>17</v>
      </c>
      <c r="R766" s="107" cm="1">
        <f t="array" ref="R766">_xlfn.IFS($AF766="left", 275, $AF766="right", 525)</f>
        <v>525</v>
      </c>
      <c r="S766" s="107" cm="1">
        <f t="array" ref="S766">_xlfn.IFS($AG766="left", 275, $AG766="right", 525)</f>
        <v>275</v>
      </c>
      <c r="T766" s="107" cm="1">
        <f t="array" ref="T766">_xlfn.IFS($AF766="left", 175, $AF766="right", 725)</f>
        <v>725</v>
      </c>
      <c r="U766" s="107" cm="1">
        <f t="array" ref="U766">_xlfn.IFS($AI766="top", 150, $AI766="bottom", 250)</f>
        <v>150</v>
      </c>
      <c r="V766" s="107" cm="1">
        <f t="array" ref="V766">_xlfn.IFS($AI766="top", 100, $AI766="bottom", 300)</f>
        <v>100</v>
      </c>
      <c r="W766" s="107" cm="1">
        <f t="array" ref="W766">_xlfn.IFS($AI766="top", 50, $AI766="bottom", 350)</f>
        <v>50</v>
      </c>
      <c r="X766" s="111" t="str">
        <f t="shared" si="134"/>
        <v>HT2_sister_taylor.png</v>
      </c>
      <c r="Y766" s="106" t="str" cm="1">
        <f t="array" ref="Y766">_xlfn.IFS($AR766="target_sister",$AO766,$AR766="target_brother", $AN766,$AR766="distractor_sister",$AQ766,$AR766="distractor_brother",$AP766)</f>
        <v>ST1_sister_jordan.png</v>
      </c>
      <c r="Z766" s="106" t="str" cm="1">
        <f t="array" ref="Z766">_xlfn.IFS($AS766="target_sister",$AO766,$AS766="target_brother", $AN766,$AS766="distractor_sister",$AQ766,$AS766="distractor_brother",$AP766)</f>
        <v>HT2_sister_taylor.png</v>
      </c>
      <c r="AA766" s="106" t="str" cm="1">
        <f t="array" ref="AA766">_xlfn.IFS($AT766="target_sister",$AO766,$AT766="target_brother", $AN766,$AT766="distractor_sister",$AQ766,$AT766="distractor_brother",$AP766)</f>
        <v>ST1_brother_jordan.png</v>
      </c>
      <c r="AB766" s="106" t="str" cm="1">
        <f t="array" ref="AB766">_xlfn.IFS($AU766="target_sister",$AO766,$AU766="target_brother", $AN766,$AU766="distractor_sister",$AQ766,$AU766="distractor_brother",$AP766)</f>
        <v>HT2_brother_taylor.png</v>
      </c>
      <c r="AC766" s="111" t="str">
        <f>_xlfn.CONCAT(VLOOKUP($C766&amp;$G766,'Character Sets'!$A$3:$H$21,6,FALSE)," gave the ",LEFT($Q766,FIND(".",$Q766)-1)," to ",$AK766," ",$AL766,".")</f>
        <v>Taylor gave the cherries to his sister.</v>
      </c>
      <c r="AD766" s="107">
        <v>2</v>
      </c>
      <c r="AE766" s="106" t="str" cm="1">
        <f t="array" ref="AE766">_xlfn.IFS($B766="both", "_nametag", $B766="nametag", "_nametag", $B766="intro", "", $B766="neither", "")</f>
        <v/>
      </c>
      <c r="AF766" s="46" t="s">
        <v>6</v>
      </c>
      <c r="AG766" s="46" t="s">
        <v>5</v>
      </c>
      <c r="AH766" s="108" t="str">
        <f t="shared" si="137"/>
        <v>cherries</v>
      </c>
      <c r="AI766" s="46" t="s">
        <v>7</v>
      </c>
      <c r="AJ766" s="110" t="str">
        <f t="shared" si="135"/>
        <v>top right</v>
      </c>
      <c r="AK766" s="110" t="str" cm="1">
        <f t="array" ref="AK766">_xlfn.IFS($G766="he", "his", $G766="she", "her", $G766="they", "their")</f>
        <v>his</v>
      </c>
      <c r="AL766" s="110" t="s">
        <v>136</v>
      </c>
      <c r="AM766" s="111" t="str">
        <f t="shared" si="136"/>
        <v>he_sister</v>
      </c>
      <c r="AN766" s="106" t="str">
        <f t="shared" si="138"/>
        <v>HT2_brother_taylor.png</v>
      </c>
      <c r="AO766" s="106" t="str">
        <f t="shared" si="139"/>
        <v>HT2_sister_taylor.png</v>
      </c>
      <c r="AP766" s="106" t="str">
        <f t="shared" si="140"/>
        <v>ST1_brother_jordan.png</v>
      </c>
      <c r="AQ766" s="106" t="str">
        <f t="shared" si="141"/>
        <v>ST1_sister_jordan.png</v>
      </c>
      <c r="AR766" s="106" t="s">
        <v>358</v>
      </c>
      <c r="AS766" s="106" t="s">
        <v>356</v>
      </c>
      <c r="AT766" s="106" t="s">
        <v>357</v>
      </c>
      <c r="AU766" s="106" t="s">
        <v>355</v>
      </c>
    </row>
    <row r="767" spans="1:47" x14ac:dyDescent="0.25">
      <c r="A767" s="107">
        <v>22</v>
      </c>
      <c r="B767" s="107" t="s">
        <v>125</v>
      </c>
      <c r="C767" s="107">
        <v>4</v>
      </c>
      <c r="D767" s="46" t="s">
        <v>10</v>
      </c>
      <c r="E767" s="46" t="str">
        <f t="shared" si="131"/>
        <v>neither_list4_critical3</v>
      </c>
      <c r="F767" s="46" t="s">
        <v>337</v>
      </c>
      <c r="G767" s="46" t="s">
        <v>195</v>
      </c>
      <c r="H767" s="46">
        <f>VLOOKUP($C767&amp;$G767,'Character Sets'!$A$3:$H$21,3,FALSE)</f>
        <v>10</v>
      </c>
      <c r="I767" s="46" t="str">
        <f>VLOOKUP($C767&amp;$G767,'Character Sets'!$A$3:$H$21,4,FALSE)</f>
        <v>HT2</v>
      </c>
      <c r="J767" s="46" t="str">
        <f>LOWER(VLOOKUP($C767&amp;$G767,'Character Sets'!$A$3:$H$21,6,FALSE))</f>
        <v>taylor</v>
      </c>
      <c r="K767" s="114" t="str">
        <f t="shared" si="132"/>
        <v>HT2_he_taylor.png</v>
      </c>
      <c r="L767" s="46" t="s">
        <v>196</v>
      </c>
      <c r="M767" s="46">
        <f>VLOOKUP($C767&amp;$L767,'Character Sets'!$A$3:$H$21,3,FALSE)</f>
        <v>11</v>
      </c>
      <c r="N767" s="46" t="str">
        <f>VLOOKUP($C767&amp;$L767,'Character Sets'!$A$3:$H$21,4,FALSE)</f>
        <v>ST1</v>
      </c>
      <c r="O767" s="46" t="str">
        <f>LOWER(VLOOKUP($C767&amp;$L767,'Character Sets'!$A$3:$H$21,6,FALSE))</f>
        <v>jordan</v>
      </c>
      <c r="P767" s="114" t="str">
        <f t="shared" si="133"/>
        <v>ST1_she_jordan.png</v>
      </c>
      <c r="Q767" s="114" t="s">
        <v>18</v>
      </c>
      <c r="R767" s="107" cm="1">
        <f t="array" ref="R767">_xlfn.IFS($AF767="left", 275, $AF767="right", 525)</f>
        <v>275</v>
      </c>
      <c r="S767" s="107" cm="1">
        <f t="array" ref="S767">_xlfn.IFS($AG767="left", 275, $AG767="right", 525)</f>
        <v>525</v>
      </c>
      <c r="T767" s="107" cm="1">
        <f t="array" ref="T767">_xlfn.IFS($AF767="left", 175, $AF767="right", 725)</f>
        <v>175</v>
      </c>
      <c r="U767" s="107" cm="1">
        <f t="array" ref="U767">_xlfn.IFS($AI767="top", 150, $AI767="bottom", 250)</f>
        <v>250</v>
      </c>
      <c r="V767" s="107" cm="1">
        <f t="array" ref="V767">_xlfn.IFS($AI767="top", 100, $AI767="bottom", 300)</f>
        <v>300</v>
      </c>
      <c r="W767" s="107" cm="1">
        <f t="array" ref="W767">_xlfn.IFS($AI767="top", 50, $AI767="bottom", 350)</f>
        <v>350</v>
      </c>
      <c r="X767" s="111" t="str">
        <f t="shared" si="134"/>
        <v>HT2_sister_taylor.png</v>
      </c>
      <c r="Y767" s="106" t="str" cm="1">
        <f t="array" ref="Y767">_xlfn.IFS($AR767="target_sister",$AO767,$AR767="target_brother", $AN767,$AR767="distractor_sister",$AQ767,$AR767="distractor_brother",$AP767)</f>
        <v>HT2_brother_taylor.png</v>
      </c>
      <c r="Z767" s="106" t="str" cm="1">
        <f t="array" ref="Z767">_xlfn.IFS($AS767="target_sister",$AO767,$AS767="target_brother", $AN767,$AS767="distractor_sister",$AQ767,$AS767="distractor_brother",$AP767)</f>
        <v>ST1_brother_jordan.png</v>
      </c>
      <c r="AA767" s="106" t="str" cm="1">
        <f t="array" ref="AA767">_xlfn.IFS($AT767="target_sister",$AO767,$AT767="target_brother", $AN767,$AT767="distractor_sister",$AQ767,$AT767="distractor_brother",$AP767)</f>
        <v>HT2_sister_taylor.png</v>
      </c>
      <c r="AB767" s="106" t="str" cm="1">
        <f t="array" ref="AB767">_xlfn.IFS($AU767="target_sister",$AO767,$AU767="target_brother", $AN767,$AU767="distractor_sister",$AQ767,$AU767="distractor_brother",$AP767)</f>
        <v>ST1_sister_jordan.png</v>
      </c>
      <c r="AC767" s="111" t="str">
        <f>_xlfn.CONCAT(VLOOKUP($C767&amp;$G767,'Character Sets'!$A$3:$H$21,6,FALSE)," gave the ",LEFT($Q767,FIND(".",$Q767)-1)," to ",$AK767," ",$AL767,".")</f>
        <v>Taylor gave the avocado to his sister.</v>
      </c>
      <c r="AD767" s="107">
        <v>3</v>
      </c>
      <c r="AE767" s="106" t="str" cm="1">
        <f t="array" ref="AE767">_xlfn.IFS($B767="both", "_nametag", $B767="nametag", "_nametag", $B767="intro", "", $B767="neither", "")</f>
        <v/>
      </c>
      <c r="AF767" s="46" t="s">
        <v>5</v>
      </c>
      <c r="AG767" s="46" t="s">
        <v>6</v>
      </c>
      <c r="AH767" s="108" t="str">
        <f t="shared" si="137"/>
        <v>avocado</v>
      </c>
      <c r="AI767" s="46" t="s">
        <v>8</v>
      </c>
      <c r="AJ767" s="110" t="str">
        <f t="shared" si="135"/>
        <v>bottom left</v>
      </c>
      <c r="AK767" s="110" t="str" cm="1">
        <f t="array" ref="AK767">_xlfn.IFS($G767="he", "his", $G767="she", "her", $G767="they", "their")</f>
        <v>his</v>
      </c>
      <c r="AL767" s="110" t="s">
        <v>136</v>
      </c>
      <c r="AM767" s="111" t="str">
        <f t="shared" si="136"/>
        <v>he_sister</v>
      </c>
      <c r="AN767" s="106" t="str">
        <f t="shared" si="138"/>
        <v>HT2_brother_taylor.png</v>
      </c>
      <c r="AO767" s="106" t="str">
        <f t="shared" si="139"/>
        <v>HT2_sister_taylor.png</v>
      </c>
      <c r="AP767" s="106" t="str">
        <f t="shared" si="140"/>
        <v>ST1_brother_jordan.png</v>
      </c>
      <c r="AQ767" s="106" t="str">
        <f t="shared" si="141"/>
        <v>ST1_sister_jordan.png</v>
      </c>
      <c r="AR767" s="106" t="s">
        <v>355</v>
      </c>
      <c r="AS767" s="106" t="s">
        <v>357</v>
      </c>
      <c r="AT767" s="106" t="s">
        <v>356</v>
      </c>
      <c r="AU767" s="106" t="s">
        <v>358</v>
      </c>
    </row>
    <row r="768" spans="1:47" x14ac:dyDescent="0.25">
      <c r="A768" s="107">
        <v>22</v>
      </c>
      <c r="B768" s="107" t="s">
        <v>125</v>
      </c>
      <c r="C768" s="107">
        <v>4</v>
      </c>
      <c r="D768" s="46" t="s">
        <v>10</v>
      </c>
      <c r="E768" s="46" t="str">
        <f t="shared" si="131"/>
        <v>neither_list4_critical4</v>
      </c>
      <c r="F768" s="46" t="s">
        <v>337</v>
      </c>
      <c r="G768" s="46" t="s">
        <v>195</v>
      </c>
      <c r="H768" s="46">
        <f>VLOOKUP($C768&amp;$G768,'Character Sets'!$A$3:$H$21,3,FALSE)</f>
        <v>10</v>
      </c>
      <c r="I768" s="46" t="str">
        <f>VLOOKUP($C768&amp;$G768,'Character Sets'!$A$3:$H$21,4,FALSE)</f>
        <v>HT2</v>
      </c>
      <c r="J768" s="46" t="str">
        <f>LOWER(VLOOKUP($C768&amp;$G768,'Character Sets'!$A$3:$H$21,6,FALSE))</f>
        <v>taylor</v>
      </c>
      <c r="K768" s="114" t="str">
        <f t="shared" si="132"/>
        <v>HT2_he_taylor.png</v>
      </c>
      <c r="L768" s="46" t="s">
        <v>196</v>
      </c>
      <c r="M768" s="46">
        <f>VLOOKUP($C768&amp;$L768,'Character Sets'!$A$3:$H$21,3,FALSE)</f>
        <v>11</v>
      </c>
      <c r="N768" s="46" t="str">
        <f>VLOOKUP($C768&amp;$L768,'Character Sets'!$A$3:$H$21,4,FALSE)</f>
        <v>ST1</v>
      </c>
      <c r="O768" s="46" t="str">
        <f>LOWER(VLOOKUP($C768&amp;$L768,'Character Sets'!$A$3:$H$21,6,FALSE))</f>
        <v>jordan</v>
      </c>
      <c r="P768" s="114" t="str">
        <f t="shared" si="133"/>
        <v>ST1_she_jordan.png</v>
      </c>
      <c r="Q768" s="114" t="s">
        <v>105</v>
      </c>
      <c r="R768" s="107" cm="1">
        <f t="array" ref="R768">_xlfn.IFS($AF768="left", 275, $AF768="right", 525)</f>
        <v>525</v>
      </c>
      <c r="S768" s="107" cm="1">
        <f t="array" ref="S768">_xlfn.IFS($AG768="left", 275, $AG768="right", 525)</f>
        <v>275</v>
      </c>
      <c r="T768" s="107" cm="1">
        <f t="array" ref="T768">_xlfn.IFS($AF768="left", 175, $AF768="right", 725)</f>
        <v>725</v>
      </c>
      <c r="U768" s="107" cm="1">
        <f t="array" ref="U768">_xlfn.IFS($AI768="top", 150, $AI768="bottom", 250)</f>
        <v>250</v>
      </c>
      <c r="V768" s="107" cm="1">
        <f t="array" ref="V768">_xlfn.IFS($AI768="top", 100, $AI768="bottom", 300)</f>
        <v>300</v>
      </c>
      <c r="W768" s="107" cm="1">
        <f t="array" ref="W768">_xlfn.IFS($AI768="top", 50, $AI768="bottom", 350)</f>
        <v>350</v>
      </c>
      <c r="X768" s="111" t="str">
        <f t="shared" si="134"/>
        <v>HT2_brother_taylor.png</v>
      </c>
      <c r="Y768" s="106" t="str" cm="1">
        <f t="array" ref="Y768">_xlfn.IFS($AR768="target_sister",$AO768,$AR768="target_brother", $AN768,$AR768="distractor_sister",$AQ768,$AR768="distractor_brother",$AP768)</f>
        <v>ST1_brother_jordan.png</v>
      </c>
      <c r="Z768" s="106" t="str" cm="1">
        <f t="array" ref="Z768">_xlfn.IFS($AS768="target_sister",$AO768,$AS768="target_brother", $AN768,$AS768="distractor_sister",$AQ768,$AS768="distractor_brother",$AP768)</f>
        <v>HT2_sister_taylor.png</v>
      </c>
      <c r="AA768" s="106" t="str" cm="1">
        <f t="array" ref="AA768">_xlfn.IFS($AT768="target_sister",$AO768,$AT768="target_brother", $AN768,$AT768="distractor_sister",$AQ768,$AT768="distractor_brother",$AP768)</f>
        <v>ST1_sister_jordan.png</v>
      </c>
      <c r="AB768" s="106" t="str" cm="1">
        <f t="array" ref="AB768">_xlfn.IFS($AU768="target_sister",$AO768,$AU768="target_brother", $AN768,$AU768="distractor_sister",$AQ768,$AU768="distractor_brother",$AP768)</f>
        <v>HT2_brother_taylor.png</v>
      </c>
      <c r="AC768" s="111" t="str">
        <f>_xlfn.CONCAT(VLOOKUP($C768&amp;$G768,'Character Sets'!$A$3:$H$21,6,FALSE)," gave the ",LEFT($Q768,FIND(".",$Q768)-1)," to ",$AK768," ",$AL768,".")</f>
        <v>Taylor gave the pumpkin to his brother.</v>
      </c>
      <c r="AD768" s="107">
        <v>4</v>
      </c>
      <c r="AE768" s="106" t="str" cm="1">
        <f t="array" ref="AE768">_xlfn.IFS($B768="both", "_nametag", $B768="nametag", "_nametag", $B768="intro", "", $B768="neither", "")</f>
        <v/>
      </c>
      <c r="AF768" s="46" t="s">
        <v>6</v>
      </c>
      <c r="AG768" s="46" t="s">
        <v>5</v>
      </c>
      <c r="AH768" s="108" t="str">
        <f t="shared" si="137"/>
        <v>pumpkin</v>
      </c>
      <c r="AI768" s="46" t="s">
        <v>8</v>
      </c>
      <c r="AJ768" s="110" t="str">
        <f t="shared" si="135"/>
        <v>bottom right</v>
      </c>
      <c r="AK768" s="110" t="str" cm="1">
        <f t="array" ref="AK768">_xlfn.IFS($G768="he", "his", $G768="she", "her", $G768="they", "their")</f>
        <v>his</v>
      </c>
      <c r="AL768" s="110" t="s">
        <v>135</v>
      </c>
      <c r="AM768" s="111" t="str">
        <f t="shared" si="136"/>
        <v>he_brother</v>
      </c>
      <c r="AN768" s="106" t="str">
        <f t="shared" si="138"/>
        <v>HT2_brother_taylor.png</v>
      </c>
      <c r="AO768" s="106" t="str">
        <f t="shared" si="139"/>
        <v>HT2_sister_taylor.png</v>
      </c>
      <c r="AP768" s="106" t="str">
        <f t="shared" si="140"/>
        <v>ST1_brother_jordan.png</v>
      </c>
      <c r="AQ768" s="106" t="str">
        <f t="shared" si="141"/>
        <v>ST1_sister_jordan.png</v>
      </c>
      <c r="AR768" s="106" t="s">
        <v>357</v>
      </c>
      <c r="AS768" s="106" t="s">
        <v>356</v>
      </c>
      <c r="AT768" s="106" t="s">
        <v>358</v>
      </c>
      <c r="AU768" s="106" t="s">
        <v>355</v>
      </c>
    </row>
    <row r="769" spans="1:47" x14ac:dyDescent="0.25">
      <c r="A769" s="107">
        <v>22</v>
      </c>
      <c r="B769" s="107" t="s">
        <v>125</v>
      </c>
      <c r="C769" s="107">
        <v>4</v>
      </c>
      <c r="D769" s="46" t="s">
        <v>10</v>
      </c>
      <c r="E769" s="46" t="str">
        <f t="shared" si="131"/>
        <v>neither_list4_critical5</v>
      </c>
      <c r="F769" s="46" t="s">
        <v>337</v>
      </c>
      <c r="G769" s="46" t="s">
        <v>195</v>
      </c>
      <c r="H769" s="46">
        <f>VLOOKUP($C769&amp;$G769,'Character Sets'!$A$3:$H$21,3,FALSE)</f>
        <v>10</v>
      </c>
      <c r="I769" s="46" t="str">
        <f>VLOOKUP($C769&amp;$G769,'Character Sets'!$A$3:$H$21,4,FALSE)</f>
        <v>HT2</v>
      </c>
      <c r="J769" s="46" t="str">
        <f>LOWER(VLOOKUP($C769&amp;$G769,'Character Sets'!$A$3:$H$21,6,FALSE))</f>
        <v>taylor</v>
      </c>
      <c r="K769" s="114" t="str">
        <f t="shared" si="132"/>
        <v>HT2_he_taylor.png</v>
      </c>
      <c r="L769" s="46" t="s">
        <v>196</v>
      </c>
      <c r="M769" s="46">
        <f>VLOOKUP($C769&amp;$L769,'Character Sets'!$A$3:$H$21,3,FALSE)</f>
        <v>11</v>
      </c>
      <c r="N769" s="46" t="str">
        <f>VLOOKUP($C769&amp;$L769,'Character Sets'!$A$3:$H$21,4,FALSE)</f>
        <v>ST1</v>
      </c>
      <c r="O769" s="46" t="str">
        <f>LOWER(VLOOKUP($C769&amp;$L769,'Character Sets'!$A$3:$H$21,6,FALSE))</f>
        <v>jordan</v>
      </c>
      <c r="P769" s="114" t="str">
        <f t="shared" si="133"/>
        <v>ST1_she_jordan.png</v>
      </c>
      <c r="Q769" s="114" t="s">
        <v>19</v>
      </c>
      <c r="R769" s="107" cm="1">
        <f t="array" ref="R769">_xlfn.IFS($AF769="left", 275, $AF769="right", 525)</f>
        <v>275</v>
      </c>
      <c r="S769" s="107" cm="1">
        <f t="array" ref="S769">_xlfn.IFS($AG769="left", 275, $AG769="right", 525)</f>
        <v>525</v>
      </c>
      <c r="T769" s="107" cm="1">
        <f t="array" ref="T769">_xlfn.IFS($AF769="left", 175, $AF769="right", 725)</f>
        <v>175</v>
      </c>
      <c r="U769" s="107" cm="1">
        <f t="array" ref="U769">_xlfn.IFS($AI769="top", 150, $AI769="bottom", 250)</f>
        <v>150</v>
      </c>
      <c r="V769" s="107" cm="1">
        <f t="array" ref="V769">_xlfn.IFS($AI769="top", 100, $AI769="bottom", 300)</f>
        <v>100</v>
      </c>
      <c r="W769" s="107" cm="1">
        <f t="array" ref="W769">_xlfn.IFS($AI769="top", 50, $AI769="bottom", 350)</f>
        <v>50</v>
      </c>
      <c r="X769" s="111" t="str">
        <f t="shared" si="134"/>
        <v>HT2_sister_taylor.png</v>
      </c>
      <c r="Y769" s="106" t="str" cm="1">
        <f t="array" ref="Y769">_xlfn.IFS($AR769="target_sister",$AO769,$AR769="target_brother", $AN769,$AR769="distractor_sister",$AQ769,$AR769="distractor_brother",$AP769)</f>
        <v>HT2_sister_taylor.png</v>
      </c>
      <c r="Z769" s="106" t="str" cm="1">
        <f t="array" ref="Z769">_xlfn.IFS($AS769="target_sister",$AO769,$AS769="target_brother", $AN769,$AS769="distractor_sister",$AQ769,$AS769="distractor_brother",$AP769)</f>
        <v>ST1_sister_jordan.png</v>
      </c>
      <c r="AA769" s="106" t="str" cm="1">
        <f t="array" ref="AA769">_xlfn.IFS($AT769="target_sister",$AO769,$AT769="target_brother", $AN769,$AT769="distractor_sister",$AQ769,$AT769="distractor_brother",$AP769)</f>
        <v>HT2_brother_taylor.png</v>
      </c>
      <c r="AB769" s="106" t="str" cm="1">
        <f t="array" ref="AB769">_xlfn.IFS($AU769="target_sister",$AO769,$AU769="target_brother", $AN769,$AU769="distractor_sister",$AQ769,$AU769="distractor_brother",$AP769)</f>
        <v>ST1_brother_jordan.png</v>
      </c>
      <c r="AC769" s="111" t="str">
        <f>_xlfn.CONCAT(VLOOKUP($C769&amp;$G769,'Character Sets'!$A$3:$H$21,6,FALSE)," gave the ",LEFT($Q769,FIND(".",$Q769)-1)," to ",$AK769," ",$AL769,".")</f>
        <v>Taylor gave the bread to his sister.</v>
      </c>
      <c r="AD769" s="107">
        <v>5</v>
      </c>
      <c r="AE769" s="106" t="str" cm="1">
        <f t="array" ref="AE769">_xlfn.IFS($B769="both", "_nametag", $B769="nametag", "_nametag", $B769="intro", "", $B769="neither", "")</f>
        <v/>
      </c>
      <c r="AF769" s="46" t="s">
        <v>5</v>
      </c>
      <c r="AG769" s="46" t="s">
        <v>6</v>
      </c>
      <c r="AH769" s="108" t="str">
        <f t="shared" si="137"/>
        <v>bread</v>
      </c>
      <c r="AI769" s="46" t="s">
        <v>7</v>
      </c>
      <c r="AJ769" s="110" t="str">
        <f t="shared" si="135"/>
        <v>top left</v>
      </c>
      <c r="AK769" s="110" t="str" cm="1">
        <f t="array" ref="AK769">_xlfn.IFS($G769="he", "his", $G769="she", "her", $G769="they", "their")</f>
        <v>his</v>
      </c>
      <c r="AL769" s="110" t="s">
        <v>136</v>
      </c>
      <c r="AM769" s="111" t="str">
        <f t="shared" si="136"/>
        <v>he_sister</v>
      </c>
      <c r="AN769" s="106" t="str">
        <f t="shared" si="138"/>
        <v>HT2_brother_taylor.png</v>
      </c>
      <c r="AO769" s="106" t="str">
        <f t="shared" si="139"/>
        <v>HT2_sister_taylor.png</v>
      </c>
      <c r="AP769" s="106" t="str">
        <f t="shared" si="140"/>
        <v>ST1_brother_jordan.png</v>
      </c>
      <c r="AQ769" s="106" t="str">
        <f t="shared" si="141"/>
        <v>ST1_sister_jordan.png</v>
      </c>
      <c r="AR769" s="106" t="s">
        <v>356</v>
      </c>
      <c r="AS769" s="106" t="s">
        <v>358</v>
      </c>
      <c r="AT769" s="106" t="s">
        <v>355</v>
      </c>
      <c r="AU769" s="106" t="s">
        <v>357</v>
      </c>
    </row>
    <row r="770" spans="1:47" x14ac:dyDescent="0.25">
      <c r="A770" s="107">
        <v>22</v>
      </c>
      <c r="B770" s="107" t="s">
        <v>125</v>
      </c>
      <c r="C770" s="107">
        <v>4</v>
      </c>
      <c r="D770" s="46" t="s">
        <v>10</v>
      </c>
      <c r="E770" s="46" t="str">
        <f t="shared" si="131"/>
        <v>neither_list4_critical6</v>
      </c>
      <c r="F770" s="109" t="s">
        <v>338</v>
      </c>
      <c r="G770" s="46" t="s">
        <v>195</v>
      </c>
      <c r="H770" s="46">
        <f>VLOOKUP($C770&amp;$G770,'Character Sets'!$A$3:$H$21,3,FALSE)</f>
        <v>10</v>
      </c>
      <c r="I770" s="46" t="str">
        <f>VLOOKUP($C770&amp;$G770,'Character Sets'!$A$3:$H$21,4,FALSE)</f>
        <v>HT2</v>
      </c>
      <c r="J770" s="46" t="str">
        <f>LOWER(VLOOKUP($C770&amp;$G770,'Character Sets'!$A$3:$H$21,6,FALSE))</f>
        <v>taylor</v>
      </c>
      <c r="K770" s="114" t="str">
        <f t="shared" si="132"/>
        <v>HT2_he_taylor.png</v>
      </c>
      <c r="L770" s="46" t="s">
        <v>197</v>
      </c>
      <c r="M770" s="46">
        <f>VLOOKUP($C770&amp;$L770,'Character Sets'!$A$3:$H$21,3,FALSE)</f>
        <v>12</v>
      </c>
      <c r="N770" s="46" t="str">
        <f>VLOOKUP($C770&amp;$L770,'Character Sets'!$A$3:$H$21,4,FALSE)</f>
        <v>ST2</v>
      </c>
      <c r="O770" s="46" t="str">
        <f>LOWER(VLOOKUP($C770&amp;$L770,'Character Sets'!$A$3:$H$21,6,FALSE))</f>
        <v>sam</v>
      </c>
      <c r="P770" s="114" t="str">
        <f t="shared" si="133"/>
        <v>ST2_they_sam.png</v>
      </c>
      <c r="Q770" s="114" t="s">
        <v>20</v>
      </c>
      <c r="R770" s="107" cm="1">
        <f t="array" ref="R770">_xlfn.IFS($AF770="left", 275, $AF770="right", 525)</f>
        <v>525</v>
      </c>
      <c r="S770" s="107" cm="1">
        <f t="array" ref="S770">_xlfn.IFS($AG770="left", 275, $AG770="right", 525)</f>
        <v>275</v>
      </c>
      <c r="T770" s="107" cm="1">
        <f t="array" ref="T770">_xlfn.IFS($AF770="left", 175, $AF770="right", 725)</f>
        <v>725</v>
      </c>
      <c r="U770" s="107" cm="1">
        <f t="array" ref="U770">_xlfn.IFS($AI770="top", 150, $AI770="bottom", 250)</f>
        <v>150</v>
      </c>
      <c r="V770" s="107" cm="1">
        <f t="array" ref="V770">_xlfn.IFS($AI770="top", 100, $AI770="bottom", 300)</f>
        <v>100</v>
      </c>
      <c r="W770" s="107" cm="1">
        <f t="array" ref="W770">_xlfn.IFS($AI770="top", 50, $AI770="bottom", 350)</f>
        <v>50</v>
      </c>
      <c r="X770" s="111" t="str">
        <f t="shared" si="134"/>
        <v>HT2_brother_taylor.png</v>
      </c>
      <c r="Y770" s="106" t="str" cm="1">
        <f t="array" ref="Y770">_xlfn.IFS($AR770="target_sister",$AO770,$AR770="target_brother", $AN770,$AR770="distractor_sister",$AQ770,$AR770="distractor_brother",$AP770)</f>
        <v>ST2_brother_sam.png</v>
      </c>
      <c r="Z770" s="106" t="str" cm="1">
        <f t="array" ref="Z770">_xlfn.IFS($AS770="target_sister",$AO770,$AS770="target_brother", $AN770,$AS770="distractor_sister",$AQ770,$AS770="distractor_brother",$AP770)</f>
        <v>HT2_brother_taylor.png</v>
      </c>
      <c r="AA770" s="106" t="str" cm="1">
        <f t="array" ref="AA770">_xlfn.IFS($AT770="target_sister",$AO770,$AT770="target_brother", $AN770,$AT770="distractor_sister",$AQ770,$AT770="distractor_brother",$AP770)</f>
        <v>ST2_sister_sam.png</v>
      </c>
      <c r="AB770" s="106" t="str" cm="1">
        <f t="array" ref="AB770">_xlfn.IFS($AU770="target_sister",$AO770,$AU770="target_brother", $AN770,$AU770="distractor_sister",$AQ770,$AU770="distractor_brother",$AP770)</f>
        <v>HT2_sister_taylor.png</v>
      </c>
      <c r="AC770" s="111" t="str">
        <f>_xlfn.CONCAT(VLOOKUP($C770&amp;$G770,'Character Sets'!$A$3:$H$21,6,FALSE)," gave the ",LEFT($Q770,FIND(".",$Q770)-1)," to ",$AK770," ",$AL770,".")</f>
        <v>Taylor gave the corn to his brother.</v>
      </c>
      <c r="AD770" s="107">
        <v>6</v>
      </c>
      <c r="AE770" s="106" t="str" cm="1">
        <f t="array" ref="AE770">_xlfn.IFS($B770="both", "_nametag", $B770="nametag", "_nametag", $B770="intro", "", $B770="neither", "")</f>
        <v/>
      </c>
      <c r="AF770" s="46" t="s">
        <v>6</v>
      </c>
      <c r="AG770" s="46" t="s">
        <v>5</v>
      </c>
      <c r="AH770" s="108" t="str">
        <f t="shared" si="137"/>
        <v>corn</v>
      </c>
      <c r="AI770" s="46" t="s">
        <v>7</v>
      </c>
      <c r="AJ770" s="110" t="str">
        <f t="shared" si="135"/>
        <v>top right</v>
      </c>
      <c r="AK770" s="110" t="str" cm="1">
        <f t="array" ref="AK770">_xlfn.IFS($G770="he", "his", $G770="she", "her", $G770="they", "their")</f>
        <v>his</v>
      </c>
      <c r="AL770" s="110" t="s">
        <v>135</v>
      </c>
      <c r="AM770" s="111" t="str">
        <f t="shared" si="136"/>
        <v>he_brother</v>
      </c>
      <c r="AN770" s="106" t="str">
        <f t="shared" si="138"/>
        <v>HT2_brother_taylor.png</v>
      </c>
      <c r="AO770" s="106" t="str">
        <f t="shared" si="139"/>
        <v>HT2_sister_taylor.png</v>
      </c>
      <c r="AP770" s="106" t="str">
        <f t="shared" si="140"/>
        <v>ST2_brother_sam.png</v>
      </c>
      <c r="AQ770" s="106" t="str">
        <f t="shared" si="141"/>
        <v>ST2_sister_sam.png</v>
      </c>
      <c r="AR770" s="106" t="s">
        <v>357</v>
      </c>
      <c r="AS770" s="106" t="s">
        <v>355</v>
      </c>
      <c r="AT770" s="106" t="s">
        <v>358</v>
      </c>
      <c r="AU770" s="106" t="s">
        <v>356</v>
      </c>
    </row>
    <row r="771" spans="1:47" x14ac:dyDescent="0.25">
      <c r="A771" s="107">
        <v>22</v>
      </c>
      <c r="B771" s="107" t="s">
        <v>125</v>
      </c>
      <c r="C771" s="107">
        <v>4</v>
      </c>
      <c r="D771" s="46" t="s">
        <v>10</v>
      </c>
      <c r="E771" s="46" t="str">
        <f t="shared" ref="E771:E834" si="142">_xlfn.CONCAT($B771, "_list", $C771, "_", $D771, $AD771)</f>
        <v>neither_list4_critical7</v>
      </c>
      <c r="F771" s="109" t="s">
        <v>338</v>
      </c>
      <c r="G771" s="46" t="s">
        <v>195</v>
      </c>
      <c r="H771" s="46">
        <f>VLOOKUP($C771&amp;$G771,'Character Sets'!$A$3:$H$21,3,FALSE)</f>
        <v>10</v>
      </c>
      <c r="I771" s="46" t="str">
        <f>VLOOKUP($C771&amp;$G771,'Character Sets'!$A$3:$H$21,4,FALSE)</f>
        <v>HT2</v>
      </c>
      <c r="J771" s="46" t="str">
        <f>LOWER(VLOOKUP($C771&amp;$G771,'Character Sets'!$A$3:$H$21,6,FALSE))</f>
        <v>taylor</v>
      </c>
      <c r="K771" s="114" t="str">
        <f t="shared" ref="K771:K834" si="143">_xlfn.CONCAT($I771, "_", $G771, "_", $J771, $AE771, ".png")</f>
        <v>HT2_he_taylor.png</v>
      </c>
      <c r="L771" s="46" t="s">
        <v>197</v>
      </c>
      <c r="M771" s="46">
        <f>VLOOKUP($C771&amp;$L771,'Character Sets'!$A$3:$H$21,3,FALSE)</f>
        <v>12</v>
      </c>
      <c r="N771" s="46" t="str">
        <f>VLOOKUP($C771&amp;$L771,'Character Sets'!$A$3:$H$21,4,FALSE)</f>
        <v>ST2</v>
      </c>
      <c r="O771" s="46" t="str">
        <f>LOWER(VLOOKUP($C771&amp;$L771,'Character Sets'!$A$3:$H$21,6,FALSE))</f>
        <v>sam</v>
      </c>
      <c r="P771" s="114" t="str">
        <f t="shared" ref="P771:P834" si="144">_xlfn.CONCAT($N771, "_", $L771, "_", $O771, $AE771, ".png")</f>
        <v>ST2_they_sam.png</v>
      </c>
      <c r="Q771" s="114" t="s">
        <v>103</v>
      </c>
      <c r="R771" s="107" cm="1">
        <f t="array" ref="R771">_xlfn.IFS($AF771="left", 275, $AF771="right", 525)</f>
        <v>275</v>
      </c>
      <c r="S771" s="107" cm="1">
        <f t="array" ref="S771">_xlfn.IFS($AG771="left", 275, $AG771="right", 525)</f>
        <v>525</v>
      </c>
      <c r="T771" s="107" cm="1">
        <f t="array" ref="T771">_xlfn.IFS($AF771="left", 175, $AF771="right", 725)</f>
        <v>175</v>
      </c>
      <c r="U771" s="107" cm="1">
        <f t="array" ref="U771">_xlfn.IFS($AI771="top", 150, $AI771="bottom", 250)</f>
        <v>250</v>
      </c>
      <c r="V771" s="107" cm="1">
        <f t="array" ref="V771">_xlfn.IFS($AI771="top", 100, $AI771="bottom", 300)</f>
        <v>300</v>
      </c>
      <c r="W771" s="107" cm="1">
        <f t="array" ref="W771">_xlfn.IFS($AI771="top", 50, $AI771="bottom", 350)</f>
        <v>350</v>
      </c>
      <c r="X771" s="111" t="str">
        <f t="shared" ref="X771:X834" si="145">_xlfn.CONCAT($I771,"_",$AL771,"_",$J771, ".png")</f>
        <v>HT2_brother_taylor.png</v>
      </c>
      <c r="Y771" s="106" t="str" cm="1">
        <f t="array" ref="Y771">_xlfn.IFS($AR771="target_sister",$AO771,$AR771="target_brother", $AN771,$AR771="distractor_sister",$AQ771,$AR771="distractor_brother",$AP771)</f>
        <v>HT2_sister_taylor.png</v>
      </c>
      <c r="Z771" s="106" t="str" cm="1">
        <f t="array" ref="Z771">_xlfn.IFS($AS771="target_sister",$AO771,$AS771="target_brother", $AN771,$AS771="distractor_sister",$AQ771,$AS771="distractor_brother",$AP771)</f>
        <v>ST2_sister_sam.png</v>
      </c>
      <c r="AA771" s="106" t="str" cm="1">
        <f t="array" ref="AA771">_xlfn.IFS($AT771="target_sister",$AO771,$AT771="target_brother", $AN771,$AT771="distractor_sister",$AQ771,$AT771="distractor_brother",$AP771)</f>
        <v>HT2_brother_taylor.png</v>
      </c>
      <c r="AB771" s="106" t="str" cm="1">
        <f t="array" ref="AB771">_xlfn.IFS($AU771="target_sister",$AO771,$AU771="target_brother", $AN771,$AU771="distractor_sister",$AQ771,$AU771="distractor_brother",$AP771)</f>
        <v>ST2_brother_sam.png</v>
      </c>
      <c r="AC771" s="111" t="str">
        <f>_xlfn.CONCAT(VLOOKUP($C771&amp;$G771,'Character Sets'!$A$3:$H$21,6,FALSE)," gave the ",LEFT($Q771,FIND(".",$Q771)-1)," to ",$AK771," ",$AL771,".")</f>
        <v>Taylor gave the kiwi to his brother.</v>
      </c>
      <c r="AD771" s="107">
        <v>7</v>
      </c>
      <c r="AE771" s="106" t="str" cm="1">
        <f t="array" ref="AE771">_xlfn.IFS($B771="both", "_nametag", $B771="nametag", "_nametag", $B771="intro", "", $B771="neither", "")</f>
        <v/>
      </c>
      <c r="AF771" s="46" t="s">
        <v>5</v>
      </c>
      <c r="AG771" s="46" t="s">
        <v>6</v>
      </c>
      <c r="AH771" s="108" t="str">
        <f t="shared" si="137"/>
        <v>kiwi</v>
      </c>
      <c r="AI771" s="46" t="s">
        <v>8</v>
      </c>
      <c r="AJ771" s="110" t="str">
        <f t="shared" ref="AJ771:AJ834" si="146">_xlfn.CONCAT($AI771, " ", $AF771)</f>
        <v>bottom left</v>
      </c>
      <c r="AK771" s="110" t="str" cm="1">
        <f t="array" ref="AK771">_xlfn.IFS($G771="he", "his", $G771="she", "her", $G771="they", "their")</f>
        <v>his</v>
      </c>
      <c r="AL771" s="110" t="s">
        <v>135</v>
      </c>
      <c r="AM771" s="111" t="str">
        <f t="shared" ref="AM771:AM834" si="147">_xlfn.CONCAT($G771,"_",$AL771)</f>
        <v>he_brother</v>
      </c>
      <c r="AN771" s="106" t="str">
        <f t="shared" si="138"/>
        <v>HT2_brother_taylor.png</v>
      </c>
      <c r="AO771" s="106" t="str">
        <f t="shared" si="139"/>
        <v>HT2_sister_taylor.png</v>
      </c>
      <c r="AP771" s="106" t="str">
        <f t="shared" si="140"/>
        <v>ST2_brother_sam.png</v>
      </c>
      <c r="AQ771" s="106" t="str">
        <f t="shared" si="141"/>
        <v>ST2_sister_sam.png</v>
      </c>
      <c r="AR771" s="106" t="s">
        <v>356</v>
      </c>
      <c r="AS771" s="106" t="s">
        <v>358</v>
      </c>
      <c r="AT771" s="106" t="s">
        <v>355</v>
      </c>
      <c r="AU771" s="106" t="s">
        <v>357</v>
      </c>
    </row>
    <row r="772" spans="1:47" x14ac:dyDescent="0.25">
      <c r="A772" s="107">
        <v>22</v>
      </c>
      <c r="B772" s="107" t="s">
        <v>125</v>
      </c>
      <c r="C772" s="107">
        <v>4</v>
      </c>
      <c r="D772" s="46" t="s">
        <v>10</v>
      </c>
      <c r="E772" s="46" t="str">
        <f t="shared" si="142"/>
        <v>neither_list4_critical8</v>
      </c>
      <c r="F772" s="109" t="s">
        <v>338</v>
      </c>
      <c r="G772" s="46" t="s">
        <v>195</v>
      </c>
      <c r="H772" s="46">
        <f>VLOOKUP($C772&amp;$G772,'Character Sets'!$A$3:$H$21,3,FALSE)</f>
        <v>10</v>
      </c>
      <c r="I772" s="46" t="str">
        <f>VLOOKUP($C772&amp;$G772,'Character Sets'!$A$3:$H$21,4,FALSE)</f>
        <v>HT2</v>
      </c>
      <c r="J772" s="46" t="str">
        <f>LOWER(VLOOKUP($C772&amp;$G772,'Character Sets'!$A$3:$H$21,6,FALSE))</f>
        <v>taylor</v>
      </c>
      <c r="K772" s="114" t="str">
        <f t="shared" si="143"/>
        <v>HT2_he_taylor.png</v>
      </c>
      <c r="L772" s="46" t="s">
        <v>197</v>
      </c>
      <c r="M772" s="46">
        <f>VLOOKUP($C772&amp;$L772,'Character Sets'!$A$3:$H$21,3,FALSE)</f>
        <v>12</v>
      </c>
      <c r="N772" s="46" t="str">
        <f>VLOOKUP($C772&amp;$L772,'Character Sets'!$A$3:$H$21,4,FALSE)</f>
        <v>ST2</v>
      </c>
      <c r="O772" s="46" t="str">
        <f>LOWER(VLOOKUP($C772&amp;$L772,'Character Sets'!$A$3:$H$21,6,FALSE))</f>
        <v>sam</v>
      </c>
      <c r="P772" s="114" t="str">
        <f t="shared" si="144"/>
        <v>ST2_they_sam.png</v>
      </c>
      <c r="Q772" s="114" t="s">
        <v>40</v>
      </c>
      <c r="R772" s="107" cm="1">
        <f t="array" ref="R772">_xlfn.IFS($AF772="left", 275, $AF772="right", 525)</f>
        <v>525</v>
      </c>
      <c r="S772" s="107" cm="1">
        <f t="array" ref="S772">_xlfn.IFS($AG772="left", 275, $AG772="right", 525)</f>
        <v>275</v>
      </c>
      <c r="T772" s="107" cm="1">
        <f t="array" ref="T772">_xlfn.IFS($AF772="left", 175, $AF772="right", 725)</f>
        <v>725</v>
      </c>
      <c r="U772" s="107" cm="1">
        <f t="array" ref="U772">_xlfn.IFS($AI772="top", 150, $AI772="bottom", 250)</f>
        <v>250</v>
      </c>
      <c r="V772" s="107" cm="1">
        <f t="array" ref="V772">_xlfn.IFS($AI772="top", 100, $AI772="bottom", 300)</f>
        <v>300</v>
      </c>
      <c r="W772" s="107" cm="1">
        <f t="array" ref="W772">_xlfn.IFS($AI772="top", 50, $AI772="bottom", 350)</f>
        <v>350</v>
      </c>
      <c r="X772" s="111" t="str">
        <f t="shared" si="145"/>
        <v>HT2_sister_taylor.png</v>
      </c>
      <c r="Y772" s="106" t="str" cm="1">
        <f t="array" ref="Y772">_xlfn.IFS($AR772="target_sister",$AO772,$AR772="target_brother", $AN772,$AR772="distractor_sister",$AQ772,$AR772="distractor_brother",$AP772)</f>
        <v>ST2_brother_sam.png</v>
      </c>
      <c r="Z772" s="106" t="str" cm="1">
        <f t="array" ref="Z772">_xlfn.IFS($AS772="target_sister",$AO772,$AS772="target_brother", $AN772,$AS772="distractor_sister",$AQ772,$AS772="distractor_brother",$AP772)</f>
        <v>HT2_brother_taylor.png</v>
      </c>
      <c r="AA772" s="106" t="str" cm="1">
        <f t="array" ref="AA772">_xlfn.IFS($AT772="target_sister",$AO772,$AT772="target_brother", $AN772,$AT772="distractor_sister",$AQ772,$AT772="distractor_brother",$AP772)</f>
        <v>ST2_sister_sam.png</v>
      </c>
      <c r="AB772" s="106" t="str" cm="1">
        <f t="array" ref="AB772">_xlfn.IFS($AU772="target_sister",$AO772,$AU772="target_brother", $AN772,$AU772="distractor_sister",$AQ772,$AU772="distractor_brother",$AP772)</f>
        <v>HT2_sister_taylor.png</v>
      </c>
      <c r="AC772" s="111" t="str">
        <f>_xlfn.CONCAT(VLOOKUP($C772&amp;$G772,'Character Sets'!$A$3:$H$21,6,FALSE)," gave the ",LEFT($Q772,FIND(".",$Q772)-1)," to ",$AK772," ",$AL772,".")</f>
        <v>Taylor gave the grapes to his sister.</v>
      </c>
      <c r="AD772" s="107">
        <v>8</v>
      </c>
      <c r="AE772" s="106" t="str" cm="1">
        <f t="array" ref="AE772">_xlfn.IFS($B772="both", "_nametag", $B772="nametag", "_nametag", $B772="intro", "", $B772="neither", "")</f>
        <v/>
      </c>
      <c r="AF772" s="46" t="s">
        <v>6</v>
      </c>
      <c r="AG772" s="46" t="s">
        <v>5</v>
      </c>
      <c r="AH772" s="108" t="str">
        <f t="shared" si="137"/>
        <v>grapes</v>
      </c>
      <c r="AI772" s="46" t="s">
        <v>8</v>
      </c>
      <c r="AJ772" s="110" t="str">
        <f t="shared" si="146"/>
        <v>bottom right</v>
      </c>
      <c r="AK772" s="110" t="str" cm="1">
        <f t="array" ref="AK772">_xlfn.IFS($G772="he", "his", $G772="she", "her", $G772="they", "their")</f>
        <v>his</v>
      </c>
      <c r="AL772" s="110" t="s">
        <v>136</v>
      </c>
      <c r="AM772" s="111" t="str">
        <f t="shared" si="147"/>
        <v>he_sister</v>
      </c>
      <c r="AN772" s="106" t="str">
        <f t="shared" si="138"/>
        <v>HT2_brother_taylor.png</v>
      </c>
      <c r="AO772" s="106" t="str">
        <f t="shared" si="139"/>
        <v>HT2_sister_taylor.png</v>
      </c>
      <c r="AP772" s="106" t="str">
        <f t="shared" si="140"/>
        <v>ST2_brother_sam.png</v>
      </c>
      <c r="AQ772" s="106" t="str">
        <f t="shared" si="141"/>
        <v>ST2_sister_sam.png</v>
      </c>
      <c r="AR772" s="106" t="s">
        <v>357</v>
      </c>
      <c r="AS772" s="106" t="s">
        <v>355</v>
      </c>
      <c r="AT772" s="106" t="s">
        <v>358</v>
      </c>
      <c r="AU772" s="106" t="s">
        <v>356</v>
      </c>
    </row>
    <row r="773" spans="1:47" x14ac:dyDescent="0.25">
      <c r="A773" s="107">
        <v>22</v>
      </c>
      <c r="B773" s="107" t="s">
        <v>125</v>
      </c>
      <c r="C773" s="107">
        <v>4</v>
      </c>
      <c r="D773" s="46" t="s">
        <v>10</v>
      </c>
      <c r="E773" s="46" t="str">
        <f t="shared" si="142"/>
        <v>neither_list4_critical9</v>
      </c>
      <c r="F773" s="109" t="s">
        <v>338</v>
      </c>
      <c r="G773" s="46" t="s">
        <v>195</v>
      </c>
      <c r="H773" s="46">
        <f>VLOOKUP($C773&amp;$G773,'Character Sets'!$A$3:$H$21,3,FALSE)</f>
        <v>10</v>
      </c>
      <c r="I773" s="46" t="str">
        <f>VLOOKUP($C773&amp;$G773,'Character Sets'!$A$3:$H$21,4,FALSE)</f>
        <v>HT2</v>
      </c>
      <c r="J773" s="46" t="str">
        <f>LOWER(VLOOKUP($C773&amp;$G773,'Character Sets'!$A$3:$H$21,6,FALSE))</f>
        <v>taylor</v>
      </c>
      <c r="K773" s="114" t="str">
        <f t="shared" si="143"/>
        <v>HT2_he_taylor.png</v>
      </c>
      <c r="L773" s="46" t="s">
        <v>197</v>
      </c>
      <c r="M773" s="46">
        <f>VLOOKUP($C773&amp;$L773,'Character Sets'!$A$3:$H$21,3,FALSE)</f>
        <v>12</v>
      </c>
      <c r="N773" s="46" t="str">
        <f>VLOOKUP($C773&amp;$L773,'Character Sets'!$A$3:$H$21,4,FALSE)</f>
        <v>ST2</v>
      </c>
      <c r="O773" s="46" t="str">
        <f>LOWER(VLOOKUP($C773&amp;$L773,'Character Sets'!$A$3:$H$21,6,FALSE))</f>
        <v>sam</v>
      </c>
      <c r="P773" s="114" t="str">
        <f t="shared" si="144"/>
        <v>ST2_they_sam.png</v>
      </c>
      <c r="Q773" s="114" t="s">
        <v>101</v>
      </c>
      <c r="R773" s="107" cm="1">
        <f t="array" ref="R773">_xlfn.IFS($AF773="left", 275, $AF773="right", 525)</f>
        <v>275</v>
      </c>
      <c r="S773" s="107" cm="1">
        <f t="array" ref="S773">_xlfn.IFS($AG773="left", 275, $AG773="right", 525)</f>
        <v>525</v>
      </c>
      <c r="T773" s="107" cm="1">
        <f t="array" ref="T773">_xlfn.IFS($AF773="left", 175, $AF773="right", 725)</f>
        <v>175</v>
      </c>
      <c r="U773" s="107" cm="1">
        <f t="array" ref="U773">_xlfn.IFS($AI773="top", 150, $AI773="bottom", 250)</f>
        <v>150</v>
      </c>
      <c r="V773" s="107" cm="1">
        <f t="array" ref="V773">_xlfn.IFS($AI773="top", 100, $AI773="bottom", 300)</f>
        <v>100</v>
      </c>
      <c r="W773" s="107" cm="1">
        <f t="array" ref="W773">_xlfn.IFS($AI773="top", 50, $AI773="bottom", 350)</f>
        <v>50</v>
      </c>
      <c r="X773" s="111" t="str">
        <f t="shared" si="145"/>
        <v>HT2_sister_taylor.png</v>
      </c>
      <c r="Y773" s="106" t="str" cm="1">
        <f t="array" ref="Y773">_xlfn.IFS($AR773="target_sister",$AO773,$AR773="target_brother", $AN773,$AR773="distractor_sister",$AQ773,$AR773="distractor_brother",$AP773)</f>
        <v>HT2_sister_taylor.png</v>
      </c>
      <c r="Z773" s="106" t="str" cm="1">
        <f t="array" ref="Z773">_xlfn.IFS($AS773="target_sister",$AO773,$AS773="target_brother", $AN773,$AS773="distractor_sister",$AQ773,$AS773="distractor_brother",$AP773)</f>
        <v>ST2_sister_sam.png</v>
      </c>
      <c r="AA773" s="106" t="str" cm="1">
        <f t="array" ref="AA773">_xlfn.IFS($AT773="target_sister",$AO773,$AT773="target_brother", $AN773,$AT773="distractor_sister",$AQ773,$AT773="distractor_brother",$AP773)</f>
        <v>HT2_brother_taylor.png</v>
      </c>
      <c r="AB773" s="106" t="str" cm="1">
        <f t="array" ref="AB773">_xlfn.IFS($AU773="target_sister",$AO773,$AU773="target_brother", $AN773,$AU773="distractor_sister",$AQ773,$AU773="distractor_brother",$AP773)</f>
        <v>ST2_brother_sam.png</v>
      </c>
      <c r="AC773" s="111" t="str">
        <f>_xlfn.CONCAT(VLOOKUP($C773&amp;$G773,'Character Sets'!$A$3:$H$21,6,FALSE)," gave the ",LEFT($Q773,FIND(".",$Q773)-1)," to ",$AK773," ",$AL773,".")</f>
        <v>Taylor gave the pear to his sister.</v>
      </c>
      <c r="AD773" s="107">
        <v>9</v>
      </c>
      <c r="AE773" s="106" t="str" cm="1">
        <f t="array" ref="AE773">_xlfn.IFS($B773="both", "_nametag", $B773="nametag", "_nametag", $B773="intro", "", $B773="neither", "")</f>
        <v/>
      </c>
      <c r="AF773" s="46" t="s">
        <v>5</v>
      </c>
      <c r="AG773" s="46" t="s">
        <v>6</v>
      </c>
      <c r="AH773" s="108" t="str">
        <f t="shared" si="137"/>
        <v>pear</v>
      </c>
      <c r="AI773" s="46" t="s">
        <v>7</v>
      </c>
      <c r="AJ773" s="110" t="str">
        <f t="shared" si="146"/>
        <v>top left</v>
      </c>
      <c r="AK773" s="110" t="str" cm="1">
        <f t="array" ref="AK773">_xlfn.IFS($G773="he", "his", $G773="she", "her", $G773="they", "their")</f>
        <v>his</v>
      </c>
      <c r="AL773" s="110" t="s">
        <v>136</v>
      </c>
      <c r="AM773" s="111" t="str">
        <f t="shared" si="147"/>
        <v>he_sister</v>
      </c>
      <c r="AN773" s="106" t="str">
        <f t="shared" si="138"/>
        <v>HT2_brother_taylor.png</v>
      </c>
      <c r="AO773" s="106" t="str">
        <f t="shared" si="139"/>
        <v>HT2_sister_taylor.png</v>
      </c>
      <c r="AP773" s="106" t="str">
        <f t="shared" si="140"/>
        <v>ST2_brother_sam.png</v>
      </c>
      <c r="AQ773" s="106" t="str">
        <f t="shared" si="141"/>
        <v>ST2_sister_sam.png</v>
      </c>
      <c r="AR773" s="106" t="s">
        <v>356</v>
      </c>
      <c r="AS773" s="106" t="s">
        <v>358</v>
      </c>
      <c r="AT773" s="106" t="s">
        <v>355</v>
      </c>
      <c r="AU773" s="106" t="s">
        <v>357</v>
      </c>
    </row>
    <row r="774" spans="1:47" x14ac:dyDescent="0.25">
      <c r="A774" s="107">
        <v>22</v>
      </c>
      <c r="B774" s="107" t="s">
        <v>125</v>
      </c>
      <c r="C774" s="107">
        <v>4</v>
      </c>
      <c r="D774" s="46" t="s">
        <v>10</v>
      </c>
      <c r="E774" s="46" t="str">
        <f t="shared" si="142"/>
        <v>neither_list4_critical10</v>
      </c>
      <c r="F774" s="109" t="s">
        <v>338</v>
      </c>
      <c r="G774" s="46" t="s">
        <v>195</v>
      </c>
      <c r="H774" s="46">
        <f>VLOOKUP($C774&amp;$G774,'Character Sets'!$A$3:$H$21,3,FALSE)</f>
        <v>10</v>
      </c>
      <c r="I774" s="46" t="str">
        <f>VLOOKUP($C774&amp;$G774,'Character Sets'!$A$3:$H$21,4,FALSE)</f>
        <v>HT2</v>
      </c>
      <c r="J774" s="46" t="str">
        <f>LOWER(VLOOKUP($C774&amp;$G774,'Character Sets'!$A$3:$H$21,6,FALSE))</f>
        <v>taylor</v>
      </c>
      <c r="K774" s="114" t="str">
        <f t="shared" si="143"/>
        <v>HT2_he_taylor.png</v>
      </c>
      <c r="L774" s="46" t="s">
        <v>197</v>
      </c>
      <c r="M774" s="46">
        <f>VLOOKUP($C774&amp;$L774,'Character Sets'!$A$3:$H$21,3,FALSE)</f>
        <v>12</v>
      </c>
      <c r="N774" s="46" t="str">
        <f>VLOOKUP($C774&amp;$L774,'Character Sets'!$A$3:$H$21,4,FALSE)</f>
        <v>ST2</v>
      </c>
      <c r="O774" s="46" t="str">
        <f>LOWER(VLOOKUP($C774&amp;$L774,'Character Sets'!$A$3:$H$21,6,FALSE))</f>
        <v>sam</v>
      </c>
      <c r="P774" s="114" t="str">
        <f t="shared" si="144"/>
        <v>ST2_they_sam.png</v>
      </c>
      <c r="Q774" s="114" t="s">
        <v>21</v>
      </c>
      <c r="R774" s="107" cm="1">
        <f t="array" ref="R774">_xlfn.IFS($AF774="left", 275, $AF774="right", 525)</f>
        <v>525</v>
      </c>
      <c r="S774" s="107" cm="1">
        <f t="array" ref="S774">_xlfn.IFS($AG774="left", 275, $AG774="right", 525)</f>
        <v>275</v>
      </c>
      <c r="T774" s="107" cm="1">
        <f t="array" ref="T774">_xlfn.IFS($AF774="left", 175, $AF774="right", 725)</f>
        <v>725</v>
      </c>
      <c r="U774" s="107" cm="1">
        <f t="array" ref="U774">_xlfn.IFS($AI774="top", 150, $AI774="bottom", 250)</f>
        <v>150</v>
      </c>
      <c r="V774" s="107" cm="1">
        <f t="array" ref="V774">_xlfn.IFS($AI774="top", 100, $AI774="bottom", 300)</f>
        <v>100</v>
      </c>
      <c r="W774" s="107" cm="1">
        <f t="array" ref="W774">_xlfn.IFS($AI774="top", 50, $AI774="bottom", 350)</f>
        <v>50</v>
      </c>
      <c r="X774" s="111" t="str">
        <f t="shared" si="145"/>
        <v>HT2_brother_taylor.png</v>
      </c>
      <c r="Y774" s="106" t="str" cm="1">
        <f t="array" ref="Y774">_xlfn.IFS($AR774="target_sister",$AO774,$AR774="target_brother", $AN774,$AR774="distractor_sister",$AQ774,$AR774="distractor_brother",$AP774)</f>
        <v>ST2_brother_sam.png</v>
      </c>
      <c r="Z774" s="106" t="str" cm="1">
        <f t="array" ref="Z774">_xlfn.IFS($AS774="target_sister",$AO774,$AS774="target_brother", $AN774,$AS774="distractor_sister",$AQ774,$AS774="distractor_brother",$AP774)</f>
        <v>HT2_brother_taylor.png</v>
      </c>
      <c r="AA774" s="106" t="str" cm="1">
        <f t="array" ref="AA774">_xlfn.IFS($AT774="target_sister",$AO774,$AT774="target_brother", $AN774,$AT774="distractor_sister",$AQ774,$AT774="distractor_brother",$AP774)</f>
        <v>ST2_sister_sam.png</v>
      </c>
      <c r="AB774" s="106" t="str" cm="1">
        <f t="array" ref="AB774">_xlfn.IFS($AU774="target_sister",$AO774,$AU774="target_brother", $AN774,$AU774="distractor_sister",$AQ774,$AU774="distractor_brother",$AP774)</f>
        <v>HT2_sister_taylor.png</v>
      </c>
      <c r="AC774" s="111" t="str">
        <f>_xlfn.CONCAT(VLOOKUP($C774&amp;$G774,'Character Sets'!$A$3:$H$21,6,FALSE)," gave the ",LEFT($Q774,FIND(".",$Q774)-1)," to ",$AK774," ",$AL774,".")</f>
        <v>Taylor gave the juice to his brother.</v>
      </c>
      <c r="AD774" s="107">
        <v>10</v>
      </c>
      <c r="AE774" s="106" t="str" cm="1">
        <f t="array" ref="AE774">_xlfn.IFS($B774="both", "_nametag", $B774="nametag", "_nametag", $B774="intro", "", $B774="neither", "")</f>
        <v/>
      </c>
      <c r="AF774" s="46" t="s">
        <v>6</v>
      </c>
      <c r="AG774" s="46" t="s">
        <v>5</v>
      </c>
      <c r="AH774" s="108" t="str">
        <f t="shared" si="137"/>
        <v>juice</v>
      </c>
      <c r="AI774" s="46" t="s">
        <v>7</v>
      </c>
      <c r="AJ774" s="110" t="str">
        <f t="shared" si="146"/>
        <v>top right</v>
      </c>
      <c r="AK774" s="110" t="str" cm="1">
        <f t="array" ref="AK774">_xlfn.IFS($G774="he", "his", $G774="she", "her", $G774="they", "their")</f>
        <v>his</v>
      </c>
      <c r="AL774" s="110" t="s">
        <v>135</v>
      </c>
      <c r="AM774" s="111" t="str">
        <f t="shared" si="147"/>
        <v>he_brother</v>
      </c>
      <c r="AN774" s="106" t="str">
        <f t="shared" si="138"/>
        <v>HT2_brother_taylor.png</v>
      </c>
      <c r="AO774" s="106" t="str">
        <f t="shared" si="139"/>
        <v>HT2_sister_taylor.png</v>
      </c>
      <c r="AP774" s="106" t="str">
        <f t="shared" si="140"/>
        <v>ST2_brother_sam.png</v>
      </c>
      <c r="AQ774" s="106" t="str">
        <f t="shared" si="141"/>
        <v>ST2_sister_sam.png</v>
      </c>
      <c r="AR774" s="106" t="s">
        <v>357</v>
      </c>
      <c r="AS774" s="106" t="s">
        <v>355</v>
      </c>
      <c r="AT774" s="106" t="s">
        <v>358</v>
      </c>
      <c r="AU774" s="106" t="s">
        <v>356</v>
      </c>
    </row>
    <row r="775" spans="1:47" x14ac:dyDescent="0.25">
      <c r="A775" s="107">
        <v>22</v>
      </c>
      <c r="B775" s="107" t="s">
        <v>125</v>
      </c>
      <c r="C775" s="107">
        <v>4</v>
      </c>
      <c r="D775" s="46" t="s">
        <v>10</v>
      </c>
      <c r="E775" s="46" t="str">
        <f t="shared" si="142"/>
        <v>neither_list4_critical11</v>
      </c>
      <c r="F775" s="46" t="s">
        <v>337</v>
      </c>
      <c r="G775" s="46" t="s">
        <v>196</v>
      </c>
      <c r="H775" s="46">
        <f>VLOOKUP($C775&amp;$G775,'Character Sets'!$A$3:$H$21,3,FALSE)</f>
        <v>11</v>
      </c>
      <c r="I775" s="46" t="str">
        <f>VLOOKUP($C775&amp;$G775,'Character Sets'!$A$3:$H$21,4,FALSE)</f>
        <v>ST1</v>
      </c>
      <c r="J775" s="46" t="str">
        <f>LOWER(VLOOKUP($C775&amp;$G775,'Character Sets'!$A$3:$H$21,6,FALSE))</f>
        <v>jordan</v>
      </c>
      <c r="K775" s="114" t="str">
        <f t="shared" si="143"/>
        <v>ST1_she_jordan.png</v>
      </c>
      <c r="L775" s="46" t="s">
        <v>195</v>
      </c>
      <c r="M775" s="46">
        <f>VLOOKUP($C775&amp;$L775,'Character Sets'!$A$3:$H$21,3,FALSE)</f>
        <v>10</v>
      </c>
      <c r="N775" s="46" t="str">
        <f>VLOOKUP($C775&amp;$L775,'Character Sets'!$A$3:$H$21,4,FALSE)</f>
        <v>HT2</v>
      </c>
      <c r="O775" s="46" t="str">
        <f>LOWER(VLOOKUP($C775&amp;$L775,'Character Sets'!$A$3:$H$21,6,FALSE))</f>
        <v>taylor</v>
      </c>
      <c r="P775" s="114" t="str">
        <f t="shared" si="144"/>
        <v>HT2_he_taylor.png</v>
      </c>
      <c r="Q775" s="114" t="s">
        <v>22</v>
      </c>
      <c r="R775" s="107" cm="1">
        <f t="array" ref="R775">_xlfn.IFS($AF775="left", 275, $AF775="right", 525)</f>
        <v>275</v>
      </c>
      <c r="S775" s="107" cm="1">
        <f t="array" ref="S775">_xlfn.IFS($AG775="left", 275, $AG775="right", 525)</f>
        <v>525</v>
      </c>
      <c r="T775" s="107" cm="1">
        <f t="array" ref="T775">_xlfn.IFS($AF775="left", 175, $AF775="right", 725)</f>
        <v>175</v>
      </c>
      <c r="U775" s="107" cm="1">
        <f t="array" ref="U775">_xlfn.IFS($AI775="top", 150, $AI775="bottom", 250)</f>
        <v>250</v>
      </c>
      <c r="V775" s="107" cm="1">
        <f t="array" ref="V775">_xlfn.IFS($AI775="top", 100, $AI775="bottom", 300)</f>
        <v>300</v>
      </c>
      <c r="W775" s="107" cm="1">
        <f t="array" ref="W775">_xlfn.IFS($AI775="top", 50, $AI775="bottom", 350)</f>
        <v>350</v>
      </c>
      <c r="X775" s="111" t="str">
        <f t="shared" si="145"/>
        <v>ST1_sister_jordan.png</v>
      </c>
      <c r="Y775" s="106" t="str" cm="1">
        <f t="array" ref="Y775">_xlfn.IFS($AR775="target_sister",$AO775,$AR775="target_brother", $AN775,$AR775="distractor_sister",$AQ775,$AR775="distractor_brother",$AP775)</f>
        <v>ST1_brother_jordan.png</v>
      </c>
      <c r="Z775" s="106" t="str" cm="1">
        <f t="array" ref="Z775">_xlfn.IFS($AS775="target_sister",$AO775,$AS775="target_brother", $AN775,$AS775="distractor_sister",$AQ775,$AS775="distractor_brother",$AP775)</f>
        <v>HT2_brother_taylor.png</v>
      </c>
      <c r="AA775" s="106" t="str" cm="1">
        <f t="array" ref="AA775">_xlfn.IFS($AT775="target_sister",$AO775,$AT775="target_brother", $AN775,$AT775="distractor_sister",$AQ775,$AT775="distractor_brother",$AP775)</f>
        <v>ST1_sister_jordan.png</v>
      </c>
      <c r="AB775" s="106" t="str" cm="1">
        <f t="array" ref="AB775">_xlfn.IFS($AU775="target_sister",$AO775,$AU775="target_brother", $AN775,$AU775="distractor_sister",$AQ775,$AU775="distractor_brother",$AP775)</f>
        <v>HT2_sister_taylor.png</v>
      </c>
      <c r="AC775" s="111" t="str">
        <f>_xlfn.CONCAT(VLOOKUP($C775&amp;$G775,'Character Sets'!$A$3:$H$21,6,FALSE)," gave the ",LEFT($Q775,FIND(".",$Q775)-1)," to ",$AK775," ",$AL775,".")</f>
        <v>Jordan gave the spoon to her sister.</v>
      </c>
      <c r="AD775" s="107">
        <v>11</v>
      </c>
      <c r="AE775" s="106" t="str" cm="1">
        <f t="array" ref="AE775">_xlfn.IFS($B775="both", "_nametag", $B775="nametag", "_nametag", $B775="intro", "", $B775="neither", "")</f>
        <v/>
      </c>
      <c r="AF775" s="46" t="s">
        <v>5</v>
      </c>
      <c r="AG775" s="46" t="s">
        <v>6</v>
      </c>
      <c r="AH775" s="108" t="str">
        <f t="shared" si="137"/>
        <v>spoon</v>
      </c>
      <c r="AI775" s="46" t="s">
        <v>8</v>
      </c>
      <c r="AJ775" s="110" t="str">
        <f t="shared" si="146"/>
        <v>bottom left</v>
      </c>
      <c r="AK775" s="110" t="str" cm="1">
        <f t="array" ref="AK775">_xlfn.IFS($G775="he", "his", $G775="she", "her", $G775="they", "their")</f>
        <v>her</v>
      </c>
      <c r="AL775" s="110" t="s">
        <v>136</v>
      </c>
      <c r="AM775" s="111" t="str">
        <f t="shared" si="147"/>
        <v>she_sister</v>
      </c>
      <c r="AN775" s="106" t="str">
        <f t="shared" si="138"/>
        <v>ST1_brother_jordan.png</v>
      </c>
      <c r="AO775" s="106" t="str">
        <f t="shared" si="139"/>
        <v>ST1_sister_jordan.png</v>
      </c>
      <c r="AP775" s="106" t="str">
        <f t="shared" si="140"/>
        <v>HT2_brother_taylor.png</v>
      </c>
      <c r="AQ775" s="106" t="str">
        <f t="shared" si="141"/>
        <v>HT2_sister_taylor.png</v>
      </c>
      <c r="AR775" s="106" t="s">
        <v>355</v>
      </c>
      <c r="AS775" s="106" t="s">
        <v>357</v>
      </c>
      <c r="AT775" s="106" t="s">
        <v>356</v>
      </c>
      <c r="AU775" s="106" t="s">
        <v>358</v>
      </c>
    </row>
    <row r="776" spans="1:47" x14ac:dyDescent="0.25">
      <c r="A776" s="107">
        <v>22</v>
      </c>
      <c r="B776" s="107" t="s">
        <v>125</v>
      </c>
      <c r="C776" s="107">
        <v>4</v>
      </c>
      <c r="D776" s="46" t="s">
        <v>10</v>
      </c>
      <c r="E776" s="46" t="str">
        <f t="shared" si="142"/>
        <v>neither_list4_critical12</v>
      </c>
      <c r="F776" s="46" t="s">
        <v>337</v>
      </c>
      <c r="G776" s="46" t="s">
        <v>196</v>
      </c>
      <c r="H776" s="46">
        <f>VLOOKUP($C776&amp;$G776,'Character Sets'!$A$3:$H$21,3,FALSE)</f>
        <v>11</v>
      </c>
      <c r="I776" s="46" t="str">
        <f>VLOOKUP($C776&amp;$G776,'Character Sets'!$A$3:$H$21,4,FALSE)</f>
        <v>ST1</v>
      </c>
      <c r="J776" s="46" t="str">
        <f>LOWER(VLOOKUP($C776&amp;$G776,'Character Sets'!$A$3:$H$21,6,FALSE))</f>
        <v>jordan</v>
      </c>
      <c r="K776" s="114" t="str">
        <f t="shared" si="143"/>
        <v>ST1_she_jordan.png</v>
      </c>
      <c r="L776" s="46" t="s">
        <v>195</v>
      </c>
      <c r="M776" s="46">
        <f>VLOOKUP($C776&amp;$L776,'Character Sets'!$A$3:$H$21,3,FALSE)</f>
        <v>10</v>
      </c>
      <c r="N776" s="46" t="str">
        <f>VLOOKUP($C776&amp;$L776,'Character Sets'!$A$3:$H$21,4,FALSE)</f>
        <v>HT2</v>
      </c>
      <c r="O776" s="46" t="str">
        <f>LOWER(VLOOKUP($C776&amp;$L776,'Character Sets'!$A$3:$H$21,6,FALSE))</f>
        <v>taylor</v>
      </c>
      <c r="P776" s="114" t="str">
        <f t="shared" si="144"/>
        <v>HT2_he_taylor.png</v>
      </c>
      <c r="Q776" s="114" t="s">
        <v>23</v>
      </c>
      <c r="R776" s="107" cm="1">
        <f t="array" ref="R776">_xlfn.IFS($AF776="left", 275, $AF776="right", 525)</f>
        <v>525</v>
      </c>
      <c r="S776" s="107" cm="1">
        <f t="array" ref="S776">_xlfn.IFS($AG776="left", 275, $AG776="right", 525)</f>
        <v>275</v>
      </c>
      <c r="T776" s="107" cm="1">
        <f t="array" ref="T776">_xlfn.IFS($AF776="left", 175, $AF776="right", 725)</f>
        <v>725</v>
      </c>
      <c r="U776" s="107" cm="1">
        <f t="array" ref="U776">_xlfn.IFS($AI776="top", 150, $AI776="bottom", 250)</f>
        <v>250</v>
      </c>
      <c r="V776" s="107" cm="1">
        <f t="array" ref="V776">_xlfn.IFS($AI776="top", 100, $AI776="bottom", 300)</f>
        <v>300</v>
      </c>
      <c r="W776" s="107" cm="1">
        <f t="array" ref="W776">_xlfn.IFS($AI776="top", 50, $AI776="bottom", 350)</f>
        <v>350</v>
      </c>
      <c r="X776" s="111" t="str">
        <f t="shared" si="145"/>
        <v>ST1_brother_jordan.png</v>
      </c>
      <c r="Y776" s="106" t="str" cm="1">
        <f t="array" ref="Y776">_xlfn.IFS($AR776="target_sister",$AO776,$AR776="target_brother", $AN776,$AR776="distractor_sister",$AQ776,$AR776="distractor_brother",$AP776)</f>
        <v>HT2_sister_taylor.png</v>
      </c>
      <c r="Z776" s="106" t="str" cm="1">
        <f t="array" ref="Z776">_xlfn.IFS($AS776="target_sister",$AO776,$AS776="target_brother", $AN776,$AS776="distractor_sister",$AQ776,$AS776="distractor_brother",$AP776)</f>
        <v>ST1_sister_jordan.png</v>
      </c>
      <c r="AA776" s="106" t="str" cm="1">
        <f t="array" ref="AA776">_xlfn.IFS($AT776="target_sister",$AO776,$AT776="target_brother", $AN776,$AT776="distractor_sister",$AQ776,$AT776="distractor_brother",$AP776)</f>
        <v>HT2_brother_taylor.png</v>
      </c>
      <c r="AB776" s="106" t="str" cm="1">
        <f t="array" ref="AB776">_xlfn.IFS($AU776="target_sister",$AO776,$AU776="target_brother", $AN776,$AU776="distractor_sister",$AQ776,$AU776="distractor_brother",$AP776)</f>
        <v>ST1_brother_jordan.png</v>
      </c>
      <c r="AC776" s="111" t="str">
        <f>_xlfn.CONCAT(VLOOKUP($C776&amp;$G776,'Character Sets'!$A$3:$H$21,6,FALSE)," gave the ",LEFT($Q776,FIND(".",$Q776)-1)," to ",$AK776," ",$AL776,".")</f>
        <v>Jordan gave the broccoli to her brother.</v>
      </c>
      <c r="AD776" s="107">
        <v>12</v>
      </c>
      <c r="AE776" s="106" t="str" cm="1">
        <f t="array" ref="AE776">_xlfn.IFS($B776="both", "_nametag", $B776="nametag", "_nametag", $B776="intro", "", $B776="neither", "")</f>
        <v/>
      </c>
      <c r="AF776" s="46" t="s">
        <v>6</v>
      </c>
      <c r="AG776" s="46" t="s">
        <v>5</v>
      </c>
      <c r="AH776" s="108" t="str">
        <f t="shared" si="137"/>
        <v>broccoli</v>
      </c>
      <c r="AI776" s="46" t="s">
        <v>8</v>
      </c>
      <c r="AJ776" s="110" t="str">
        <f t="shared" si="146"/>
        <v>bottom right</v>
      </c>
      <c r="AK776" s="110" t="str" cm="1">
        <f t="array" ref="AK776">_xlfn.IFS($G776="he", "his", $G776="she", "her", $G776="they", "their")</f>
        <v>her</v>
      </c>
      <c r="AL776" s="110" t="s">
        <v>135</v>
      </c>
      <c r="AM776" s="111" t="str">
        <f t="shared" si="147"/>
        <v>she_brother</v>
      </c>
      <c r="AN776" s="106" t="str">
        <f t="shared" si="138"/>
        <v>ST1_brother_jordan.png</v>
      </c>
      <c r="AO776" s="106" t="str">
        <f t="shared" si="139"/>
        <v>ST1_sister_jordan.png</v>
      </c>
      <c r="AP776" s="106" t="str">
        <f t="shared" si="140"/>
        <v>HT2_brother_taylor.png</v>
      </c>
      <c r="AQ776" s="106" t="str">
        <f t="shared" si="141"/>
        <v>HT2_sister_taylor.png</v>
      </c>
      <c r="AR776" s="106" t="s">
        <v>358</v>
      </c>
      <c r="AS776" s="106" t="s">
        <v>356</v>
      </c>
      <c r="AT776" s="106" t="s">
        <v>357</v>
      </c>
      <c r="AU776" s="106" t="s">
        <v>355</v>
      </c>
    </row>
    <row r="777" spans="1:47" x14ac:dyDescent="0.25">
      <c r="A777" s="107">
        <v>22</v>
      </c>
      <c r="B777" s="107" t="s">
        <v>125</v>
      </c>
      <c r="C777" s="107">
        <v>4</v>
      </c>
      <c r="D777" s="46" t="s">
        <v>10</v>
      </c>
      <c r="E777" s="46" t="str">
        <f t="shared" si="142"/>
        <v>neither_list4_critical13</v>
      </c>
      <c r="F777" s="46" t="s">
        <v>337</v>
      </c>
      <c r="G777" s="46" t="s">
        <v>196</v>
      </c>
      <c r="H777" s="46">
        <f>VLOOKUP($C777&amp;$G777,'Character Sets'!$A$3:$H$21,3,FALSE)</f>
        <v>11</v>
      </c>
      <c r="I777" s="46" t="str">
        <f>VLOOKUP($C777&amp;$G777,'Character Sets'!$A$3:$H$21,4,FALSE)</f>
        <v>ST1</v>
      </c>
      <c r="J777" s="46" t="str">
        <f>LOWER(VLOOKUP($C777&amp;$G777,'Character Sets'!$A$3:$H$21,6,FALSE))</f>
        <v>jordan</v>
      </c>
      <c r="K777" s="114" t="str">
        <f t="shared" si="143"/>
        <v>ST1_she_jordan.png</v>
      </c>
      <c r="L777" s="46" t="s">
        <v>195</v>
      </c>
      <c r="M777" s="46">
        <f>VLOOKUP($C777&amp;$L777,'Character Sets'!$A$3:$H$21,3,FALSE)</f>
        <v>10</v>
      </c>
      <c r="N777" s="46" t="str">
        <f>VLOOKUP($C777&amp;$L777,'Character Sets'!$A$3:$H$21,4,FALSE)</f>
        <v>HT2</v>
      </c>
      <c r="O777" s="46" t="str">
        <f>LOWER(VLOOKUP($C777&amp;$L777,'Character Sets'!$A$3:$H$21,6,FALSE))</f>
        <v>taylor</v>
      </c>
      <c r="P777" s="114" t="str">
        <f t="shared" si="144"/>
        <v>HT2_he_taylor.png</v>
      </c>
      <c r="Q777" s="114" t="s">
        <v>24</v>
      </c>
      <c r="R777" s="107" cm="1">
        <f t="array" ref="R777">_xlfn.IFS($AF777="left", 275, $AF777="right", 525)</f>
        <v>275</v>
      </c>
      <c r="S777" s="107" cm="1">
        <f t="array" ref="S777">_xlfn.IFS($AG777="left", 275, $AG777="right", 525)</f>
        <v>525</v>
      </c>
      <c r="T777" s="107" cm="1">
        <f t="array" ref="T777">_xlfn.IFS($AF777="left", 175, $AF777="right", 725)</f>
        <v>175</v>
      </c>
      <c r="U777" s="107" cm="1">
        <f t="array" ref="U777">_xlfn.IFS($AI777="top", 150, $AI777="bottom", 250)</f>
        <v>150</v>
      </c>
      <c r="V777" s="107" cm="1">
        <f t="array" ref="V777">_xlfn.IFS($AI777="top", 100, $AI777="bottom", 300)</f>
        <v>100</v>
      </c>
      <c r="W777" s="107" cm="1">
        <f t="array" ref="W777">_xlfn.IFS($AI777="top", 50, $AI777="bottom", 350)</f>
        <v>50</v>
      </c>
      <c r="X777" s="111" t="str">
        <f t="shared" si="145"/>
        <v>ST1_brother_jordan.png</v>
      </c>
      <c r="Y777" s="106" t="str" cm="1">
        <f t="array" ref="Y777">_xlfn.IFS($AR777="target_sister",$AO777,$AR777="target_brother", $AN777,$AR777="distractor_sister",$AQ777,$AR777="distractor_brother",$AP777)</f>
        <v>ST1_brother_jordan.png</v>
      </c>
      <c r="Z777" s="106" t="str" cm="1">
        <f t="array" ref="Z777">_xlfn.IFS($AS777="target_sister",$AO777,$AS777="target_brother", $AN777,$AS777="distractor_sister",$AQ777,$AS777="distractor_brother",$AP777)</f>
        <v>HT2_brother_taylor.png</v>
      </c>
      <c r="AA777" s="106" t="str" cm="1">
        <f t="array" ref="AA777">_xlfn.IFS($AT777="target_sister",$AO777,$AT777="target_brother", $AN777,$AT777="distractor_sister",$AQ777,$AT777="distractor_brother",$AP777)</f>
        <v>ST1_sister_jordan.png</v>
      </c>
      <c r="AB777" s="106" t="str" cm="1">
        <f t="array" ref="AB777">_xlfn.IFS($AU777="target_sister",$AO777,$AU777="target_brother", $AN777,$AU777="distractor_sister",$AQ777,$AU777="distractor_brother",$AP777)</f>
        <v>HT2_sister_taylor.png</v>
      </c>
      <c r="AC777" s="111" t="str">
        <f>_xlfn.CONCAT(VLOOKUP($C777&amp;$G777,'Character Sets'!$A$3:$H$21,6,FALSE)," gave the ",LEFT($Q777,FIND(".",$Q777)-1)," to ",$AK777," ",$AL777,".")</f>
        <v>Jordan gave the egg to her brother.</v>
      </c>
      <c r="AD777" s="107">
        <v>13</v>
      </c>
      <c r="AE777" s="106" t="str" cm="1">
        <f t="array" ref="AE777">_xlfn.IFS($B777="both", "_nametag", $B777="nametag", "_nametag", $B777="intro", "", $B777="neither", "")</f>
        <v/>
      </c>
      <c r="AF777" s="46" t="s">
        <v>5</v>
      </c>
      <c r="AG777" s="46" t="s">
        <v>6</v>
      </c>
      <c r="AH777" s="108" t="str">
        <f t="shared" si="137"/>
        <v>egg</v>
      </c>
      <c r="AI777" s="46" t="s">
        <v>7</v>
      </c>
      <c r="AJ777" s="110" t="str">
        <f t="shared" si="146"/>
        <v>top left</v>
      </c>
      <c r="AK777" s="110" t="str" cm="1">
        <f t="array" ref="AK777">_xlfn.IFS($G777="he", "his", $G777="she", "her", $G777="they", "their")</f>
        <v>her</v>
      </c>
      <c r="AL777" s="110" t="s">
        <v>135</v>
      </c>
      <c r="AM777" s="111" t="str">
        <f t="shared" si="147"/>
        <v>she_brother</v>
      </c>
      <c r="AN777" s="106" t="str">
        <f t="shared" si="138"/>
        <v>ST1_brother_jordan.png</v>
      </c>
      <c r="AO777" s="106" t="str">
        <f t="shared" si="139"/>
        <v>ST1_sister_jordan.png</v>
      </c>
      <c r="AP777" s="106" t="str">
        <f t="shared" si="140"/>
        <v>HT2_brother_taylor.png</v>
      </c>
      <c r="AQ777" s="106" t="str">
        <f t="shared" si="141"/>
        <v>HT2_sister_taylor.png</v>
      </c>
      <c r="AR777" s="106" t="s">
        <v>355</v>
      </c>
      <c r="AS777" s="106" t="s">
        <v>357</v>
      </c>
      <c r="AT777" s="106" t="s">
        <v>356</v>
      </c>
      <c r="AU777" s="106" t="s">
        <v>358</v>
      </c>
    </row>
    <row r="778" spans="1:47" x14ac:dyDescent="0.25">
      <c r="A778" s="107">
        <v>22</v>
      </c>
      <c r="B778" s="107" t="s">
        <v>125</v>
      </c>
      <c r="C778" s="107">
        <v>4</v>
      </c>
      <c r="D778" s="46" t="s">
        <v>10</v>
      </c>
      <c r="E778" s="46" t="str">
        <f t="shared" si="142"/>
        <v>neither_list4_critical14</v>
      </c>
      <c r="F778" s="46" t="s">
        <v>337</v>
      </c>
      <c r="G778" s="46" t="s">
        <v>196</v>
      </c>
      <c r="H778" s="46">
        <f>VLOOKUP($C778&amp;$G778,'Character Sets'!$A$3:$H$21,3,FALSE)</f>
        <v>11</v>
      </c>
      <c r="I778" s="46" t="str">
        <f>VLOOKUP($C778&amp;$G778,'Character Sets'!$A$3:$H$21,4,FALSE)</f>
        <v>ST1</v>
      </c>
      <c r="J778" s="46" t="str">
        <f>LOWER(VLOOKUP($C778&amp;$G778,'Character Sets'!$A$3:$H$21,6,FALSE))</f>
        <v>jordan</v>
      </c>
      <c r="K778" s="114" t="str">
        <f t="shared" si="143"/>
        <v>ST1_she_jordan.png</v>
      </c>
      <c r="L778" s="46" t="s">
        <v>195</v>
      </c>
      <c r="M778" s="46">
        <f>VLOOKUP($C778&amp;$L778,'Character Sets'!$A$3:$H$21,3,FALSE)</f>
        <v>10</v>
      </c>
      <c r="N778" s="46" t="str">
        <f>VLOOKUP($C778&amp;$L778,'Character Sets'!$A$3:$H$21,4,FALSE)</f>
        <v>HT2</v>
      </c>
      <c r="O778" s="46" t="str">
        <f>LOWER(VLOOKUP($C778&amp;$L778,'Character Sets'!$A$3:$H$21,6,FALSE))</f>
        <v>taylor</v>
      </c>
      <c r="P778" s="114" t="str">
        <f t="shared" si="144"/>
        <v>HT2_he_taylor.png</v>
      </c>
      <c r="Q778" s="114" t="s">
        <v>35</v>
      </c>
      <c r="R778" s="107" cm="1">
        <f t="array" ref="R778">_xlfn.IFS($AF778="left", 275, $AF778="right", 525)</f>
        <v>525</v>
      </c>
      <c r="S778" s="107" cm="1">
        <f t="array" ref="S778">_xlfn.IFS($AG778="left", 275, $AG778="right", 525)</f>
        <v>275</v>
      </c>
      <c r="T778" s="107" cm="1">
        <f t="array" ref="T778">_xlfn.IFS($AF778="left", 175, $AF778="right", 725)</f>
        <v>725</v>
      </c>
      <c r="U778" s="107" cm="1">
        <f t="array" ref="U778">_xlfn.IFS($AI778="top", 150, $AI778="bottom", 250)</f>
        <v>150</v>
      </c>
      <c r="V778" s="107" cm="1">
        <f t="array" ref="V778">_xlfn.IFS($AI778="top", 100, $AI778="bottom", 300)</f>
        <v>100</v>
      </c>
      <c r="W778" s="107" cm="1">
        <f t="array" ref="W778">_xlfn.IFS($AI778="top", 50, $AI778="bottom", 350)</f>
        <v>50</v>
      </c>
      <c r="X778" s="111" t="str">
        <f t="shared" si="145"/>
        <v>ST1_sister_jordan.png</v>
      </c>
      <c r="Y778" s="106" t="str" cm="1">
        <f t="array" ref="Y778">_xlfn.IFS($AR778="target_sister",$AO778,$AR778="target_brother", $AN778,$AR778="distractor_sister",$AQ778,$AR778="distractor_brother",$AP778)</f>
        <v>HT2_sister_taylor.png</v>
      </c>
      <c r="Z778" s="106" t="str" cm="1">
        <f t="array" ref="Z778">_xlfn.IFS($AS778="target_sister",$AO778,$AS778="target_brother", $AN778,$AS778="distractor_sister",$AQ778,$AS778="distractor_brother",$AP778)</f>
        <v>ST1_sister_jordan.png</v>
      </c>
      <c r="AA778" s="106" t="str" cm="1">
        <f t="array" ref="AA778">_xlfn.IFS($AT778="target_sister",$AO778,$AT778="target_brother", $AN778,$AT778="distractor_sister",$AQ778,$AT778="distractor_brother",$AP778)</f>
        <v>HT2_brother_taylor.png</v>
      </c>
      <c r="AB778" s="106" t="str" cm="1">
        <f t="array" ref="AB778">_xlfn.IFS($AU778="target_sister",$AO778,$AU778="target_brother", $AN778,$AU778="distractor_sister",$AQ778,$AU778="distractor_brother",$AP778)</f>
        <v>ST1_brother_jordan.png</v>
      </c>
      <c r="AC778" s="111" t="str">
        <f>_xlfn.CONCAT(VLOOKUP($C778&amp;$G778,'Character Sets'!$A$3:$H$21,6,FALSE)," gave the ",LEFT($Q778,FIND(".",$Q778)-1)," to ",$AK778," ",$AL778,".")</f>
        <v>Jordan gave the strawberry to her sister.</v>
      </c>
      <c r="AD778" s="107">
        <v>14</v>
      </c>
      <c r="AE778" s="106" t="str" cm="1">
        <f t="array" ref="AE778">_xlfn.IFS($B778="both", "_nametag", $B778="nametag", "_nametag", $B778="intro", "", $B778="neither", "")</f>
        <v/>
      </c>
      <c r="AF778" s="46" t="s">
        <v>6</v>
      </c>
      <c r="AG778" s="46" t="s">
        <v>5</v>
      </c>
      <c r="AH778" s="108" t="str">
        <f t="shared" si="137"/>
        <v>strawberry</v>
      </c>
      <c r="AI778" s="46" t="s">
        <v>7</v>
      </c>
      <c r="AJ778" s="110" t="str">
        <f t="shared" si="146"/>
        <v>top right</v>
      </c>
      <c r="AK778" s="110" t="str" cm="1">
        <f t="array" ref="AK778">_xlfn.IFS($G778="he", "his", $G778="she", "her", $G778="they", "their")</f>
        <v>her</v>
      </c>
      <c r="AL778" s="110" t="s">
        <v>136</v>
      </c>
      <c r="AM778" s="111" t="str">
        <f t="shared" si="147"/>
        <v>she_sister</v>
      </c>
      <c r="AN778" s="106" t="str">
        <f t="shared" si="138"/>
        <v>ST1_brother_jordan.png</v>
      </c>
      <c r="AO778" s="106" t="str">
        <f t="shared" si="139"/>
        <v>ST1_sister_jordan.png</v>
      </c>
      <c r="AP778" s="106" t="str">
        <f t="shared" si="140"/>
        <v>HT2_brother_taylor.png</v>
      </c>
      <c r="AQ778" s="106" t="str">
        <f t="shared" si="141"/>
        <v>HT2_sister_taylor.png</v>
      </c>
      <c r="AR778" s="106" t="s">
        <v>358</v>
      </c>
      <c r="AS778" s="106" t="s">
        <v>356</v>
      </c>
      <c r="AT778" s="106" t="s">
        <v>357</v>
      </c>
      <c r="AU778" s="106" t="s">
        <v>355</v>
      </c>
    </row>
    <row r="779" spans="1:47" x14ac:dyDescent="0.25">
      <c r="A779" s="107">
        <v>22</v>
      </c>
      <c r="B779" s="107" t="s">
        <v>125</v>
      </c>
      <c r="C779" s="107">
        <v>4</v>
      </c>
      <c r="D779" s="46" t="s">
        <v>10</v>
      </c>
      <c r="E779" s="46" t="str">
        <f t="shared" si="142"/>
        <v>neither_list4_critical15</v>
      </c>
      <c r="F779" s="46" t="s">
        <v>337</v>
      </c>
      <c r="G779" s="46" t="s">
        <v>196</v>
      </c>
      <c r="H779" s="46">
        <f>VLOOKUP($C779&amp;$G779,'Character Sets'!$A$3:$H$21,3,FALSE)</f>
        <v>11</v>
      </c>
      <c r="I779" s="46" t="str">
        <f>VLOOKUP($C779&amp;$G779,'Character Sets'!$A$3:$H$21,4,FALSE)</f>
        <v>ST1</v>
      </c>
      <c r="J779" s="46" t="str">
        <f>LOWER(VLOOKUP($C779&amp;$G779,'Character Sets'!$A$3:$H$21,6,FALSE))</f>
        <v>jordan</v>
      </c>
      <c r="K779" s="114" t="str">
        <f t="shared" si="143"/>
        <v>ST1_she_jordan.png</v>
      </c>
      <c r="L779" s="46" t="s">
        <v>195</v>
      </c>
      <c r="M779" s="46">
        <f>VLOOKUP($C779&amp;$L779,'Character Sets'!$A$3:$H$21,3,FALSE)</f>
        <v>10</v>
      </c>
      <c r="N779" s="46" t="str">
        <f>VLOOKUP($C779&amp;$L779,'Character Sets'!$A$3:$H$21,4,FALSE)</f>
        <v>HT2</v>
      </c>
      <c r="O779" s="46" t="str">
        <f>LOWER(VLOOKUP($C779&amp;$L779,'Character Sets'!$A$3:$H$21,6,FALSE))</f>
        <v>taylor</v>
      </c>
      <c r="P779" s="114" t="str">
        <f t="shared" si="144"/>
        <v>HT2_he_taylor.png</v>
      </c>
      <c r="Q779" s="114" t="s">
        <v>25</v>
      </c>
      <c r="R779" s="107" cm="1">
        <f t="array" ref="R779">_xlfn.IFS($AF779="left", 275, $AF779="right", 525)</f>
        <v>275</v>
      </c>
      <c r="S779" s="107" cm="1">
        <f t="array" ref="S779">_xlfn.IFS($AG779="left", 275, $AG779="right", 525)</f>
        <v>525</v>
      </c>
      <c r="T779" s="107" cm="1">
        <f t="array" ref="T779">_xlfn.IFS($AF779="left", 175, $AF779="right", 725)</f>
        <v>175</v>
      </c>
      <c r="U779" s="107" cm="1">
        <f t="array" ref="U779">_xlfn.IFS($AI779="top", 150, $AI779="bottom", 250)</f>
        <v>250</v>
      </c>
      <c r="V779" s="107" cm="1">
        <f t="array" ref="V779">_xlfn.IFS($AI779="top", 100, $AI779="bottom", 300)</f>
        <v>300</v>
      </c>
      <c r="W779" s="107" cm="1">
        <f t="array" ref="W779">_xlfn.IFS($AI779="top", 50, $AI779="bottom", 350)</f>
        <v>350</v>
      </c>
      <c r="X779" s="111" t="str">
        <f t="shared" si="145"/>
        <v>ST1_brother_jordan.png</v>
      </c>
      <c r="Y779" s="106" t="str" cm="1">
        <f t="array" ref="Y779">_xlfn.IFS($AR779="target_sister",$AO779,$AR779="target_brother", $AN779,$AR779="distractor_sister",$AQ779,$AR779="distractor_brother",$AP779)</f>
        <v>ST1_sister_jordan.png</v>
      </c>
      <c r="Z779" s="106" t="str" cm="1">
        <f t="array" ref="Z779">_xlfn.IFS($AS779="target_sister",$AO779,$AS779="target_brother", $AN779,$AS779="distractor_sister",$AQ779,$AS779="distractor_brother",$AP779)</f>
        <v>HT2_brother_taylor.png</v>
      </c>
      <c r="AA779" s="106" t="str" cm="1">
        <f t="array" ref="AA779">_xlfn.IFS($AT779="target_sister",$AO779,$AT779="target_brother", $AN779,$AT779="distractor_sister",$AQ779,$AT779="distractor_brother",$AP779)</f>
        <v>ST1_brother_jordan.png</v>
      </c>
      <c r="AB779" s="106" t="str" cm="1">
        <f t="array" ref="AB779">_xlfn.IFS($AU779="target_sister",$AO779,$AU779="target_brother", $AN779,$AU779="distractor_sister",$AQ779,$AU779="distractor_brother",$AP779)</f>
        <v>HT2_sister_taylor.png</v>
      </c>
      <c r="AC779" s="111" t="str">
        <f>_xlfn.CONCAT(VLOOKUP($C779&amp;$G779,'Character Sets'!$A$3:$H$21,6,FALSE)," gave the ",LEFT($Q779,FIND(".",$Q779)-1)," to ",$AK779," ",$AL779,".")</f>
        <v>Jordan gave the pineapple to her brother.</v>
      </c>
      <c r="AD779" s="107">
        <v>15</v>
      </c>
      <c r="AE779" s="106" t="str" cm="1">
        <f t="array" ref="AE779">_xlfn.IFS($B779="both", "_nametag", $B779="nametag", "_nametag", $B779="intro", "", $B779="neither", "")</f>
        <v/>
      </c>
      <c r="AF779" s="46" t="s">
        <v>5</v>
      </c>
      <c r="AG779" s="46" t="s">
        <v>6</v>
      </c>
      <c r="AH779" s="108" t="str">
        <f t="shared" si="137"/>
        <v>pineapple</v>
      </c>
      <c r="AI779" s="46" t="s">
        <v>8</v>
      </c>
      <c r="AJ779" s="110" t="str">
        <f t="shared" si="146"/>
        <v>bottom left</v>
      </c>
      <c r="AK779" s="110" t="str" cm="1">
        <f t="array" ref="AK779">_xlfn.IFS($G779="he", "his", $G779="she", "her", $G779="they", "their")</f>
        <v>her</v>
      </c>
      <c r="AL779" s="110" t="s">
        <v>135</v>
      </c>
      <c r="AM779" s="111" t="str">
        <f t="shared" si="147"/>
        <v>she_brother</v>
      </c>
      <c r="AN779" s="106" t="str">
        <f t="shared" si="138"/>
        <v>ST1_brother_jordan.png</v>
      </c>
      <c r="AO779" s="106" t="str">
        <f t="shared" si="139"/>
        <v>ST1_sister_jordan.png</v>
      </c>
      <c r="AP779" s="106" t="str">
        <f t="shared" si="140"/>
        <v>HT2_brother_taylor.png</v>
      </c>
      <c r="AQ779" s="106" t="str">
        <f t="shared" si="141"/>
        <v>HT2_sister_taylor.png</v>
      </c>
      <c r="AR779" s="106" t="s">
        <v>356</v>
      </c>
      <c r="AS779" s="106" t="s">
        <v>357</v>
      </c>
      <c r="AT779" s="106" t="s">
        <v>355</v>
      </c>
      <c r="AU779" s="106" t="s">
        <v>358</v>
      </c>
    </row>
    <row r="780" spans="1:47" x14ac:dyDescent="0.25">
      <c r="A780" s="107">
        <v>22</v>
      </c>
      <c r="B780" s="107" t="s">
        <v>125</v>
      </c>
      <c r="C780" s="107">
        <v>4</v>
      </c>
      <c r="D780" s="46" t="s">
        <v>10</v>
      </c>
      <c r="E780" s="46" t="str">
        <f t="shared" si="142"/>
        <v>neither_list4_critical16</v>
      </c>
      <c r="F780" s="109" t="s">
        <v>338</v>
      </c>
      <c r="G780" s="46" t="s">
        <v>196</v>
      </c>
      <c r="H780" s="46">
        <f>VLOOKUP($C780&amp;$G780,'Character Sets'!$A$3:$H$21,3,FALSE)</f>
        <v>11</v>
      </c>
      <c r="I780" s="46" t="str">
        <f>VLOOKUP($C780&amp;$G780,'Character Sets'!$A$3:$H$21,4,FALSE)</f>
        <v>ST1</v>
      </c>
      <c r="J780" s="46" t="str">
        <f>LOWER(VLOOKUP($C780&amp;$G780,'Character Sets'!$A$3:$H$21,6,FALSE))</f>
        <v>jordan</v>
      </c>
      <c r="K780" s="114" t="str">
        <f t="shared" si="143"/>
        <v>ST1_she_jordan.png</v>
      </c>
      <c r="L780" s="46" t="s">
        <v>197</v>
      </c>
      <c r="M780" s="46">
        <f>VLOOKUP($C780&amp;$L780,'Character Sets'!$A$3:$H$21,3,FALSE)</f>
        <v>12</v>
      </c>
      <c r="N780" s="46" t="str">
        <f>VLOOKUP($C780&amp;$L780,'Character Sets'!$A$3:$H$21,4,FALSE)</f>
        <v>ST2</v>
      </c>
      <c r="O780" s="46" t="str">
        <f>LOWER(VLOOKUP($C780&amp;$L780,'Character Sets'!$A$3:$H$21,6,FALSE))</f>
        <v>sam</v>
      </c>
      <c r="P780" s="114" t="str">
        <f t="shared" si="144"/>
        <v>ST2_they_sam.png</v>
      </c>
      <c r="Q780" s="114" t="s">
        <v>26</v>
      </c>
      <c r="R780" s="107" cm="1">
        <f t="array" ref="R780">_xlfn.IFS($AF780="left", 275, $AF780="right", 525)</f>
        <v>525</v>
      </c>
      <c r="S780" s="107" cm="1">
        <f t="array" ref="S780">_xlfn.IFS($AG780="left", 275, $AG780="right", 525)</f>
        <v>275</v>
      </c>
      <c r="T780" s="107" cm="1">
        <f t="array" ref="T780">_xlfn.IFS($AF780="left", 175, $AF780="right", 725)</f>
        <v>725</v>
      </c>
      <c r="U780" s="107" cm="1">
        <f t="array" ref="U780">_xlfn.IFS($AI780="top", 150, $AI780="bottom", 250)</f>
        <v>250</v>
      </c>
      <c r="V780" s="107" cm="1">
        <f t="array" ref="V780">_xlfn.IFS($AI780="top", 100, $AI780="bottom", 300)</f>
        <v>300</v>
      </c>
      <c r="W780" s="107" cm="1">
        <f t="array" ref="W780">_xlfn.IFS($AI780="top", 50, $AI780="bottom", 350)</f>
        <v>350</v>
      </c>
      <c r="X780" s="111" t="str">
        <f t="shared" si="145"/>
        <v>ST1_sister_jordan.png</v>
      </c>
      <c r="Y780" s="106" t="str" cm="1">
        <f t="array" ref="Y780">_xlfn.IFS($AR780="target_sister",$AO780,$AR780="target_brother", $AN780,$AR780="distractor_sister",$AQ780,$AR780="distractor_brother",$AP780)</f>
        <v>ST2_brother_sam.png</v>
      </c>
      <c r="Z780" s="106" t="str" cm="1">
        <f t="array" ref="Z780">_xlfn.IFS($AS780="target_sister",$AO780,$AS780="target_brother", $AN780,$AS780="distractor_sister",$AQ780,$AS780="distractor_brother",$AP780)</f>
        <v>ST1_brother_jordan.png</v>
      </c>
      <c r="AA780" s="106" t="str" cm="1">
        <f t="array" ref="AA780">_xlfn.IFS($AT780="target_sister",$AO780,$AT780="target_brother", $AN780,$AT780="distractor_sister",$AQ780,$AT780="distractor_brother",$AP780)</f>
        <v>ST2_sister_sam.png</v>
      </c>
      <c r="AB780" s="106" t="str" cm="1">
        <f t="array" ref="AB780">_xlfn.IFS($AU780="target_sister",$AO780,$AU780="target_brother", $AN780,$AU780="distractor_sister",$AQ780,$AU780="distractor_brother",$AP780)</f>
        <v>ST1_sister_jordan.png</v>
      </c>
      <c r="AC780" s="111" t="str">
        <f>_xlfn.CONCAT(VLOOKUP($C780&amp;$G780,'Character Sets'!$A$3:$H$21,6,FALSE)," gave the ",LEFT($Q780,FIND(".",$Q780)-1)," to ",$AK780," ",$AL780,".")</f>
        <v>Jordan gave the banana to her sister.</v>
      </c>
      <c r="AD780" s="107">
        <v>16</v>
      </c>
      <c r="AE780" s="106" t="str" cm="1">
        <f t="array" ref="AE780">_xlfn.IFS($B780="both", "_nametag", $B780="nametag", "_nametag", $B780="intro", "", $B780="neither", "")</f>
        <v/>
      </c>
      <c r="AF780" s="46" t="s">
        <v>6</v>
      </c>
      <c r="AG780" s="46" t="s">
        <v>5</v>
      </c>
      <c r="AH780" s="108" t="str">
        <f t="shared" ref="AH780:AH843" si="148">LEFT($Q780,FIND(".",$Q780)-1)</f>
        <v>banana</v>
      </c>
      <c r="AI780" s="46" t="s">
        <v>8</v>
      </c>
      <c r="AJ780" s="110" t="str">
        <f t="shared" si="146"/>
        <v>bottom right</v>
      </c>
      <c r="AK780" s="110" t="str" cm="1">
        <f t="array" ref="AK780">_xlfn.IFS($G780="he", "his", $G780="she", "her", $G780="they", "their")</f>
        <v>her</v>
      </c>
      <c r="AL780" s="110" t="s">
        <v>136</v>
      </c>
      <c r="AM780" s="111" t="str">
        <f t="shared" si="147"/>
        <v>she_sister</v>
      </c>
      <c r="AN780" s="106" t="str">
        <f t="shared" ref="AN780:AN843" si="149">_xlfn.CONCAT($I780, "_brother_", $J780, ".png")</f>
        <v>ST1_brother_jordan.png</v>
      </c>
      <c r="AO780" s="106" t="str">
        <f t="shared" ref="AO780:AO843" si="150">_xlfn.CONCAT($I780, "_sister_", $J780, ".png")</f>
        <v>ST1_sister_jordan.png</v>
      </c>
      <c r="AP780" s="106" t="str">
        <f t="shared" ref="AP780:AP843" si="151">_xlfn.CONCAT($N780, "_brother_", $O780, ".png")</f>
        <v>ST2_brother_sam.png</v>
      </c>
      <c r="AQ780" s="106" t="str">
        <f t="shared" ref="AQ780:AQ843" si="152">_xlfn.CONCAT($N780, "_sister_", $O780, ".png")</f>
        <v>ST2_sister_sam.png</v>
      </c>
      <c r="AR780" s="106" t="s">
        <v>357</v>
      </c>
      <c r="AS780" s="106" t="s">
        <v>355</v>
      </c>
      <c r="AT780" s="106" t="s">
        <v>358</v>
      </c>
      <c r="AU780" s="106" t="s">
        <v>356</v>
      </c>
    </row>
    <row r="781" spans="1:47" x14ac:dyDescent="0.25">
      <c r="A781" s="107">
        <v>22</v>
      </c>
      <c r="B781" s="107" t="s">
        <v>125</v>
      </c>
      <c r="C781" s="107">
        <v>4</v>
      </c>
      <c r="D781" s="46" t="s">
        <v>10</v>
      </c>
      <c r="E781" s="46" t="str">
        <f t="shared" si="142"/>
        <v>neither_list4_critical17</v>
      </c>
      <c r="F781" s="109" t="s">
        <v>338</v>
      </c>
      <c r="G781" s="46" t="s">
        <v>196</v>
      </c>
      <c r="H781" s="46">
        <f>VLOOKUP($C781&amp;$G781,'Character Sets'!$A$3:$H$21,3,FALSE)</f>
        <v>11</v>
      </c>
      <c r="I781" s="46" t="str">
        <f>VLOOKUP($C781&amp;$G781,'Character Sets'!$A$3:$H$21,4,FALSE)</f>
        <v>ST1</v>
      </c>
      <c r="J781" s="46" t="str">
        <f>LOWER(VLOOKUP($C781&amp;$G781,'Character Sets'!$A$3:$H$21,6,FALSE))</f>
        <v>jordan</v>
      </c>
      <c r="K781" s="114" t="str">
        <f t="shared" si="143"/>
        <v>ST1_she_jordan.png</v>
      </c>
      <c r="L781" s="46" t="s">
        <v>197</v>
      </c>
      <c r="M781" s="46">
        <f>VLOOKUP($C781&amp;$L781,'Character Sets'!$A$3:$H$21,3,FALSE)</f>
        <v>12</v>
      </c>
      <c r="N781" s="46" t="str">
        <f>VLOOKUP($C781&amp;$L781,'Character Sets'!$A$3:$H$21,4,FALSE)</f>
        <v>ST2</v>
      </c>
      <c r="O781" s="46" t="str">
        <f>LOWER(VLOOKUP($C781&amp;$L781,'Character Sets'!$A$3:$H$21,6,FALSE))</f>
        <v>sam</v>
      </c>
      <c r="P781" s="114" t="str">
        <f t="shared" si="144"/>
        <v>ST2_they_sam.png</v>
      </c>
      <c r="Q781" s="114" t="s">
        <v>175</v>
      </c>
      <c r="R781" s="107" cm="1">
        <f t="array" ref="R781">_xlfn.IFS($AF781="left", 275, $AF781="right", 525)</f>
        <v>275</v>
      </c>
      <c r="S781" s="107" cm="1">
        <f t="array" ref="S781">_xlfn.IFS($AG781="left", 275, $AG781="right", 525)</f>
        <v>525</v>
      </c>
      <c r="T781" s="107" cm="1">
        <f t="array" ref="T781">_xlfn.IFS($AF781="left", 175, $AF781="right", 725)</f>
        <v>175</v>
      </c>
      <c r="U781" s="107" cm="1">
        <f t="array" ref="U781">_xlfn.IFS($AI781="top", 150, $AI781="bottom", 250)</f>
        <v>150</v>
      </c>
      <c r="V781" s="107" cm="1">
        <f t="array" ref="V781">_xlfn.IFS($AI781="top", 100, $AI781="bottom", 300)</f>
        <v>100</v>
      </c>
      <c r="W781" s="107" cm="1">
        <f t="array" ref="W781">_xlfn.IFS($AI781="top", 50, $AI781="bottom", 350)</f>
        <v>50</v>
      </c>
      <c r="X781" s="111" t="str">
        <f t="shared" si="145"/>
        <v>ST1_sister_jordan.png</v>
      </c>
      <c r="Y781" s="106" t="str" cm="1">
        <f t="array" ref="Y781">_xlfn.IFS($AR781="target_sister",$AO781,$AR781="target_brother", $AN781,$AR781="distractor_sister",$AQ781,$AR781="distractor_brother",$AP781)</f>
        <v>ST1_sister_jordan.png</v>
      </c>
      <c r="Z781" s="106" t="str" cm="1">
        <f t="array" ref="Z781">_xlfn.IFS($AS781="target_sister",$AO781,$AS781="target_brother", $AN781,$AS781="distractor_sister",$AQ781,$AS781="distractor_brother",$AP781)</f>
        <v>ST2_sister_sam.png</v>
      </c>
      <c r="AA781" s="106" t="str" cm="1">
        <f t="array" ref="AA781">_xlfn.IFS($AT781="target_sister",$AO781,$AT781="target_brother", $AN781,$AT781="distractor_sister",$AQ781,$AT781="distractor_brother",$AP781)</f>
        <v>ST1_brother_jordan.png</v>
      </c>
      <c r="AB781" s="106" t="str" cm="1">
        <f t="array" ref="AB781">_xlfn.IFS($AU781="target_sister",$AO781,$AU781="target_brother", $AN781,$AU781="distractor_sister",$AQ781,$AU781="distractor_brother",$AP781)</f>
        <v>ST2_brother_sam.png</v>
      </c>
      <c r="AC781" s="111" t="str">
        <f>_xlfn.CONCAT(VLOOKUP($C781&amp;$G781,'Character Sets'!$A$3:$H$21,6,FALSE)," gave the ",LEFT($Q781,FIND(".",$Q781)-1)," to ",$AK781," ",$AL781,".")</f>
        <v>Jordan gave the bacon to her sister.</v>
      </c>
      <c r="AD781" s="107">
        <v>17</v>
      </c>
      <c r="AE781" s="106" t="str" cm="1">
        <f t="array" ref="AE781">_xlfn.IFS($B781="both", "_nametag", $B781="nametag", "_nametag", $B781="intro", "", $B781="neither", "")</f>
        <v/>
      </c>
      <c r="AF781" s="46" t="s">
        <v>5</v>
      </c>
      <c r="AG781" s="46" t="s">
        <v>6</v>
      </c>
      <c r="AH781" s="108" t="str">
        <f t="shared" si="148"/>
        <v>bacon</v>
      </c>
      <c r="AI781" s="46" t="s">
        <v>7</v>
      </c>
      <c r="AJ781" s="110" t="str">
        <f t="shared" si="146"/>
        <v>top left</v>
      </c>
      <c r="AK781" s="110" t="str" cm="1">
        <f t="array" ref="AK781">_xlfn.IFS($G781="he", "his", $G781="she", "her", $G781="they", "their")</f>
        <v>her</v>
      </c>
      <c r="AL781" s="110" t="s">
        <v>136</v>
      </c>
      <c r="AM781" s="111" t="str">
        <f t="shared" si="147"/>
        <v>she_sister</v>
      </c>
      <c r="AN781" s="106" t="str">
        <f t="shared" si="149"/>
        <v>ST1_brother_jordan.png</v>
      </c>
      <c r="AO781" s="106" t="str">
        <f t="shared" si="150"/>
        <v>ST1_sister_jordan.png</v>
      </c>
      <c r="AP781" s="106" t="str">
        <f t="shared" si="151"/>
        <v>ST2_brother_sam.png</v>
      </c>
      <c r="AQ781" s="106" t="str">
        <f t="shared" si="152"/>
        <v>ST2_sister_sam.png</v>
      </c>
      <c r="AR781" s="106" t="s">
        <v>356</v>
      </c>
      <c r="AS781" s="106" t="s">
        <v>358</v>
      </c>
      <c r="AT781" s="106" t="s">
        <v>355</v>
      </c>
      <c r="AU781" s="106" t="s">
        <v>357</v>
      </c>
    </row>
    <row r="782" spans="1:47" x14ac:dyDescent="0.25">
      <c r="A782" s="107">
        <v>22</v>
      </c>
      <c r="B782" s="107" t="s">
        <v>125</v>
      </c>
      <c r="C782" s="107">
        <v>4</v>
      </c>
      <c r="D782" s="46" t="s">
        <v>10</v>
      </c>
      <c r="E782" s="46" t="str">
        <f t="shared" si="142"/>
        <v>neither_list4_critical18</v>
      </c>
      <c r="F782" s="109" t="s">
        <v>338</v>
      </c>
      <c r="G782" s="46" t="s">
        <v>196</v>
      </c>
      <c r="H782" s="46">
        <f>VLOOKUP($C782&amp;$G782,'Character Sets'!$A$3:$H$21,3,FALSE)</f>
        <v>11</v>
      </c>
      <c r="I782" s="46" t="str">
        <f>VLOOKUP($C782&amp;$G782,'Character Sets'!$A$3:$H$21,4,FALSE)</f>
        <v>ST1</v>
      </c>
      <c r="J782" s="46" t="str">
        <f>LOWER(VLOOKUP($C782&amp;$G782,'Character Sets'!$A$3:$H$21,6,FALSE))</f>
        <v>jordan</v>
      </c>
      <c r="K782" s="114" t="str">
        <f t="shared" si="143"/>
        <v>ST1_she_jordan.png</v>
      </c>
      <c r="L782" s="46" t="s">
        <v>197</v>
      </c>
      <c r="M782" s="46">
        <f>VLOOKUP($C782&amp;$L782,'Character Sets'!$A$3:$H$21,3,FALSE)</f>
        <v>12</v>
      </c>
      <c r="N782" s="46" t="str">
        <f>VLOOKUP($C782&amp;$L782,'Character Sets'!$A$3:$H$21,4,FALSE)</f>
        <v>ST2</v>
      </c>
      <c r="O782" s="46" t="str">
        <f>LOWER(VLOOKUP($C782&amp;$L782,'Character Sets'!$A$3:$H$21,6,FALSE))</f>
        <v>sam</v>
      </c>
      <c r="P782" s="114" t="str">
        <f t="shared" si="144"/>
        <v>ST2_they_sam.png</v>
      </c>
      <c r="Q782" s="127" t="s">
        <v>171</v>
      </c>
      <c r="R782" s="107" cm="1">
        <f t="array" ref="R782">_xlfn.IFS($AF782="left", 275, $AF782="right", 525)</f>
        <v>525</v>
      </c>
      <c r="S782" s="107" cm="1">
        <f t="array" ref="S782">_xlfn.IFS($AG782="left", 275, $AG782="right", 525)</f>
        <v>275</v>
      </c>
      <c r="T782" s="107" cm="1">
        <f t="array" ref="T782">_xlfn.IFS($AF782="left", 175, $AF782="right", 725)</f>
        <v>725</v>
      </c>
      <c r="U782" s="107" cm="1">
        <f t="array" ref="U782">_xlfn.IFS($AI782="top", 150, $AI782="bottom", 250)</f>
        <v>150</v>
      </c>
      <c r="V782" s="107" cm="1">
        <f t="array" ref="V782">_xlfn.IFS($AI782="top", 100, $AI782="bottom", 300)</f>
        <v>100</v>
      </c>
      <c r="W782" s="107" cm="1">
        <f t="array" ref="W782">_xlfn.IFS($AI782="top", 50, $AI782="bottom", 350)</f>
        <v>50</v>
      </c>
      <c r="X782" s="111" t="str">
        <f t="shared" si="145"/>
        <v>ST1_brother_jordan.png</v>
      </c>
      <c r="Y782" s="106" t="str" cm="1">
        <f t="array" ref="Y782">_xlfn.IFS($AR782="target_sister",$AO782,$AR782="target_brother", $AN782,$AR782="distractor_sister",$AQ782,$AR782="distractor_brother",$AP782)</f>
        <v>ST2_brother_sam.png</v>
      </c>
      <c r="Z782" s="106" t="str" cm="1">
        <f t="array" ref="Z782">_xlfn.IFS($AS782="target_sister",$AO782,$AS782="target_brother", $AN782,$AS782="distractor_sister",$AQ782,$AS782="distractor_brother",$AP782)</f>
        <v>ST1_brother_jordan.png</v>
      </c>
      <c r="AA782" s="106" t="str" cm="1">
        <f t="array" ref="AA782">_xlfn.IFS($AT782="target_sister",$AO782,$AT782="target_brother", $AN782,$AT782="distractor_sister",$AQ782,$AT782="distractor_brother",$AP782)</f>
        <v>ST2_sister_sam.png</v>
      </c>
      <c r="AB782" s="106" t="str" cm="1">
        <f t="array" ref="AB782">_xlfn.IFS($AU782="target_sister",$AO782,$AU782="target_brother", $AN782,$AU782="distractor_sister",$AQ782,$AU782="distractor_brother",$AP782)</f>
        <v>ST1_sister_jordan.png</v>
      </c>
      <c r="AC782" s="111" t="str">
        <f>_xlfn.CONCAT(VLOOKUP($C782&amp;$G782,'Character Sets'!$A$3:$H$21,6,FALSE)," gave the ",LEFT($Q782,FIND(".",$Q782)-1)," to ",$AK782," ",$AL782,".")</f>
        <v>Jordan gave the icecream to her brother.</v>
      </c>
      <c r="AD782" s="107">
        <v>18</v>
      </c>
      <c r="AE782" s="106" t="str" cm="1">
        <f t="array" ref="AE782">_xlfn.IFS($B782="both", "_nametag", $B782="nametag", "_nametag", $B782="intro", "", $B782="neither", "")</f>
        <v/>
      </c>
      <c r="AF782" s="46" t="s">
        <v>6</v>
      </c>
      <c r="AG782" s="46" t="s">
        <v>5</v>
      </c>
      <c r="AH782" s="108" t="str">
        <f t="shared" si="148"/>
        <v>icecream</v>
      </c>
      <c r="AI782" s="46" t="s">
        <v>7</v>
      </c>
      <c r="AJ782" s="110" t="str">
        <f t="shared" si="146"/>
        <v>top right</v>
      </c>
      <c r="AK782" s="110" t="str" cm="1">
        <f t="array" ref="AK782">_xlfn.IFS($G782="he", "his", $G782="she", "her", $G782="they", "their")</f>
        <v>her</v>
      </c>
      <c r="AL782" s="110" t="s">
        <v>135</v>
      </c>
      <c r="AM782" s="111" t="str">
        <f t="shared" si="147"/>
        <v>she_brother</v>
      </c>
      <c r="AN782" s="106" t="str">
        <f t="shared" si="149"/>
        <v>ST1_brother_jordan.png</v>
      </c>
      <c r="AO782" s="106" t="str">
        <f t="shared" si="150"/>
        <v>ST1_sister_jordan.png</v>
      </c>
      <c r="AP782" s="106" t="str">
        <f t="shared" si="151"/>
        <v>ST2_brother_sam.png</v>
      </c>
      <c r="AQ782" s="106" t="str">
        <f t="shared" si="152"/>
        <v>ST2_sister_sam.png</v>
      </c>
      <c r="AR782" s="106" t="s">
        <v>357</v>
      </c>
      <c r="AS782" s="106" t="s">
        <v>355</v>
      </c>
      <c r="AT782" s="106" t="s">
        <v>358</v>
      </c>
      <c r="AU782" s="106" t="s">
        <v>356</v>
      </c>
    </row>
    <row r="783" spans="1:47" x14ac:dyDescent="0.25">
      <c r="A783" s="107">
        <v>22</v>
      </c>
      <c r="B783" s="107" t="s">
        <v>125</v>
      </c>
      <c r="C783" s="107">
        <v>4</v>
      </c>
      <c r="D783" s="46" t="s">
        <v>10</v>
      </c>
      <c r="E783" s="46" t="str">
        <f t="shared" si="142"/>
        <v>neither_list4_critical19</v>
      </c>
      <c r="F783" s="109" t="s">
        <v>338</v>
      </c>
      <c r="G783" s="46" t="s">
        <v>196</v>
      </c>
      <c r="H783" s="46">
        <f>VLOOKUP($C783&amp;$G783,'Character Sets'!$A$3:$H$21,3,FALSE)</f>
        <v>11</v>
      </c>
      <c r="I783" s="46" t="str">
        <f>VLOOKUP($C783&amp;$G783,'Character Sets'!$A$3:$H$21,4,FALSE)</f>
        <v>ST1</v>
      </c>
      <c r="J783" s="46" t="str">
        <f>LOWER(VLOOKUP($C783&amp;$G783,'Character Sets'!$A$3:$H$21,6,FALSE))</f>
        <v>jordan</v>
      </c>
      <c r="K783" s="114" t="str">
        <f t="shared" si="143"/>
        <v>ST1_she_jordan.png</v>
      </c>
      <c r="L783" s="46" t="s">
        <v>197</v>
      </c>
      <c r="M783" s="46">
        <f>VLOOKUP($C783&amp;$L783,'Character Sets'!$A$3:$H$21,3,FALSE)</f>
        <v>12</v>
      </c>
      <c r="N783" s="46" t="str">
        <f>VLOOKUP($C783&amp;$L783,'Character Sets'!$A$3:$H$21,4,FALSE)</f>
        <v>ST2</v>
      </c>
      <c r="O783" s="46" t="str">
        <f>LOWER(VLOOKUP($C783&amp;$L783,'Character Sets'!$A$3:$H$21,6,FALSE))</f>
        <v>sam</v>
      </c>
      <c r="P783" s="114" t="str">
        <f t="shared" si="144"/>
        <v>ST2_they_sam.png</v>
      </c>
      <c r="Q783" s="114" t="s">
        <v>27</v>
      </c>
      <c r="R783" s="107" cm="1">
        <f t="array" ref="R783">_xlfn.IFS($AF783="left", 275, $AF783="right", 525)</f>
        <v>275</v>
      </c>
      <c r="S783" s="107" cm="1">
        <f t="array" ref="S783">_xlfn.IFS($AG783="left", 275, $AG783="right", 525)</f>
        <v>525</v>
      </c>
      <c r="T783" s="107" cm="1">
        <f t="array" ref="T783">_xlfn.IFS($AF783="left", 175, $AF783="right", 725)</f>
        <v>175</v>
      </c>
      <c r="U783" s="107" cm="1">
        <f t="array" ref="U783">_xlfn.IFS($AI783="top", 150, $AI783="bottom", 250)</f>
        <v>250</v>
      </c>
      <c r="V783" s="107" cm="1">
        <f t="array" ref="V783">_xlfn.IFS($AI783="top", 100, $AI783="bottom", 300)</f>
        <v>300</v>
      </c>
      <c r="W783" s="107" cm="1">
        <f t="array" ref="W783">_xlfn.IFS($AI783="top", 50, $AI783="bottom", 350)</f>
        <v>350</v>
      </c>
      <c r="X783" s="111" t="str">
        <f t="shared" si="145"/>
        <v>ST1_sister_jordan.png</v>
      </c>
      <c r="Y783" s="106" t="str" cm="1">
        <f t="array" ref="Y783">_xlfn.IFS($AR783="target_sister",$AO783,$AR783="target_brother", $AN783,$AR783="distractor_sister",$AQ783,$AR783="distractor_brother",$AP783)</f>
        <v>ST1_brother_jordan.png</v>
      </c>
      <c r="Z783" s="106" t="str" cm="1">
        <f t="array" ref="Z783">_xlfn.IFS($AS783="target_sister",$AO783,$AS783="target_brother", $AN783,$AS783="distractor_sister",$AQ783,$AS783="distractor_brother",$AP783)</f>
        <v>ST2_sister_sam.png</v>
      </c>
      <c r="AA783" s="106" t="str" cm="1">
        <f t="array" ref="AA783">_xlfn.IFS($AT783="target_sister",$AO783,$AT783="target_brother", $AN783,$AT783="distractor_sister",$AQ783,$AT783="distractor_brother",$AP783)</f>
        <v>ST1_sister_jordan.png</v>
      </c>
      <c r="AB783" s="106" t="str" cm="1">
        <f t="array" ref="AB783">_xlfn.IFS($AU783="target_sister",$AO783,$AU783="target_brother", $AN783,$AU783="distractor_sister",$AQ783,$AU783="distractor_brother",$AP783)</f>
        <v>ST2_brother_sam.png</v>
      </c>
      <c r="AC783" s="111" t="str">
        <f>_xlfn.CONCAT(VLOOKUP($C783&amp;$G783,'Character Sets'!$A$3:$H$21,6,FALSE)," gave the ",LEFT($Q783,FIND(".",$Q783)-1)," to ",$AK783," ",$AL783,".")</f>
        <v>Jordan gave the carrot to her sister.</v>
      </c>
      <c r="AD783" s="107">
        <v>19</v>
      </c>
      <c r="AE783" s="106" t="str" cm="1">
        <f t="array" ref="AE783">_xlfn.IFS($B783="both", "_nametag", $B783="nametag", "_nametag", $B783="intro", "", $B783="neither", "")</f>
        <v/>
      </c>
      <c r="AF783" s="46" t="s">
        <v>5</v>
      </c>
      <c r="AG783" s="46" t="s">
        <v>6</v>
      </c>
      <c r="AH783" s="108" t="str">
        <f t="shared" si="148"/>
        <v>carrot</v>
      </c>
      <c r="AI783" s="46" t="s">
        <v>8</v>
      </c>
      <c r="AJ783" s="110" t="str">
        <f t="shared" si="146"/>
        <v>bottom left</v>
      </c>
      <c r="AK783" s="110" t="str" cm="1">
        <f t="array" ref="AK783">_xlfn.IFS($G783="he", "his", $G783="she", "her", $G783="they", "their")</f>
        <v>her</v>
      </c>
      <c r="AL783" s="110" t="s">
        <v>136</v>
      </c>
      <c r="AM783" s="111" t="str">
        <f t="shared" si="147"/>
        <v>she_sister</v>
      </c>
      <c r="AN783" s="106" t="str">
        <f t="shared" si="149"/>
        <v>ST1_brother_jordan.png</v>
      </c>
      <c r="AO783" s="106" t="str">
        <f t="shared" si="150"/>
        <v>ST1_sister_jordan.png</v>
      </c>
      <c r="AP783" s="106" t="str">
        <f t="shared" si="151"/>
        <v>ST2_brother_sam.png</v>
      </c>
      <c r="AQ783" s="106" t="str">
        <f t="shared" si="152"/>
        <v>ST2_sister_sam.png</v>
      </c>
      <c r="AR783" s="106" t="s">
        <v>355</v>
      </c>
      <c r="AS783" s="106" t="s">
        <v>358</v>
      </c>
      <c r="AT783" s="106" t="s">
        <v>356</v>
      </c>
      <c r="AU783" s="106" t="s">
        <v>357</v>
      </c>
    </row>
    <row r="784" spans="1:47" x14ac:dyDescent="0.25">
      <c r="A784" s="107">
        <v>22</v>
      </c>
      <c r="B784" s="107" t="s">
        <v>125</v>
      </c>
      <c r="C784" s="107">
        <v>4</v>
      </c>
      <c r="D784" s="46" t="s">
        <v>10</v>
      </c>
      <c r="E784" s="46" t="str">
        <f t="shared" si="142"/>
        <v>neither_list4_critical20</v>
      </c>
      <c r="F784" s="109" t="s">
        <v>338</v>
      </c>
      <c r="G784" s="46" t="s">
        <v>196</v>
      </c>
      <c r="H784" s="46">
        <f>VLOOKUP($C784&amp;$G784,'Character Sets'!$A$3:$H$21,3,FALSE)</f>
        <v>11</v>
      </c>
      <c r="I784" s="46" t="str">
        <f>VLOOKUP($C784&amp;$G784,'Character Sets'!$A$3:$H$21,4,FALSE)</f>
        <v>ST1</v>
      </c>
      <c r="J784" s="46" t="str">
        <f>LOWER(VLOOKUP($C784&amp;$G784,'Character Sets'!$A$3:$H$21,6,FALSE))</f>
        <v>jordan</v>
      </c>
      <c r="K784" s="114" t="str">
        <f t="shared" si="143"/>
        <v>ST1_she_jordan.png</v>
      </c>
      <c r="L784" s="46" t="s">
        <v>197</v>
      </c>
      <c r="M784" s="46">
        <f>VLOOKUP($C784&amp;$L784,'Character Sets'!$A$3:$H$21,3,FALSE)</f>
        <v>12</v>
      </c>
      <c r="N784" s="46" t="str">
        <f>VLOOKUP($C784&amp;$L784,'Character Sets'!$A$3:$H$21,4,FALSE)</f>
        <v>ST2</v>
      </c>
      <c r="O784" s="46" t="str">
        <f>LOWER(VLOOKUP($C784&amp;$L784,'Character Sets'!$A$3:$H$21,6,FALSE))</f>
        <v>sam</v>
      </c>
      <c r="P784" s="114" t="str">
        <f t="shared" si="144"/>
        <v>ST2_they_sam.png</v>
      </c>
      <c r="Q784" s="114" t="s">
        <v>28</v>
      </c>
      <c r="R784" s="107" cm="1">
        <f t="array" ref="R784">_xlfn.IFS($AF784="left", 275, $AF784="right", 525)</f>
        <v>525</v>
      </c>
      <c r="S784" s="107" cm="1">
        <f t="array" ref="S784">_xlfn.IFS($AG784="left", 275, $AG784="right", 525)</f>
        <v>275</v>
      </c>
      <c r="T784" s="107" cm="1">
        <f t="array" ref="T784">_xlfn.IFS($AF784="left", 175, $AF784="right", 725)</f>
        <v>725</v>
      </c>
      <c r="U784" s="107" cm="1">
        <f t="array" ref="U784">_xlfn.IFS($AI784="top", 150, $AI784="bottom", 250)</f>
        <v>250</v>
      </c>
      <c r="V784" s="107" cm="1">
        <f t="array" ref="V784">_xlfn.IFS($AI784="top", 100, $AI784="bottom", 300)</f>
        <v>300</v>
      </c>
      <c r="W784" s="107" cm="1">
        <f t="array" ref="W784">_xlfn.IFS($AI784="top", 50, $AI784="bottom", 350)</f>
        <v>350</v>
      </c>
      <c r="X784" s="111" t="str">
        <f t="shared" si="145"/>
        <v>ST1_brother_jordan.png</v>
      </c>
      <c r="Y784" s="106" t="str" cm="1">
        <f t="array" ref="Y784">_xlfn.IFS($AR784="target_sister",$AO784,$AR784="target_brother", $AN784,$AR784="distractor_sister",$AQ784,$AR784="distractor_brother",$AP784)</f>
        <v>ST2_brother_sam.png</v>
      </c>
      <c r="Z784" s="106" t="str" cm="1">
        <f t="array" ref="Z784">_xlfn.IFS($AS784="target_sister",$AO784,$AS784="target_brother", $AN784,$AS784="distractor_sister",$AQ784,$AS784="distractor_brother",$AP784)</f>
        <v>ST1_sister_jordan.png</v>
      </c>
      <c r="AA784" s="106" t="str" cm="1">
        <f t="array" ref="AA784">_xlfn.IFS($AT784="target_sister",$AO784,$AT784="target_brother", $AN784,$AT784="distractor_sister",$AQ784,$AT784="distractor_brother",$AP784)</f>
        <v>ST2_sister_sam.png</v>
      </c>
      <c r="AB784" s="106" t="str" cm="1">
        <f t="array" ref="AB784">_xlfn.IFS($AU784="target_sister",$AO784,$AU784="target_brother", $AN784,$AU784="distractor_sister",$AQ784,$AU784="distractor_brother",$AP784)</f>
        <v>ST1_brother_jordan.png</v>
      </c>
      <c r="AC784" s="111" t="str">
        <f>_xlfn.CONCAT(VLOOKUP($C784&amp;$G784,'Character Sets'!$A$3:$H$21,6,FALSE)," gave the ",LEFT($Q784,FIND(".",$Q784)-1)," to ",$AK784," ",$AL784,".")</f>
        <v>Jordan gave the lemon to her brother.</v>
      </c>
      <c r="AD784" s="107">
        <v>20</v>
      </c>
      <c r="AE784" s="106" t="str" cm="1">
        <f t="array" ref="AE784">_xlfn.IFS($B784="both", "_nametag", $B784="nametag", "_nametag", $B784="intro", "", $B784="neither", "")</f>
        <v/>
      </c>
      <c r="AF784" s="46" t="s">
        <v>6</v>
      </c>
      <c r="AG784" s="46" t="s">
        <v>5</v>
      </c>
      <c r="AH784" s="108" t="str">
        <f t="shared" si="148"/>
        <v>lemon</v>
      </c>
      <c r="AI784" s="46" t="s">
        <v>8</v>
      </c>
      <c r="AJ784" s="110" t="str">
        <f t="shared" si="146"/>
        <v>bottom right</v>
      </c>
      <c r="AK784" s="110" t="str" cm="1">
        <f t="array" ref="AK784">_xlfn.IFS($G784="he", "his", $G784="she", "her", $G784="they", "their")</f>
        <v>her</v>
      </c>
      <c r="AL784" s="110" t="s">
        <v>135</v>
      </c>
      <c r="AM784" s="111" t="str">
        <f t="shared" si="147"/>
        <v>she_brother</v>
      </c>
      <c r="AN784" s="106" t="str">
        <f t="shared" si="149"/>
        <v>ST1_brother_jordan.png</v>
      </c>
      <c r="AO784" s="106" t="str">
        <f t="shared" si="150"/>
        <v>ST1_sister_jordan.png</v>
      </c>
      <c r="AP784" s="106" t="str">
        <f t="shared" si="151"/>
        <v>ST2_brother_sam.png</v>
      </c>
      <c r="AQ784" s="106" t="str">
        <f t="shared" si="152"/>
        <v>ST2_sister_sam.png</v>
      </c>
      <c r="AR784" s="106" t="s">
        <v>357</v>
      </c>
      <c r="AS784" s="106" t="s">
        <v>356</v>
      </c>
      <c r="AT784" s="106" t="s">
        <v>358</v>
      </c>
      <c r="AU784" s="106" t="s">
        <v>355</v>
      </c>
    </row>
    <row r="785" spans="1:47" x14ac:dyDescent="0.25">
      <c r="A785" s="107">
        <v>22</v>
      </c>
      <c r="B785" s="107" t="s">
        <v>125</v>
      </c>
      <c r="C785" s="107">
        <v>4</v>
      </c>
      <c r="D785" s="46" t="s">
        <v>10</v>
      </c>
      <c r="E785" s="46" t="str">
        <f t="shared" si="142"/>
        <v>neither_list4_critical21</v>
      </c>
      <c r="F785" s="109" t="s">
        <v>339</v>
      </c>
      <c r="G785" s="46" t="s">
        <v>197</v>
      </c>
      <c r="H785" s="46">
        <f>VLOOKUP($C785&amp;$G785,'Character Sets'!$A$3:$H$21,3,FALSE)</f>
        <v>12</v>
      </c>
      <c r="I785" s="46" t="str">
        <f>VLOOKUP($C785&amp;$G785,'Character Sets'!$A$3:$H$21,4,FALSE)</f>
        <v>ST2</v>
      </c>
      <c r="J785" s="46" t="str">
        <f>LOWER(VLOOKUP($C785&amp;$G785,'Character Sets'!$A$3:$H$21,6,FALSE))</f>
        <v>sam</v>
      </c>
      <c r="K785" s="114" t="str">
        <f t="shared" si="143"/>
        <v>ST2_they_sam.png</v>
      </c>
      <c r="L785" s="46" t="s">
        <v>196</v>
      </c>
      <c r="M785" s="46">
        <f>VLOOKUP($C785&amp;$L785,'Character Sets'!$A$3:$H$21,3,FALSE)</f>
        <v>11</v>
      </c>
      <c r="N785" s="46" t="str">
        <f>VLOOKUP($C785&amp;$L785,'Character Sets'!$A$3:$H$21,4,FALSE)</f>
        <v>ST1</v>
      </c>
      <c r="O785" s="46" t="str">
        <f>LOWER(VLOOKUP($C785&amp;$L785,'Character Sets'!$A$3:$H$21,6,FALSE))</f>
        <v>jordan</v>
      </c>
      <c r="P785" s="114" t="str">
        <f t="shared" si="144"/>
        <v>ST1_she_jordan.png</v>
      </c>
      <c r="Q785" s="114" t="s">
        <v>170</v>
      </c>
      <c r="R785" s="107" cm="1">
        <f t="array" ref="R785">_xlfn.IFS($AF785="left", 275, $AF785="right", 525)</f>
        <v>275</v>
      </c>
      <c r="S785" s="107" cm="1">
        <f t="array" ref="S785">_xlfn.IFS($AG785="left", 275, $AG785="right", 525)</f>
        <v>525</v>
      </c>
      <c r="T785" s="107" cm="1">
        <f t="array" ref="T785">_xlfn.IFS($AF785="left", 175, $AF785="right", 725)</f>
        <v>175</v>
      </c>
      <c r="U785" s="107" cm="1">
        <f t="array" ref="U785">_xlfn.IFS($AI785="top", 150, $AI785="bottom", 250)</f>
        <v>150</v>
      </c>
      <c r="V785" s="107" cm="1">
        <f t="array" ref="V785">_xlfn.IFS($AI785="top", 100, $AI785="bottom", 300)</f>
        <v>100</v>
      </c>
      <c r="W785" s="107" cm="1">
        <f t="array" ref="W785">_xlfn.IFS($AI785="top", 50, $AI785="bottom", 350)</f>
        <v>50</v>
      </c>
      <c r="X785" s="111" t="str">
        <f t="shared" si="145"/>
        <v>ST2_brother_sam.png</v>
      </c>
      <c r="Y785" s="106" t="str" cm="1">
        <f t="array" ref="Y785">_xlfn.IFS($AR785="target_sister",$AO785,$AR785="target_brother", $AN785,$AR785="distractor_sister",$AQ785,$AR785="distractor_brother",$AP785)</f>
        <v>ST2_brother_sam.png</v>
      </c>
      <c r="Z785" s="106" t="str" cm="1">
        <f t="array" ref="Z785">_xlfn.IFS($AS785="target_sister",$AO785,$AS785="target_brother", $AN785,$AS785="distractor_sister",$AQ785,$AS785="distractor_brother",$AP785)</f>
        <v>ST1_sister_jordan.png</v>
      </c>
      <c r="AA785" s="106" t="str" cm="1">
        <f t="array" ref="AA785">_xlfn.IFS($AT785="target_sister",$AO785,$AT785="target_brother", $AN785,$AT785="distractor_sister",$AQ785,$AT785="distractor_brother",$AP785)</f>
        <v>ST2_sister_sam.png</v>
      </c>
      <c r="AB785" s="106" t="str" cm="1">
        <f t="array" ref="AB785">_xlfn.IFS($AU785="target_sister",$AO785,$AU785="target_brother", $AN785,$AU785="distractor_sister",$AQ785,$AU785="distractor_brother",$AP785)</f>
        <v>ST1_brother_jordan.png</v>
      </c>
      <c r="AC785" s="111" t="str">
        <f>_xlfn.CONCAT(VLOOKUP($C785&amp;$G785,'Character Sets'!$A$3:$H$21,6,FALSE)," gave the ",LEFT($Q785,FIND(".",$Q785)-1)," to ",$AK785," ",$AL785,".")</f>
        <v>Sam gave the pizza to their brother.</v>
      </c>
      <c r="AD785" s="107">
        <v>21</v>
      </c>
      <c r="AE785" s="106" t="str" cm="1">
        <f t="array" ref="AE785">_xlfn.IFS($B785="both", "_nametag", $B785="nametag", "_nametag", $B785="intro", "", $B785="neither", "")</f>
        <v/>
      </c>
      <c r="AF785" s="46" t="s">
        <v>5</v>
      </c>
      <c r="AG785" s="46" t="s">
        <v>6</v>
      </c>
      <c r="AH785" s="108" t="str">
        <f t="shared" si="148"/>
        <v>pizza</v>
      </c>
      <c r="AI785" s="46" t="s">
        <v>7</v>
      </c>
      <c r="AJ785" s="110" t="str">
        <f t="shared" si="146"/>
        <v>top left</v>
      </c>
      <c r="AK785" s="110" t="str" cm="1">
        <f t="array" ref="AK785">_xlfn.IFS($G785="he", "his", $G785="she", "her", $G785="they", "their")</f>
        <v>their</v>
      </c>
      <c r="AL785" s="110" t="s">
        <v>135</v>
      </c>
      <c r="AM785" s="111" t="str">
        <f t="shared" si="147"/>
        <v>they_brother</v>
      </c>
      <c r="AN785" s="106" t="str">
        <f t="shared" si="149"/>
        <v>ST2_brother_sam.png</v>
      </c>
      <c r="AO785" s="106" t="str">
        <f t="shared" si="150"/>
        <v>ST2_sister_sam.png</v>
      </c>
      <c r="AP785" s="106" t="str">
        <f t="shared" si="151"/>
        <v>ST1_brother_jordan.png</v>
      </c>
      <c r="AQ785" s="106" t="str">
        <f t="shared" si="152"/>
        <v>ST1_sister_jordan.png</v>
      </c>
      <c r="AR785" s="106" t="s">
        <v>355</v>
      </c>
      <c r="AS785" s="106" t="s">
        <v>358</v>
      </c>
      <c r="AT785" s="106" t="s">
        <v>356</v>
      </c>
      <c r="AU785" s="106" t="s">
        <v>357</v>
      </c>
    </row>
    <row r="786" spans="1:47" x14ac:dyDescent="0.25">
      <c r="A786" s="107">
        <v>22</v>
      </c>
      <c r="B786" s="107" t="s">
        <v>125</v>
      </c>
      <c r="C786" s="107">
        <v>4</v>
      </c>
      <c r="D786" s="46" t="s">
        <v>10</v>
      </c>
      <c r="E786" s="46" t="str">
        <f t="shared" si="142"/>
        <v>neither_list4_critical22</v>
      </c>
      <c r="F786" s="109" t="s">
        <v>339</v>
      </c>
      <c r="G786" s="46" t="s">
        <v>197</v>
      </c>
      <c r="H786" s="46">
        <f>VLOOKUP($C786&amp;$G786,'Character Sets'!$A$3:$H$21,3,FALSE)</f>
        <v>12</v>
      </c>
      <c r="I786" s="46" t="str">
        <f>VLOOKUP($C786&amp;$G786,'Character Sets'!$A$3:$H$21,4,FALSE)</f>
        <v>ST2</v>
      </c>
      <c r="J786" s="46" t="str">
        <f>LOWER(VLOOKUP($C786&amp;$G786,'Character Sets'!$A$3:$H$21,6,FALSE))</f>
        <v>sam</v>
      </c>
      <c r="K786" s="114" t="str">
        <f t="shared" si="143"/>
        <v>ST2_they_sam.png</v>
      </c>
      <c r="L786" s="46" t="s">
        <v>196</v>
      </c>
      <c r="M786" s="46">
        <f>VLOOKUP($C786&amp;$L786,'Character Sets'!$A$3:$H$21,3,FALSE)</f>
        <v>11</v>
      </c>
      <c r="N786" s="46" t="str">
        <f>VLOOKUP($C786&amp;$L786,'Character Sets'!$A$3:$H$21,4,FALSE)</f>
        <v>ST1</v>
      </c>
      <c r="O786" s="46" t="str">
        <f>LOWER(VLOOKUP($C786&amp;$L786,'Character Sets'!$A$3:$H$21,6,FALSE))</f>
        <v>jordan</v>
      </c>
      <c r="P786" s="114" t="str">
        <f t="shared" si="144"/>
        <v>ST1_she_jordan.png</v>
      </c>
      <c r="Q786" s="114" t="s">
        <v>176</v>
      </c>
      <c r="R786" s="107" cm="1">
        <f t="array" ref="R786">_xlfn.IFS($AF786="left", 275, $AF786="right", 525)</f>
        <v>525</v>
      </c>
      <c r="S786" s="107" cm="1">
        <f t="array" ref="S786">_xlfn.IFS($AG786="left", 275, $AG786="right", 525)</f>
        <v>275</v>
      </c>
      <c r="T786" s="107" cm="1">
        <f t="array" ref="T786">_xlfn.IFS($AF786="left", 175, $AF786="right", 725)</f>
        <v>725</v>
      </c>
      <c r="U786" s="107" cm="1">
        <f t="array" ref="U786">_xlfn.IFS($AI786="top", 150, $AI786="bottom", 250)</f>
        <v>150</v>
      </c>
      <c r="V786" s="107" cm="1">
        <f t="array" ref="V786">_xlfn.IFS($AI786="top", 100, $AI786="bottom", 300)</f>
        <v>100</v>
      </c>
      <c r="W786" s="107" cm="1">
        <f t="array" ref="W786">_xlfn.IFS($AI786="top", 50, $AI786="bottom", 350)</f>
        <v>50</v>
      </c>
      <c r="X786" s="111" t="str">
        <f t="shared" si="145"/>
        <v>ST2_sister_sam.png</v>
      </c>
      <c r="Y786" s="106" t="str" cm="1">
        <f t="array" ref="Y786">_xlfn.IFS($AR786="target_sister",$AO786,$AR786="target_brother", $AN786,$AR786="distractor_sister",$AQ786,$AR786="distractor_brother",$AP786)</f>
        <v>ST1_brother_jordan.png</v>
      </c>
      <c r="Z786" s="106" t="str" cm="1">
        <f t="array" ref="Z786">_xlfn.IFS($AS786="target_sister",$AO786,$AS786="target_brother", $AN786,$AS786="distractor_sister",$AQ786,$AS786="distractor_brother",$AP786)</f>
        <v>ST2_sister_sam.png</v>
      </c>
      <c r="AA786" s="106" t="str" cm="1">
        <f t="array" ref="AA786">_xlfn.IFS($AT786="target_sister",$AO786,$AT786="target_brother", $AN786,$AT786="distractor_sister",$AQ786,$AT786="distractor_brother",$AP786)</f>
        <v>ST1_sister_jordan.png</v>
      </c>
      <c r="AB786" s="106" t="str" cm="1">
        <f t="array" ref="AB786">_xlfn.IFS($AU786="target_sister",$AO786,$AU786="target_brother", $AN786,$AU786="distractor_sister",$AQ786,$AU786="distractor_brother",$AP786)</f>
        <v>ST2_brother_sam.png</v>
      </c>
      <c r="AC786" s="111" t="str">
        <f>_xlfn.CONCAT(VLOOKUP($C786&amp;$G786,'Character Sets'!$A$3:$H$21,6,FALSE)," gave the ",LEFT($Q786,FIND(".",$Q786)-1)," to ",$AK786," ",$AL786,".")</f>
        <v>Sam gave the plate to their sister.</v>
      </c>
      <c r="AD786" s="107">
        <v>22</v>
      </c>
      <c r="AE786" s="106" t="str" cm="1">
        <f t="array" ref="AE786">_xlfn.IFS($B786="both", "_nametag", $B786="nametag", "_nametag", $B786="intro", "", $B786="neither", "")</f>
        <v/>
      </c>
      <c r="AF786" s="46" t="s">
        <v>6</v>
      </c>
      <c r="AG786" s="46" t="s">
        <v>5</v>
      </c>
      <c r="AH786" s="108" t="str">
        <f t="shared" si="148"/>
        <v>plate</v>
      </c>
      <c r="AI786" s="46" t="s">
        <v>7</v>
      </c>
      <c r="AJ786" s="110" t="str">
        <f t="shared" si="146"/>
        <v>top right</v>
      </c>
      <c r="AK786" s="110" t="str" cm="1">
        <f t="array" ref="AK786">_xlfn.IFS($G786="he", "his", $G786="she", "her", $G786="they", "their")</f>
        <v>their</v>
      </c>
      <c r="AL786" s="110" t="s">
        <v>136</v>
      </c>
      <c r="AM786" s="111" t="str">
        <f t="shared" si="147"/>
        <v>they_sister</v>
      </c>
      <c r="AN786" s="106" t="str">
        <f t="shared" si="149"/>
        <v>ST2_brother_sam.png</v>
      </c>
      <c r="AO786" s="106" t="str">
        <f t="shared" si="150"/>
        <v>ST2_sister_sam.png</v>
      </c>
      <c r="AP786" s="106" t="str">
        <f t="shared" si="151"/>
        <v>ST1_brother_jordan.png</v>
      </c>
      <c r="AQ786" s="106" t="str">
        <f t="shared" si="152"/>
        <v>ST1_sister_jordan.png</v>
      </c>
      <c r="AR786" s="106" t="s">
        <v>357</v>
      </c>
      <c r="AS786" s="106" t="s">
        <v>356</v>
      </c>
      <c r="AT786" s="106" t="s">
        <v>358</v>
      </c>
      <c r="AU786" s="106" t="s">
        <v>355</v>
      </c>
    </row>
    <row r="787" spans="1:47" x14ac:dyDescent="0.25">
      <c r="A787" s="107">
        <v>22</v>
      </c>
      <c r="B787" s="107" t="s">
        <v>125</v>
      </c>
      <c r="C787" s="107">
        <v>4</v>
      </c>
      <c r="D787" s="46" t="s">
        <v>10</v>
      </c>
      <c r="E787" s="46" t="str">
        <f t="shared" si="142"/>
        <v>neither_list4_critical23</v>
      </c>
      <c r="F787" s="109" t="s">
        <v>339</v>
      </c>
      <c r="G787" s="46" t="s">
        <v>197</v>
      </c>
      <c r="H787" s="46">
        <f>VLOOKUP($C787&amp;$G787,'Character Sets'!$A$3:$H$21,3,FALSE)</f>
        <v>12</v>
      </c>
      <c r="I787" s="46" t="str">
        <f>VLOOKUP($C787&amp;$G787,'Character Sets'!$A$3:$H$21,4,FALSE)</f>
        <v>ST2</v>
      </c>
      <c r="J787" s="46" t="str">
        <f>LOWER(VLOOKUP($C787&amp;$G787,'Character Sets'!$A$3:$H$21,6,FALSE))</f>
        <v>sam</v>
      </c>
      <c r="K787" s="114" t="str">
        <f t="shared" si="143"/>
        <v>ST2_they_sam.png</v>
      </c>
      <c r="L787" s="46" t="s">
        <v>196</v>
      </c>
      <c r="M787" s="46">
        <f>VLOOKUP($C787&amp;$L787,'Character Sets'!$A$3:$H$21,3,FALSE)</f>
        <v>11</v>
      </c>
      <c r="N787" s="46" t="str">
        <f>VLOOKUP($C787&amp;$L787,'Character Sets'!$A$3:$H$21,4,FALSE)</f>
        <v>ST1</v>
      </c>
      <c r="O787" s="46" t="str">
        <f>LOWER(VLOOKUP($C787&amp;$L787,'Character Sets'!$A$3:$H$21,6,FALSE))</f>
        <v>jordan</v>
      </c>
      <c r="P787" s="114" t="str">
        <f t="shared" si="144"/>
        <v>ST1_she_jordan.png</v>
      </c>
      <c r="Q787" s="117" t="s">
        <v>37</v>
      </c>
      <c r="R787" s="107" cm="1">
        <f t="array" ref="R787">_xlfn.IFS($AF787="left", 275, $AF787="right", 525)</f>
        <v>275</v>
      </c>
      <c r="S787" s="107" cm="1">
        <f t="array" ref="S787">_xlfn.IFS($AG787="left", 275, $AG787="right", 525)</f>
        <v>525</v>
      </c>
      <c r="T787" s="107" cm="1">
        <f t="array" ref="T787">_xlfn.IFS($AF787="left", 175, $AF787="right", 725)</f>
        <v>175</v>
      </c>
      <c r="U787" s="107" cm="1">
        <f t="array" ref="U787">_xlfn.IFS($AI787="top", 150, $AI787="bottom", 250)</f>
        <v>250</v>
      </c>
      <c r="V787" s="107" cm="1">
        <f t="array" ref="V787">_xlfn.IFS($AI787="top", 100, $AI787="bottom", 300)</f>
        <v>300</v>
      </c>
      <c r="W787" s="107" cm="1">
        <f t="array" ref="W787">_xlfn.IFS($AI787="top", 50, $AI787="bottom", 350)</f>
        <v>350</v>
      </c>
      <c r="X787" s="111" t="str">
        <f t="shared" si="145"/>
        <v>ST2_sister_sam.png</v>
      </c>
      <c r="Y787" s="106" t="str" cm="1">
        <f t="array" ref="Y787">_xlfn.IFS($AR787="target_sister",$AO787,$AR787="target_brother", $AN787,$AR787="distractor_sister",$AQ787,$AR787="distractor_brother",$AP787)</f>
        <v>ST2_brother_sam.png</v>
      </c>
      <c r="Z787" s="106" t="str" cm="1">
        <f t="array" ref="Z787">_xlfn.IFS($AS787="target_sister",$AO787,$AS787="target_brother", $AN787,$AS787="distractor_sister",$AQ787,$AS787="distractor_brother",$AP787)</f>
        <v>ST1_sister_jordan.png</v>
      </c>
      <c r="AA787" s="106" t="str" cm="1">
        <f t="array" ref="AA787">_xlfn.IFS($AT787="target_sister",$AO787,$AT787="target_brother", $AN787,$AT787="distractor_sister",$AQ787,$AT787="distractor_brother",$AP787)</f>
        <v>ST2_sister_sam.png</v>
      </c>
      <c r="AB787" s="106" t="str" cm="1">
        <f t="array" ref="AB787">_xlfn.IFS($AU787="target_sister",$AO787,$AU787="target_brother", $AN787,$AU787="distractor_sister",$AQ787,$AU787="distractor_brother",$AP787)</f>
        <v>ST1_brother_jordan.png</v>
      </c>
      <c r="AC787" s="111" t="str">
        <f>_xlfn.CONCAT(VLOOKUP($C787&amp;$G787,'Character Sets'!$A$3:$H$21,6,FALSE)," gave the ",LEFT($Q787,FIND(".",$Q787)-1)," to ",$AK787," ",$AL787,".")</f>
        <v>Sam gave the orange to their sister.</v>
      </c>
      <c r="AD787" s="107">
        <v>23</v>
      </c>
      <c r="AE787" s="106" t="str" cm="1">
        <f t="array" ref="AE787">_xlfn.IFS($B787="both", "_nametag", $B787="nametag", "_nametag", $B787="intro", "", $B787="neither", "")</f>
        <v/>
      </c>
      <c r="AF787" s="46" t="s">
        <v>5</v>
      </c>
      <c r="AG787" s="46" t="s">
        <v>6</v>
      </c>
      <c r="AH787" s="108" t="str">
        <f t="shared" si="148"/>
        <v>orange</v>
      </c>
      <c r="AI787" s="46" t="s">
        <v>8</v>
      </c>
      <c r="AJ787" s="110" t="str">
        <f t="shared" si="146"/>
        <v>bottom left</v>
      </c>
      <c r="AK787" s="110" t="str" cm="1">
        <f t="array" ref="AK787">_xlfn.IFS($G787="he", "his", $G787="she", "her", $G787="they", "their")</f>
        <v>their</v>
      </c>
      <c r="AL787" s="110" t="s">
        <v>136</v>
      </c>
      <c r="AM787" s="111" t="str">
        <f t="shared" si="147"/>
        <v>they_sister</v>
      </c>
      <c r="AN787" s="106" t="str">
        <f t="shared" si="149"/>
        <v>ST2_brother_sam.png</v>
      </c>
      <c r="AO787" s="106" t="str">
        <f t="shared" si="150"/>
        <v>ST2_sister_sam.png</v>
      </c>
      <c r="AP787" s="106" t="str">
        <f t="shared" si="151"/>
        <v>ST1_brother_jordan.png</v>
      </c>
      <c r="AQ787" s="106" t="str">
        <f t="shared" si="152"/>
        <v>ST1_sister_jordan.png</v>
      </c>
      <c r="AR787" s="106" t="s">
        <v>355</v>
      </c>
      <c r="AS787" s="106" t="s">
        <v>358</v>
      </c>
      <c r="AT787" s="106" t="s">
        <v>356</v>
      </c>
      <c r="AU787" s="106" t="s">
        <v>357</v>
      </c>
    </row>
    <row r="788" spans="1:47" x14ac:dyDescent="0.25">
      <c r="A788" s="107">
        <v>22</v>
      </c>
      <c r="B788" s="107" t="s">
        <v>125</v>
      </c>
      <c r="C788" s="107">
        <v>4</v>
      </c>
      <c r="D788" s="46" t="s">
        <v>10</v>
      </c>
      <c r="E788" s="46" t="str">
        <f t="shared" si="142"/>
        <v>neither_list4_critical24</v>
      </c>
      <c r="F788" s="109" t="s">
        <v>339</v>
      </c>
      <c r="G788" s="46" t="s">
        <v>197</v>
      </c>
      <c r="H788" s="46">
        <f>VLOOKUP($C788&amp;$G788,'Character Sets'!$A$3:$H$21,3,FALSE)</f>
        <v>12</v>
      </c>
      <c r="I788" s="46" t="str">
        <f>VLOOKUP($C788&amp;$G788,'Character Sets'!$A$3:$H$21,4,FALSE)</f>
        <v>ST2</v>
      </c>
      <c r="J788" s="46" t="str">
        <f>LOWER(VLOOKUP($C788&amp;$G788,'Character Sets'!$A$3:$H$21,6,FALSE))</f>
        <v>sam</v>
      </c>
      <c r="K788" s="114" t="str">
        <f t="shared" si="143"/>
        <v>ST2_they_sam.png</v>
      </c>
      <c r="L788" s="46" t="s">
        <v>196</v>
      </c>
      <c r="M788" s="46">
        <f>VLOOKUP($C788&amp;$L788,'Character Sets'!$A$3:$H$21,3,FALSE)</f>
        <v>11</v>
      </c>
      <c r="N788" s="46" t="str">
        <f>VLOOKUP($C788&amp;$L788,'Character Sets'!$A$3:$H$21,4,FALSE)</f>
        <v>ST1</v>
      </c>
      <c r="O788" s="46" t="str">
        <f>LOWER(VLOOKUP($C788&amp;$L788,'Character Sets'!$A$3:$H$21,6,FALSE))</f>
        <v>jordan</v>
      </c>
      <c r="P788" s="114" t="str">
        <f t="shared" si="144"/>
        <v>ST1_she_jordan.png</v>
      </c>
      <c r="Q788" s="114" t="s">
        <v>29</v>
      </c>
      <c r="R788" s="107" cm="1">
        <f t="array" ref="R788">_xlfn.IFS($AF788="left", 275, $AF788="right", 525)</f>
        <v>525</v>
      </c>
      <c r="S788" s="107" cm="1">
        <f t="array" ref="S788">_xlfn.IFS($AG788="left", 275, $AG788="right", 525)</f>
        <v>275</v>
      </c>
      <c r="T788" s="107" cm="1">
        <f t="array" ref="T788">_xlfn.IFS($AF788="left", 175, $AF788="right", 725)</f>
        <v>725</v>
      </c>
      <c r="U788" s="107" cm="1">
        <f t="array" ref="U788">_xlfn.IFS($AI788="top", 150, $AI788="bottom", 250)</f>
        <v>250</v>
      </c>
      <c r="V788" s="107" cm="1">
        <f t="array" ref="V788">_xlfn.IFS($AI788="top", 100, $AI788="bottom", 300)</f>
        <v>300</v>
      </c>
      <c r="W788" s="107" cm="1">
        <f t="array" ref="W788">_xlfn.IFS($AI788="top", 50, $AI788="bottom", 350)</f>
        <v>350</v>
      </c>
      <c r="X788" s="111" t="str">
        <f t="shared" si="145"/>
        <v>ST2_brother_sam.png</v>
      </c>
      <c r="Y788" s="106" t="str" cm="1">
        <f t="array" ref="Y788">_xlfn.IFS($AR788="target_sister",$AO788,$AR788="target_brother", $AN788,$AR788="distractor_sister",$AQ788,$AR788="distractor_brother",$AP788)</f>
        <v>ST1_brother_jordan.png</v>
      </c>
      <c r="Z788" s="106" t="str" cm="1">
        <f t="array" ref="Z788">_xlfn.IFS($AS788="target_sister",$AO788,$AS788="target_brother", $AN788,$AS788="distractor_sister",$AQ788,$AS788="distractor_brother",$AP788)</f>
        <v>ST2_sister_sam.png</v>
      </c>
      <c r="AA788" s="106" t="str" cm="1">
        <f t="array" ref="AA788">_xlfn.IFS($AT788="target_sister",$AO788,$AT788="target_brother", $AN788,$AT788="distractor_sister",$AQ788,$AT788="distractor_brother",$AP788)</f>
        <v>ST1_sister_jordan.png</v>
      </c>
      <c r="AB788" s="106" t="str" cm="1">
        <f t="array" ref="AB788">_xlfn.IFS($AU788="target_sister",$AO788,$AU788="target_brother", $AN788,$AU788="distractor_sister",$AQ788,$AU788="distractor_brother",$AP788)</f>
        <v>ST2_brother_sam.png</v>
      </c>
      <c r="AC788" s="111" t="str">
        <f>_xlfn.CONCAT(VLOOKUP($C788&amp;$G788,'Character Sets'!$A$3:$H$21,6,FALSE)," gave the ",LEFT($Q788,FIND(".",$Q788)-1)," to ",$AK788," ",$AL788,".")</f>
        <v>Sam gave the potato to their brother.</v>
      </c>
      <c r="AD788" s="107">
        <v>24</v>
      </c>
      <c r="AE788" s="106" t="str" cm="1">
        <f t="array" ref="AE788">_xlfn.IFS($B788="both", "_nametag", $B788="nametag", "_nametag", $B788="intro", "", $B788="neither", "")</f>
        <v/>
      </c>
      <c r="AF788" s="46" t="s">
        <v>6</v>
      </c>
      <c r="AG788" s="46" t="s">
        <v>5</v>
      </c>
      <c r="AH788" s="108" t="str">
        <f t="shared" si="148"/>
        <v>potato</v>
      </c>
      <c r="AI788" s="46" t="s">
        <v>8</v>
      </c>
      <c r="AJ788" s="110" t="str">
        <f t="shared" si="146"/>
        <v>bottom right</v>
      </c>
      <c r="AK788" s="110" t="str" cm="1">
        <f t="array" ref="AK788">_xlfn.IFS($G788="he", "his", $G788="she", "her", $G788="they", "their")</f>
        <v>their</v>
      </c>
      <c r="AL788" s="110" t="s">
        <v>135</v>
      </c>
      <c r="AM788" s="111" t="str">
        <f t="shared" si="147"/>
        <v>they_brother</v>
      </c>
      <c r="AN788" s="106" t="str">
        <f t="shared" si="149"/>
        <v>ST2_brother_sam.png</v>
      </c>
      <c r="AO788" s="106" t="str">
        <f t="shared" si="150"/>
        <v>ST2_sister_sam.png</v>
      </c>
      <c r="AP788" s="106" t="str">
        <f t="shared" si="151"/>
        <v>ST1_brother_jordan.png</v>
      </c>
      <c r="AQ788" s="106" t="str">
        <f t="shared" si="152"/>
        <v>ST1_sister_jordan.png</v>
      </c>
      <c r="AR788" s="106" t="s">
        <v>357</v>
      </c>
      <c r="AS788" s="106" t="s">
        <v>356</v>
      </c>
      <c r="AT788" s="106" t="s">
        <v>358</v>
      </c>
      <c r="AU788" s="106" t="s">
        <v>355</v>
      </c>
    </row>
    <row r="789" spans="1:47" x14ac:dyDescent="0.25">
      <c r="A789" s="107">
        <v>22</v>
      </c>
      <c r="B789" s="107" t="s">
        <v>125</v>
      </c>
      <c r="C789" s="107">
        <v>4</v>
      </c>
      <c r="D789" s="46" t="s">
        <v>10</v>
      </c>
      <c r="E789" s="46" t="str">
        <f t="shared" si="142"/>
        <v>neither_list4_critical25</v>
      </c>
      <c r="F789" s="109" t="s">
        <v>339</v>
      </c>
      <c r="G789" s="46" t="s">
        <v>197</v>
      </c>
      <c r="H789" s="46">
        <f>VLOOKUP($C789&amp;$G789,'Character Sets'!$A$3:$H$21,3,FALSE)</f>
        <v>12</v>
      </c>
      <c r="I789" s="46" t="str">
        <f>VLOOKUP($C789&amp;$G789,'Character Sets'!$A$3:$H$21,4,FALSE)</f>
        <v>ST2</v>
      </c>
      <c r="J789" s="46" t="str">
        <f>LOWER(VLOOKUP($C789&amp;$G789,'Character Sets'!$A$3:$H$21,6,FALSE))</f>
        <v>sam</v>
      </c>
      <c r="K789" s="114" t="str">
        <f t="shared" si="143"/>
        <v>ST2_they_sam.png</v>
      </c>
      <c r="L789" s="46" t="s">
        <v>196</v>
      </c>
      <c r="M789" s="46">
        <f>VLOOKUP($C789&amp;$L789,'Character Sets'!$A$3:$H$21,3,FALSE)</f>
        <v>11</v>
      </c>
      <c r="N789" s="46" t="str">
        <f>VLOOKUP($C789&amp;$L789,'Character Sets'!$A$3:$H$21,4,FALSE)</f>
        <v>ST1</v>
      </c>
      <c r="O789" s="46" t="str">
        <f>LOWER(VLOOKUP($C789&amp;$L789,'Character Sets'!$A$3:$H$21,6,FALSE))</f>
        <v>jordan</v>
      </c>
      <c r="P789" s="114" t="str">
        <f t="shared" si="144"/>
        <v>ST1_she_jordan.png</v>
      </c>
      <c r="Q789" s="114" t="s">
        <v>30</v>
      </c>
      <c r="R789" s="107" cm="1">
        <f t="array" ref="R789">_xlfn.IFS($AF789="left", 275, $AF789="right", 525)</f>
        <v>275</v>
      </c>
      <c r="S789" s="107" cm="1">
        <f t="array" ref="S789">_xlfn.IFS($AG789="left", 275, $AG789="right", 525)</f>
        <v>525</v>
      </c>
      <c r="T789" s="107" cm="1">
        <f t="array" ref="T789">_xlfn.IFS($AF789="left", 175, $AF789="right", 725)</f>
        <v>175</v>
      </c>
      <c r="U789" s="107" cm="1">
        <f t="array" ref="U789">_xlfn.IFS($AI789="top", 150, $AI789="bottom", 250)</f>
        <v>150</v>
      </c>
      <c r="V789" s="107" cm="1">
        <f t="array" ref="V789">_xlfn.IFS($AI789="top", 100, $AI789="bottom", 300)</f>
        <v>100</v>
      </c>
      <c r="W789" s="107" cm="1">
        <f t="array" ref="W789">_xlfn.IFS($AI789="top", 50, $AI789="bottom", 350)</f>
        <v>50</v>
      </c>
      <c r="X789" s="111" t="str">
        <f t="shared" si="145"/>
        <v>ST2_sister_sam.png</v>
      </c>
      <c r="Y789" s="106" t="str" cm="1">
        <f t="array" ref="Y789">_xlfn.IFS($AR789="target_sister",$AO789,$AR789="target_brother", $AN789,$AR789="distractor_sister",$AQ789,$AR789="distractor_brother",$AP789)</f>
        <v>ST2_sister_sam.png</v>
      </c>
      <c r="Z789" s="106" t="str" cm="1">
        <f t="array" ref="Z789">_xlfn.IFS($AS789="target_sister",$AO789,$AS789="target_brother", $AN789,$AS789="distractor_sister",$AQ789,$AS789="distractor_brother",$AP789)</f>
        <v>ST1_sister_jordan.png</v>
      </c>
      <c r="AA789" s="106" t="str" cm="1">
        <f t="array" ref="AA789">_xlfn.IFS($AT789="target_sister",$AO789,$AT789="target_brother", $AN789,$AT789="distractor_sister",$AQ789,$AT789="distractor_brother",$AP789)</f>
        <v>ST2_brother_sam.png</v>
      </c>
      <c r="AB789" s="106" t="str" cm="1">
        <f t="array" ref="AB789">_xlfn.IFS($AU789="target_sister",$AO789,$AU789="target_brother", $AN789,$AU789="distractor_sister",$AQ789,$AU789="distractor_brother",$AP789)</f>
        <v>ST1_brother_jordan.png</v>
      </c>
      <c r="AC789" s="111" t="str">
        <f>_xlfn.CONCAT(VLOOKUP($C789&amp;$G789,'Character Sets'!$A$3:$H$21,6,FALSE)," gave the ",LEFT($Q789,FIND(".",$Q789)-1)," to ",$AK789," ",$AL789,".")</f>
        <v>Sam gave the apple to their sister.</v>
      </c>
      <c r="AD789" s="107">
        <v>25</v>
      </c>
      <c r="AE789" s="106" t="str" cm="1">
        <f t="array" ref="AE789">_xlfn.IFS($B789="both", "_nametag", $B789="nametag", "_nametag", $B789="intro", "", $B789="neither", "")</f>
        <v/>
      </c>
      <c r="AF789" s="46" t="s">
        <v>5</v>
      </c>
      <c r="AG789" s="46" t="s">
        <v>6</v>
      </c>
      <c r="AH789" s="108" t="str">
        <f t="shared" si="148"/>
        <v>apple</v>
      </c>
      <c r="AI789" s="46" t="s">
        <v>7</v>
      </c>
      <c r="AJ789" s="110" t="str">
        <f t="shared" si="146"/>
        <v>top left</v>
      </c>
      <c r="AK789" s="110" t="str" cm="1">
        <f t="array" ref="AK789">_xlfn.IFS($G789="he", "his", $G789="she", "her", $G789="they", "their")</f>
        <v>their</v>
      </c>
      <c r="AL789" s="110" t="s">
        <v>136</v>
      </c>
      <c r="AM789" s="111" t="str">
        <f t="shared" si="147"/>
        <v>they_sister</v>
      </c>
      <c r="AN789" s="106" t="str">
        <f t="shared" si="149"/>
        <v>ST2_brother_sam.png</v>
      </c>
      <c r="AO789" s="106" t="str">
        <f t="shared" si="150"/>
        <v>ST2_sister_sam.png</v>
      </c>
      <c r="AP789" s="106" t="str">
        <f t="shared" si="151"/>
        <v>ST1_brother_jordan.png</v>
      </c>
      <c r="AQ789" s="106" t="str">
        <f t="shared" si="152"/>
        <v>ST1_sister_jordan.png</v>
      </c>
      <c r="AR789" s="106" t="s">
        <v>356</v>
      </c>
      <c r="AS789" s="106" t="s">
        <v>358</v>
      </c>
      <c r="AT789" s="106" t="s">
        <v>355</v>
      </c>
      <c r="AU789" s="106" t="s">
        <v>357</v>
      </c>
    </row>
    <row r="790" spans="1:47" x14ac:dyDescent="0.25">
      <c r="A790" s="107">
        <v>22</v>
      </c>
      <c r="B790" s="107" t="s">
        <v>125</v>
      </c>
      <c r="C790" s="107">
        <v>4</v>
      </c>
      <c r="D790" s="46" t="s">
        <v>10</v>
      </c>
      <c r="E790" s="46" t="str">
        <f t="shared" si="142"/>
        <v>neither_list4_critical26</v>
      </c>
      <c r="F790" s="109" t="s">
        <v>339</v>
      </c>
      <c r="G790" s="46" t="s">
        <v>197</v>
      </c>
      <c r="H790" s="46">
        <f>VLOOKUP($C790&amp;$G790,'Character Sets'!$A$3:$H$21,3,FALSE)</f>
        <v>12</v>
      </c>
      <c r="I790" s="46" t="str">
        <f>VLOOKUP($C790&amp;$G790,'Character Sets'!$A$3:$H$21,4,FALSE)</f>
        <v>ST2</v>
      </c>
      <c r="J790" s="46" t="str">
        <f>LOWER(VLOOKUP($C790&amp;$G790,'Character Sets'!$A$3:$H$21,6,FALSE))</f>
        <v>sam</v>
      </c>
      <c r="K790" s="114" t="str">
        <f t="shared" si="143"/>
        <v>ST2_they_sam.png</v>
      </c>
      <c r="L790" s="46" t="s">
        <v>195</v>
      </c>
      <c r="M790" s="46">
        <f>VLOOKUP($C790&amp;$L790,'Character Sets'!$A$3:$H$21,3,FALSE)</f>
        <v>10</v>
      </c>
      <c r="N790" s="46" t="str">
        <f>VLOOKUP($C790&amp;$L790,'Character Sets'!$A$3:$H$21,4,FALSE)</f>
        <v>HT2</v>
      </c>
      <c r="O790" s="46" t="str">
        <f>LOWER(VLOOKUP($C790&amp;$L790,'Character Sets'!$A$3:$H$21,6,FALSE))</f>
        <v>taylor</v>
      </c>
      <c r="P790" s="114" t="str">
        <f t="shared" si="144"/>
        <v>HT2_he_taylor.png</v>
      </c>
      <c r="Q790" s="114" t="s">
        <v>31</v>
      </c>
      <c r="R790" s="107" cm="1">
        <f t="array" ref="R790">_xlfn.IFS($AF790="left", 275, $AF790="right", 525)</f>
        <v>525</v>
      </c>
      <c r="S790" s="107" cm="1">
        <f t="array" ref="S790">_xlfn.IFS($AG790="left", 275, $AG790="right", 525)</f>
        <v>275</v>
      </c>
      <c r="T790" s="107" cm="1">
        <f t="array" ref="T790">_xlfn.IFS($AF790="left", 175, $AF790="right", 725)</f>
        <v>725</v>
      </c>
      <c r="U790" s="107" cm="1">
        <f t="array" ref="U790">_xlfn.IFS($AI790="top", 150, $AI790="bottom", 250)</f>
        <v>150</v>
      </c>
      <c r="V790" s="107" cm="1">
        <f t="array" ref="V790">_xlfn.IFS($AI790="top", 100, $AI790="bottom", 300)</f>
        <v>100</v>
      </c>
      <c r="W790" s="107" cm="1">
        <f t="array" ref="W790">_xlfn.IFS($AI790="top", 50, $AI790="bottom", 350)</f>
        <v>50</v>
      </c>
      <c r="X790" s="111" t="str">
        <f t="shared" si="145"/>
        <v>ST2_brother_sam.png</v>
      </c>
      <c r="Y790" s="106" t="str" cm="1">
        <f t="array" ref="Y790">_xlfn.IFS($AR790="target_sister",$AO790,$AR790="target_brother", $AN790,$AR790="distractor_sister",$AQ790,$AR790="distractor_brother",$AP790)</f>
        <v>HT2_sister_taylor.png</v>
      </c>
      <c r="Z790" s="106" t="str" cm="1">
        <f t="array" ref="Z790">_xlfn.IFS($AS790="target_sister",$AO790,$AS790="target_brother", $AN790,$AS790="distractor_sister",$AQ790,$AS790="distractor_brother",$AP790)</f>
        <v>ST2_brother_sam.png</v>
      </c>
      <c r="AA790" s="106" t="str" cm="1">
        <f t="array" ref="AA790">_xlfn.IFS($AT790="target_sister",$AO790,$AT790="target_brother", $AN790,$AT790="distractor_sister",$AQ790,$AT790="distractor_brother",$AP790)</f>
        <v>HT2_brother_taylor.png</v>
      </c>
      <c r="AB790" s="106" t="str" cm="1">
        <f t="array" ref="AB790">_xlfn.IFS($AU790="target_sister",$AO790,$AU790="target_brother", $AN790,$AU790="distractor_sister",$AQ790,$AU790="distractor_brother",$AP790)</f>
        <v>ST2_sister_sam.png</v>
      </c>
      <c r="AC790" s="111" t="str">
        <f>_xlfn.CONCAT(VLOOKUP($C790&amp;$G790,'Character Sets'!$A$3:$H$21,6,FALSE)," gave the ",LEFT($Q790,FIND(".",$Q790)-1)," to ",$AK790," ",$AL790,".")</f>
        <v>Sam gave the onion to their brother.</v>
      </c>
      <c r="AD790" s="107">
        <v>26</v>
      </c>
      <c r="AE790" s="106" t="str" cm="1">
        <f t="array" ref="AE790">_xlfn.IFS($B790="both", "_nametag", $B790="nametag", "_nametag", $B790="intro", "", $B790="neither", "")</f>
        <v/>
      </c>
      <c r="AF790" s="46" t="s">
        <v>6</v>
      </c>
      <c r="AG790" s="46" t="s">
        <v>5</v>
      </c>
      <c r="AH790" s="108" t="str">
        <f t="shared" si="148"/>
        <v>onion</v>
      </c>
      <c r="AI790" s="46" t="s">
        <v>7</v>
      </c>
      <c r="AJ790" s="110" t="str">
        <f t="shared" si="146"/>
        <v>top right</v>
      </c>
      <c r="AK790" s="110" t="str" cm="1">
        <f t="array" ref="AK790">_xlfn.IFS($G790="he", "his", $G790="she", "her", $G790="they", "their")</f>
        <v>their</v>
      </c>
      <c r="AL790" s="110" t="s">
        <v>135</v>
      </c>
      <c r="AM790" s="111" t="str">
        <f t="shared" si="147"/>
        <v>they_brother</v>
      </c>
      <c r="AN790" s="106" t="str">
        <f t="shared" si="149"/>
        <v>ST2_brother_sam.png</v>
      </c>
      <c r="AO790" s="106" t="str">
        <f t="shared" si="150"/>
        <v>ST2_sister_sam.png</v>
      </c>
      <c r="AP790" s="106" t="str">
        <f t="shared" si="151"/>
        <v>HT2_brother_taylor.png</v>
      </c>
      <c r="AQ790" s="106" t="str">
        <f t="shared" si="152"/>
        <v>HT2_sister_taylor.png</v>
      </c>
      <c r="AR790" s="106" t="s">
        <v>358</v>
      </c>
      <c r="AS790" s="106" t="s">
        <v>355</v>
      </c>
      <c r="AT790" s="106" t="s">
        <v>357</v>
      </c>
      <c r="AU790" s="106" t="s">
        <v>356</v>
      </c>
    </row>
    <row r="791" spans="1:47" x14ac:dyDescent="0.25">
      <c r="A791" s="107">
        <v>22</v>
      </c>
      <c r="B791" s="107" t="s">
        <v>125</v>
      </c>
      <c r="C791" s="107">
        <v>4</v>
      </c>
      <c r="D791" s="46" t="s">
        <v>10</v>
      </c>
      <c r="E791" s="46" t="str">
        <f t="shared" si="142"/>
        <v>neither_list4_critical27</v>
      </c>
      <c r="F791" s="109" t="s">
        <v>339</v>
      </c>
      <c r="G791" s="46" t="s">
        <v>197</v>
      </c>
      <c r="H791" s="46">
        <f>VLOOKUP($C791&amp;$G791,'Character Sets'!$A$3:$H$21,3,FALSE)</f>
        <v>12</v>
      </c>
      <c r="I791" s="46" t="str">
        <f>VLOOKUP($C791&amp;$G791,'Character Sets'!$A$3:$H$21,4,FALSE)</f>
        <v>ST2</v>
      </c>
      <c r="J791" s="46" t="str">
        <f>LOWER(VLOOKUP($C791&amp;$G791,'Character Sets'!$A$3:$H$21,6,FALSE))</f>
        <v>sam</v>
      </c>
      <c r="K791" s="114" t="str">
        <f t="shared" si="143"/>
        <v>ST2_they_sam.png</v>
      </c>
      <c r="L791" s="46" t="s">
        <v>195</v>
      </c>
      <c r="M791" s="46">
        <f>VLOOKUP($C791&amp;$L791,'Character Sets'!$A$3:$H$21,3,FALSE)</f>
        <v>10</v>
      </c>
      <c r="N791" s="46" t="str">
        <f>VLOOKUP($C791&amp;$L791,'Character Sets'!$A$3:$H$21,4,FALSE)</f>
        <v>HT2</v>
      </c>
      <c r="O791" s="46" t="str">
        <f>LOWER(VLOOKUP($C791&amp;$L791,'Character Sets'!$A$3:$H$21,6,FALSE))</f>
        <v>taylor</v>
      </c>
      <c r="P791" s="114" t="str">
        <f t="shared" si="144"/>
        <v>HT2_he_taylor.png</v>
      </c>
      <c r="Q791" s="114" t="s">
        <v>34</v>
      </c>
      <c r="R791" s="107" cm="1">
        <f t="array" ref="R791">_xlfn.IFS($AF791="left", 275, $AF791="right", 525)</f>
        <v>275</v>
      </c>
      <c r="S791" s="107" cm="1">
        <f t="array" ref="S791">_xlfn.IFS($AG791="left", 275, $AG791="right", 525)</f>
        <v>525</v>
      </c>
      <c r="T791" s="107" cm="1">
        <f t="array" ref="T791">_xlfn.IFS($AF791="left", 175, $AF791="right", 725)</f>
        <v>175</v>
      </c>
      <c r="U791" s="107" cm="1">
        <f t="array" ref="U791">_xlfn.IFS($AI791="top", 150, $AI791="bottom", 250)</f>
        <v>250</v>
      </c>
      <c r="V791" s="107" cm="1">
        <f t="array" ref="V791">_xlfn.IFS($AI791="top", 100, $AI791="bottom", 300)</f>
        <v>300</v>
      </c>
      <c r="W791" s="107" cm="1">
        <f t="array" ref="W791">_xlfn.IFS($AI791="top", 50, $AI791="bottom", 350)</f>
        <v>350</v>
      </c>
      <c r="X791" s="111" t="str">
        <f t="shared" si="145"/>
        <v>ST2_brother_sam.png</v>
      </c>
      <c r="Y791" s="106" t="str" cm="1">
        <f t="array" ref="Y791">_xlfn.IFS($AR791="target_sister",$AO791,$AR791="target_brother", $AN791,$AR791="distractor_sister",$AQ791,$AR791="distractor_brother",$AP791)</f>
        <v>ST2_sister_sam.png</v>
      </c>
      <c r="Z791" s="106" t="str" cm="1">
        <f t="array" ref="Z791">_xlfn.IFS($AS791="target_sister",$AO791,$AS791="target_brother", $AN791,$AS791="distractor_sister",$AQ791,$AS791="distractor_brother",$AP791)</f>
        <v>HT2_brother_taylor.png</v>
      </c>
      <c r="AA791" s="106" t="str" cm="1">
        <f t="array" ref="AA791">_xlfn.IFS($AT791="target_sister",$AO791,$AT791="target_brother", $AN791,$AT791="distractor_sister",$AQ791,$AT791="distractor_brother",$AP791)</f>
        <v>ST2_brother_sam.png</v>
      </c>
      <c r="AB791" s="106" t="str" cm="1">
        <f t="array" ref="AB791">_xlfn.IFS($AU791="target_sister",$AO791,$AU791="target_brother", $AN791,$AU791="distractor_sister",$AQ791,$AU791="distractor_brother",$AP791)</f>
        <v>HT2_sister_taylor.png</v>
      </c>
      <c r="AC791" s="111" t="str">
        <f>_xlfn.CONCAT(VLOOKUP($C791&amp;$G791,'Character Sets'!$A$3:$H$21,6,FALSE)," gave the ",LEFT($Q791,FIND(".",$Q791)-1)," to ",$AK791," ",$AL791,".")</f>
        <v>Sam gave the watermelon to their brother.</v>
      </c>
      <c r="AD791" s="107">
        <v>27</v>
      </c>
      <c r="AE791" s="106" t="str" cm="1">
        <f t="array" ref="AE791">_xlfn.IFS($B791="both", "_nametag", $B791="nametag", "_nametag", $B791="intro", "", $B791="neither", "")</f>
        <v/>
      </c>
      <c r="AF791" s="46" t="s">
        <v>5</v>
      </c>
      <c r="AG791" s="46" t="s">
        <v>6</v>
      </c>
      <c r="AH791" s="108" t="str">
        <f t="shared" si="148"/>
        <v>watermelon</v>
      </c>
      <c r="AI791" s="46" t="s">
        <v>8</v>
      </c>
      <c r="AJ791" s="110" t="str">
        <f t="shared" si="146"/>
        <v>bottom left</v>
      </c>
      <c r="AK791" s="110" t="str" cm="1">
        <f t="array" ref="AK791">_xlfn.IFS($G791="he", "his", $G791="she", "her", $G791="they", "their")</f>
        <v>their</v>
      </c>
      <c r="AL791" s="110" t="s">
        <v>135</v>
      </c>
      <c r="AM791" s="111" t="str">
        <f t="shared" si="147"/>
        <v>they_brother</v>
      </c>
      <c r="AN791" s="106" t="str">
        <f t="shared" si="149"/>
        <v>ST2_brother_sam.png</v>
      </c>
      <c r="AO791" s="106" t="str">
        <f t="shared" si="150"/>
        <v>ST2_sister_sam.png</v>
      </c>
      <c r="AP791" s="106" t="str">
        <f t="shared" si="151"/>
        <v>HT2_brother_taylor.png</v>
      </c>
      <c r="AQ791" s="106" t="str">
        <f t="shared" si="152"/>
        <v>HT2_sister_taylor.png</v>
      </c>
      <c r="AR791" s="106" t="s">
        <v>356</v>
      </c>
      <c r="AS791" s="106" t="s">
        <v>357</v>
      </c>
      <c r="AT791" s="106" t="s">
        <v>355</v>
      </c>
      <c r="AU791" s="106" t="s">
        <v>358</v>
      </c>
    </row>
    <row r="792" spans="1:47" x14ac:dyDescent="0.25">
      <c r="A792" s="107">
        <v>22</v>
      </c>
      <c r="B792" s="107" t="s">
        <v>125</v>
      </c>
      <c r="C792" s="107">
        <v>4</v>
      </c>
      <c r="D792" s="46" t="s">
        <v>10</v>
      </c>
      <c r="E792" s="46" t="str">
        <f t="shared" si="142"/>
        <v>neither_list4_critical28</v>
      </c>
      <c r="F792" s="109" t="s">
        <v>339</v>
      </c>
      <c r="G792" s="46" t="s">
        <v>197</v>
      </c>
      <c r="H792" s="46">
        <f>VLOOKUP($C792&amp;$G792,'Character Sets'!$A$3:$H$21,3,FALSE)</f>
        <v>12</v>
      </c>
      <c r="I792" s="46" t="str">
        <f>VLOOKUP($C792&amp;$G792,'Character Sets'!$A$3:$H$21,4,FALSE)</f>
        <v>ST2</v>
      </c>
      <c r="J792" s="46" t="str">
        <f>LOWER(VLOOKUP($C792&amp;$G792,'Character Sets'!$A$3:$H$21,6,FALSE))</f>
        <v>sam</v>
      </c>
      <c r="K792" s="114" t="str">
        <f t="shared" si="143"/>
        <v>ST2_they_sam.png</v>
      </c>
      <c r="L792" s="46" t="s">
        <v>195</v>
      </c>
      <c r="M792" s="46">
        <f>VLOOKUP($C792&amp;$L792,'Character Sets'!$A$3:$H$21,3,FALSE)</f>
        <v>10</v>
      </c>
      <c r="N792" s="46" t="str">
        <f>VLOOKUP($C792&amp;$L792,'Character Sets'!$A$3:$H$21,4,FALSE)</f>
        <v>HT2</v>
      </c>
      <c r="O792" s="46" t="str">
        <f>LOWER(VLOOKUP($C792&amp;$L792,'Character Sets'!$A$3:$H$21,6,FALSE))</f>
        <v>taylor</v>
      </c>
      <c r="P792" s="114" t="str">
        <f t="shared" si="144"/>
        <v>HT2_he_taylor.png</v>
      </c>
      <c r="Q792" s="114" t="s">
        <v>32</v>
      </c>
      <c r="R792" s="107" cm="1">
        <f t="array" ref="R792">_xlfn.IFS($AF792="left", 275, $AF792="right", 525)</f>
        <v>525</v>
      </c>
      <c r="S792" s="107" cm="1">
        <f t="array" ref="S792">_xlfn.IFS($AG792="left", 275, $AG792="right", 525)</f>
        <v>275</v>
      </c>
      <c r="T792" s="107" cm="1">
        <f t="array" ref="T792">_xlfn.IFS($AF792="left", 175, $AF792="right", 725)</f>
        <v>725</v>
      </c>
      <c r="U792" s="107" cm="1">
        <f t="array" ref="U792">_xlfn.IFS($AI792="top", 150, $AI792="bottom", 250)</f>
        <v>250</v>
      </c>
      <c r="V792" s="107" cm="1">
        <f t="array" ref="V792">_xlfn.IFS($AI792="top", 100, $AI792="bottom", 300)</f>
        <v>300</v>
      </c>
      <c r="W792" s="107" cm="1">
        <f t="array" ref="W792">_xlfn.IFS($AI792="top", 50, $AI792="bottom", 350)</f>
        <v>350</v>
      </c>
      <c r="X792" s="111" t="str">
        <f t="shared" si="145"/>
        <v>ST2_sister_sam.png</v>
      </c>
      <c r="Y792" s="106" t="str" cm="1">
        <f t="array" ref="Y792">_xlfn.IFS($AR792="target_sister",$AO792,$AR792="target_brother", $AN792,$AR792="distractor_sister",$AQ792,$AR792="distractor_brother",$AP792)</f>
        <v>HT2_sister_taylor.png</v>
      </c>
      <c r="Z792" s="106" t="str" cm="1">
        <f t="array" ref="Z792">_xlfn.IFS($AS792="target_sister",$AO792,$AS792="target_brother", $AN792,$AS792="distractor_sister",$AQ792,$AS792="distractor_brother",$AP792)</f>
        <v>ST2_brother_sam.png</v>
      </c>
      <c r="AA792" s="106" t="str" cm="1">
        <f t="array" ref="AA792">_xlfn.IFS($AT792="target_sister",$AO792,$AT792="target_brother", $AN792,$AT792="distractor_sister",$AQ792,$AT792="distractor_brother",$AP792)</f>
        <v>HT2_brother_taylor.png</v>
      </c>
      <c r="AB792" s="106" t="str" cm="1">
        <f t="array" ref="AB792">_xlfn.IFS($AU792="target_sister",$AO792,$AU792="target_brother", $AN792,$AU792="distractor_sister",$AQ792,$AU792="distractor_brother",$AP792)</f>
        <v>ST2_sister_sam.png</v>
      </c>
      <c r="AC792" s="111" t="str">
        <f>_xlfn.CONCAT(VLOOKUP($C792&amp;$G792,'Character Sets'!$A$3:$H$21,6,FALSE)," gave the ",LEFT($Q792,FIND(".",$Q792)-1)," to ",$AK792," ",$AL792,".")</f>
        <v>Sam gave the knife to their sister.</v>
      </c>
      <c r="AD792" s="107">
        <v>28</v>
      </c>
      <c r="AE792" s="106" t="str" cm="1">
        <f t="array" ref="AE792">_xlfn.IFS($B792="both", "_nametag", $B792="nametag", "_nametag", $B792="intro", "", $B792="neither", "")</f>
        <v/>
      </c>
      <c r="AF792" s="46" t="s">
        <v>6</v>
      </c>
      <c r="AG792" s="46" t="s">
        <v>5</v>
      </c>
      <c r="AH792" s="108" t="str">
        <f t="shared" si="148"/>
        <v>knife</v>
      </c>
      <c r="AI792" s="46" t="s">
        <v>8</v>
      </c>
      <c r="AJ792" s="110" t="str">
        <f t="shared" si="146"/>
        <v>bottom right</v>
      </c>
      <c r="AK792" s="110" t="str" cm="1">
        <f t="array" ref="AK792">_xlfn.IFS($G792="he", "his", $G792="she", "her", $G792="they", "their")</f>
        <v>their</v>
      </c>
      <c r="AL792" s="110" t="s">
        <v>136</v>
      </c>
      <c r="AM792" s="111" t="str">
        <f t="shared" si="147"/>
        <v>they_sister</v>
      </c>
      <c r="AN792" s="106" t="str">
        <f t="shared" si="149"/>
        <v>ST2_brother_sam.png</v>
      </c>
      <c r="AO792" s="106" t="str">
        <f t="shared" si="150"/>
        <v>ST2_sister_sam.png</v>
      </c>
      <c r="AP792" s="106" t="str">
        <f t="shared" si="151"/>
        <v>HT2_brother_taylor.png</v>
      </c>
      <c r="AQ792" s="106" t="str">
        <f t="shared" si="152"/>
        <v>HT2_sister_taylor.png</v>
      </c>
      <c r="AR792" s="106" t="s">
        <v>358</v>
      </c>
      <c r="AS792" s="106" t="s">
        <v>355</v>
      </c>
      <c r="AT792" s="106" t="s">
        <v>357</v>
      </c>
      <c r="AU792" s="106" t="s">
        <v>356</v>
      </c>
    </row>
    <row r="793" spans="1:47" x14ac:dyDescent="0.25">
      <c r="A793" s="107">
        <v>22</v>
      </c>
      <c r="B793" s="107" t="s">
        <v>125</v>
      </c>
      <c r="C793" s="107">
        <v>4</v>
      </c>
      <c r="D793" s="46" t="s">
        <v>10</v>
      </c>
      <c r="E793" s="46" t="str">
        <f t="shared" si="142"/>
        <v>neither_list4_critical29</v>
      </c>
      <c r="F793" s="109" t="s">
        <v>339</v>
      </c>
      <c r="G793" s="46" t="s">
        <v>197</v>
      </c>
      <c r="H793" s="46">
        <f>VLOOKUP($C793&amp;$G793,'Character Sets'!$A$3:$H$21,3,FALSE)</f>
        <v>12</v>
      </c>
      <c r="I793" s="46" t="str">
        <f>VLOOKUP($C793&amp;$G793,'Character Sets'!$A$3:$H$21,4,FALSE)</f>
        <v>ST2</v>
      </c>
      <c r="J793" s="46" t="str">
        <f>LOWER(VLOOKUP($C793&amp;$G793,'Character Sets'!$A$3:$H$21,6,FALSE))</f>
        <v>sam</v>
      </c>
      <c r="K793" s="114" t="str">
        <f t="shared" si="143"/>
        <v>ST2_they_sam.png</v>
      </c>
      <c r="L793" s="46" t="s">
        <v>195</v>
      </c>
      <c r="M793" s="46">
        <f>VLOOKUP($C793&amp;$L793,'Character Sets'!$A$3:$H$21,3,FALSE)</f>
        <v>10</v>
      </c>
      <c r="N793" s="46" t="str">
        <f>VLOOKUP($C793&amp;$L793,'Character Sets'!$A$3:$H$21,4,FALSE)</f>
        <v>HT2</v>
      </c>
      <c r="O793" s="46" t="str">
        <f>LOWER(VLOOKUP($C793&amp;$L793,'Character Sets'!$A$3:$H$21,6,FALSE))</f>
        <v>taylor</v>
      </c>
      <c r="P793" s="114" t="str">
        <f t="shared" si="144"/>
        <v>HT2_he_taylor.png</v>
      </c>
      <c r="Q793" s="114" t="s">
        <v>85</v>
      </c>
      <c r="R793" s="107" cm="1">
        <f t="array" ref="R793">_xlfn.IFS($AF793="left", 275, $AF793="right", 525)</f>
        <v>275</v>
      </c>
      <c r="S793" s="107" cm="1">
        <f t="array" ref="S793">_xlfn.IFS($AG793="left", 275, $AG793="right", 525)</f>
        <v>525</v>
      </c>
      <c r="T793" s="107" cm="1">
        <f t="array" ref="T793">_xlfn.IFS($AF793="left", 175, $AF793="right", 725)</f>
        <v>175</v>
      </c>
      <c r="U793" s="107" cm="1">
        <f t="array" ref="U793">_xlfn.IFS($AI793="top", 150, $AI793="bottom", 250)</f>
        <v>150</v>
      </c>
      <c r="V793" s="107" cm="1">
        <f t="array" ref="V793">_xlfn.IFS($AI793="top", 100, $AI793="bottom", 300)</f>
        <v>100</v>
      </c>
      <c r="W793" s="107" cm="1">
        <f t="array" ref="W793">_xlfn.IFS($AI793="top", 50, $AI793="bottom", 350)</f>
        <v>50</v>
      </c>
      <c r="X793" s="111" t="str">
        <f t="shared" si="145"/>
        <v>ST2_brother_sam.png</v>
      </c>
      <c r="Y793" s="106" t="str" cm="1">
        <f t="array" ref="Y793">_xlfn.IFS($AR793="target_sister",$AO793,$AR793="target_brother", $AN793,$AR793="distractor_sister",$AQ793,$AR793="distractor_brother",$AP793)</f>
        <v>ST2_brother_sam.png</v>
      </c>
      <c r="Z793" s="106" t="str" cm="1">
        <f t="array" ref="Z793">_xlfn.IFS($AS793="target_sister",$AO793,$AS793="target_brother", $AN793,$AS793="distractor_sister",$AQ793,$AS793="distractor_brother",$AP793)</f>
        <v>HT2_brother_taylor.png</v>
      </c>
      <c r="AA793" s="106" t="str" cm="1">
        <f t="array" ref="AA793">_xlfn.IFS($AT793="target_sister",$AO793,$AT793="target_brother", $AN793,$AT793="distractor_sister",$AQ793,$AT793="distractor_brother",$AP793)</f>
        <v>ST2_sister_sam.png</v>
      </c>
      <c r="AB793" s="106" t="str" cm="1">
        <f t="array" ref="AB793">_xlfn.IFS($AU793="target_sister",$AO793,$AU793="target_brother", $AN793,$AU793="distractor_sister",$AQ793,$AU793="distractor_brother",$AP793)</f>
        <v>HT2_sister_taylor.png</v>
      </c>
      <c r="AC793" s="111" t="str">
        <f>_xlfn.CONCAT(VLOOKUP($C793&amp;$G793,'Character Sets'!$A$3:$H$21,6,FALSE)," gave the ",LEFT($Q793,FIND(".",$Q793)-1)," to ",$AK793," ",$AL793,".")</f>
        <v>Sam gave the cookie to their brother.</v>
      </c>
      <c r="AD793" s="107">
        <v>29</v>
      </c>
      <c r="AE793" s="106" t="str" cm="1">
        <f t="array" ref="AE793">_xlfn.IFS($B793="both", "_nametag", $B793="nametag", "_nametag", $B793="intro", "", $B793="neither", "")</f>
        <v/>
      </c>
      <c r="AF793" s="46" t="s">
        <v>5</v>
      </c>
      <c r="AG793" s="46" t="s">
        <v>6</v>
      </c>
      <c r="AH793" s="108" t="str">
        <f t="shared" si="148"/>
        <v>cookie</v>
      </c>
      <c r="AI793" s="46" t="s">
        <v>7</v>
      </c>
      <c r="AJ793" s="110" t="str">
        <f t="shared" si="146"/>
        <v>top left</v>
      </c>
      <c r="AK793" s="110" t="str" cm="1">
        <f t="array" ref="AK793">_xlfn.IFS($G793="he", "his", $G793="she", "her", $G793="they", "their")</f>
        <v>their</v>
      </c>
      <c r="AL793" s="110" t="s">
        <v>135</v>
      </c>
      <c r="AM793" s="111" t="str">
        <f t="shared" si="147"/>
        <v>they_brother</v>
      </c>
      <c r="AN793" s="106" t="str">
        <f t="shared" si="149"/>
        <v>ST2_brother_sam.png</v>
      </c>
      <c r="AO793" s="106" t="str">
        <f t="shared" si="150"/>
        <v>ST2_sister_sam.png</v>
      </c>
      <c r="AP793" s="106" t="str">
        <f t="shared" si="151"/>
        <v>HT2_brother_taylor.png</v>
      </c>
      <c r="AQ793" s="106" t="str">
        <f t="shared" si="152"/>
        <v>HT2_sister_taylor.png</v>
      </c>
      <c r="AR793" s="106" t="s">
        <v>355</v>
      </c>
      <c r="AS793" s="106" t="s">
        <v>357</v>
      </c>
      <c r="AT793" s="106" t="s">
        <v>356</v>
      </c>
      <c r="AU793" s="106" t="s">
        <v>358</v>
      </c>
    </row>
    <row r="794" spans="1:47" x14ac:dyDescent="0.25">
      <c r="A794" s="107">
        <v>22</v>
      </c>
      <c r="B794" s="107" t="s">
        <v>125</v>
      </c>
      <c r="C794" s="107">
        <v>4</v>
      </c>
      <c r="D794" s="46" t="s">
        <v>10</v>
      </c>
      <c r="E794" s="46" t="str">
        <f t="shared" si="142"/>
        <v>neither_list4_critical30</v>
      </c>
      <c r="F794" s="109" t="s">
        <v>339</v>
      </c>
      <c r="G794" s="46" t="s">
        <v>197</v>
      </c>
      <c r="H794" s="46">
        <f>VLOOKUP($C794&amp;$G794,'Character Sets'!$A$3:$H$21,3,FALSE)</f>
        <v>12</v>
      </c>
      <c r="I794" s="46" t="str">
        <f>VLOOKUP($C794&amp;$G794,'Character Sets'!$A$3:$H$21,4,FALSE)</f>
        <v>ST2</v>
      </c>
      <c r="J794" s="46" t="str">
        <f>LOWER(VLOOKUP($C794&amp;$G794,'Character Sets'!$A$3:$H$21,6,FALSE))</f>
        <v>sam</v>
      </c>
      <c r="K794" s="114" t="str">
        <f t="shared" si="143"/>
        <v>ST2_they_sam.png</v>
      </c>
      <c r="L794" s="46" t="s">
        <v>195</v>
      </c>
      <c r="M794" s="46">
        <f>VLOOKUP($C794&amp;$L794,'Character Sets'!$A$3:$H$21,3,FALSE)</f>
        <v>10</v>
      </c>
      <c r="N794" s="46" t="str">
        <f>VLOOKUP($C794&amp;$L794,'Character Sets'!$A$3:$H$21,4,FALSE)</f>
        <v>HT2</v>
      </c>
      <c r="O794" s="46" t="str">
        <f>LOWER(VLOOKUP($C794&amp;$L794,'Character Sets'!$A$3:$H$21,6,FALSE))</f>
        <v>taylor</v>
      </c>
      <c r="P794" s="114" t="str">
        <f t="shared" si="144"/>
        <v>HT2_he_taylor.png</v>
      </c>
      <c r="Q794" s="114" t="s">
        <v>33</v>
      </c>
      <c r="R794" s="107" cm="1">
        <f t="array" ref="R794">_xlfn.IFS($AF794="left", 275, $AF794="right", 525)</f>
        <v>525</v>
      </c>
      <c r="S794" s="107" cm="1">
        <f t="array" ref="S794">_xlfn.IFS($AG794="left", 275, $AG794="right", 525)</f>
        <v>275</v>
      </c>
      <c r="T794" s="107" cm="1">
        <f t="array" ref="T794">_xlfn.IFS($AF794="left", 175, $AF794="right", 725)</f>
        <v>725</v>
      </c>
      <c r="U794" s="107" cm="1">
        <f t="array" ref="U794">_xlfn.IFS($AI794="top", 150, $AI794="bottom", 250)</f>
        <v>250</v>
      </c>
      <c r="V794" s="107" cm="1">
        <f t="array" ref="V794">_xlfn.IFS($AI794="top", 100, $AI794="bottom", 300)</f>
        <v>300</v>
      </c>
      <c r="W794" s="107" cm="1">
        <f t="array" ref="W794">_xlfn.IFS($AI794="top", 50, $AI794="bottom", 350)</f>
        <v>350</v>
      </c>
      <c r="X794" s="111" t="str">
        <f t="shared" si="145"/>
        <v>ST2_sister_sam.png</v>
      </c>
      <c r="Y794" s="106" t="str" cm="1">
        <f t="array" ref="Y794">_xlfn.IFS($AR794="target_sister",$AO794,$AR794="target_brother", $AN794,$AR794="distractor_sister",$AQ794,$AR794="distractor_brother",$AP794)</f>
        <v>HT2_sister_taylor.png</v>
      </c>
      <c r="Z794" s="106" t="str" cm="1">
        <f t="array" ref="Z794">_xlfn.IFS($AS794="target_sister",$AO794,$AS794="target_brother", $AN794,$AS794="distractor_sister",$AQ794,$AS794="distractor_brother",$AP794)</f>
        <v>ST2_brother_sam.png</v>
      </c>
      <c r="AA794" s="106" t="str" cm="1">
        <f t="array" ref="AA794">_xlfn.IFS($AT794="target_sister",$AO794,$AT794="target_brother", $AN794,$AT794="distractor_sister",$AQ794,$AT794="distractor_brother",$AP794)</f>
        <v>HT2_brother_taylor.png</v>
      </c>
      <c r="AB794" s="106" t="str" cm="1">
        <f t="array" ref="AB794">_xlfn.IFS($AU794="target_sister",$AO794,$AU794="target_brother", $AN794,$AU794="distractor_sister",$AQ794,$AU794="distractor_brother",$AP794)</f>
        <v>ST2_sister_sam.png</v>
      </c>
      <c r="AC794" s="111" t="str">
        <f>_xlfn.CONCAT(VLOOKUP($C794&amp;$G794,'Character Sets'!$A$3:$H$21,6,FALSE)," gave the ",LEFT($Q794,FIND(".",$Q794)-1)," to ",$AK794," ",$AL794,".")</f>
        <v>Sam gave the tomato to their sister.</v>
      </c>
      <c r="AD794" s="107">
        <v>30</v>
      </c>
      <c r="AE794" s="106" t="str" cm="1">
        <f t="array" ref="AE794">_xlfn.IFS($B794="both", "_nametag", $B794="nametag", "_nametag", $B794="intro", "", $B794="neither", "")</f>
        <v/>
      </c>
      <c r="AF794" s="46" t="s">
        <v>6</v>
      </c>
      <c r="AG794" s="46" t="s">
        <v>5</v>
      </c>
      <c r="AH794" s="108" t="str">
        <f t="shared" si="148"/>
        <v>tomato</v>
      </c>
      <c r="AI794" s="108" t="s">
        <v>8</v>
      </c>
      <c r="AJ794" s="110" t="str">
        <f t="shared" si="146"/>
        <v>bottom right</v>
      </c>
      <c r="AK794" s="110" t="str" cm="1">
        <f t="array" ref="AK794">_xlfn.IFS($G794="he", "his", $G794="she", "her", $G794="they", "their")</f>
        <v>their</v>
      </c>
      <c r="AL794" s="110" t="s">
        <v>136</v>
      </c>
      <c r="AM794" s="111" t="str">
        <f t="shared" si="147"/>
        <v>they_sister</v>
      </c>
      <c r="AN794" s="106" t="str">
        <f t="shared" si="149"/>
        <v>ST2_brother_sam.png</v>
      </c>
      <c r="AO794" s="106" t="str">
        <f t="shared" si="150"/>
        <v>ST2_sister_sam.png</v>
      </c>
      <c r="AP794" s="106" t="str">
        <f t="shared" si="151"/>
        <v>HT2_brother_taylor.png</v>
      </c>
      <c r="AQ794" s="106" t="str">
        <f t="shared" si="152"/>
        <v>HT2_sister_taylor.png</v>
      </c>
      <c r="AR794" s="106" t="s">
        <v>358</v>
      </c>
      <c r="AS794" s="106" t="s">
        <v>355</v>
      </c>
      <c r="AT794" s="106" t="s">
        <v>357</v>
      </c>
      <c r="AU794" s="106" t="s">
        <v>356</v>
      </c>
    </row>
    <row r="795" spans="1:47" x14ac:dyDescent="0.25">
      <c r="A795" s="107">
        <v>23</v>
      </c>
      <c r="B795" s="107" t="s">
        <v>125</v>
      </c>
      <c r="C795" s="107">
        <v>5</v>
      </c>
      <c r="D795" s="46" t="s">
        <v>65</v>
      </c>
      <c r="E795" s="46" t="str">
        <f t="shared" si="142"/>
        <v>neither_list5_example1</v>
      </c>
      <c r="F795" s="109" t="s">
        <v>337</v>
      </c>
      <c r="G795" s="46" t="s">
        <v>195</v>
      </c>
      <c r="H795" s="46">
        <f>VLOOKUP($C795&amp;$G795,'Character Sets'!$A$3:$H$21,3,FALSE)</f>
        <v>13</v>
      </c>
      <c r="I795" s="46" t="str">
        <f>VLOOKUP($C795&amp;$G795,'Character Sets'!$A$3:$H$21,4,FALSE)</f>
        <v>HT2</v>
      </c>
      <c r="J795" s="46" t="str">
        <f>LOWER(VLOOKUP($C795&amp;$G795,'Character Sets'!$A$3:$H$21,6,FALSE))</f>
        <v>casey</v>
      </c>
      <c r="K795" s="114" t="str">
        <f t="shared" si="143"/>
        <v>HT2_he_casey.png</v>
      </c>
      <c r="L795" s="46" t="s">
        <v>196</v>
      </c>
      <c r="M795" s="46">
        <f>VLOOKUP($C795&amp;$L795,'Character Sets'!$A$3:$H$21,3,FALSE)</f>
        <v>14</v>
      </c>
      <c r="N795" s="46" t="str">
        <f>VLOOKUP($C795&amp;$L795,'Character Sets'!$A$3:$H$21,4,FALSE)</f>
        <v>ST2</v>
      </c>
      <c r="O795" s="46" t="str">
        <f>LOWER(VLOOKUP($C795&amp;$L795,'Character Sets'!$A$3:$H$21,6,FALSE))</f>
        <v>jaime</v>
      </c>
      <c r="P795" s="114" t="str">
        <f t="shared" si="144"/>
        <v>ST2_she_jaime.png</v>
      </c>
      <c r="Q795" s="114" t="s">
        <v>38</v>
      </c>
      <c r="R795" s="107" cm="1">
        <f t="array" ref="R795">_xlfn.IFS($AF795="left", 275, $AF795="right", 525)</f>
        <v>275</v>
      </c>
      <c r="S795" s="107" cm="1">
        <f t="array" ref="S795">_xlfn.IFS($AG795="left", 275, $AG795="right", 525)</f>
        <v>525</v>
      </c>
      <c r="T795" s="107" cm="1">
        <f t="array" ref="T795">_xlfn.IFS($AF795="left", 175, $AF795="right", 725)</f>
        <v>175</v>
      </c>
      <c r="U795" s="107" cm="1">
        <f t="array" ref="U795">_xlfn.IFS($AI795="top", 150, $AI795="bottom", 250)</f>
        <v>250</v>
      </c>
      <c r="V795" s="107" cm="1">
        <f t="array" ref="V795">_xlfn.IFS($AI795="top", 100, $AI795="bottom", 300)</f>
        <v>300</v>
      </c>
      <c r="W795" s="107" cm="1">
        <f t="array" ref="W795">_xlfn.IFS($AI795="top", 50, $AI795="bottom", 350)</f>
        <v>350</v>
      </c>
      <c r="X795" s="111" t="str">
        <f t="shared" si="145"/>
        <v>HT2_brother_casey.png</v>
      </c>
      <c r="Y795" s="106" t="str" cm="1">
        <f t="array" ref="Y795">_xlfn.IFS($AR795="target_sister",$AO795,$AR795="target_brother", $AN795,$AR795="distractor_sister",$AQ795,$AR795="distractor_brother",$AP795)</f>
        <v>HT2_sister_casey.png</v>
      </c>
      <c r="Z795" s="106" t="str" cm="1">
        <f t="array" ref="Z795">_xlfn.IFS($AS795="target_sister",$AO795,$AS795="target_brother", $AN795,$AS795="distractor_sister",$AQ795,$AS795="distractor_brother",$AP795)</f>
        <v>ST2_brother_jaime.png</v>
      </c>
      <c r="AA795" s="106" t="str" cm="1">
        <f t="array" ref="AA795">_xlfn.IFS($AT795="target_sister",$AO795,$AT795="target_brother", $AN795,$AT795="distractor_sister",$AQ795,$AT795="distractor_brother",$AP795)</f>
        <v>HT2_brother_casey.png</v>
      </c>
      <c r="AB795" s="106" t="str" cm="1">
        <f t="array" ref="AB795">_xlfn.IFS($AU795="target_sister",$AO795,$AU795="target_brother", $AN795,$AU795="distractor_sister",$AQ795,$AU795="distractor_brother",$AP795)</f>
        <v>ST2_sister_jaime.png</v>
      </c>
      <c r="AC795" s="111" t="str">
        <f>_xlfn.CONCAT(VLOOKUP($C795&amp;$G795,'Character Sets'!$A$3:$H$21,6,FALSE)," gave the ",LEFT($Q795,FIND(".",$Q795)-1)," to ",$AK795," ",$AL795,".")</f>
        <v>Casey gave the fork to his brother.</v>
      </c>
      <c r="AD795" s="107">
        <v>1</v>
      </c>
      <c r="AE795" s="106" t="str" cm="1">
        <f t="array" ref="AE795">_xlfn.IFS($B795="both", "_nametag", $B795="nametag", "_nametag", $B795="intro", "", $B795="neither", "")</f>
        <v/>
      </c>
      <c r="AF795" s="108" t="s">
        <v>5</v>
      </c>
      <c r="AG795" s="108" t="s">
        <v>6</v>
      </c>
      <c r="AH795" s="108" t="str">
        <f t="shared" si="148"/>
        <v>fork</v>
      </c>
      <c r="AI795" s="108" t="s">
        <v>8</v>
      </c>
      <c r="AJ795" s="110" t="str">
        <f t="shared" si="146"/>
        <v>bottom left</v>
      </c>
      <c r="AK795" s="110" t="str" cm="1">
        <f t="array" ref="AK795">_xlfn.IFS($G795="he", "his", $G795="she", "her", $G795="they", "their")</f>
        <v>his</v>
      </c>
      <c r="AL795" s="110" t="s">
        <v>135</v>
      </c>
      <c r="AM795" s="111" t="str">
        <f t="shared" si="147"/>
        <v>he_brother</v>
      </c>
      <c r="AN795" s="106" t="str">
        <f t="shared" si="149"/>
        <v>HT2_brother_casey.png</v>
      </c>
      <c r="AO795" s="106" t="str">
        <f t="shared" si="150"/>
        <v>HT2_sister_casey.png</v>
      </c>
      <c r="AP795" s="106" t="str">
        <f t="shared" si="151"/>
        <v>ST2_brother_jaime.png</v>
      </c>
      <c r="AQ795" s="106" t="str">
        <f t="shared" si="152"/>
        <v>ST2_sister_jaime.png</v>
      </c>
      <c r="AR795" s="106" t="s">
        <v>356</v>
      </c>
      <c r="AS795" s="106" t="s">
        <v>357</v>
      </c>
      <c r="AT795" s="106" t="s">
        <v>355</v>
      </c>
      <c r="AU795" s="106" t="s">
        <v>358</v>
      </c>
    </row>
    <row r="796" spans="1:47" x14ac:dyDescent="0.25">
      <c r="A796" s="107">
        <v>23</v>
      </c>
      <c r="B796" s="107" t="s">
        <v>125</v>
      </c>
      <c r="C796" s="107">
        <v>5</v>
      </c>
      <c r="D796" s="46" t="s">
        <v>65</v>
      </c>
      <c r="E796" s="46" t="str">
        <f t="shared" si="142"/>
        <v>neither_list5_example2</v>
      </c>
      <c r="F796" s="109" t="s">
        <v>338</v>
      </c>
      <c r="G796" s="46" t="s">
        <v>196</v>
      </c>
      <c r="H796" s="46">
        <f>VLOOKUP($C796&amp;$G796,'Character Sets'!$A$3:$H$21,3,FALSE)</f>
        <v>14</v>
      </c>
      <c r="I796" s="46" t="str">
        <f>VLOOKUP($C796&amp;$G796,'Character Sets'!$A$3:$H$21,4,FALSE)</f>
        <v>ST2</v>
      </c>
      <c r="J796" s="46" t="str">
        <f>LOWER(VLOOKUP($C796&amp;$G796,'Character Sets'!$A$3:$H$21,6,FALSE))</f>
        <v>jaime</v>
      </c>
      <c r="K796" s="114" t="str">
        <f t="shared" si="143"/>
        <v>ST2_she_jaime.png</v>
      </c>
      <c r="L796" s="46" t="s">
        <v>197</v>
      </c>
      <c r="M796" s="46">
        <f>VLOOKUP($C796&amp;$L796,'Character Sets'!$A$3:$H$21,3,FALSE)</f>
        <v>15</v>
      </c>
      <c r="N796" s="46" t="str">
        <f>VLOOKUP($C796&amp;$L796,'Character Sets'!$A$3:$H$21,4,FALSE)</f>
        <v>ST1</v>
      </c>
      <c r="O796" s="46" t="str">
        <f>LOWER(VLOOKUP($C796&amp;$L796,'Character Sets'!$A$3:$H$21,6,FALSE))</f>
        <v>alex</v>
      </c>
      <c r="P796" s="114" t="str">
        <f t="shared" si="144"/>
        <v>ST1_they_alex.png</v>
      </c>
      <c r="Q796" s="114" t="s">
        <v>99</v>
      </c>
      <c r="R796" s="107" cm="1">
        <f t="array" ref="R796">_xlfn.IFS($AF796="left", 275, $AF796="right", 525)</f>
        <v>525</v>
      </c>
      <c r="S796" s="107" cm="1">
        <f t="array" ref="S796">_xlfn.IFS($AG796="left", 275, $AG796="right", 525)</f>
        <v>275</v>
      </c>
      <c r="T796" s="107" cm="1">
        <f t="array" ref="T796">_xlfn.IFS($AF796="left", 175, $AF796="right", 725)</f>
        <v>725</v>
      </c>
      <c r="U796" s="107" cm="1">
        <f t="array" ref="U796">_xlfn.IFS($AI796="top", 150, $AI796="bottom", 250)</f>
        <v>250</v>
      </c>
      <c r="V796" s="107" cm="1">
        <f t="array" ref="V796">_xlfn.IFS($AI796="top", 100, $AI796="bottom", 300)</f>
        <v>300</v>
      </c>
      <c r="W796" s="107" cm="1">
        <f t="array" ref="W796">_xlfn.IFS($AI796="top", 50, $AI796="bottom", 350)</f>
        <v>350</v>
      </c>
      <c r="X796" s="111" t="str">
        <f t="shared" si="145"/>
        <v>ST2_sister_jaime.png</v>
      </c>
      <c r="Y796" s="106" t="str" cm="1">
        <f t="array" ref="Y796">_xlfn.IFS($AR796="target_sister",$AO796,$AR796="target_brother", $AN796,$AR796="distractor_sister",$AQ796,$AR796="distractor_brother",$AP796)</f>
        <v>ST1_brother_alex.png</v>
      </c>
      <c r="Z796" s="106" t="str" cm="1">
        <f t="array" ref="Z796">_xlfn.IFS($AS796="target_sister",$AO796,$AS796="target_brother", $AN796,$AS796="distractor_sister",$AQ796,$AS796="distractor_brother",$AP796)</f>
        <v>ST2_brother_jaime.png</v>
      </c>
      <c r="AA796" s="106" t="str" cm="1">
        <f t="array" ref="AA796">_xlfn.IFS($AT796="target_sister",$AO796,$AT796="target_brother", $AN796,$AT796="distractor_sister",$AQ796,$AT796="distractor_brother",$AP796)</f>
        <v>ST1_sister_alex.png</v>
      </c>
      <c r="AB796" s="106" t="str" cm="1">
        <f t="array" ref="AB796">_xlfn.IFS($AU796="target_sister",$AO796,$AU796="target_brother", $AN796,$AU796="distractor_sister",$AQ796,$AU796="distractor_brother",$AP796)</f>
        <v>ST2_sister_jaime.png</v>
      </c>
      <c r="AC796" s="111" t="str">
        <f>_xlfn.CONCAT(VLOOKUP($C796&amp;$G796,'Character Sets'!$A$3:$H$21,6,FALSE)," gave the ",LEFT($Q796,FIND(".",$Q796)-1)," to ",$AK796," ",$AL796,".")</f>
        <v>Jaime gave the pepper to her sister.</v>
      </c>
      <c r="AD796" s="107">
        <v>2</v>
      </c>
      <c r="AE796" s="106" t="str" cm="1">
        <f t="array" ref="AE796">_xlfn.IFS($B796="both", "_nametag", $B796="nametag", "_nametag", $B796="intro", "", $B796="neither", "")</f>
        <v/>
      </c>
      <c r="AF796" s="108" t="s">
        <v>6</v>
      </c>
      <c r="AG796" s="108" t="s">
        <v>5</v>
      </c>
      <c r="AH796" s="108" t="str">
        <f t="shared" si="148"/>
        <v>pepper</v>
      </c>
      <c r="AI796" s="108" t="s">
        <v>8</v>
      </c>
      <c r="AJ796" s="110" t="str">
        <f t="shared" si="146"/>
        <v>bottom right</v>
      </c>
      <c r="AK796" s="110" t="str" cm="1">
        <f t="array" ref="AK796">_xlfn.IFS($G796="he", "his", $G796="she", "her", $G796="they", "their")</f>
        <v>her</v>
      </c>
      <c r="AL796" s="110" t="s">
        <v>136</v>
      </c>
      <c r="AM796" s="111" t="str">
        <f t="shared" si="147"/>
        <v>she_sister</v>
      </c>
      <c r="AN796" s="106" t="str">
        <f t="shared" si="149"/>
        <v>ST2_brother_jaime.png</v>
      </c>
      <c r="AO796" s="106" t="str">
        <f t="shared" si="150"/>
        <v>ST2_sister_jaime.png</v>
      </c>
      <c r="AP796" s="106" t="str">
        <f t="shared" si="151"/>
        <v>ST1_brother_alex.png</v>
      </c>
      <c r="AQ796" s="106" t="str">
        <f t="shared" si="152"/>
        <v>ST1_sister_alex.png</v>
      </c>
      <c r="AR796" s="106" t="s">
        <v>357</v>
      </c>
      <c r="AS796" s="106" t="s">
        <v>355</v>
      </c>
      <c r="AT796" s="106" t="s">
        <v>358</v>
      </c>
      <c r="AU796" s="106" t="s">
        <v>356</v>
      </c>
    </row>
    <row r="797" spans="1:47" x14ac:dyDescent="0.25">
      <c r="A797" s="107">
        <v>23</v>
      </c>
      <c r="B797" s="107" t="s">
        <v>125</v>
      </c>
      <c r="C797" s="107">
        <v>5</v>
      </c>
      <c r="D797" s="46" t="s">
        <v>65</v>
      </c>
      <c r="E797" s="46" t="str">
        <f t="shared" si="142"/>
        <v>neither_list5_example3</v>
      </c>
      <c r="F797" s="109" t="s">
        <v>339</v>
      </c>
      <c r="G797" s="46" t="s">
        <v>197</v>
      </c>
      <c r="H797" s="46">
        <f>VLOOKUP($C797&amp;$G797,'Character Sets'!$A$3:$H$21,3,FALSE)</f>
        <v>15</v>
      </c>
      <c r="I797" s="46" t="str">
        <f>VLOOKUP($C797&amp;$G797,'Character Sets'!$A$3:$H$21,4,FALSE)</f>
        <v>ST1</v>
      </c>
      <c r="J797" s="46" t="str">
        <f>LOWER(VLOOKUP($C797&amp;$G797,'Character Sets'!$A$3:$H$21,6,FALSE))</f>
        <v>alex</v>
      </c>
      <c r="K797" s="114" t="str">
        <f t="shared" si="143"/>
        <v>ST1_they_alex.png</v>
      </c>
      <c r="L797" s="46" t="s">
        <v>195</v>
      </c>
      <c r="M797" s="46">
        <f>VLOOKUP($C797&amp;$L797,'Character Sets'!$A$3:$H$21,3,FALSE)</f>
        <v>13</v>
      </c>
      <c r="N797" s="46" t="str">
        <f>VLOOKUP($C797&amp;$L797,'Character Sets'!$A$3:$H$21,4,FALSE)</f>
        <v>HT2</v>
      </c>
      <c r="O797" s="46" t="str">
        <f>LOWER(VLOOKUP($C797&amp;$L797,'Character Sets'!$A$3:$H$21,6,FALSE))</f>
        <v>casey</v>
      </c>
      <c r="P797" s="114" t="str">
        <f t="shared" si="144"/>
        <v>HT2_he_casey.png</v>
      </c>
      <c r="Q797" s="114" t="s">
        <v>36</v>
      </c>
      <c r="R797" s="107" cm="1">
        <f t="array" ref="R797">_xlfn.IFS($AF797="left", 275, $AF797="right", 525)</f>
        <v>525</v>
      </c>
      <c r="S797" s="107" cm="1">
        <f t="array" ref="S797">_xlfn.IFS($AG797="left", 275, $AG797="right", 525)</f>
        <v>275</v>
      </c>
      <c r="T797" s="107" cm="1">
        <f t="array" ref="T797">_xlfn.IFS($AF797="left", 175, $AF797="right", 725)</f>
        <v>725</v>
      </c>
      <c r="U797" s="107" cm="1">
        <f t="array" ref="U797">_xlfn.IFS($AI797="top", 150, $AI797="bottom", 250)</f>
        <v>150</v>
      </c>
      <c r="V797" s="107" cm="1">
        <f t="array" ref="V797">_xlfn.IFS($AI797="top", 100, $AI797="bottom", 300)</f>
        <v>100</v>
      </c>
      <c r="W797" s="107" cm="1">
        <f t="array" ref="W797">_xlfn.IFS($AI797="top", 50, $AI797="bottom", 350)</f>
        <v>50</v>
      </c>
      <c r="X797" s="111" t="str">
        <f t="shared" si="145"/>
        <v>ST1_brother_alex.png</v>
      </c>
      <c r="Y797" s="106" t="str" cm="1">
        <f t="array" ref="Y797">_xlfn.IFS($AR797="target_sister",$AO797,$AR797="target_brother", $AN797,$AR797="distractor_sister",$AQ797,$AR797="distractor_brother",$AP797)</f>
        <v>HT2_brother_casey.png</v>
      </c>
      <c r="Z797" s="106" t="str" cm="1">
        <f t="array" ref="Z797">_xlfn.IFS($AS797="target_sister",$AO797,$AS797="target_brother", $AN797,$AS797="distractor_sister",$AQ797,$AS797="distractor_brother",$AP797)</f>
        <v>ST1_brother_alex.png</v>
      </c>
      <c r="AA797" s="106" t="str" cm="1">
        <f t="array" ref="AA797">_xlfn.IFS($AT797="target_sister",$AO797,$AT797="target_brother", $AN797,$AT797="distractor_sister",$AQ797,$AT797="distractor_brother",$AP797)</f>
        <v>HT2_sister_casey.png</v>
      </c>
      <c r="AB797" s="106" t="str" cm="1">
        <f t="array" ref="AB797">_xlfn.IFS($AU797="target_sister",$AO797,$AU797="target_brother", $AN797,$AU797="distractor_sister",$AQ797,$AU797="distractor_brother",$AP797)</f>
        <v>ST1_sister_alex.png</v>
      </c>
      <c r="AC797" s="111" t="str">
        <f>_xlfn.CONCAT(VLOOKUP($C797&amp;$G797,'Character Sets'!$A$3:$H$21,6,FALSE)," gave the ",LEFT($Q797,FIND(".",$Q797)-1)," to ",$AK797," ",$AL797,".")</f>
        <v>Alex gave the peach to their brother.</v>
      </c>
      <c r="AD797" s="107">
        <v>3</v>
      </c>
      <c r="AE797" s="106" t="str" cm="1">
        <f t="array" ref="AE797">_xlfn.IFS($B797="both", "_nametag", $B797="nametag", "_nametag", $B797="intro", "", $B797="neither", "")</f>
        <v/>
      </c>
      <c r="AF797" s="108" t="s">
        <v>6</v>
      </c>
      <c r="AG797" s="108" t="s">
        <v>5</v>
      </c>
      <c r="AH797" s="108" t="str">
        <f t="shared" si="148"/>
        <v>peach</v>
      </c>
      <c r="AI797" s="108" t="s">
        <v>7</v>
      </c>
      <c r="AJ797" s="110" t="str">
        <f t="shared" si="146"/>
        <v>top right</v>
      </c>
      <c r="AK797" s="110" t="str" cm="1">
        <f t="array" ref="AK797">_xlfn.IFS($G797="he", "his", $G797="she", "her", $G797="they", "their")</f>
        <v>their</v>
      </c>
      <c r="AL797" s="110" t="s">
        <v>135</v>
      </c>
      <c r="AM797" s="111" t="str">
        <f t="shared" si="147"/>
        <v>they_brother</v>
      </c>
      <c r="AN797" s="106" t="str">
        <f t="shared" si="149"/>
        <v>ST1_brother_alex.png</v>
      </c>
      <c r="AO797" s="106" t="str">
        <f t="shared" si="150"/>
        <v>ST1_sister_alex.png</v>
      </c>
      <c r="AP797" s="106" t="str">
        <f t="shared" si="151"/>
        <v>HT2_brother_casey.png</v>
      </c>
      <c r="AQ797" s="106" t="str">
        <f t="shared" si="152"/>
        <v>HT2_sister_casey.png</v>
      </c>
      <c r="AR797" s="106" t="s">
        <v>357</v>
      </c>
      <c r="AS797" s="106" t="s">
        <v>355</v>
      </c>
      <c r="AT797" s="106" t="s">
        <v>358</v>
      </c>
      <c r="AU797" s="106" t="s">
        <v>356</v>
      </c>
    </row>
    <row r="798" spans="1:47" x14ac:dyDescent="0.25">
      <c r="A798" s="107">
        <v>23</v>
      </c>
      <c r="B798" s="107" t="s">
        <v>125</v>
      </c>
      <c r="C798" s="107">
        <v>5</v>
      </c>
      <c r="D798" s="46" t="s">
        <v>66</v>
      </c>
      <c r="E798" s="46" t="str">
        <f t="shared" si="142"/>
        <v>neither_list5_practice1</v>
      </c>
      <c r="F798" s="109" t="s">
        <v>338</v>
      </c>
      <c r="G798" s="46" t="s">
        <v>195</v>
      </c>
      <c r="H798" s="46">
        <f>VLOOKUP($C798&amp;$G798,'Character Sets'!$A$3:$H$21,3,FALSE)</f>
        <v>13</v>
      </c>
      <c r="I798" s="46" t="str">
        <f>VLOOKUP($C798&amp;$G798,'Character Sets'!$A$3:$H$21,4,FALSE)</f>
        <v>HT2</v>
      </c>
      <c r="J798" s="46" t="str">
        <f>LOWER(VLOOKUP($C798&amp;$G798,'Character Sets'!$A$3:$H$21,6,FALSE))</f>
        <v>casey</v>
      </c>
      <c r="K798" s="114" t="str">
        <f t="shared" si="143"/>
        <v>HT2_he_casey.png</v>
      </c>
      <c r="L798" s="46" t="s">
        <v>197</v>
      </c>
      <c r="M798" s="46">
        <f>VLOOKUP($C798&amp;$L798,'Character Sets'!$A$3:$H$21,3,FALSE)</f>
        <v>15</v>
      </c>
      <c r="N798" s="46" t="str">
        <f>VLOOKUP($C798&amp;$L798,'Character Sets'!$A$3:$H$21,4,FALSE)</f>
        <v>ST1</v>
      </c>
      <c r="O798" s="46" t="str">
        <f>LOWER(VLOOKUP($C798&amp;$L798,'Character Sets'!$A$3:$H$21,6,FALSE))</f>
        <v>alex</v>
      </c>
      <c r="P798" s="114" t="str">
        <f t="shared" si="144"/>
        <v>ST1_they_alex.png</v>
      </c>
      <c r="Q798" s="114" t="s">
        <v>39</v>
      </c>
      <c r="R798" s="107" cm="1">
        <f t="array" ref="R798">_xlfn.IFS($AF798="left", 275, $AF798="right", 525)</f>
        <v>525</v>
      </c>
      <c r="S798" s="107" cm="1">
        <f t="array" ref="S798">_xlfn.IFS($AG798="left", 275, $AG798="right", 525)</f>
        <v>275</v>
      </c>
      <c r="T798" s="107" cm="1">
        <f t="array" ref="T798">_xlfn.IFS($AF798="left", 175, $AF798="right", 725)</f>
        <v>725</v>
      </c>
      <c r="U798" s="107" cm="1">
        <f t="array" ref="U798">_xlfn.IFS($AI798="top", 150, $AI798="bottom", 250)</f>
        <v>150</v>
      </c>
      <c r="V798" s="107" cm="1">
        <f t="array" ref="V798">_xlfn.IFS($AI798="top", 100, $AI798="bottom", 300)</f>
        <v>100</v>
      </c>
      <c r="W798" s="107" cm="1">
        <f t="array" ref="W798">_xlfn.IFS($AI798="top", 50, $AI798="bottom", 350)</f>
        <v>50</v>
      </c>
      <c r="X798" s="111" t="str">
        <f t="shared" si="145"/>
        <v>HT2_sister_casey.png</v>
      </c>
      <c r="Y798" s="106" t="str" cm="1">
        <f t="array" ref="Y798">_xlfn.IFS($AR798="target_sister",$AO798,$AR798="target_brother", $AN798,$AR798="distractor_sister",$AQ798,$AR798="distractor_brother",$AP798)</f>
        <v>ST1_sister_alex.png</v>
      </c>
      <c r="Z798" s="106" t="str" cm="1">
        <f t="array" ref="Z798">_xlfn.IFS($AS798="target_sister",$AO798,$AS798="target_brother", $AN798,$AS798="distractor_sister",$AQ798,$AS798="distractor_brother",$AP798)</f>
        <v>HT2_sister_casey.png</v>
      </c>
      <c r="AA798" s="106" t="str" cm="1">
        <f t="array" ref="AA798">_xlfn.IFS($AT798="target_sister",$AO798,$AT798="target_brother", $AN798,$AT798="distractor_sister",$AQ798,$AT798="distractor_brother",$AP798)</f>
        <v>ST1_brother_alex.png</v>
      </c>
      <c r="AB798" s="106" t="str" cm="1">
        <f t="array" ref="AB798">_xlfn.IFS($AU798="target_sister",$AO798,$AU798="target_brother", $AN798,$AU798="distractor_sister",$AQ798,$AU798="distractor_brother",$AP798)</f>
        <v>HT2_brother_casey.png</v>
      </c>
      <c r="AC798" s="111" t="str">
        <f>_xlfn.CONCAT(VLOOKUP($C798&amp;$G798,'Character Sets'!$A$3:$H$21,6,FALSE)," gave the ",LEFT($Q798,FIND(".",$Q798)-1)," to ",$AK798," ",$AL798,".")</f>
        <v>Casey gave the sandwich to his sister.</v>
      </c>
      <c r="AD798" s="107">
        <v>1</v>
      </c>
      <c r="AE798" s="106" t="str" cm="1">
        <f t="array" ref="AE798">_xlfn.IFS($B798="both", "_nametag", $B798="nametag", "_nametag", $B798="intro", "", $B798="neither", "")</f>
        <v/>
      </c>
      <c r="AF798" s="108" t="s">
        <v>6</v>
      </c>
      <c r="AG798" s="108" t="s">
        <v>5</v>
      </c>
      <c r="AH798" s="108" t="str">
        <f t="shared" si="148"/>
        <v>sandwich</v>
      </c>
      <c r="AI798" s="108" t="s">
        <v>7</v>
      </c>
      <c r="AJ798" s="110" t="str">
        <f t="shared" si="146"/>
        <v>top right</v>
      </c>
      <c r="AK798" s="110" t="str" cm="1">
        <f t="array" ref="AK798">_xlfn.IFS($G798="he", "his", $G798="she", "her", $G798="they", "their")</f>
        <v>his</v>
      </c>
      <c r="AL798" s="110" t="s">
        <v>136</v>
      </c>
      <c r="AM798" s="111" t="str">
        <f t="shared" si="147"/>
        <v>he_sister</v>
      </c>
      <c r="AN798" s="106" t="str">
        <f t="shared" si="149"/>
        <v>HT2_brother_casey.png</v>
      </c>
      <c r="AO798" s="106" t="str">
        <f t="shared" si="150"/>
        <v>HT2_sister_casey.png</v>
      </c>
      <c r="AP798" s="106" t="str">
        <f t="shared" si="151"/>
        <v>ST1_brother_alex.png</v>
      </c>
      <c r="AQ798" s="106" t="str">
        <f t="shared" si="152"/>
        <v>ST1_sister_alex.png</v>
      </c>
      <c r="AR798" s="106" t="s">
        <v>358</v>
      </c>
      <c r="AS798" s="106" t="s">
        <v>356</v>
      </c>
      <c r="AT798" s="106" t="s">
        <v>357</v>
      </c>
      <c r="AU798" s="106" t="s">
        <v>355</v>
      </c>
    </row>
    <row r="799" spans="1:47" x14ac:dyDescent="0.25">
      <c r="A799" s="107">
        <v>23</v>
      </c>
      <c r="B799" s="107" t="s">
        <v>125</v>
      </c>
      <c r="C799" s="107">
        <v>5</v>
      </c>
      <c r="D799" s="46" t="s">
        <v>66</v>
      </c>
      <c r="E799" s="46" t="str">
        <f t="shared" si="142"/>
        <v>neither_list5_practice2</v>
      </c>
      <c r="F799" s="109" t="s">
        <v>337</v>
      </c>
      <c r="G799" s="46" t="s">
        <v>196</v>
      </c>
      <c r="H799" s="46">
        <f>VLOOKUP($C799&amp;$G799,'Character Sets'!$A$3:$H$21,3,FALSE)</f>
        <v>14</v>
      </c>
      <c r="I799" s="46" t="str">
        <f>VLOOKUP($C799&amp;$G799,'Character Sets'!$A$3:$H$21,4,FALSE)</f>
        <v>ST2</v>
      </c>
      <c r="J799" s="46" t="str">
        <f>LOWER(VLOOKUP($C799&amp;$G799,'Character Sets'!$A$3:$H$21,6,FALSE))</f>
        <v>jaime</v>
      </c>
      <c r="K799" s="114" t="str">
        <f t="shared" si="143"/>
        <v>ST2_she_jaime.png</v>
      </c>
      <c r="L799" s="46" t="s">
        <v>195</v>
      </c>
      <c r="M799" s="46">
        <f>VLOOKUP($C799&amp;$L799,'Character Sets'!$A$3:$H$21,3,FALSE)</f>
        <v>13</v>
      </c>
      <c r="N799" s="46" t="str">
        <f>VLOOKUP($C799&amp;$L799,'Character Sets'!$A$3:$H$21,4,FALSE)</f>
        <v>HT2</v>
      </c>
      <c r="O799" s="46" t="str">
        <f>LOWER(VLOOKUP($C799&amp;$L799,'Character Sets'!$A$3:$H$21,6,FALSE))</f>
        <v>casey</v>
      </c>
      <c r="P799" s="114" t="str">
        <f t="shared" si="144"/>
        <v>HT2_he_casey.png</v>
      </c>
      <c r="Q799" s="114" t="s">
        <v>107</v>
      </c>
      <c r="R799" s="107" cm="1">
        <f t="array" ref="R799">_xlfn.IFS($AF799="left", 275, $AF799="right", 525)</f>
        <v>275</v>
      </c>
      <c r="S799" s="107" cm="1">
        <f t="array" ref="S799">_xlfn.IFS($AG799="left", 275, $AG799="right", 525)</f>
        <v>525</v>
      </c>
      <c r="T799" s="107" cm="1">
        <f t="array" ref="T799">_xlfn.IFS($AF799="left", 175, $AF799="right", 725)</f>
        <v>175</v>
      </c>
      <c r="U799" s="107" cm="1">
        <f t="array" ref="U799">_xlfn.IFS($AI799="top", 150, $AI799="bottom", 250)</f>
        <v>150</v>
      </c>
      <c r="V799" s="107" cm="1">
        <f t="array" ref="V799">_xlfn.IFS($AI799="top", 100, $AI799="bottom", 300)</f>
        <v>100</v>
      </c>
      <c r="W799" s="107" cm="1">
        <f t="array" ref="W799">_xlfn.IFS($AI799="top", 50, $AI799="bottom", 350)</f>
        <v>50</v>
      </c>
      <c r="X799" s="111" t="str">
        <f t="shared" si="145"/>
        <v>ST2_brother_jaime.png</v>
      </c>
      <c r="Y799" s="106" t="str" cm="1">
        <f t="array" ref="Y799">_xlfn.IFS($AR799="target_sister",$AO799,$AR799="target_brother", $AN799,$AR799="distractor_sister",$AQ799,$AR799="distractor_brother",$AP799)</f>
        <v>ST2_brother_jaime.png</v>
      </c>
      <c r="Z799" s="106" t="str" cm="1">
        <f t="array" ref="Z799">_xlfn.IFS($AS799="target_sister",$AO799,$AS799="target_brother", $AN799,$AS799="distractor_sister",$AQ799,$AS799="distractor_brother",$AP799)</f>
        <v>HT2_brother_casey.png</v>
      </c>
      <c r="AA799" s="106" t="str" cm="1">
        <f t="array" ref="AA799">_xlfn.IFS($AT799="target_sister",$AO799,$AT799="target_brother", $AN799,$AT799="distractor_sister",$AQ799,$AT799="distractor_brother",$AP799)</f>
        <v>ST2_sister_jaime.png</v>
      </c>
      <c r="AB799" s="106" t="str" cm="1">
        <f t="array" ref="AB799">_xlfn.IFS($AU799="target_sister",$AO799,$AU799="target_brother", $AN799,$AU799="distractor_sister",$AQ799,$AU799="distractor_brother",$AP799)</f>
        <v>HT2_sister_casey.png</v>
      </c>
      <c r="AC799" s="111" t="str">
        <f>_xlfn.CONCAT(VLOOKUP($C799&amp;$G799,'Character Sets'!$A$3:$H$21,6,FALSE)," gave the ",LEFT($Q799,FIND(".",$Q799)-1)," to ",$AK799," ",$AL799,".")</f>
        <v>Jaime gave the popcorn to her brother.</v>
      </c>
      <c r="AD799" s="107">
        <v>2</v>
      </c>
      <c r="AE799" s="106" t="str" cm="1">
        <f t="array" ref="AE799">_xlfn.IFS($B799="both", "_nametag", $B799="nametag", "_nametag", $B799="intro", "", $B799="neither", "")</f>
        <v/>
      </c>
      <c r="AF799" s="108" t="s">
        <v>5</v>
      </c>
      <c r="AG799" s="108" t="s">
        <v>6</v>
      </c>
      <c r="AH799" s="108" t="str">
        <f t="shared" si="148"/>
        <v>popcorn</v>
      </c>
      <c r="AI799" s="108" t="s">
        <v>7</v>
      </c>
      <c r="AJ799" s="110" t="str">
        <f t="shared" si="146"/>
        <v>top left</v>
      </c>
      <c r="AK799" s="110" t="str" cm="1">
        <f t="array" ref="AK799">_xlfn.IFS($G799="he", "his", $G799="she", "her", $G799="they", "their")</f>
        <v>her</v>
      </c>
      <c r="AL799" s="110" t="s">
        <v>135</v>
      </c>
      <c r="AM799" s="111" t="str">
        <f t="shared" si="147"/>
        <v>she_brother</v>
      </c>
      <c r="AN799" s="106" t="str">
        <f t="shared" si="149"/>
        <v>ST2_brother_jaime.png</v>
      </c>
      <c r="AO799" s="106" t="str">
        <f t="shared" si="150"/>
        <v>ST2_sister_jaime.png</v>
      </c>
      <c r="AP799" s="106" t="str">
        <f t="shared" si="151"/>
        <v>HT2_brother_casey.png</v>
      </c>
      <c r="AQ799" s="106" t="str">
        <f t="shared" si="152"/>
        <v>HT2_sister_casey.png</v>
      </c>
      <c r="AR799" s="106" t="s">
        <v>355</v>
      </c>
      <c r="AS799" s="106" t="s">
        <v>357</v>
      </c>
      <c r="AT799" s="106" t="s">
        <v>356</v>
      </c>
      <c r="AU799" s="106" t="s">
        <v>358</v>
      </c>
    </row>
    <row r="800" spans="1:47" x14ac:dyDescent="0.25">
      <c r="A800" s="107">
        <v>23</v>
      </c>
      <c r="B800" s="107" t="s">
        <v>125</v>
      </c>
      <c r="C800" s="107">
        <v>5</v>
      </c>
      <c r="D800" s="46" t="s">
        <v>66</v>
      </c>
      <c r="E800" s="46" t="str">
        <f t="shared" si="142"/>
        <v>neither_list5_practice3</v>
      </c>
      <c r="F800" s="109" t="s">
        <v>339</v>
      </c>
      <c r="G800" s="46" t="s">
        <v>197</v>
      </c>
      <c r="H800" s="46">
        <f>VLOOKUP($C800&amp;$G800,'Character Sets'!$A$3:$H$21,3,FALSE)</f>
        <v>15</v>
      </c>
      <c r="I800" s="46" t="str">
        <f>VLOOKUP($C800&amp;$G800,'Character Sets'!$A$3:$H$21,4,FALSE)</f>
        <v>ST1</v>
      </c>
      <c r="J800" s="46" t="str">
        <f>LOWER(VLOOKUP($C800&amp;$G800,'Character Sets'!$A$3:$H$21,6,FALSE))</f>
        <v>alex</v>
      </c>
      <c r="K800" s="114" t="str">
        <f t="shared" si="143"/>
        <v>ST1_they_alex.png</v>
      </c>
      <c r="L800" s="46" t="s">
        <v>196</v>
      </c>
      <c r="M800" s="46">
        <f>VLOOKUP($C800&amp;$L800,'Character Sets'!$A$3:$H$21,3,FALSE)</f>
        <v>14</v>
      </c>
      <c r="N800" s="46" t="str">
        <f>VLOOKUP($C800&amp;$L800,'Character Sets'!$A$3:$H$21,4,FALSE)</f>
        <v>ST2</v>
      </c>
      <c r="O800" s="46" t="str">
        <f>LOWER(VLOOKUP($C800&amp;$L800,'Character Sets'!$A$3:$H$21,6,FALSE))</f>
        <v>jaime</v>
      </c>
      <c r="P800" s="114" t="str">
        <f t="shared" si="144"/>
        <v>ST2_she_jaime.png</v>
      </c>
      <c r="Q800" s="114" t="s">
        <v>41</v>
      </c>
      <c r="R800" s="107" cm="1">
        <f t="array" ref="R800">_xlfn.IFS($AF800="left", 275, $AF800="right", 525)</f>
        <v>275</v>
      </c>
      <c r="S800" s="107" cm="1">
        <f t="array" ref="S800">_xlfn.IFS($AG800="left", 275, $AG800="right", 525)</f>
        <v>525</v>
      </c>
      <c r="T800" s="107" cm="1">
        <f t="array" ref="T800">_xlfn.IFS($AF800="left", 175, $AF800="right", 725)</f>
        <v>175</v>
      </c>
      <c r="U800" s="107" cm="1">
        <f t="array" ref="U800">_xlfn.IFS($AI800="top", 150, $AI800="bottom", 250)</f>
        <v>250</v>
      </c>
      <c r="V800" s="107" cm="1">
        <f t="array" ref="V800">_xlfn.IFS($AI800="top", 100, $AI800="bottom", 300)</f>
        <v>300</v>
      </c>
      <c r="W800" s="107" cm="1">
        <f t="array" ref="W800">_xlfn.IFS($AI800="top", 50, $AI800="bottom", 350)</f>
        <v>350</v>
      </c>
      <c r="X800" s="111" t="str">
        <f t="shared" si="145"/>
        <v>ST1_sister_alex.png</v>
      </c>
      <c r="Y800" s="106" t="str" cm="1">
        <f t="array" ref="Y800">_xlfn.IFS($AR800="target_sister",$AO800,$AR800="target_brother", $AN800,$AR800="distractor_sister",$AQ800,$AR800="distractor_brother",$AP800)</f>
        <v>ST1_brother_alex.png</v>
      </c>
      <c r="Z800" s="106" t="str" cm="1">
        <f t="array" ref="Z800">_xlfn.IFS($AS800="target_sister",$AO800,$AS800="target_brother", $AN800,$AS800="distractor_sister",$AQ800,$AS800="distractor_brother",$AP800)</f>
        <v>ST2_sister_jaime.png</v>
      </c>
      <c r="AA800" s="106" t="str" cm="1">
        <f t="array" ref="AA800">_xlfn.IFS($AT800="target_sister",$AO800,$AT800="target_brother", $AN800,$AT800="distractor_sister",$AQ800,$AT800="distractor_brother",$AP800)</f>
        <v>ST1_sister_alex.png</v>
      </c>
      <c r="AB800" s="106" t="str" cm="1">
        <f t="array" ref="AB800">_xlfn.IFS($AU800="target_sister",$AO800,$AU800="target_brother", $AN800,$AU800="distractor_sister",$AQ800,$AU800="distractor_brother",$AP800)</f>
        <v>ST2_brother_jaime.png</v>
      </c>
      <c r="AC800" s="111" t="str">
        <f>_xlfn.CONCAT(VLOOKUP($C800&amp;$G800,'Character Sets'!$A$3:$H$21,6,FALSE)," gave the ",LEFT($Q800,FIND(".",$Q800)-1)," to ",$AK800," ",$AL800,".")</f>
        <v>Alex gave the hotdog to their sister.</v>
      </c>
      <c r="AD800" s="107">
        <v>3</v>
      </c>
      <c r="AE800" s="106" t="str" cm="1">
        <f t="array" ref="AE800">_xlfn.IFS($B800="both", "_nametag", $B800="nametag", "_nametag", $B800="intro", "", $B800="neither", "")</f>
        <v/>
      </c>
      <c r="AF800" s="108" t="s">
        <v>5</v>
      </c>
      <c r="AG800" s="108" t="s">
        <v>6</v>
      </c>
      <c r="AH800" s="108" t="str">
        <f t="shared" si="148"/>
        <v>hotdog</v>
      </c>
      <c r="AI800" s="108" t="s">
        <v>8</v>
      </c>
      <c r="AJ800" s="110" t="str">
        <f t="shared" si="146"/>
        <v>bottom left</v>
      </c>
      <c r="AK800" s="110" t="str" cm="1">
        <f t="array" ref="AK800">_xlfn.IFS($G800="he", "his", $G800="she", "her", $G800="they", "their")</f>
        <v>their</v>
      </c>
      <c r="AL800" s="110" t="s">
        <v>136</v>
      </c>
      <c r="AM800" s="111" t="str">
        <f t="shared" si="147"/>
        <v>they_sister</v>
      </c>
      <c r="AN800" s="106" t="str">
        <f t="shared" si="149"/>
        <v>ST1_brother_alex.png</v>
      </c>
      <c r="AO800" s="106" t="str">
        <f t="shared" si="150"/>
        <v>ST1_sister_alex.png</v>
      </c>
      <c r="AP800" s="106" t="str">
        <f t="shared" si="151"/>
        <v>ST2_brother_jaime.png</v>
      </c>
      <c r="AQ800" s="106" t="str">
        <f t="shared" si="152"/>
        <v>ST2_sister_jaime.png</v>
      </c>
      <c r="AR800" s="106" t="s">
        <v>355</v>
      </c>
      <c r="AS800" s="106" t="s">
        <v>358</v>
      </c>
      <c r="AT800" s="106" t="s">
        <v>356</v>
      </c>
      <c r="AU800" s="106" t="s">
        <v>357</v>
      </c>
    </row>
    <row r="801" spans="1:47" x14ac:dyDescent="0.25">
      <c r="A801" s="107">
        <v>23</v>
      </c>
      <c r="B801" s="107" t="s">
        <v>125</v>
      </c>
      <c r="C801" s="107">
        <v>5</v>
      </c>
      <c r="D801" s="46" t="s">
        <v>10</v>
      </c>
      <c r="E801" s="46" t="str">
        <f t="shared" si="142"/>
        <v>neither_list5_critical1</v>
      </c>
      <c r="F801" s="109" t="s">
        <v>337</v>
      </c>
      <c r="G801" s="46" t="s">
        <v>195</v>
      </c>
      <c r="H801" s="46">
        <f>VLOOKUP($C801&amp;$G801,'Character Sets'!$A$3:$H$21,3,FALSE)</f>
        <v>13</v>
      </c>
      <c r="I801" s="46" t="str">
        <f>VLOOKUP($C801&amp;$G801,'Character Sets'!$A$3:$H$21,4,FALSE)</f>
        <v>HT2</v>
      </c>
      <c r="J801" s="46" t="str">
        <f>LOWER(VLOOKUP($C801&amp;$G801,'Character Sets'!$A$3:$H$21,6,FALSE))</f>
        <v>casey</v>
      </c>
      <c r="K801" s="114" t="str">
        <f t="shared" si="143"/>
        <v>HT2_he_casey.png</v>
      </c>
      <c r="L801" s="46" t="s">
        <v>196</v>
      </c>
      <c r="M801" s="46">
        <f>VLOOKUP($C801&amp;$L801,'Character Sets'!$A$3:$H$21,3,FALSE)</f>
        <v>14</v>
      </c>
      <c r="N801" s="46" t="str">
        <f>VLOOKUP($C801&amp;$L801,'Character Sets'!$A$3:$H$21,4,FALSE)</f>
        <v>ST2</v>
      </c>
      <c r="O801" s="46" t="str">
        <f>LOWER(VLOOKUP($C801&amp;$L801,'Character Sets'!$A$3:$H$21,6,FALSE))</f>
        <v>jaime</v>
      </c>
      <c r="P801" s="114" t="str">
        <f t="shared" si="144"/>
        <v>ST2_she_jaime.png</v>
      </c>
      <c r="Q801" s="114" t="s">
        <v>16</v>
      </c>
      <c r="R801" s="107" cm="1">
        <f t="array" ref="R801">_xlfn.IFS($AF801="left", 275, $AF801="right", 525)</f>
        <v>275</v>
      </c>
      <c r="S801" s="107" cm="1">
        <f t="array" ref="S801">_xlfn.IFS($AG801="left", 275, $AG801="right", 525)</f>
        <v>525</v>
      </c>
      <c r="T801" s="107" cm="1">
        <f t="array" ref="T801">_xlfn.IFS($AF801="left", 175, $AF801="right", 725)</f>
        <v>175</v>
      </c>
      <c r="U801" s="107" cm="1">
        <f t="array" ref="U801">_xlfn.IFS($AI801="top", 150, $AI801="bottom", 250)</f>
        <v>150</v>
      </c>
      <c r="V801" s="107" cm="1">
        <f t="array" ref="V801">_xlfn.IFS($AI801="top", 100, $AI801="bottom", 300)</f>
        <v>100</v>
      </c>
      <c r="W801" s="107" cm="1">
        <f t="array" ref="W801">_xlfn.IFS($AI801="top", 50, $AI801="bottom", 350)</f>
        <v>50</v>
      </c>
      <c r="X801" s="111" t="str">
        <f t="shared" si="145"/>
        <v>HT2_brother_casey.png</v>
      </c>
      <c r="Y801" s="106" t="str" cm="1">
        <f t="array" ref="Y801">_xlfn.IFS($AR801="target_sister",$AO801,$AR801="target_brother", $AN801,$AR801="distractor_sister",$AQ801,$AR801="distractor_brother",$AP801)</f>
        <v>HT2_brother_casey.png</v>
      </c>
      <c r="Z801" s="106" t="str" cm="1">
        <f t="array" ref="Z801">_xlfn.IFS($AS801="target_sister",$AO801,$AS801="target_brother", $AN801,$AS801="distractor_sister",$AQ801,$AS801="distractor_brother",$AP801)</f>
        <v>ST2_brother_jaime.png</v>
      </c>
      <c r="AA801" s="106" t="str" cm="1">
        <f t="array" ref="AA801">_xlfn.IFS($AT801="target_sister",$AO801,$AT801="target_brother", $AN801,$AT801="distractor_sister",$AQ801,$AT801="distractor_brother",$AP801)</f>
        <v>HT2_sister_casey.png</v>
      </c>
      <c r="AB801" s="106" t="str" cm="1">
        <f t="array" ref="AB801">_xlfn.IFS($AU801="target_sister",$AO801,$AU801="target_brother", $AN801,$AU801="distractor_sister",$AQ801,$AU801="distractor_brother",$AP801)</f>
        <v>ST2_sister_jaime.png</v>
      </c>
      <c r="AC801" s="111" t="str">
        <f>_xlfn.CONCAT(VLOOKUP($C801&amp;$G801,'Character Sets'!$A$3:$H$21,6,FALSE)," gave the ",LEFT($Q801,FIND(".",$Q801)-1)," to ",$AK801," ",$AL801,".")</f>
        <v>Casey gave the chocolate to his brother.</v>
      </c>
      <c r="AD801" s="107">
        <v>1</v>
      </c>
      <c r="AE801" s="106" t="str" cm="1">
        <f t="array" ref="AE801">_xlfn.IFS($B801="both", "_nametag", $B801="nametag", "_nametag", $B801="intro", "", $B801="neither", "")</f>
        <v/>
      </c>
      <c r="AF801" s="46" t="s">
        <v>5</v>
      </c>
      <c r="AG801" s="46" t="s">
        <v>6</v>
      </c>
      <c r="AH801" s="108" t="str">
        <f t="shared" si="148"/>
        <v>chocolate</v>
      </c>
      <c r="AI801" s="46" t="s">
        <v>7</v>
      </c>
      <c r="AJ801" s="110" t="str">
        <f t="shared" si="146"/>
        <v>top left</v>
      </c>
      <c r="AK801" s="110" t="str" cm="1">
        <f t="array" ref="AK801">_xlfn.IFS($G801="he", "his", $G801="she", "her", $G801="they", "their")</f>
        <v>his</v>
      </c>
      <c r="AL801" s="110" t="s">
        <v>135</v>
      </c>
      <c r="AM801" s="111" t="str">
        <f t="shared" si="147"/>
        <v>he_brother</v>
      </c>
      <c r="AN801" s="106" t="str">
        <f t="shared" si="149"/>
        <v>HT2_brother_casey.png</v>
      </c>
      <c r="AO801" s="106" t="str">
        <f t="shared" si="150"/>
        <v>HT2_sister_casey.png</v>
      </c>
      <c r="AP801" s="106" t="str">
        <f t="shared" si="151"/>
        <v>ST2_brother_jaime.png</v>
      </c>
      <c r="AQ801" s="106" t="str">
        <f t="shared" si="152"/>
        <v>ST2_sister_jaime.png</v>
      </c>
      <c r="AR801" s="106" t="s">
        <v>355</v>
      </c>
      <c r="AS801" s="106" t="s">
        <v>357</v>
      </c>
      <c r="AT801" s="106" t="s">
        <v>356</v>
      </c>
      <c r="AU801" s="106" t="s">
        <v>358</v>
      </c>
    </row>
    <row r="802" spans="1:47" x14ac:dyDescent="0.25">
      <c r="A802" s="107">
        <v>23</v>
      </c>
      <c r="B802" s="107" t="s">
        <v>125</v>
      </c>
      <c r="C802" s="107">
        <v>5</v>
      </c>
      <c r="D802" s="46" t="s">
        <v>10</v>
      </c>
      <c r="E802" s="46" t="str">
        <f t="shared" si="142"/>
        <v>neither_list5_critical2</v>
      </c>
      <c r="F802" s="46" t="s">
        <v>337</v>
      </c>
      <c r="G802" s="46" t="s">
        <v>195</v>
      </c>
      <c r="H802" s="46">
        <f>VLOOKUP($C802&amp;$G802,'Character Sets'!$A$3:$H$21,3,FALSE)</f>
        <v>13</v>
      </c>
      <c r="I802" s="46" t="str">
        <f>VLOOKUP($C802&amp;$G802,'Character Sets'!$A$3:$H$21,4,FALSE)</f>
        <v>HT2</v>
      </c>
      <c r="J802" s="46" t="str">
        <f>LOWER(VLOOKUP($C802&amp;$G802,'Character Sets'!$A$3:$H$21,6,FALSE))</f>
        <v>casey</v>
      </c>
      <c r="K802" s="114" t="str">
        <f t="shared" si="143"/>
        <v>HT2_he_casey.png</v>
      </c>
      <c r="L802" s="46" t="s">
        <v>196</v>
      </c>
      <c r="M802" s="46">
        <f>VLOOKUP($C802&amp;$L802,'Character Sets'!$A$3:$H$21,3,FALSE)</f>
        <v>14</v>
      </c>
      <c r="N802" s="46" t="str">
        <f>VLOOKUP($C802&amp;$L802,'Character Sets'!$A$3:$H$21,4,FALSE)</f>
        <v>ST2</v>
      </c>
      <c r="O802" s="46" t="str">
        <f>LOWER(VLOOKUP($C802&amp;$L802,'Character Sets'!$A$3:$H$21,6,FALSE))</f>
        <v>jaime</v>
      </c>
      <c r="P802" s="114" t="str">
        <f t="shared" si="144"/>
        <v>ST2_she_jaime.png</v>
      </c>
      <c r="Q802" s="114" t="s">
        <v>17</v>
      </c>
      <c r="R802" s="107" cm="1">
        <f t="array" ref="R802">_xlfn.IFS($AF802="left", 275, $AF802="right", 525)</f>
        <v>525</v>
      </c>
      <c r="S802" s="107" cm="1">
        <f t="array" ref="S802">_xlfn.IFS($AG802="left", 275, $AG802="right", 525)</f>
        <v>275</v>
      </c>
      <c r="T802" s="107" cm="1">
        <f t="array" ref="T802">_xlfn.IFS($AF802="left", 175, $AF802="right", 725)</f>
        <v>725</v>
      </c>
      <c r="U802" s="107" cm="1">
        <f t="array" ref="U802">_xlfn.IFS($AI802="top", 150, $AI802="bottom", 250)</f>
        <v>150</v>
      </c>
      <c r="V802" s="107" cm="1">
        <f t="array" ref="V802">_xlfn.IFS($AI802="top", 100, $AI802="bottom", 300)</f>
        <v>100</v>
      </c>
      <c r="W802" s="107" cm="1">
        <f t="array" ref="W802">_xlfn.IFS($AI802="top", 50, $AI802="bottom", 350)</f>
        <v>50</v>
      </c>
      <c r="X802" s="111" t="str">
        <f t="shared" si="145"/>
        <v>HT2_sister_casey.png</v>
      </c>
      <c r="Y802" s="106" t="str" cm="1">
        <f t="array" ref="Y802">_xlfn.IFS($AR802="target_sister",$AO802,$AR802="target_brother", $AN802,$AR802="distractor_sister",$AQ802,$AR802="distractor_brother",$AP802)</f>
        <v>ST2_sister_jaime.png</v>
      </c>
      <c r="Z802" s="106" t="str" cm="1">
        <f t="array" ref="Z802">_xlfn.IFS($AS802="target_sister",$AO802,$AS802="target_brother", $AN802,$AS802="distractor_sister",$AQ802,$AS802="distractor_brother",$AP802)</f>
        <v>HT2_sister_casey.png</v>
      </c>
      <c r="AA802" s="106" t="str" cm="1">
        <f t="array" ref="AA802">_xlfn.IFS($AT802="target_sister",$AO802,$AT802="target_brother", $AN802,$AT802="distractor_sister",$AQ802,$AT802="distractor_brother",$AP802)</f>
        <v>ST2_brother_jaime.png</v>
      </c>
      <c r="AB802" s="106" t="str" cm="1">
        <f t="array" ref="AB802">_xlfn.IFS($AU802="target_sister",$AO802,$AU802="target_brother", $AN802,$AU802="distractor_sister",$AQ802,$AU802="distractor_brother",$AP802)</f>
        <v>HT2_brother_casey.png</v>
      </c>
      <c r="AC802" s="111" t="str">
        <f>_xlfn.CONCAT(VLOOKUP($C802&amp;$G802,'Character Sets'!$A$3:$H$21,6,FALSE)," gave the ",LEFT($Q802,FIND(".",$Q802)-1)," to ",$AK802," ",$AL802,".")</f>
        <v>Casey gave the cherries to his sister.</v>
      </c>
      <c r="AD802" s="107">
        <v>2</v>
      </c>
      <c r="AE802" s="106" t="str" cm="1">
        <f t="array" ref="AE802">_xlfn.IFS($B802="both", "_nametag", $B802="nametag", "_nametag", $B802="intro", "", $B802="neither", "")</f>
        <v/>
      </c>
      <c r="AF802" s="46" t="s">
        <v>6</v>
      </c>
      <c r="AG802" s="46" t="s">
        <v>5</v>
      </c>
      <c r="AH802" s="108" t="str">
        <f t="shared" si="148"/>
        <v>cherries</v>
      </c>
      <c r="AI802" s="46" t="s">
        <v>7</v>
      </c>
      <c r="AJ802" s="110" t="str">
        <f t="shared" si="146"/>
        <v>top right</v>
      </c>
      <c r="AK802" s="110" t="str" cm="1">
        <f t="array" ref="AK802">_xlfn.IFS($G802="he", "his", $G802="she", "her", $G802="they", "their")</f>
        <v>his</v>
      </c>
      <c r="AL802" s="110" t="s">
        <v>136</v>
      </c>
      <c r="AM802" s="111" t="str">
        <f t="shared" si="147"/>
        <v>he_sister</v>
      </c>
      <c r="AN802" s="106" t="str">
        <f t="shared" si="149"/>
        <v>HT2_brother_casey.png</v>
      </c>
      <c r="AO802" s="106" t="str">
        <f t="shared" si="150"/>
        <v>HT2_sister_casey.png</v>
      </c>
      <c r="AP802" s="106" t="str">
        <f t="shared" si="151"/>
        <v>ST2_brother_jaime.png</v>
      </c>
      <c r="AQ802" s="106" t="str">
        <f t="shared" si="152"/>
        <v>ST2_sister_jaime.png</v>
      </c>
      <c r="AR802" s="106" t="s">
        <v>358</v>
      </c>
      <c r="AS802" s="106" t="s">
        <v>356</v>
      </c>
      <c r="AT802" s="106" t="s">
        <v>357</v>
      </c>
      <c r="AU802" s="106" t="s">
        <v>355</v>
      </c>
    </row>
    <row r="803" spans="1:47" x14ac:dyDescent="0.25">
      <c r="A803" s="107">
        <v>23</v>
      </c>
      <c r="B803" s="107" t="s">
        <v>125</v>
      </c>
      <c r="C803" s="107">
        <v>5</v>
      </c>
      <c r="D803" s="46" t="s">
        <v>10</v>
      </c>
      <c r="E803" s="46" t="str">
        <f t="shared" si="142"/>
        <v>neither_list5_critical3</v>
      </c>
      <c r="F803" s="46" t="s">
        <v>337</v>
      </c>
      <c r="G803" s="46" t="s">
        <v>195</v>
      </c>
      <c r="H803" s="46">
        <f>VLOOKUP($C803&amp;$G803,'Character Sets'!$A$3:$H$21,3,FALSE)</f>
        <v>13</v>
      </c>
      <c r="I803" s="46" t="str">
        <f>VLOOKUP($C803&amp;$G803,'Character Sets'!$A$3:$H$21,4,FALSE)</f>
        <v>HT2</v>
      </c>
      <c r="J803" s="46" t="str">
        <f>LOWER(VLOOKUP($C803&amp;$G803,'Character Sets'!$A$3:$H$21,6,FALSE))</f>
        <v>casey</v>
      </c>
      <c r="K803" s="114" t="str">
        <f t="shared" si="143"/>
        <v>HT2_he_casey.png</v>
      </c>
      <c r="L803" s="46" t="s">
        <v>196</v>
      </c>
      <c r="M803" s="46">
        <f>VLOOKUP($C803&amp;$L803,'Character Sets'!$A$3:$H$21,3,FALSE)</f>
        <v>14</v>
      </c>
      <c r="N803" s="46" t="str">
        <f>VLOOKUP($C803&amp;$L803,'Character Sets'!$A$3:$H$21,4,FALSE)</f>
        <v>ST2</v>
      </c>
      <c r="O803" s="46" t="str">
        <f>LOWER(VLOOKUP($C803&amp;$L803,'Character Sets'!$A$3:$H$21,6,FALSE))</f>
        <v>jaime</v>
      </c>
      <c r="P803" s="114" t="str">
        <f t="shared" si="144"/>
        <v>ST2_she_jaime.png</v>
      </c>
      <c r="Q803" s="114" t="s">
        <v>18</v>
      </c>
      <c r="R803" s="107" cm="1">
        <f t="array" ref="R803">_xlfn.IFS($AF803="left", 275, $AF803="right", 525)</f>
        <v>275</v>
      </c>
      <c r="S803" s="107" cm="1">
        <f t="array" ref="S803">_xlfn.IFS($AG803="left", 275, $AG803="right", 525)</f>
        <v>525</v>
      </c>
      <c r="T803" s="107" cm="1">
        <f t="array" ref="T803">_xlfn.IFS($AF803="left", 175, $AF803="right", 725)</f>
        <v>175</v>
      </c>
      <c r="U803" s="107" cm="1">
        <f t="array" ref="U803">_xlfn.IFS($AI803="top", 150, $AI803="bottom", 250)</f>
        <v>250</v>
      </c>
      <c r="V803" s="107" cm="1">
        <f t="array" ref="V803">_xlfn.IFS($AI803="top", 100, $AI803="bottom", 300)</f>
        <v>300</v>
      </c>
      <c r="W803" s="107" cm="1">
        <f t="array" ref="W803">_xlfn.IFS($AI803="top", 50, $AI803="bottom", 350)</f>
        <v>350</v>
      </c>
      <c r="X803" s="111" t="str">
        <f t="shared" si="145"/>
        <v>HT2_sister_casey.png</v>
      </c>
      <c r="Y803" s="106" t="str" cm="1">
        <f t="array" ref="Y803">_xlfn.IFS($AR803="target_sister",$AO803,$AR803="target_brother", $AN803,$AR803="distractor_sister",$AQ803,$AR803="distractor_brother",$AP803)</f>
        <v>HT2_brother_casey.png</v>
      </c>
      <c r="Z803" s="106" t="str" cm="1">
        <f t="array" ref="Z803">_xlfn.IFS($AS803="target_sister",$AO803,$AS803="target_brother", $AN803,$AS803="distractor_sister",$AQ803,$AS803="distractor_brother",$AP803)</f>
        <v>ST2_brother_jaime.png</v>
      </c>
      <c r="AA803" s="106" t="str" cm="1">
        <f t="array" ref="AA803">_xlfn.IFS($AT803="target_sister",$AO803,$AT803="target_brother", $AN803,$AT803="distractor_sister",$AQ803,$AT803="distractor_brother",$AP803)</f>
        <v>HT2_sister_casey.png</v>
      </c>
      <c r="AB803" s="106" t="str" cm="1">
        <f t="array" ref="AB803">_xlfn.IFS($AU803="target_sister",$AO803,$AU803="target_brother", $AN803,$AU803="distractor_sister",$AQ803,$AU803="distractor_brother",$AP803)</f>
        <v>ST2_sister_jaime.png</v>
      </c>
      <c r="AC803" s="111" t="str">
        <f>_xlfn.CONCAT(VLOOKUP($C803&amp;$G803,'Character Sets'!$A$3:$H$21,6,FALSE)," gave the ",LEFT($Q803,FIND(".",$Q803)-1)," to ",$AK803," ",$AL803,".")</f>
        <v>Casey gave the avocado to his sister.</v>
      </c>
      <c r="AD803" s="107">
        <v>3</v>
      </c>
      <c r="AE803" s="106" t="str" cm="1">
        <f t="array" ref="AE803">_xlfn.IFS($B803="both", "_nametag", $B803="nametag", "_nametag", $B803="intro", "", $B803="neither", "")</f>
        <v/>
      </c>
      <c r="AF803" s="46" t="s">
        <v>5</v>
      </c>
      <c r="AG803" s="46" t="s">
        <v>6</v>
      </c>
      <c r="AH803" s="108" t="str">
        <f t="shared" si="148"/>
        <v>avocado</v>
      </c>
      <c r="AI803" s="46" t="s">
        <v>8</v>
      </c>
      <c r="AJ803" s="110" t="str">
        <f t="shared" si="146"/>
        <v>bottom left</v>
      </c>
      <c r="AK803" s="110" t="str" cm="1">
        <f t="array" ref="AK803">_xlfn.IFS($G803="he", "his", $G803="she", "her", $G803="they", "their")</f>
        <v>his</v>
      </c>
      <c r="AL803" s="110" t="s">
        <v>136</v>
      </c>
      <c r="AM803" s="111" t="str">
        <f t="shared" si="147"/>
        <v>he_sister</v>
      </c>
      <c r="AN803" s="106" t="str">
        <f t="shared" si="149"/>
        <v>HT2_brother_casey.png</v>
      </c>
      <c r="AO803" s="106" t="str">
        <f t="shared" si="150"/>
        <v>HT2_sister_casey.png</v>
      </c>
      <c r="AP803" s="106" t="str">
        <f t="shared" si="151"/>
        <v>ST2_brother_jaime.png</v>
      </c>
      <c r="AQ803" s="106" t="str">
        <f t="shared" si="152"/>
        <v>ST2_sister_jaime.png</v>
      </c>
      <c r="AR803" s="106" t="s">
        <v>355</v>
      </c>
      <c r="AS803" s="106" t="s">
        <v>357</v>
      </c>
      <c r="AT803" s="106" t="s">
        <v>356</v>
      </c>
      <c r="AU803" s="106" t="s">
        <v>358</v>
      </c>
    </row>
    <row r="804" spans="1:47" x14ac:dyDescent="0.25">
      <c r="A804" s="107">
        <v>23</v>
      </c>
      <c r="B804" s="107" t="s">
        <v>125</v>
      </c>
      <c r="C804" s="107">
        <v>5</v>
      </c>
      <c r="D804" s="46" t="s">
        <v>10</v>
      </c>
      <c r="E804" s="46" t="str">
        <f t="shared" si="142"/>
        <v>neither_list5_critical4</v>
      </c>
      <c r="F804" s="46" t="s">
        <v>337</v>
      </c>
      <c r="G804" s="46" t="s">
        <v>195</v>
      </c>
      <c r="H804" s="46">
        <f>VLOOKUP($C804&amp;$G804,'Character Sets'!$A$3:$H$21,3,FALSE)</f>
        <v>13</v>
      </c>
      <c r="I804" s="46" t="str">
        <f>VLOOKUP($C804&amp;$G804,'Character Sets'!$A$3:$H$21,4,FALSE)</f>
        <v>HT2</v>
      </c>
      <c r="J804" s="46" t="str">
        <f>LOWER(VLOOKUP($C804&amp;$G804,'Character Sets'!$A$3:$H$21,6,FALSE))</f>
        <v>casey</v>
      </c>
      <c r="K804" s="114" t="str">
        <f t="shared" si="143"/>
        <v>HT2_he_casey.png</v>
      </c>
      <c r="L804" s="46" t="s">
        <v>196</v>
      </c>
      <c r="M804" s="46">
        <f>VLOOKUP($C804&amp;$L804,'Character Sets'!$A$3:$H$21,3,FALSE)</f>
        <v>14</v>
      </c>
      <c r="N804" s="46" t="str">
        <f>VLOOKUP($C804&amp;$L804,'Character Sets'!$A$3:$H$21,4,FALSE)</f>
        <v>ST2</v>
      </c>
      <c r="O804" s="46" t="str">
        <f>LOWER(VLOOKUP($C804&amp;$L804,'Character Sets'!$A$3:$H$21,6,FALSE))</f>
        <v>jaime</v>
      </c>
      <c r="P804" s="114" t="str">
        <f t="shared" si="144"/>
        <v>ST2_she_jaime.png</v>
      </c>
      <c r="Q804" s="114" t="s">
        <v>105</v>
      </c>
      <c r="R804" s="107" cm="1">
        <f t="array" ref="R804">_xlfn.IFS($AF804="left", 275, $AF804="right", 525)</f>
        <v>525</v>
      </c>
      <c r="S804" s="107" cm="1">
        <f t="array" ref="S804">_xlfn.IFS($AG804="left", 275, $AG804="right", 525)</f>
        <v>275</v>
      </c>
      <c r="T804" s="107" cm="1">
        <f t="array" ref="T804">_xlfn.IFS($AF804="left", 175, $AF804="right", 725)</f>
        <v>725</v>
      </c>
      <c r="U804" s="107" cm="1">
        <f t="array" ref="U804">_xlfn.IFS($AI804="top", 150, $AI804="bottom", 250)</f>
        <v>250</v>
      </c>
      <c r="V804" s="107" cm="1">
        <f t="array" ref="V804">_xlfn.IFS($AI804="top", 100, $AI804="bottom", 300)</f>
        <v>300</v>
      </c>
      <c r="W804" s="107" cm="1">
        <f t="array" ref="W804">_xlfn.IFS($AI804="top", 50, $AI804="bottom", 350)</f>
        <v>350</v>
      </c>
      <c r="X804" s="111" t="str">
        <f t="shared" si="145"/>
        <v>HT2_brother_casey.png</v>
      </c>
      <c r="Y804" s="106" t="str" cm="1">
        <f t="array" ref="Y804">_xlfn.IFS($AR804="target_sister",$AO804,$AR804="target_brother", $AN804,$AR804="distractor_sister",$AQ804,$AR804="distractor_brother",$AP804)</f>
        <v>ST2_brother_jaime.png</v>
      </c>
      <c r="Z804" s="106" t="str" cm="1">
        <f t="array" ref="Z804">_xlfn.IFS($AS804="target_sister",$AO804,$AS804="target_brother", $AN804,$AS804="distractor_sister",$AQ804,$AS804="distractor_brother",$AP804)</f>
        <v>HT2_sister_casey.png</v>
      </c>
      <c r="AA804" s="106" t="str" cm="1">
        <f t="array" ref="AA804">_xlfn.IFS($AT804="target_sister",$AO804,$AT804="target_brother", $AN804,$AT804="distractor_sister",$AQ804,$AT804="distractor_brother",$AP804)</f>
        <v>ST2_sister_jaime.png</v>
      </c>
      <c r="AB804" s="106" t="str" cm="1">
        <f t="array" ref="AB804">_xlfn.IFS($AU804="target_sister",$AO804,$AU804="target_brother", $AN804,$AU804="distractor_sister",$AQ804,$AU804="distractor_brother",$AP804)</f>
        <v>HT2_brother_casey.png</v>
      </c>
      <c r="AC804" s="111" t="str">
        <f>_xlfn.CONCAT(VLOOKUP($C804&amp;$G804,'Character Sets'!$A$3:$H$21,6,FALSE)," gave the ",LEFT($Q804,FIND(".",$Q804)-1)," to ",$AK804," ",$AL804,".")</f>
        <v>Casey gave the pumpkin to his brother.</v>
      </c>
      <c r="AD804" s="107">
        <v>4</v>
      </c>
      <c r="AE804" s="106" t="str" cm="1">
        <f t="array" ref="AE804">_xlfn.IFS($B804="both", "_nametag", $B804="nametag", "_nametag", $B804="intro", "", $B804="neither", "")</f>
        <v/>
      </c>
      <c r="AF804" s="46" t="s">
        <v>6</v>
      </c>
      <c r="AG804" s="46" t="s">
        <v>5</v>
      </c>
      <c r="AH804" s="108" t="str">
        <f t="shared" si="148"/>
        <v>pumpkin</v>
      </c>
      <c r="AI804" s="46" t="s">
        <v>8</v>
      </c>
      <c r="AJ804" s="110" t="str">
        <f t="shared" si="146"/>
        <v>bottom right</v>
      </c>
      <c r="AK804" s="110" t="str" cm="1">
        <f t="array" ref="AK804">_xlfn.IFS($G804="he", "his", $G804="she", "her", $G804="they", "their")</f>
        <v>his</v>
      </c>
      <c r="AL804" s="110" t="s">
        <v>135</v>
      </c>
      <c r="AM804" s="111" t="str">
        <f t="shared" si="147"/>
        <v>he_brother</v>
      </c>
      <c r="AN804" s="106" t="str">
        <f t="shared" si="149"/>
        <v>HT2_brother_casey.png</v>
      </c>
      <c r="AO804" s="106" t="str">
        <f t="shared" si="150"/>
        <v>HT2_sister_casey.png</v>
      </c>
      <c r="AP804" s="106" t="str">
        <f t="shared" si="151"/>
        <v>ST2_brother_jaime.png</v>
      </c>
      <c r="AQ804" s="106" t="str">
        <f t="shared" si="152"/>
        <v>ST2_sister_jaime.png</v>
      </c>
      <c r="AR804" s="106" t="s">
        <v>357</v>
      </c>
      <c r="AS804" s="106" t="s">
        <v>356</v>
      </c>
      <c r="AT804" s="106" t="s">
        <v>358</v>
      </c>
      <c r="AU804" s="106" t="s">
        <v>355</v>
      </c>
    </row>
    <row r="805" spans="1:47" x14ac:dyDescent="0.25">
      <c r="A805" s="107">
        <v>23</v>
      </c>
      <c r="B805" s="107" t="s">
        <v>125</v>
      </c>
      <c r="C805" s="107">
        <v>5</v>
      </c>
      <c r="D805" s="46" t="s">
        <v>10</v>
      </c>
      <c r="E805" s="46" t="str">
        <f t="shared" si="142"/>
        <v>neither_list5_critical5</v>
      </c>
      <c r="F805" s="46" t="s">
        <v>337</v>
      </c>
      <c r="G805" s="46" t="s">
        <v>195</v>
      </c>
      <c r="H805" s="46">
        <f>VLOOKUP($C805&amp;$G805,'Character Sets'!$A$3:$H$21,3,FALSE)</f>
        <v>13</v>
      </c>
      <c r="I805" s="46" t="str">
        <f>VLOOKUP($C805&amp;$G805,'Character Sets'!$A$3:$H$21,4,FALSE)</f>
        <v>HT2</v>
      </c>
      <c r="J805" s="46" t="str">
        <f>LOWER(VLOOKUP($C805&amp;$G805,'Character Sets'!$A$3:$H$21,6,FALSE))</f>
        <v>casey</v>
      </c>
      <c r="K805" s="114" t="str">
        <f t="shared" si="143"/>
        <v>HT2_he_casey.png</v>
      </c>
      <c r="L805" s="46" t="s">
        <v>196</v>
      </c>
      <c r="M805" s="46">
        <f>VLOOKUP($C805&amp;$L805,'Character Sets'!$A$3:$H$21,3,FALSE)</f>
        <v>14</v>
      </c>
      <c r="N805" s="46" t="str">
        <f>VLOOKUP($C805&amp;$L805,'Character Sets'!$A$3:$H$21,4,FALSE)</f>
        <v>ST2</v>
      </c>
      <c r="O805" s="46" t="str">
        <f>LOWER(VLOOKUP($C805&amp;$L805,'Character Sets'!$A$3:$H$21,6,FALSE))</f>
        <v>jaime</v>
      </c>
      <c r="P805" s="114" t="str">
        <f t="shared" si="144"/>
        <v>ST2_she_jaime.png</v>
      </c>
      <c r="Q805" s="114" t="s">
        <v>19</v>
      </c>
      <c r="R805" s="107" cm="1">
        <f t="array" ref="R805">_xlfn.IFS($AF805="left", 275, $AF805="right", 525)</f>
        <v>275</v>
      </c>
      <c r="S805" s="107" cm="1">
        <f t="array" ref="S805">_xlfn.IFS($AG805="left", 275, $AG805="right", 525)</f>
        <v>525</v>
      </c>
      <c r="T805" s="107" cm="1">
        <f t="array" ref="T805">_xlfn.IFS($AF805="left", 175, $AF805="right", 725)</f>
        <v>175</v>
      </c>
      <c r="U805" s="107" cm="1">
        <f t="array" ref="U805">_xlfn.IFS($AI805="top", 150, $AI805="bottom", 250)</f>
        <v>150</v>
      </c>
      <c r="V805" s="107" cm="1">
        <f t="array" ref="V805">_xlfn.IFS($AI805="top", 100, $AI805="bottom", 300)</f>
        <v>100</v>
      </c>
      <c r="W805" s="107" cm="1">
        <f t="array" ref="W805">_xlfn.IFS($AI805="top", 50, $AI805="bottom", 350)</f>
        <v>50</v>
      </c>
      <c r="X805" s="111" t="str">
        <f t="shared" si="145"/>
        <v>HT2_sister_casey.png</v>
      </c>
      <c r="Y805" s="106" t="str" cm="1">
        <f t="array" ref="Y805">_xlfn.IFS($AR805="target_sister",$AO805,$AR805="target_brother", $AN805,$AR805="distractor_sister",$AQ805,$AR805="distractor_brother",$AP805)</f>
        <v>HT2_sister_casey.png</v>
      </c>
      <c r="Z805" s="106" t="str" cm="1">
        <f t="array" ref="Z805">_xlfn.IFS($AS805="target_sister",$AO805,$AS805="target_brother", $AN805,$AS805="distractor_sister",$AQ805,$AS805="distractor_brother",$AP805)</f>
        <v>ST2_sister_jaime.png</v>
      </c>
      <c r="AA805" s="106" t="str" cm="1">
        <f t="array" ref="AA805">_xlfn.IFS($AT805="target_sister",$AO805,$AT805="target_brother", $AN805,$AT805="distractor_sister",$AQ805,$AT805="distractor_brother",$AP805)</f>
        <v>HT2_brother_casey.png</v>
      </c>
      <c r="AB805" s="106" t="str" cm="1">
        <f t="array" ref="AB805">_xlfn.IFS($AU805="target_sister",$AO805,$AU805="target_brother", $AN805,$AU805="distractor_sister",$AQ805,$AU805="distractor_brother",$AP805)</f>
        <v>ST2_brother_jaime.png</v>
      </c>
      <c r="AC805" s="111" t="str">
        <f>_xlfn.CONCAT(VLOOKUP($C805&amp;$G805,'Character Sets'!$A$3:$H$21,6,FALSE)," gave the ",LEFT($Q805,FIND(".",$Q805)-1)," to ",$AK805," ",$AL805,".")</f>
        <v>Casey gave the bread to his sister.</v>
      </c>
      <c r="AD805" s="107">
        <v>5</v>
      </c>
      <c r="AE805" s="106" t="str" cm="1">
        <f t="array" ref="AE805">_xlfn.IFS($B805="both", "_nametag", $B805="nametag", "_nametag", $B805="intro", "", $B805="neither", "")</f>
        <v/>
      </c>
      <c r="AF805" s="46" t="s">
        <v>5</v>
      </c>
      <c r="AG805" s="46" t="s">
        <v>6</v>
      </c>
      <c r="AH805" s="108" t="str">
        <f t="shared" si="148"/>
        <v>bread</v>
      </c>
      <c r="AI805" s="46" t="s">
        <v>7</v>
      </c>
      <c r="AJ805" s="110" t="str">
        <f t="shared" si="146"/>
        <v>top left</v>
      </c>
      <c r="AK805" s="110" t="str" cm="1">
        <f t="array" ref="AK805">_xlfn.IFS($G805="he", "his", $G805="she", "her", $G805="they", "their")</f>
        <v>his</v>
      </c>
      <c r="AL805" s="110" t="s">
        <v>136</v>
      </c>
      <c r="AM805" s="111" t="str">
        <f t="shared" si="147"/>
        <v>he_sister</v>
      </c>
      <c r="AN805" s="106" t="str">
        <f t="shared" si="149"/>
        <v>HT2_brother_casey.png</v>
      </c>
      <c r="AO805" s="106" t="str">
        <f t="shared" si="150"/>
        <v>HT2_sister_casey.png</v>
      </c>
      <c r="AP805" s="106" t="str">
        <f t="shared" si="151"/>
        <v>ST2_brother_jaime.png</v>
      </c>
      <c r="AQ805" s="106" t="str">
        <f t="shared" si="152"/>
        <v>ST2_sister_jaime.png</v>
      </c>
      <c r="AR805" s="106" t="s">
        <v>356</v>
      </c>
      <c r="AS805" s="106" t="s">
        <v>358</v>
      </c>
      <c r="AT805" s="106" t="s">
        <v>355</v>
      </c>
      <c r="AU805" s="106" t="s">
        <v>357</v>
      </c>
    </row>
    <row r="806" spans="1:47" x14ac:dyDescent="0.25">
      <c r="A806" s="107">
        <v>23</v>
      </c>
      <c r="B806" s="107" t="s">
        <v>125</v>
      </c>
      <c r="C806" s="107">
        <v>5</v>
      </c>
      <c r="D806" s="46" t="s">
        <v>10</v>
      </c>
      <c r="E806" s="46" t="str">
        <f t="shared" si="142"/>
        <v>neither_list5_critical6</v>
      </c>
      <c r="F806" s="109" t="s">
        <v>338</v>
      </c>
      <c r="G806" s="46" t="s">
        <v>195</v>
      </c>
      <c r="H806" s="46">
        <f>VLOOKUP($C806&amp;$G806,'Character Sets'!$A$3:$H$21,3,FALSE)</f>
        <v>13</v>
      </c>
      <c r="I806" s="46" t="str">
        <f>VLOOKUP($C806&amp;$G806,'Character Sets'!$A$3:$H$21,4,FALSE)</f>
        <v>HT2</v>
      </c>
      <c r="J806" s="46" t="str">
        <f>LOWER(VLOOKUP($C806&amp;$G806,'Character Sets'!$A$3:$H$21,6,FALSE))</f>
        <v>casey</v>
      </c>
      <c r="K806" s="114" t="str">
        <f t="shared" si="143"/>
        <v>HT2_he_casey.png</v>
      </c>
      <c r="L806" s="46" t="s">
        <v>197</v>
      </c>
      <c r="M806" s="46">
        <f>VLOOKUP($C806&amp;$L806,'Character Sets'!$A$3:$H$21,3,FALSE)</f>
        <v>15</v>
      </c>
      <c r="N806" s="46" t="str">
        <f>VLOOKUP($C806&amp;$L806,'Character Sets'!$A$3:$H$21,4,FALSE)</f>
        <v>ST1</v>
      </c>
      <c r="O806" s="46" t="str">
        <f>LOWER(VLOOKUP($C806&amp;$L806,'Character Sets'!$A$3:$H$21,6,FALSE))</f>
        <v>alex</v>
      </c>
      <c r="P806" s="114" t="str">
        <f t="shared" si="144"/>
        <v>ST1_they_alex.png</v>
      </c>
      <c r="Q806" s="114" t="s">
        <v>20</v>
      </c>
      <c r="R806" s="107" cm="1">
        <f t="array" ref="R806">_xlfn.IFS($AF806="left", 275, $AF806="right", 525)</f>
        <v>525</v>
      </c>
      <c r="S806" s="107" cm="1">
        <f t="array" ref="S806">_xlfn.IFS($AG806="left", 275, $AG806="right", 525)</f>
        <v>275</v>
      </c>
      <c r="T806" s="107" cm="1">
        <f t="array" ref="T806">_xlfn.IFS($AF806="left", 175, $AF806="right", 725)</f>
        <v>725</v>
      </c>
      <c r="U806" s="107" cm="1">
        <f t="array" ref="U806">_xlfn.IFS($AI806="top", 150, $AI806="bottom", 250)</f>
        <v>150</v>
      </c>
      <c r="V806" s="107" cm="1">
        <f t="array" ref="V806">_xlfn.IFS($AI806="top", 100, $AI806="bottom", 300)</f>
        <v>100</v>
      </c>
      <c r="W806" s="107" cm="1">
        <f t="array" ref="W806">_xlfn.IFS($AI806="top", 50, $AI806="bottom", 350)</f>
        <v>50</v>
      </c>
      <c r="X806" s="111" t="str">
        <f t="shared" si="145"/>
        <v>HT2_brother_casey.png</v>
      </c>
      <c r="Y806" s="106" t="str" cm="1">
        <f t="array" ref="Y806">_xlfn.IFS($AR806="target_sister",$AO806,$AR806="target_brother", $AN806,$AR806="distractor_sister",$AQ806,$AR806="distractor_brother",$AP806)</f>
        <v>ST1_brother_alex.png</v>
      </c>
      <c r="Z806" s="106" t="str" cm="1">
        <f t="array" ref="Z806">_xlfn.IFS($AS806="target_sister",$AO806,$AS806="target_brother", $AN806,$AS806="distractor_sister",$AQ806,$AS806="distractor_brother",$AP806)</f>
        <v>HT2_brother_casey.png</v>
      </c>
      <c r="AA806" s="106" t="str" cm="1">
        <f t="array" ref="AA806">_xlfn.IFS($AT806="target_sister",$AO806,$AT806="target_brother", $AN806,$AT806="distractor_sister",$AQ806,$AT806="distractor_brother",$AP806)</f>
        <v>ST1_sister_alex.png</v>
      </c>
      <c r="AB806" s="106" t="str" cm="1">
        <f t="array" ref="AB806">_xlfn.IFS($AU806="target_sister",$AO806,$AU806="target_brother", $AN806,$AU806="distractor_sister",$AQ806,$AU806="distractor_brother",$AP806)</f>
        <v>HT2_sister_casey.png</v>
      </c>
      <c r="AC806" s="111" t="str">
        <f>_xlfn.CONCAT(VLOOKUP($C806&amp;$G806,'Character Sets'!$A$3:$H$21,6,FALSE)," gave the ",LEFT($Q806,FIND(".",$Q806)-1)," to ",$AK806," ",$AL806,".")</f>
        <v>Casey gave the corn to his brother.</v>
      </c>
      <c r="AD806" s="107">
        <v>6</v>
      </c>
      <c r="AE806" s="106" t="str" cm="1">
        <f t="array" ref="AE806">_xlfn.IFS($B806="both", "_nametag", $B806="nametag", "_nametag", $B806="intro", "", $B806="neither", "")</f>
        <v/>
      </c>
      <c r="AF806" s="46" t="s">
        <v>6</v>
      </c>
      <c r="AG806" s="46" t="s">
        <v>5</v>
      </c>
      <c r="AH806" s="108" t="str">
        <f t="shared" si="148"/>
        <v>corn</v>
      </c>
      <c r="AI806" s="46" t="s">
        <v>7</v>
      </c>
      <c r="AJ806" s="110" t="str">
        <f t="shared" si="146"/>
        <v>top right</v>
      </c>
      <c r="AK806" s="110" t="str" cm="1">
        <f t="array" ref="AK806">_xlfn.IFS($G806="he", "his", $G806="she", "her", $G806="they", "their")</f>
        <v>his</v>
      </c>
      <c r="AL806" s="110" t="s">
        <v>135</v>
      </c>
      <c r="AM806" s="111" t="str">
        <f t="shared" si="147"/>
        <v>he_brother</v>
      </c>
      <c r="AN806" s="106" t="str">
        <f t="shared" si="149"/>
        <v>HT2_brother_casey.png</v>
      </c>
      <c r="AO806" s="106" t="str">
        <f t="shared" si="150"/>
        <v>HT2_sister_casey.png</v>
      </c>
      <c r="AP806" s="106" t="str">
        <f t="shared" si="151"/>
        <v>ST1_brother_alex.png</v>
      </c>
      <c r="AQ806" s="106" t="str">
        <f t="shared" si="152"/>
        <v>ST1_sister_alex.png</v>
      </c>
      <c r="AR806" s="106" t="s">
        <v>357</v>
      </c>
      <c r="AS806" s="106" t="s">
        <v>355</v>
      </c>
      <c r="AT806" s="106" t="s">
        <v>358</v>
      </c>
      <c r="AU806" s="106" t="s">
        <v>356</v>
      </c>
    </row>
    <row r="807" spans="1:47" x14ac:dyDescent="0.25">
      <c r="A807" s="107">
        <v>23</v>
      </c>
      <c r="B807" s="107" t="s">
        <v>125</v>
      </c>
      <c r="C807" s="107">
        <v>5</v>
      </c>
      <c r="D807" s="46" t="s">
        <v>10</v>
      </c>
      <c r="E807" s="46" t="str">
        <f t="shared" si="142"/>
        <v>neither_list5_critical7</v>
      </c>
      <c r="F807" s="109" t="s">
        <v>338</v>
      </c>
      <c r="G807" s="46" t="s">
        <v>195</v>
      </c>
      <c r="H807" s="46">
        <f>VLOOKUP($C807&amp;$G807,'Character Sets'!$A$3:$H$21,3,FALSE)</f>
        <v>13</v>
      </c>
      <c r="I807" s="46" t="str">
        <f>VLOOKUP($C807&amp;$G807,'Character Sets'!$A$3:$H$21,4,FALSE)</f>
        <v>HT2</v>
      </c>
      <c r="J807" s="46" t="str">
        <f>LOWER(VLOOKUP($C807&amp;$G807,'Character Sets'!$A$3:$H$21,6,FALSE))</f>
        <v>casey</v>
      </c>
      <c r="K807" s="114" t="str">
        <f t="shared" si="143"/>
        <v>HT2_he_casey.png</v>
      </c>
      <c r="L807" s="46" t="s">
        <v>197</v>
      </c>
      <c r="M807" s="46">
        <f>VLOOKUP($C807&amp;$L807,'Character Sets'!$A$3:$H$21,3,FALSE)</f>
        <v>15</v>
      </c>
      <c r="N807" s="46" t="str">
        <f>VLOOKUP($C807&amp;$L807,'Character Sets'!$A$3:$H$21,4,FALSE)</f>
        <v>ST1</v>
      </c>
      <c r="O807" s="46" t="str">
        <f>LOWER(VLOOKUP($C807&amp;$L807,'Character Sets'!$A$3:$H$21,6,FALSE))</f>
        <v>alex</v>
      </c>
      <c r="P807" s="114" t="str">
        <f t="shared" si="144"/>
        <v>ST1_they_alex.png</v>
      </c>
      <c r="Q807" s="114" t="s">
        <v>103</v>
      </c>
      <c r="R807" s="107" cm="1">
        <f t="array" ref="R807">_xlfn.IFS($AF807="left", 275, $AF807="right", 525)</f>
        <v>275</v>
      </c>
      <c r="S807" s="107" cm="1">
        <f t="array" ref="S807">_xlfn.IFS($AG807="left", 275, $AG807="right", 525)</f>
        <v>525</v>
      </c>
      <c r="T807" s="107" cm="1">
        <f t="array" ref="T807">_xlfn.IFS($AF807="left", 175, $AF807="right", 725)</f>
        <v>175</v>
      </c>
      <c r="U807" s="107" cm="1">
        <f t="array" ref="U807">_xlfn.IFS($AI807="top", 150, $AI807="bottom", 250)</f>
        <v>250</v>
      </c>
      <c r="V807" s="107" cm="1">
        <f t="array" ref="V807">_xlfn.IFS($AI807="top", 100, $AI807="bottom", 300)</f>
        <v>300</v>
      </c>
      <c r="W807" s="107" cm="1">
        <f t="array" ref="W807">_xlfn.IFS($AI807="top", 50, $AI807="bottom", 350)</f>
        <v>350</v>
      </c>
      <c r="X807" s="111" t="str">
        <f t="shared" si="145"/>
        <v>HT2_brother_casey.png</v>
      </c>
      <c r="Y807" s="106" t="str" cm="1">
        <f t="array" ref="Y807">_xlfn.IFS($AR807="target_sister",$AO807,$AR807="target_brother", $AN807,$AR807="distractor_sister",$AQ807,$AR807="distractor_brother",$AP807)</f>
        <v>HT2_sister_casey.png</v>
      </c>
      <c r="Z807" s="106" t="str" cm="1">
        <f t="array" ref="Z807">_xlfn.IFS($AS807="target_sister",$AO807,$AS807="target_brother", $AN807,$AS807="distractor_sister",$AQ807,$AS807="distractor_brother",$AP807)</f>
        <v>ST1_sister_alex.png</v>
      </c>
      <c r="AA807" s="106" t="str" cm="1">
        <f t="array" ref="AA807">_xlfn.IFS($AT807="target_sister",$AO807,$AT807="target_brother", $AN807,$AT807="distractor_sister",$AQ807,$AT807="distractor_brother",$AP807)</f>
        <v>HT2_brother_casey.png</v>
      </c>
      <c r="AB807" s="106" t="str" cm="1">
        <f t="array" ref="AB807">_xlfn.IFS($AU807="target_sister",$AO807,$AU807="target_brother", $AN807,$AU807="distractor_sister",$AQ807,$AU807="distractor_brother",$AP807)</f>
        <v>ST1_brother_alex.png</v>
      </c>
      <c r="AC807" s="111" t="str">
        <f>_xlfn.CONCAT(VLOOKUP($C807&amp;$G807,'Character Sets'!$A$3:$H$21,6,FALSE)," gave the ",LEFT($Q807,FIND(".",$Q807)-1)," to ",$AK807," ",$AL807,".")</f>
        <v>Casey gave the kiwi to his brother.</v>
      </c>
      <c r="AD807" s="107">
        <v>7</v>
      </c>
      <c r="AE807" s="106" t="str" cm="1">
        <f t="array" ref="AE807">_xlfn.IFS($B807="both", "_nametag", $B807="nametag", "_nametag", $B807="intro", "", $B807="neither", "")</f>
        <v/>
      </c>
      <c r="AF807" s="46" t="s">
        <v>5</v>
      </c>
      <c r="AG807" s="46" t="s">
        <v>6</v>
      </c>
      <c r="AH807" s="108" t="str">
        <f t="shared" si="148"/>
        <v>kiwi</v>
      </c>
      <c r="AI807" s="46" t="s">
        <v>8</v>
      </c>
      <c r="AJ807" s="110" t="str">
        <f t="shared" si="146"/>
        <v>bottom left</v>
      </c>
      <c r="AK807" s="110" t="str" cm="1">
        <f t="array" ref="AK807">_xlfn.IFS($G807="he", "his", $G807="she", "her", $G807="they", "their")</f>
        <v>his</v>
      </c>
      <c r="AL807" s="110" t="s">
        <v>135</v>
      </c>
      <c r="AM807" s="111" t="str">
        <f t="shared" si="147"/>
        <v>he_brother</v>
      </c>
      <c r="AN807" s="106" t="str">
        <f t="shared" si="149"/>
        <v>HT2_brother_casey.png</v>
      </c>
      <c r="AO807" s="106" t="str">
        <f t="shared" si="150"/>
        <v>HT2_sister_casey.png</v>
      </c>
      <c r="AP807" s="106" t="str">
        <f t="shared" si="151"/>
        <v>ST1_brother_alex.png</v>
      </c>
      <c r="AQ807" s="106" t="str">
        <f t="shared" si="152"/>
        <v>ST1_sister_alex.png</v>
      </c>
      <c r="AR807" s="106" t="s">
        <v>356</v>
      </c>
      <c r="AS807" s="106" t="s">
        <v>358</v>
      </c>
      <c r="AT807" s="106" t="s">
        <v>355</v>
      </c>
      <c r="AU807" s="106" t="s">
        <v>357</v>
      </c>
    </row>
    <row r="808" spans="1:47" x14ac:dyDescent="0.25">
      <c r="A808" s="107">
        <v>23</v>
      </c>
      <c r="B808" s="107" t="s">
        <v>125</v>
      </c>
      <c r="C808" s="107">
        <v>5</v>
      </c>
      <c r="D808" s="46" t="s">
        <v>10</v>
      </c>
      <c r="E808" s="46" t="str">
        <f t="shared" si="142"/>
        <v>neither_list5_critical8</v>
      </c>
      <c r="F808" s="109" t="s">
        <v>338</v>
      </c>
      <c r="G808" s="46" t="s">
        <v>195</v>
      </c>
      <c r="H808" s="46">
        <f>VLOOKUP($C808&amp;$G808,'Character Sets'!$A$3:$H$21,3,FALSE)</f>
        <v>13</v>
      </c>
      <c r="I808" s="46" t="str">
        <f>VLOOKUP($C808&amp;$G808,'Character Sets'!$A$3:$H$21,4,FALSE)</f>
        <v>HT2</v>
      </c>
      <c r="J808" s="46" t="str">
        <f>LOWER(VLOOKUP($C808&amp;$G808,'Character Sets'!$A$3:$H$21,6,FALSE))</f>
        <v>casey</v>
      </c>
      <c r="K808" s="114" t="str">
        <f t="shared" si="143"/>
        <v>HT2_he_casey.png</v>
      </c>
      <c r="L808" s="46" t="s">
        <v>197</v>
      </c>
      <c r="M808" s="46">
        <f>VLOOKUP($C808&amp;$L808,'Character Sets'!$A$3:$H$21,3,FALSE)</f>
        <v>15</v>
      </c>
      <c r="N808" s="46" t="str">
        <f>VLOOKUP($C808&amp;$L808,'Character Sets'!$A$3:$H$21,4,FALSE)</f>
        <v>ST1</v>
      </c>
      <c r="O808" s="46" t="str">
        <f>LOWER(VLOOKUP($C808&amp;$L808,'Character Sets'!$A$3:$H$21,6,FALSE))</f>
        <v>alex</v>
      </c>
      <c r="P808" s="114" t="str">
        <f t="shared" si="144"/>
        <v>ST1_they_alex.png</v>
      </c>
      <c r="Q808" s="114" t="s">
        <v>40</v>
      </c>
      <c r="R808" s="107" cm="1">
        <f t="array" ref="R808">_xlfn.IFS($AF808="left", 275, $AF808="right", 525)</f>
        <v>525</v>
      </c>
      <c r="S808" s="107" cm="1">
        <f t="array" ref="S808">_xlfn.IFS($AG808="left", 275, $AG808="right", 525)</f>
        <v>275</v>
      </c>
      <c r="T808" s="107" cm="1">
        <f t="array" ref="T808">_xlfn.IFS($AF808="left", 175, $AF808="right", 725)</f>
        <v>725</v>
      </c>
      <c r="U808" s="107" cm="1">
        <f t="array" ref="U808">_xlfn.IFS($AI808="top", 150, $AI808="bottom", 250)</f>
        <v>250</v>
      </c>
      <c r="V808" s="107" cm="1">
        <f t="array" ref="V808">_xlfn.IFS($AI808="top", 100, $AI808="bottom", 300)</f>
        <v>300</v>
      </c>
      <c r="W808" s="107" cm="1">
        <f t="array" ref="W808">_xlfn.IFS($AI808="top", 50, $AI808="bottom", 350)</f>
        <v>350</v>
      </c>
      <c r="X808" s="111" t="str">
        <f t="shared" si="145"/>
        <v>HT2_sister_casey.png</v>
      </c>
      <c r="Y808" s="106" t="str" cm="1">
        <f t="array" ref="Y808">_xlfn.IFS($AR808="target_sister",$AO808,$AR808="target_brother", $AN808,$AR808="distractor_sister",$AQ808,$AR808="distractor_brother",$AP808)</f>
        <v>ST1_brother_alex.png</v>
      </c>
      <c r="Z808" s="106" t="str" cm="1">
        <f t="array" ref="Z808">_xlfn.IFS($AS808="target_sister",$AO808,$AS808="target_brother", $AN808,$AS808="distractor_sister",$AQ808,$AS808="distractor_brother",$AP808)</f>
        <v>HT2_brother_casey.png</v>
      </c>
      <c r="AA808" s="106" t="str" cm="1">
        <f t="array" ref="AA808">_xlfn.IFS($AT808="target_sister",$AO808,$AT808="target_brother", $AN808,$AT808="distractor_sister",$AQ808,$AT808="distractor_brother",$AP808)</f>
        <v>ST1_sister_alex.png</v>
      </c>
      <c r="AB808" s="106" t="str" cm="1">
        <f t="array" ref="AB808">_xlfn.IFS($AU808="target_sister",$AO808,$AU808="target_brother", $AN808,$AU808="distractor_sister",$AQ808,$AU808="distractor_brother",$AP808)</f>
        <v>HT2_sister_casey.png</v>
      </c>
      <c r="AC808" s="111" t="str">
        <f>_xlfn.CONCAT(VLOOKUP($C808&amp;$G808,'Character Sets'!$A$3:$H$21,6,FALSE)," gave the ",LEFT($Q808,FIND(".",$Q808)-1)," to ",$AK808," ",$AL808,".")</f>
        <v>Casey gave the grapes to his sister.</v>
      </c>
      <c r="AD808" s="107">
        <v>8</v>
      </c>
      <c r="AE808" s="106" t="str" cm="1">
        <f t="array" ref="AE808">_xlfn.IFS($B808="both", "_nametag", $B808="nametag", "_nametag", $B808="intro", "", $B808="neither", "")</f>
        <v/>
      </c>
      <c r="AF808" s="46" t="s">
        <v>6</v>
      </c>
      <c r="AG808" s="46" t="s">
        <v>5</v>
      </c>
      <c r="AH808" s="108" t="str">
        <f t="shared" si="148"/>
        <v>grapes</v>
      </c>
      <c r="AI808" s="46" t="s">
        <v>8</v>
      </c>
      <c r="AJ808" s="110" t="str">
        <f t="shared" si="146"/>
        <v>bottom right</v>
      </c>
      <c r="AK808" s="110" t="str" cm="1">
        <f t="array" ref="AK808">_xlfn.IFS($G808="he", "his", $G808="she", "her", $G808="they", "their")</f>
        <v>his</v>
      </c>
      <c r="AL808" s="110" t="s">
        <v>136</v>
      </c>
      <c r="AM808" s="111" t="str">
        <f t="shared" si="147"/>
        <v>he_sister</v>
      </c>
      <c r="AN808" s="106" t="str">
        <f t="shared" si="149"/>
        <v>HT2_brother_casey.png</v>
      </c>
      <c r="AO808" s="106" t="str">
        <f t="shared" si="150"/>
        <v>HT2_sister_casey.png</v>
      </c>
      <c r="AP808" s="106" t="str">
        <f t="shared" si="151"/>
        <v>ST1_brother_alex.png</v>
      </c>
      <c r="AQ808" s="106" t="str">
        <f t="shared" si="152"/>
        <v>ST1_sister_alex.png</v>
      </c>
      <c r="AR808" s="106" t="s">
        <v>357</v>
      </c>
      <c r="AS808" s="106" t="s">
        <v>355</v>
      </c>
      <c r="AT808" s="106" t="s">
        <v>358</v>
      </c>
      <c r="AU808" s="106" t="s">
        <v>356</v>
      </c>
    </row>
    <row r="809" spans="1:47" x14ac:dyDescent="0.25">
      <c r="A809" s="107">
        <v>23</v>
      </c>
      <c r="B809" s="107" t="s">
        <v>125</v>
      </c>
      <c r="C809" s="107">
        <v>5</v>
      </c>
      <c r="D809" s="46" t="s">
        <v>10</v>
      </c>
      <c r="E809" s="46" t="str">
        <f t="shared" si="142"/>
        <v>neither_list5_critical9</v>
      </c>
      <c r="F809" s="109" t="s">
        <v>338</v>
      </c>
      <c r="G809" s="46" t="s">
        <v>195</v>
      </c>
      <c r="H809" s="46">
        <f>VLOOKUP($C809&amp;$G809,'Character Sets'!$A$3:$H$21,3,FALSE)</f>
        <v>13</v>
      </c>
      <c r="I809" s="46" t="str">
        <f>VLOOKUP($C809&amp;$G809,'Character Sets'!$A$3:$H$21,4,FALSE)</f>
        <v>HT2</v>
      </c>
      <c r="J809" s="46" t="str">
        <f>LOWER(VLOOKUP($C809&amp;$G809,'Character Sets'!$A$3:$H$21,6,FALSE))</f>
        <v>casey</v>
      </c>
      <c r="K809" s="114" t="str">
        <f t="shared" si="143"/>
        <v>HT2_he_casey.png</v>
      </c>
      <c r="L809" s="46" t="s">
        <v>197</v>
      </c>
      <c r="M809" s="46">
        <f>VLOOKUP($C809&amp;$L809,'Character Sets'!$A$3:$H$21,3,FALSE)</f>
        <v>15</v>
      </c>
      <c r="N809" s="46" t="str">
        <f>VLOOKUP($C809&amp;$L809,'Character Sets'!$A$3:$H$21,4,FALSE)</f>
        <v>ST1</v>
      </c>
      <c r="O809" s="46" t="str">
        <f>LOWER(VLOOKUP($C809&amp;$L809,'Character Sets'!$A$3:$H$21,6,FALSE))</f>
        <v>alex</v>
      </c>
      <c r="P809" s="114" t="str">
        <f t="shared" si="144"/>
        <v>ST1_they_alex.png</v>
      </c>
      <c r="Q809" s="114" t="s">
        <v>101</v>
      </c>
      <c r="R809" s="107" cm="1">
        <f t="array" ref="R809">_xlfn.IFS($AF809="left", 275, $AF809="right", 525)</f>
        <v>275</v>
      </c>
      <c r="S809" s="107" cm="1">
        <f t="array" ref="S809">_xlfn.IFS($AG809="left", 275, $AG809="right", 525)</f>
        <v>525</v>
      </c>
      <c r="T809" s="107" cm="1">
        <f t="array" ref="T809">_xlfn.IFS($AF809="left", 175, $AF809="right", 725)</f>
        <v>175</v>
      </c>
      <c r="U809" s="107" cm="1">
        <f t="array" ref="U809">_xlfn.IFS($AI809="top", 150, $AI809="bottom", 250)</f>
        <v>150</v>
      </c>
      <c r="V809" s="107" cm="1">
        <f t="array" ref="V809">_xlfn.IFS($AI809="top", 100, $AI809="bottom", 300)</f>
        <v>100</v>
      </c>
      <c r="W809" s="107" cm="1">
        <f t="array" ref="W809">_xlfn.IFS($AI809="top", 50, $AI809="bottom", 350)</f>
        <v>50</v>
      </c>
      <c r="X809" s="111" t="str">
        <f t="shared" si="145"/>
        <v>HT2_sister_casey.png</v>
      </c>
      <c r="Y809" s="106" t="str" cm="1">
        <f t="array" ref="Y809">_xlfn.IFS($AR809="target_sister",$AO809,$AR809="target_brother", $AN809,$AR809="distractor_sister",$AQ809,$AR809="distractor_brother",$AP809)</f>
        <v>HT2_sister_casey.png</v>
      </c>
      <c r="Z809" s="106" t="str" cm="1">
        <f t="array" ref="Z809">_xlfn.IFS($AS809="target_sister",$AO809,$AS809="target_brother", $AN809,$AS809="distractor_sister",$AQ809,$AS809="distractor_brother",$AP809)</f>
        <v>ST1_sister_alex.png</v>
      </c>
      <c r="AA809" s="106" t="str" cm="1">
        <f t="array" ref="AA809">_xlfn.IFS($AT809="target_sister",$AO809,$AT809="target_brother", $AN809,$AT809="distractor_sister",$AQ809,$AT809="distractor_brother",$AP809)</f>
        <v>HT2_brother_casey.png</v>
      </c>
      <c r="AB809" s="106" t="str" cm="1">
        <f t="array" ref="AB809">_xlfn.IFS($AU809="target_sister",$AO809,$AU809="target_brother", $AN809,$AU809="distractor_sister",$AQ809,$AU809="distractor_brother",$AP809)</f>
        <v>ST1_brother_alex.png</v>
      </c>
      <c r="AC809" s="111" t="str">
        <f>_xlfn.CONCAT(VLOOKUP($C809&amp;$G809,'Character Sets'!$A$3:$H$21,6,FALSE)," gave the ",LEFT($Q809,FIND(".",$Q809)-1)," to ",$AK809," ",$AL809,".")</f>
        <v>Casey gave the pear to his sister.</v>
      </c>
      <c r="AD809" s="107">
        <v>9</v>
      </c>
      <c r="AE809" s="106" t="str" cm="1">
        <f t="array" ref="AE809">_xlfn.IFS($B809="both", "_nametag", $B809="nametag", "_nametag", $B809="intro", "", $B809="neither", "")</f>
        <v/>
      </c>
      <c r="AF809" s="46" t="s">
        <v>5</v>
      </c>
      <c r="AG809" s="46" t="s">
        <v>6</v>
      </c>
      <c r="AH809" s="108" t="str">
        <f t="shared" si="148"/>
        <v>pear</v>
      </c>
      <c r="AI809" s="46" t="s">
        <v>7</v>
      </c>
      <c r="AJ809" s="110" t="str">
        <f t="shared" si="146"/>
        <v>top left</v>
      </c>
      <c r="AK809" s="110" t="str" cm="1">
        <f t="array" ref="AK809">_xlfn.IFS($G809="he", "his", $G809="she", "her", $G809="they", "their")</f>
        <v>his</v>
      </c>
      <c r="AL809" s="110" t="s">
        <v>136</v>
      </c>
      <c r="AM809" s="111" t="str">
        <f t="shared" si="147"/>
        <v>he_sister</v>
      </c>
      <c r="AN809" s="106" t="str">
        <f t="shared" si="149"/>
        <v>HT2_brother_casey.png</v>
      </c>
      <c r="AO809" s="106" t="str">
        <f t="shared" si="150"/>
        <v>HT2_sister_casey.png</v>
      </c>
      <c r="AP809" s="106" t="str">
        <f t="shared" si="151"/>
        <v>ST1_brother_alex.png</v>
      </c>
      <c r="AQ809" s="106" t="str">
        <f t="shared" si="152"/>
        <v>ST1_sister_alex.png</v>
      </c>
      <c r="AR809" s="106" t="s">
        <v>356</v>
      </c>
      <c r="AS809" s="106" t="s">
        <v>358</v>
      </c>
      <c r="AT809" s="106" t="s">
        <v>355</v>
      </c>
      <c r="AU809" s="106" t="s">
        <v>357</v>
      </c>
    </row>
    <row r="810" spans="1:47" x14ac:dyDescent="0.25">
      <c r="A810" s="107">
        <v>23</v>
      </c>
      <c r="B810" s="107" t="s">
        <v>125</v>
      </c>
      <c r="C810" s="107">
        <v>5</v>
      </c>
      <c r="D810" s="46" t="s">
        <v>10</v>
      </c>
      <c r="E810" s="46" t="str">
        <f t="shared" si="142"/>
        <v>neither_list5_critical10</v>
      </c>
      <c r="F810" s="109" t="s">
        <v>338</v>
      </c>
      <c r="G810" s="46" t="s">
        <v>195</v>
      </c>
      <c r="H810" s="46">
        <f>VLOOKUP($C810&amp;$G810,'Character Sets'!$A$3:$H$21,3,FALSE)</f>
        <v>13</v>
      </c>
      <c r="I810" s="46" t="str">
        <f>VLOOKUP($C810&amp;$G810,'Character Sets'!$A$3:$H$21,4,FALSE)</f>
        <v>HT2</v>
      </c>
      <c r="J810" s="46" t="str">
        <f>LOWER(VLOOKUP($C810&amp;$G810,'Character Sets'!$A$3:$H$21,6,FALSE))</f>
        <v>casey</v>
      </c>
      <c r="K810" s="114" t="str">
        <f t="shared" si="143"/>
        <v>HT2_he_casey.png</v>
      </c>
      <c r="L810" s="46" t="s">
        <v>197</v>
      </c>
      <c r="M810" s="46">
        <f>VLOOKUP($C810&amp;$L810,'Character Sets'!$A$3:$H$21,3,FALSE)</f>
        <v>15</v>
      </c>
      <c r="N810" s="46" t="str">
        <f>VLOOKUP($C810&amp;$L810,'Character Sets'!$A$3:$H$21,4,FALSE)</f>
        <v>ST1</v>
      </c>
      <c r="O810" s="46" t="str">
        <f>LOWER(VLOOKUP($C810&amp;$L810,'Character Sets'!$A$3:$H$21,6,FALSE))</f>
        <v>alex</v>
      </c>
      <c r="P810" s="114" t="str">
        <f t="shared" si="144"/>
        <v>ST1_they_alex.png</v>
      </c>
      <c r="Q810" s="114" t="s">
        <v>21</v>
      </c>
      <c r="R810" s="107" cm="1">
        <f t="array" ref="R810">_xlfn.IFS($AF810="left", 275, $AF810="right", 525)</f>
        <v>525</v>
      </c>
      <c r="S810" s="107" cm="1">
        <f t="array" ref="S810">_xlfn.IFS($AG810="left", 275, $AG810="right", 525)</f>
        <v>275</v>
      </c>
      <c r="T810" s="107" cm="1">
        <f t="array" ref="T810">_xlfn.IFS($AF810="left", 175, $AF810="right", 725)</f>
        <v>725</v>
      </c>
      <c r="U810" s="107" cm="1">
        <f t="array" ref="U810">_xlfn.IFS($AI810="top", 150, $AI810="bottom", 250)</f>
        <v>150</v>
      </c>
      <c r="V810" s="107" cm="1">
        <f t="array" ref="V810">_xlfn.IFS($AI810="top", 100, $AI810="bottom", 300)</f>
        <v>100</v>
      </c>
      <c r="W810" s="107" cm="1">
        <f t="array" ref="W810">_xlfn.IFS($AI810="top", 50, $AI810="bottom", 350)</f>
        <v>50</v>
      </c>
      <c r="X810" s="111" t="str">
        <f t="shared" si="145"/>
        <v>HT2_brother_casey.png</v>
      </c>
      <c r="Y810" s="106" t="str" cm="1">
        <f t="array" ref="Y810">_xlfn.IFS($AR810="target_sister",$AO810,$AR810="target_brother", $AN810,$AR810="distractor_sister",$AQ810,$AR810="distractor_brother",$AP810)</f>
        <v>ST1_brother_alex.png</v>
      </c>
      <c r="Z810" s="106" t="str" cm="1">
        <f t="array" ref="Z810">_xlfn.IFS($AS810="target_sister",$AO810,$AS810="target_brother", $AN810,$AS810="distractor_sister",$AQ810,$AS810="distractor_brother",$AP810)</f>
        <v>HT2_brother_casey.png</v>
      </c>
      <c r="AA810" s="106" t="str" cm="1">
        <f t="array" ref="AA810">_xlfn.IFS($AT810="target_sister",$AO810,$AT810="target_brother", $AN810,$AT810="distractor_sister",$AQ810,$AT810="distractor_brother",$AP810)</f>
        <v>ST1_sister_alex.png</v>
      </c>
      <c r="AB810" s="106" t="str" cm="1">
        <f t="array" ref="AB810">_xlfn.IFS($AU810="target_sister",$AO810,$AU810="target_brother", $AN810,$AU810="distractor_sister",$AQ810,$AU810="distractor_brother",$AP810)</f>
        <v>HT2_sister_casey.png</v>
      </c>
      <c r="AC810" s="111" t="str">
        <f>_xlfn.CONCAT(VLOOKUP($C810&amp;$G810,'Character Sets'!$A$3:$H$21,6,FALSE)," gave the ",LEFT($Q810,FIND(".",$Q810)-1)," to ",$AK810," ",$AL810,".")</f>
        <v>Casey gave the juice to his brother.</v>
      </c>
      <c r="AD810" s="107">
        <v>10</v>
      </c>
      <c r="AE810" s="106" t="str" cm="1">
        <f t="array" ref="AE810">_xlfn.IFS($B810="both", "_nametag", $B810="nametag", "_nametag", $B810="intro", "", $B810="neither", "")</f>
        <v/>
      </c>
      <c r="AF810" s="46" t="s">
        <v>6</v>
      </c>
      <c r="AG810" s="46" t="s">
        <v>5</v>
      </c>
      <c r="AH810" s="108" t="str">
        <f t="shared" si="148"/>
        <v>juice</v>
      </c>
      <c r="AI810" s="46" t="s">
        <v>7</v>
      </c>
      <c r="AJ810" s="110" t="str">
        <f t="shared" si="146"/>
        <v>top right</v>
      </c>
      <c r="AK810" s="110" t="str" cm="1">
        <f t="array" ref="AK810">_xlfn.IFS($G810="he", "his", $G810="she", "her", $G810="they", "their")</f>
        <v>his</v>
      </c>
      <c r="AL810" s="110" t="s">
        <v>135</v>
      </c>
      <c r="AM810" s="111" t="str">
        <f t="shared" si="147"/>
        <v>he_brother</v>
      </c>
      <c r="AN810" s="106" t="str">
        <f t="shared" si="149"/>
        <v>HT2_brother_casey.png</v>
      </c>
      <c r="AO810" s="106" t="str">
        <f t="shared" si="150"/>
        <v>HT2_sister_casey.png</v>
      </c>
      <c r="AP810" s="106" t="str">
        <f t="shared" si="151"/>
        <v>ST1_brother_alex.png</v>
      </c>
      <c r="AQ810" s="106" t="str">
        <f t="shared" si="152"/>
        <v>ST1_sister_alex.png</v>
      </c>
      <c r="AR810" s="106" t="s">
        <v>357</v>
      </c>
      <c r="AS810" s="106" t="s">
        <v>355</v>
      </c>
      <c r="AT810" s="106" t="s">
        <v>358</v>
      </c>
      <c r="AU810" s="106" t="s">
        <v>356</v>
      </c>
    </row>
    <row r="811" spans="1:47" x14ac:dyDescent="0.25">
      <c r="A811" s="107">
        <v>23</v>
      </c>
      <c r="B811" s="107" t="s">
        <v>125</v>
      </c>
      <c r="C811" s="107">
        <v>5</v>
      </c>
      <c r="D811" s="46" t="s">
        <v>10</v>
      </c>
      <c r="E811" s="46" t="str">
        <f t="shared" si="142"/>
        <v>neither_list5_critical11</v>
      </c>
      <c r="F811" s="46" t="s">
        <v>337</v>
      </c>
      <c r="G811" s="46" t="s">
        <v>196</v>
      </c>
      <c r="H811" s="46">
        <f>VLOOKUP($C811&amp;$G811,'Character Sets'!$A$3:$H$21,3,FALSE)</f>
        <v>14</v>
      </c>
      <c r="I811" s="46" t="str">
        <f>VLOOKUP($C811&amp;$G811,'Character Sets'!$A$3:$H$21,4,FALSE)</f>
        <v>ST2</v>
      </c>
      <c r="J811" s="46" t="str">
        <f>LOWER(VLOOKUP($C811&amp;$G811,'Character Sets'!$A$3:$H$21,6,FALSE))</f>
        <v>jaime</v>
      </c>
      <c r="K811" s="114" t="str">
        <f t="shared" si="143"/>
        <v>ST2_she_jaime.png</v>
      </c>
      <c r="L811" s="46" t="s">
        <v>195</v>
      </c>
      <c r="M811" s="46">
        <f>VLOOKUP($C811&amp;$L811,'Character Sets'!$A$3:$H$21,3,FALSE)</f>
        <v>13</v>
      </c>
      <c r="N811" s="46" t="str">
        <f>VLOOKUP($C811&amp;$L811,'Character Sets'!$A$3:$H$21,4,FALSE)</f>
        <v>HT2</v>
      </c>
      <c r="O811" s="46" t="str">
        <f>LOWER(VLOOKUP($C811&amp;$L811,'Character Sets'!$A$3:$H$21,6,FALSE))</f>
        <v>casey</v>
      </c>
      <c r="P811" s="114" t="str">
        <f t="shared" si="144"/>
        <v>HT2_he_casey.png</v>
      </c>
      <c r="Q811" s="114" t="s">
        <v>22</v>
      </c>
      <c r="R811" s="107" cm="1">
        <f t="array" ref="R811">_xlfn.IFS($AF811="left", 275, $AF811="right", 525)</f>
        <v>275</v>
      </c>
      <c r="S811" s="107" cm="1">
        <f t="array" ref="S811">_xlfn.IFS($AG811="left", 275, $AG811="right", 525)</f>
        <v>525</v>
      </c>
      <c r="T811" s="107" cm="1">
        <f t="array" ref="T811">_xlfn.IFS($AF811="left", 175, $AF811="right", 725)</f>
        <v>175</v>
      </c>
      <c r="U811" s="107" cm="1">
        <f t="array" ref="U811">_xlfn.IFS($AI811="top", 150, $AI811="bottom", 250)</f>
        <v>250</v>
      </c>
      <c r="V811" s="107" cm="1">
        <f t="array" ref="V811">_xlfn.IFS($AI811="top", 100, $AI811="bottom", 300)</f>
        <v>300</v>
      </c>
      <c r="W811" s="107" cm="1">
        <f t="array" ref="W811">_xlfn.IFS($AI811="top", 50, $AI811="bottom", 350)</f>
        <v>350</v>
      </c>
      <c r="X811" s="111" t="str">
        <f t="shared" si="145"/>
        <v>ST2_sister_jaime.png</v>
      </c>
      <c r="Y811" s="106" t="str" cm="1">
        <f t="array" ref="Y811">_xlfn.IFS($AR811="target_sister",$AO811,$AR811="target_brother", $AN811,$AR811="distractor_sister",$AQ811,$AR811="distractor_brother",$AP811)</f>
        <v>ST2_brother_jaime.png</v>
      </c>
      <c r="Z811" s="106" t="str" cm="1">
        <f t="array" ref="Z811">_xlfn.IFS($AS811="target_sister",$AO811,$AS811="target_brother", $AN811,$AS811="distractor_sister",$AQ811,$AS811="distractor_brother",$AP811)</f>
        <v>HT2_brother_casey.png</v>
      </c>
      <c r="AA811" s="106" t="str" cm="1">
        <f t="array" ref="AA811">_xlfn.IFS($AT811="target_sister",$AO811,$AT811="target_brother", $AN811,$AT811="distractor_sister",$AQ811,$AT811="distractor_brother",$AP811)</f>
        <v>ST2_sister_jaime.png</v>
      </c>
      <c r="AB811" s="106" t="str" cm="1">
        <f t="array" ref="AB811">_xlfn.IFS($AU811="target_sister",$AO811,$AU811="target_brother", $AN811,$AU811="distractor_sister",$AQ811,$AU811="distractor_brother",$AP811)</f>
        <v>HT2_sister_casey.png</v>
      </c>
      <c r="AC811" s="111" t="str">
        <f>_xlfn.CONCAT(VLOOKUP($C811&amp;$G811,'Character Sets'!$A$3:$H$21,6,FALSE)," gave the ",LEFT($Q811,FIND(".",$Q811)-1)," to ",$AK811," ",$AL811,".")</f>
        <v>Jaime gave the spoon to her sister.</v>
      </c>
      <c r="AD811" s="107">
        <v>11</v>
      </c>
      <c r="AE811" s="106" t="str" cm="1">
        <f t="array" ref="AE811">_xlfn.IFS($B811="both", "_nametag", $B811="nametag", "_nametag", $B811="intro", "", $B811="neither", "")</f>
        <v/>
      </c>
      <c r="AF811" s="46" t="s">
        <v>5</v>
      </c>
      <c r="AG811" s="46" t="s">
        <v>6</v>
      </c>
      <c r="AH811" s="108" t="str">
        <f t="shared" si="148"/>
        <v>spoon</v>
      </c>
      <c r="AI811" s="46" t="s">
        <v>8</v>
      </c>
      <c r="AJ811" s="110" t="str">
        <f t="shared" si="146"/>
        <v>bottom left</v>
      </c>
      <c r="AK811" s="110" t="str" cm="1">
        <f t="array" ref="AK811">_xlfn.IFS($G811="he", "his", $G811="she", "her", $G811="they", "their")</f>
        <v>her</v>
      </c>
      <c r="AL811" s="110" t="s">
        <v>136</v>
      </c>
      <c r="AM811" s="111" t="str">
        <f t="shared" si="147"/>
        <v>she_sister</v>
      </c>
      <c r="AN811" s="106" t="str">
        <f t="shared" si="149"/>
        <v>ST2_brother_jaime.png</v>
      </c>
      <c r="AO811" s="106" t="str">
        <f t="shared" si="150"/>
        <v>ST2_sister_jaime.png</v>
      </c>
      <c r="AP811" s="106" t="str">
        <f t="shared" si="151"/>
        <v>HT2_brother_casey.png</v>
      </c>
      <c r="AQ811" s="106" t="str">
        <f t="shared" si="152"/>
        <v>HT2_sister_casey.png</v>
      </c>
      <c r="AR811" s="106" t="s">
        <v>355</v>
      </c>
      <c r="AS811" s="106" t="s">
        <v>357</v>
      </c>
      <c r="AT811" s="106" t="s">
        <v>356</v>
      </c>
      <c r="AU811" s="106" t="s">
        <v>358</v>
      </c>
    </row>
    <row r="812" spans="1:47" x14ac:dyDescent="0.25">
      <c r="A812" s="107">
        <v>23</v>
      </c>
      <c r="B812" s="107" t="s">
        <v>125</v>
      </c>
      <c r="C812" s="107">
        <v>5</v>
      </c>
      <c r="D812" s="46" t="s">
        <v>10</v>
      </c>
      <c r="E812" s="46" t="str">
        <f t="shared" si="142"/>
        <v>neither_list5_critical12</v>
      </c>
      <c r="F812" s="46" t="s">
        <v>337</v>
      </c>
      <c r="G812" s="46" t="s">
        <v>196</v>
      </c>
      <c r="H812" s="46">
        <f>VLOOKUP($C812&amp;$G812,'Character Sets'!$A$3:$H$21,3,FALSE)</f>
        <v>14</v>
      </c>
      <c r="I812" s="46" t="str">
        <f>VLOOKUP($C812&amp;$G812,'Character Sets'!$A$3:$H$21,4,FALSE)</f>
        <v>ST2</v>
      </c>
      <c r="J812" s="46" t="str">
        <f>LOWER(VLOOKUP($C812&amp;$G812,'Character Sets'!$A$3:$H$21,6,FALSE))</f>
        <v>jaime</v>
      </c>
      <c r="K812" s="114" t="str">
        <f t="shared" si="143"/>
        <v>ST2_she_jaime.png</v>
      </c>
      <c r="L812" s="46" t="s">
        <v>195</v>
      </c>
      <c r="M812" s="46">
        <f>VLOOKUP($C812&amp;$L812,'Character Sets'!$A$3:$H$21,3,FALSE)</f>
        <v>13</v>
      </c>
      <c r="N812" s="46" t="str">
        <f>VLOOKUP($C812&amp;$L812,'Character Sets'!$A$3:$H$21,4,FALSE)</f>
        <v>HT2</v>
      </c>
      <c r="O812" s="46" t="str">
        <f>LOWER(VLOOKUP($C812&amp;$L812,'Character Sets'!$A$3:$H$21,6,FALSE))</f>
        <v>casey</v>
      </c>
      <c r="P812" s="114" t="str">
        <f t="shared" si="144"/>
        <v>HT2_he_casey.png</v>
      </c>
      <c r="Q812" s="114" t="s">
        <v>23</v>
      </c>
      <c r="R812" s="107" cm="1">
        <f t="array" ref="R812">_xlfn.IFS($AF812="left", 275, $AF812="right", 525)</f>
        <v>525</v>
      </c>
      <c r="S812" s="107" cm="1">
        <f t="array" ref="S812">_xlfn.IFS($AG812="left", 275, $AG812="right", 525)</f>
        <v>275</v>
      </c>
      <c r="T812" s="107" cm="1">
        <f t="array" ref="T812">_xlfn.IFS($AF812="left", 175, $AF812="right", 725)</f>
        <v>725</v>
      </c>
      <c r="U812" s="107" cm="1">
        <f t="array" ref="U812">_xlfn.IFS($AI812="top", 150, $AI812="bottom", 250)</f>
        <v>250</v>
      </c>
      <c r="V812" s="107" cm="1">
        <f t="array" ref="V812">_xlfn.IFS($AI812="top", 100, $AI812="bottom", 300)</f>
        <v>300</v>
      </c>
      <c r="W812" s="107" cm="1">
        <f t="array" ref="W812">_xlfn.IFS($AI812="top", 50, $AI812="bottom", 350)</f>
        <v>350</v>
      </c>
      <c r="X812" s="111" t="str">
        <f t="shared" si="145"/>
        <v>ST2_brother_jaime.png</v>
      </c>
      <c r="Y812" s="106" t="str" cm="1">
        <f t="array" ref="Y812">_xlfn.IFS($AR812="target_sister",$AO812,$AR812="target_brother", $AN812,$AR812="distractor_sister",$AQ812,$AR812="distractor_brother",$AP812)</f>
        <v>HT2_sister_casey.png</v>
      </c>
      <c r="Z812" s="106" t="str" cm="1">
        <f t="array" ref="Z812">_xlfn.IFS($AS812="target_sister",$AO812,$AS812="target_brother", $AN812,$AS812="distractor_sister",$AQ812,$AS812="distractor_brother",$AP812)</f>
        <v>ST2_sister_jaime.png</v>
      </c>
      <c r="AA812" s="106" t="str" cm="1">
        <f t="array" ref="AA812">_xlfn.IFS($AT812="target_sister",$AO812,$AT812="target_brother", $AN812,$AT812="distractor_sister",$AQ812,$AT812="distractor_brother",$AP812)</f>
        <v>HT2_brother_casey.png</v>
      </c>
      <c r="AB812" s="106" t="str" cm="1">
        <f t="array" ref="AB812">_xlfn.IFS($AU812="target_sister",$AO812,$AU812="target_brother", $AN812,$AU812="distractor_sister",$AQ812,$AU812="distractor_brother",$AP812)</f>
        <v>ST2_brother_jaime.png</v>
      </c>
      <c r="AC812" s="111" t="str">
        <f>_xlfn.CONCAT(VLOOKUP($C812&amp;$G812,'Character Sets'!$A$3:$H$21,6,FALSE)," gave the ",LEFT($Q812,FIND(".",$Q812)-1)," to ",$AK812," ",$AL812,".")</f>
        <v>Jaime gave the broccoli to her brother.</v>
      </c>
      <c r="AD812" s="107">
        <v>12</v>
      </c>
      <c r="AE812" s="106" t="str" cm="1">
        <f t="array" ref="AE812">_xlfn.IFS($B812="both", "_nametag", $B812="nametag", "_nametag", $B812="intro", "", $B812="neither", "")</f>
        <v/>
      </c>
      <c r="AF812" s="46" t="s">
        <v>6</v>
      </c>
      <c r="AG812" s="46" t="s">
        <v>5</v>
      </c>
      <c r="AH812" s="108" t="str">
        <f t="shared" si="148"/>
        <v>broccoli</v>
      </c>
      <c r="AI812" s="46" t="s">
        <v>8</v>
      </c>
      <c r="AJ812" s="110" t="str">
        <f t="shared" si="146"/>
        <v>bottom right</v>
      </c>
      <c r="AK812" s="110" t="str" cm="1">
        <f t="array" ref="AK812">_xlfn.IFS($G812="he", "his", $G812="she", "her", $G812="they", "their")</f>
        <v>her</v>
      </c>
      <c r="AL812" s="110" t="s">
        <v>135</v>
      </c>
      <c r="AM812" s="111" t="str">
        <f t="shared" si="147"/>
        <v>she_brother</v>
      </c>
      <c r="AN812" s="106" t="str">
        <f t="shared" si="149"/>
        <v>ST2_brother_jaime.png</v>
      </c>
      <c r="AO812" s="106" t="str">
        <f t="shared" si="150"/>
        <v>ST2_sister_jaime.png</v>
      </c>
      <c r="AP812" s="106" t="str">
        <f t="shared" si="151"/>
        <v>HT2_brother_casey.png</v>
      </c>
      <c r="AQ812" s="106" t="str">
        <f t="shared" si="152"/>
        <v>HT2_sister_casey.png</v>
      </c>
      <c r="AR812" s="106" t="s">
        <v>358</v>
      </c>
      <c r="AS812" s="106" t="s">
        <v>356</v>
      </c>
      <c r="AT812" s="106" t="s">
        <v>357</v>
      </c>
      <c r="AU812" s="106" t="s">
        <v>355</v>
      </c>
    </row>
    <row r="813" spans="1:47" x14ac:dyDescent="0.25">
      <c r="A813" s="107">
        <v>23</v>
      </c>
      <c r="B813" s="107" t="s">
        <v>125</v>
      </c>
      <c r="C813" s="107">
        <v>5</v>
      </c>
      <c r="D813" s="46" t="s">
        <v>10</v>
      </c>
      <c r="E813" s="46" t="str">
        <f t="shared" si="142"/>
        <v>neither_list5_critical13</v>
      </c>
      <c r="F813" s="46" t="s">
        <v>337</v>
      </c>
      <c r="G813" s="46" t="s">
        <v>196</v>
      </c>
      <c r="H813" s="46">
        <f>VLOOKUP($C813&amp;$G813,'Character Sets'!$A$3:$H$21,3,FALSE)</f>
        <v>14</v>
      </c>
      <c r="I813" s="46" t="str">
        <f>VLOOKUP($C813&amp;$G813,'Character Sets'!$A$3:$H$21,4,FALSE)</f>
        <v>ST2</v>
      </c>
      <c r="J813" s="46" t="str">
        <f>LOWER(VLOOKUP($C813&amp;$G813,'Character Sets'!$A$3:$H$21,6,FALSE))</f>
        <v>jaime</v>
      </c>
      <c r="K813" s="114" t="str">
        <f t="shared" si="143"/>
        <v>ST2_she_jaime.png</v>
      </c>
      <c r="L813" s="46" t="s">
        <v>195</v>
      </c>
      <c r="M813" s="46">
        <f>VLOOKUP($C813&amp;$L813,'Character Sets'!$A$3:$H$21,3,FALSE)</f>
        <v>13</v>
      </c>
      <c r="N813" s="46" t="str">
        <f>VLOOKUP($C813&amp;$L813,'Character Sets'!$A$3:$H$21,4,FALSE)</f>
        <v>HT2</v>
      </c>
      <c r="O813" s="46" t="str">
        <f>LOWER(VLOOKUP($C813&amp;$L813,'Character Sets'!$A$3:$H$21,6,FALSE))</f>
        <v>casey</v>
      </c>
      <c r="P813" s="114" t="str">
        <f t="shared" si="144"/>
        <v>HT2_he_casey.png</v>
      </c>
      <c r="Q813" s="114" t="s">
        <v>24</v>
      </c>
      <c r="R813" s="107" cm="1">
        <f t="array" ref="R813">_xlfn.IFS($AF813="left", 275, $AF813="right", 525)</f>
        <v>275</v>
      </c>
      <c r="S813" s="107" cm="1">
        <f t="array" ref="S813">_xlfn.IFS($AG813="left", 275, $AG813="right", 525)</f>
        <v>525</v>
      </c>
      <c r="T813" s="107" cm="1">
        <f t="array" ref="T813">_xlfn.IFS($AF813="left", 175, $AF813="right", 725)</f>
        <v>175</v>
      </c>
      <c r="U813" s="107" cm="1">
        <f t="array" ref="U813">_xlfn.IFS($AI813="top", 150, $AI813="bottom", 250)</f>
        <v>150</v>
      </c>
      <c r="V813" s="107" cm="1">
        <f t="array" ref="V813">_xlfn.IFS($AI813="top", 100, $AI813="bottom", 300)</f>
        <v>100</v>
      </c>
      <c r="W813" s="107" cm="1">
        <f t="array" ref="W813">_xlfn.IFS($AI813="top", 50, $AI813="bottom", 350)</f>
        <v>50</v>
      </c>
      <c r="X813" s="111" t="str">
        <f t="shared" si="145"/>
        <v>ST2_brother_jaime.png</v>
      </c>
      <c r="Y813" s="106" t="str" cm="1">
        <f t="array" ref="Y813">_xlfn.IFS($AR813="target_sister",$AO813,$AR813="target_brother", $AN813,$AR813="distractor_sister",$AQ813,$AR813="distractor_brother",$AP813)</f>
        <v>ST2_brother_jaime.png</v>
      </c>
      <c r="Z813" s="106" t="str" cm="1">
        <f t="array" ref="Z813">_xlfn.IFS($AS813="target_sister",$AO813,$AS813="target_brother", $AN813,$AS813="distractor_sister",$AQ813,$AS813="distractor_brother",$AP813)</f>
        <v>HT2_brother_casey.png</v>
      </c>
      <c r="AA813" s="106" t="str" cm="1">
        <f t="array" ref="AA813">_xlfn.IFS($AT813="target_sister",$AO813,$AT813="target_brother", $AN813,$AT813="distractor_sister",$AQ813,$AT813="distractor_brother",$AP813)</f>
        <v>ST2_sister_jaime.png</v>
      </c>
      <c r="AB813" s="106" t="str" cm="1">
        <f t="array" ref="AB813">_xlfn.IFS($AU813="target_sister",$AO813,$AU813="target_brother", $AN813,$AU813="distractor_sister",$AQ813,$AU813="distractor_brother",$AP813)</f>
        <v>HT2_sister_casey.png</v>
      </c>
      <c r="AC813" s="111" t="str">
        <f>_xlfn.CONCAT(VLOOKUP($C813&amp;$G813,'Character Sets'!$A$3:$H$21,6,FALSE)," gave the ",LEFT($Q813,FIND(".",$Q813)-1)," to ",$AK813," ",$AL813,".")</f>
        <v>Jaime gave the egg to her brother.</v>
      </c>
      <c r="AD813" s="107">
        <v>13</v>
      </c>
      <c r="AE813" s="106" t="str" cm="1">
        <f t="array" ref="AE813">_xlfn.IFS($B813="both", "_nametag", $B813="nametag", "_nametag", $B813="intro", "", $B813="neither", "")</f>
        <v/>
      </c>
      <c r="AF813" s="46" t="s">
        <v>5</v>
      </c>
      <c r="AG813" s="46" t="s">
        <v>6</v>
      </c>
      <c r="AH813" s="108" t="str">
        <f t="shared" si="148"/>
        <v>egg</v>
      </c>
      <c r="AI813" s="46" t="s">
        <v>7</v>
      </c>
      <c r="AJ813" s="110" t="str">
        <f t="shared" si="146"/>
        <v>top left</v>
      </c>
      <c r="AK813" s="110" t="str" cm="1">
        <f t="array" ref="AK813">_xlfn.IFS($G813="he", "his", $G813="she", "her", $G813="they", "their")</f>
        <v>her</v>
      </c>
      <c r="AL813" s="110" t="s">
        <v>135</v>
      </c>
      <c r="AM813" s="111" t="str">
        <f t="shared" si="147"/>
        <v>she_brother</v>
      </c>
      <c r="AN813" s="106" t="str">
        <f t="shared" si="149"/>
        <v>ST2_brother_jaime.png</v>
      </c>
      <c r="AO813" s="106" t="str">
        <f t="shared" si="150"/>
        <v>ST2_sister_jaime.png</v>
      </c>
      <c r="AP813" s="106" t="str">
        <f t="shared" si="151"/>
        <v>HT2_brother_casey.png</v>
      </c>
      <c r="AQ813" s="106" t="str">
        <f t="shared" si="152"/>
        <v>HT2_sister_casey.png</v>
      </c>
      <c r="AR813" s="106" t="s">
        <v>355</v>
      </c>
      <c r="AS813" s="106" t="s">
        <v>357</v>
      </c>
      <c r="AT813" s="106" t="s">
        <v>356</v>
      </c>
      <c r="AU813" s="106" t="s">
        <v>358</v>
      </c>
    </row>
    <row r="814" spans="1:47" x14ac:dyDescent="0.25">
      <c r="A814" s="107">
        <v>23</v>
      </c>
      <c r="B814" s="107" t="s">
        <v>125</v>
      </c>
      <c r="C814" s="107">
        <v>5</v>
      </c>
      <c r="D814" s="46" t="s">
        <v>10</v>
      </c>
      <c r="E814" s="46" t="str">
        <f t="shared" si="142"/>
        <v>neither_list5_critical14</v>
      </c>
      <c r="F814" s="46" t="s">
        <v>337</v>
      </c>
      <c r="G814" s="46" t="s">
        <v>196</v>
      </c>
      <c r="H814" s="46">
        <f>VLOOKUP($C814&amp;$G814,'Character Sets'!$A$3:$H$21,3,FALSE)</f>
        <v>14</v>
      </c>
      <c r="I814" s="46" t="str">
        <f>VLOOKUP($C814&amp;$G814,'Character Sets'!$A$3:$H$21,4,FALSE)</f>
        <v>ST2</v>
      </c>
      <c r="J814" s="46" t="str">
        <f>LOWER(VLOOKUP($C814&amp;$G814,'Character Sets'!$A$3:$H$21,6,FALSE))</f>
        <v>jaime</v>
      </c>
      <c r="K814" s="114" t="str">
        <f t="shared" si="143"/>
        <v>ST2_she_jaime.png</v>
      </c>
      <c r="L814" s="46" t="s">
        <v>195</v>
      </c>
      <c r="M814" s="46">
        <f>VLOOKUP($C814&amp;$L814,'Character Sets'!$A$3:$H$21,3,FALSE)</f>
        <v>13</v>
      </c>
      <c r="N814" s="46" t="str">
        <f>VLOOKUP($C814&amp;$L814,'Character Sets'!$A$3:$H$21,4,FALSE)</f>
        <v>HT2</v>
      </c>
      <c r="O814" s="46" t="str">
        <f>LOWER(VLOOKUP($C814&amp;$L814,'Character Sets'!$A$3:$H$21,6,FALSE))</f>
        <v>casey</v>
      </c>
      <c r="P814" s="114" t="str">
        <f t="shared" si="144"/>
        <v>HT2_he_casey.png</v>
      </c>
      <c r="Q814" s="114" t="s">
        <v>35</v>
      </c>
      <c r="R814" s="107" cm="1">
        <f t="array" ref="R814">_xlfn.IFS($AF814="left", 275, $AF814="right", 525)</f>
        <v>525</v>
      </c>
      <c r="S814" s="107" cm="1">
        <f t="array" ref="S814">_xlfn.IFS($AG814="left", 275, $AG814="right", 525)</f>
        <v>275</v>
      </c>
      <c r="T814" s="107" cm="1">
        <f t="array" ref="T814">_xlfn.IFS($AF814="left", 175, $AF814="right", 725)</f>
        <v>725</v>
      </c>
      <c r="U814" s="107" cm="1">
        <f t="array" ref="U814">_xlfn.IFS($AI814="top", 150, $AI814="bottom", 250)</f>
        <v>150</v>
      </c>
      <c r="V814" s="107" cm="1">
        <f t="array" ref="V814">_xlfn.IFS($AI814="top", 100, $AI814="bottom", 300)</f>
        <v>100</v>
      </c>
      <c r="W814" s="107" cm="1">
        <f t="array" ref="W814">_xlfn.IFS($AI814="top", 50, $AI814="bottom", 350)</f>
        <v>50</v>
      </c>
      <c r="X814" s="111" t="str">
        <f t="shared" si="145"/>
        <v>ST2_sister_jaime.png</v>
      </c>
      <c r="Y814" s="106" t="str" cm="1">
        <f t="array" ref="Y814">_xlfn.IFS($AR814="target_sister",$AO814,$AR814="target_brother", $AN814,$AR814="distractor_sister",$AQ814,$AR814="distractor_brother",$AP814)</f>
        <v>HT2_sister_casey.png</v>
      </c>
      <c r="Z814" s="106" t="str" cm="1">
        <f t="array" ref="Z814">_xlfn.IFS($AS814="target_sister",$AO814,$AS814="target_brother", $AN814,$AS814="distractor_sister",$AQ814,$AS814="distractor_brother",$AP814)</f>
        <v>ST2_sister_jaime.png</v>
      </c>
      <c r="AA814" s="106" t="str" cm="1">
        <f t="array" ref="AA814">_xlfn.IFS($AT814="target_sister",$AO814,$AT814="target_brother", $AN814,$AT814="distractor_sister",$AQ814,$AT814="distractor_brother",$AP814)</f>
        <v>HT2_brother_casey.png</v>
      </c>
      <c r="AB814" s="106" t="str" cm="1">
        <f t="array" ref="AB814">_xlfn.IFS($AU814="target_sister",$AO814,$AU814="target_brother", $AN814,$AU814="distractor_sister",$AQ814,$AU814="distractor_brother",$AP814)</f>
        <v>ST2_brother_jaime.png</v>
      </c>
      <c r="AC814" s="111" t="str">
        <f>_xlfn.CONCAT(VLOOKUP($C814&amp;$G814,'Character Sets'!$A$3:$H$21,6,FALSE)," gave the ",LEFT($Q814,FIND(".",$Q814)-1)," to ",$AK814," ",$AL814,".")</f>
        <v>Jaime gave the strawberry to her sister.</v>
      </c>
      <c r="AD814" s="107">
        <v>14</v>
      </c>
      <c r="AE814" s="106" t="str" cm="1">
        <f t="array" ref="AE814">_xlfn.IFS($B814="both", "_nametag", $B814="nametag", "_nametag", $B814="intro", "", $B814="neither", "")</f>
        <v/>
      </c>
      <c r="AF814" s="46" t="s">
        <v>6</v>
      </c>
      <c r="AG814" s="46" t="s">
        <v>5</v>
      </c>
      <c r="AH814" s="108" t="str">
        <f t="shared" si="148"/>
        <v>strawberry</v>
      </c>
      <c r="AI814" s="46" t="s">
        <v>7</v>
      </c>
      <c r="AJ814" s="110" t="str">
        <f t="shared" si="146"/>
        <v>top right</v>
      </c>
      <c r="AK814" s="110" t="str" cm="1">
        <f t="array" ref="AK814">_xlfn.IFS($G814="he", "his", $G814="she", "her", $G814="they", "their")</f>
        <v>her</v>
      </c>
      <c r="AL814" s="110" t="s">
        <v>136</v>
      </c>
      <c r="AM814" s="111" t="str">
        <f t="shared" si="147"/>
        <v>she_sister</v>
      </c>
      <c r="AN814" s="106" t="str">
        <f t="shared" si="149"/>
        <v>ST2_brother_jaime.png</v>
      </c>
      <c r="AO814" s="106" t="str">
        <f t="shared" si="150"/>
        <v>ST2_sister_jaime.png</v>
      </c>
      <c r="AP814" s="106" t="str">
        <f t="shared" si="151"/>
        <v>HT2_brother_casey.png</v>
      </c>
      <c r="AQ814" s="106" t="str">
        <f t="shared" si="152"/>
        <v>HT2_sister_casey.png</v>
      </c>
      <c r="AR814" s="106" t="s">
        <v>358</v>
      </c>
      <c r="AS814" s="106" t="s">
        <v>356</v>
      </c>
      <c r="AT814" s="106" t="s">
        <v>357</v>
      </c>
      <c r="AU814" s="106" t="s">
        <v>355</v>
      </c>
    </row>
    <row r="815" spans="1:47" x14ac:dyDescent="0.25">
      <c r="A815" s="107">
        <v>23</v>
      </c>
      <c r="B815" s="107" t="s">
        <v>125</v>
      </c>
      <c r="C815" s="107">
        <v>5</v>
      </c>
      <c r="D815" s="46" t="s">
        <v>10</v>
      </c>
      <c r="E815" s="46" t="str">
        <f t="shared" si="142"/>
        <v>neither_list5_critical15</v>
      </c>
      <c r="F815" s="46" t="s">
        <v>337</v>
      </c>
      <c r="G815" s="46" t="s">
        <v>196</v>
      </c>
      <c r="H815" s="46">
        <f>VLOOKUP($C815&amp;$G815,'Character Sets'!$A$3:$H$21,3,FALSE)</f>
        <v>14</v>
      </c>
      <c r="I815" s="46" t="str">
        <f>VLOOKUP($C815&amp;$G815,'Character Sets'!$A$3:$H$21,4,FALSE)</f>
        <v>ST2</v>
      </c>
      <c r="J815" s="46" t="str">
        <f>LOWER(VLOOKUP($C815&amp;$G815,'Character Sets'!$A$3:$H$21,6,FALSE))</f>
        <v>jaime</v>
      </c>
      <c r="K815" s="114" t="str">
        <f t="shared" si="143"/>
        <v>ST2_she_jaime.png</v>
      </c>
      <c r="L815" s="46" t="s">
        <v>195</v>
      </c>
      <c r="M815" s="46">
        <f>VLOOKUP($C815&amp;$L815,'Character Sets'!$A$3:$H$21,3,FALSE)</f>
        <v>13</v>
      </c>
      <c r="N815" s="46" t="str">
        <f>VLOOKUP($C815&amp;$L815,'Character Sets'!$A$3:$H$21,4,FALSE)</f>
        <v>HT2</v>
      </c>
      <c r="O815" s="46" t="str">
        <f>LOWER(VLOOKUP($C815&amp;$L815,'Character Sets'!$A$3:$H$21,6,FALSE))</f>
        <v>casey</v>
      </c>
      <c r="P815" s="114" t="str">
        <f t="shared" si="144"/>
        <v>HT2_he_casey.png</v>
      </c>
      <c r="Q815" s="114" t="s">
        <v>25</v>
      </c>
      <c r="R815" s="107" cm="1">
        <f t="array" ref="R815">_xlfn.IFS($AF815="left", 275, $AF815="right", 525)</f>
        <v>275</v>
      </c>
      <c r="S815" s="107" cm="1">
        <f t="array" ref="S815">_xlfn.IFS($AG815="left", 275, $AG815="right", 525)</f>
        <v>525</v>
      </c>
      <c r="T815" s="107" cm="1">
        <f t="array" ref="T815">_xlfn.IFS($AF815="left", 175, $AF815="right", 725)</f>
        <v>175</v>
      </c>
      <c r="U815" s="107" cm="1">
        <f t="array" ref="U815">_xlfn.IFS($AI815="top", 150, $AI815="bottom", 250)</f>
        <v>250</v>
      </c>
      <c r="V815" s="107" cm="1">
        <f t="array" ref="V815">_xlfn.IFS($AI815="top", 100, $AI815="bottom", 300)</f>
        <v>300</v>
      </c>
      <c r="W815" s="107" cm="1">
        <f t="array" ref="W815">_xlfn.IFS($AI815="top", 50, $AI815="bottom", 350)</f>
        <v>350</v>
      </c>
      <c r="X815" s="111" t="str">
        <f t="shared" si="145"/>
        <v>ST2_brother_jaime.png</v>
      </c>
      <c r="Y815" s="106" t="str" cm="1">
        <f t="array" ref="Y815">_xlfn.IFS($AR815="target_sister",$AO815,$AR815="target_brother", $AN815,$AR815="distractor_sister",$AQ815,$AR815="distractor_brother",$AP815)</f>
        <v>ST2_sister_jaime.png</v>
      </c>
      <c r="Z815" s="106" t="str" cm="1">
        <f t="array" ref="Z815">_xlfn.IFS($AS815="target_sister",$AO815,$AS815="target_brother", $AN815,$AS815="distractor_sister",$AQ815,$AS815="distractor_brother",$AP815)</f>
        <v>HT2_brother_casey.png</v>
      </c>
      <c r="AA815" s="106" t="str" cm="1">
        <f t="array" ref="AA815">_xlfn.IFS($AT815="target_sister",$AO815,$AT815="target_brother", $AN815,$AT815="distractor_sister",$AQ815,$AT815="distractor_brother",$AP815)</f>
        <v>ST2_brother_jaime.png</v>
      </c>
      <c r="AB815" s="106" t="str" cm="1">
        <f t="array" ref="AB815">_xlfn.IFS($AU815="target_sister",$AO815,$AU815="target_brother", $AN815,$AU815="distractor_sister",$AQ815,$AU815="distractor_brother",$AP815)</f>
        <v>HT2_sister_casey.png</v>
      </c>
      <c r="AC815" s="111" t="str">
        <f>_xlfn.CONCAT(VLOOKUP($C815&amp;$G815,'Character Sets'!$A$3:$H$21,6,FALSE)," gave the ",LEFT($Q815,FIND(".",$Q815)-1)," to ",$AK815," ",$AL815,".")</f>
        <v>Jaime gave the pineapple to her brother.</v>
      </c>
      <c r="AD815" s="107">
        <v>15</v>
      </c>
      <c r="AE815" s="106" t="str" cm="1">
        <f t="array" ref="AE815">_xlfn.IFS($B815="both", "_nametag", $B815="nametag", "_nametag", $B815="intro", "", $B815="neither", "")</f>
        <v/>
      </c>
      <c r="AF815" s="46" t="s">
        <v>5</v>
      </c>
      <c r="AG815" s="46" t="s">
        <v>6</v>
      </c>
      <c r="AH815" s="108" t="str">
        <f t="shared" si="148"/>
        <v>pineapple</v>
      </c>
      <c r="AI815" s="46" t="s">
        <v>8</v>
      </c>
      <c r="AJ815" s="110" t="str">
        <f t="shared" si="146"/>
        <v>bottom left</v>
      </c>
      <c r="AK815" s="110" t="str" cm="1">
        <f t="array" ref="AK815">_xlfn.IFS($G815="he", "his", $G815="she", "her", $G815="they", "their")</f>
        <v>her</v>
      </c>
      <c r="AL815" s="110" t="s">
        <v>135</v>
      </c>
      <c r="AM815" s="111" t="str">
        <f t="shared" si="147"/>
        <v>she_brother</v>
      </c>
      <c r="AN815" s="106" t="str">
        <f t="shared" si="149"/>
        <v>ST2_brother_jaime.png</v>
      </c>
      <c r="AO815" s="106" t="str">
        <f t="shared" si="150"/>
        <v>ST2_sister_jaime.png</v>
      </c>
      <c r="AP815" s="106" t="str">
        <f t="shared" si="151"/>
        <v>HT2_brother_casey.png</v>
      </c>
      <c r="AQ815" s="106" t="str">
        <f t="shared" si="152"/>
        <v>HT2_sister_casey.png</v>
      </c>
      <c r="AR815" s="106" t="s">
        <v>356</v>
      </c>
      <c r="AS815" s="106" t="s">
        <v>357</v>
      </c>
      <c r="AT815" s="106" t="s">
        <v>355</v>
      </c>
      <c r="AU815" s="106" t="s">
        <v>358</v>
      </c>
    </row>
    <row r="816" spans="1:47" x14ac:dyDescent="0.25">
      <c r="A816" s="107">
        <v>23</v>
      </c>
      <c r="B816" s="107" t="s">
        <v>125</v>
      </c>
      <c r="C816" s="107">
        <v>5</v>
      </c>
      <c r="D816" s="46" t="s">
        <v>10</v>
      </c>
      <c r="E816" s="46" t="str">
        <f t="shared" si="142"/>
        <v>neither_list5_critical16</v>
      </c>
      <c r="F816" s="109" t="s">
        <v>338</v>
      </c>
      <c r="G816" s="46" t="s">
        <v>196</v>
      </c>
      <c r="H816" s="46">
        <f>VLOOKUP($C816&amp;$G816,'Character Sets'!$A$3:$H$21,3,FALSE)</f>
        <v>14</v>
      </c>
      <c r="I816" s="46" t="str">
        <f>VLOOKUP($C816&amp;$G816,'Character Sets'!$A$3:$H$21,4,FALSE)</f>
        <v>ST2</v>
      </c>
      <c r="J816" s="46" t="str">
        <f>LOWER(VLOOKUP($C816&amp;$G816,'Character Sets'!$A$3:$H$21,6,FALSE))</f>
        <v>jaime</v>
      </c>
      <c r="K816" s="114" t="str">
        <f t="shared" si="143"/>
        <v>ST2_she_jaime.png</v>
      </c>
      <c r="L816" s="46" t="s">
        <v>197</v>
      </c>
      <c r="M816" s="46">
        <f>VLOOKUP($C816&amp;$L816,'Character Sets'!$A$3:$H$21,3,FALSE)</f>
        <v>15</v>
      </c>
      <c r="N816" s="46" t="str">
        <f>VLOOKUP($C816&amp;$L816,'Character Sets'!$A$3:$H$21,4,FALSE)</f>
        <v>ST1</v>
      </c>
      <c r="O816" s="46" t="str">
        <f>LOWER(VLOOKUP($C816&amp;$L816,'Character Sets'!$A$3:$H$21,6,FALSE))</f>
        <v>alex</v>
      </c>
      <c r="P816" s="114" t="str">
        <f t="shared" si="144"/>
        <v>ST1_they_alex.png</v>
      </c>
      <c r="Q816" s="114" t="s">
        <v>26</v>
      </c>
      <c r="R816" s="107" cm="1">
        <f t="array" ref="R816">_xlfn.IFS($AF816="left", 275, $AF816="right", 525)</f>
        <v>525</v>
      </c>
      <c r="S816" s="107" cm="1">
        <f t="array" ref="S816">_xlfn.IFS($AG816="left", 275, $AG816="right", 525)</f>
        <v>275</v>
      </c>
      <c r="T816" s="107" cm="1">
        <f t="array" ref="T816">_xlfn.IFS($AF816="left", 175, $AF816="right", 725)</f>
        <v>725</v>
      </c>
      <c r="U816" s="107" cm="1">
        <f t="array" ref="U816">_xlfn.IFS($AI816="top", 150, $AI816="bottom", 250)</f>
        <v>250</v>
      </c>
      <c r="V816" s="107" cm="1">
        <f t="array" ref="V816">_xlfn.IFS($AI816="top", 100, $AI816="bottom", 300)</f>
        <v>300</v>
      </c>
      <c r="W816" s="107" cm="1">
        <f t="array" ref="W816">_xlfn.IFS($AI816="top", 50, $AI816="bottom", 350)</f>
        <v>350</v>
      </c>
      <c r="X816" s="111" t="str">
        <f t="shared" si="145"/>
        <v>ST2_sister_jaime.png</v>
      </c>
      <c r="Y816" s="106" t="str" cm="1">
        <f t="array" ref="Y816">_xlfn.IFS($AR816="target_sister",$AO816,$AR816="target_brother", $AN816,$AR816="distractor_sister",$AQ816,$AR816="distractor_brother",$AP816)</f>
        <v>ST1_brother_alex.png</v>
      </c>
      <c r="Z816" s="106" t="str" cm="1">
        <f t="array" ref="Z816">_xlfn.IFS($AS816="target_sister",$AO816,$AS816="target_brother", $AN816,$AS816="distractor_sister",$AQ816,$AS816="distractor_brother",$AP816)</f>
        <v>ST2_brother_jaime.png</v>
      </c>
      <c r="AA816" s="106" t="str" cm="1">
        <f t="array" ref="AA816">_xlfn.IFS($AT816="target_sister",$AO816,$AT816="target_brother", $AN816,$AT816="distractor_sister",$AQ816,$AT816="distractor_brother",$AP816)</f>
        <v>ST1_sister_alex.png</v>
      </c>
      <c r="AB816" s="106" t="str" cm="1">
        <f t="array" ref="AB816">_xlfn.IFS($AU816="target_sister",$AO816,$AU816="target_brother", $AN816,$AU816="distractor_sister",$AQ816,$AU816="distractor_brother",$AP816)</f>
        <v>ST2_sister_jaime.png</v>
      </c>
      <c r="AC816" s="111" t="str">
        <f>_xlfn.CONCAT(VLOOKUP($C816&amp;$G816,'Character Sets'!$A$3:$H$21,6,FALSE)," gave the ",LEFT($Q816,FIND(".",$Q816)-1)," to ",$AK816," ",$AL816,".")</f>
        <v>Jaime gave the banana to her sister.</v>
      </c>
      <c r="AD816" s="107">
        <v>16</v>
      </c>
      <c r="AE816" s="106" t="str" cm="1">
        <f t="array" ref="AE816">_xlfn.IFS($B816="both", "_nametag", $B816="nametag", "_nametag", $B816="intro", "", $B816="neither", "")</f>
        <v/>
      </c>
      <c r="AF816" s="46" t="s">
        <v>6</v>
      </c>
      <c r="AG816" s="46" t="s">
        <v>5</v>
      </c>
      <c r="AH816" s="108" t="str">
        <f t="shared" si="148"/>
        <v>banana</v>
      </c>
      <c r="AI816" s="46" t="s">
        <v>8</v>
      </c>
      <c r="AJ816" s="110" t="str">
        <f t="shared" si="146"/>
        <v>bottom right</v>
      </c>
      <c r="AK816" s="110" t="str" cm="1">
        <f t="array" ref="AK816">_xlfn.IFS($G816="he", "his", $G816="she", "her", $G816="they", "their")</f>
        <v>her</v>
      </c>
      <c r="AL816" s="110" t="s">
        <v>136</v>
      </c>
      <c r="AM816" s="111" t="str">
        <f t="shared" si="147"/>
        <v>she_sister</v>
      </c>
      <c r="AN816" s="106" t="str">
        <f t="shared" si="149"/>
        <v>ST2_brother_jaime.png</v>
      </c>
      <c r="AO816" s="106" t="str">
        <f t="shared" si="150"/>
        <v>ST2_sister_jaime.png</v>
      </c>
      <c r="AP816" s="106" t="str">
        <f t="shared" si="151"/>
        <v>ST1_brother_alex.png</v>
      </c>
      <c r="AQ816" s="106" t="str">
        <f t="shared" si="152"/>
        <v>ST1_sister_alex.png</v>
      </c>
      <c r="AR816" s="106" t="s">
        <v>357</v>
      </c>
      <c r="AS816" s="106" t="s">
        <v>355</v>
      </c>
      <c r="AT816" s="106" t="s">
        <v>358</v>
      </c>
      <c r="AU816" s="106" t="s">
        <v>356</v>
      </c>
    </row>
    <row r="817" spans="1:47" x14ac:dyDescent="0.25">
      <c r="A817" s="107">
        <v>23</v>
      </c>
      <c r="B817" s="107" t="s">
        <v>125</v>
      </c>
      <c r="C817" s="107">
        <v>5</v>
      </c>
      <c r="D817" s="46" t="s">
        <v>10</v>
      </c>
      <c r="E817" s="46" t="str">
        <f t="shared" si="142"/>
        <v>neither_list5_critical17</v>
      </c>
      <c r="F817" s="109" t="s">
        <v>338</v>
      </c>
      <c r="G817" s="46" t="s">
        <v>196</v>
      </c>
      <c r="H817" s="46">
        <f>VLOOKUP($C817&amp;$G817,'Character Sets'!$A$3:$H$21,3,FALSE)</f>
        <v>14</v>
      </c>
      <c r="I817" s="46" t="str">
        <f>VLOOKUP($C817&amp;$G817,'Character Sets'!$A$3:$H$21,4,FALSE)</f>
        <v>ST2</v>
      </c>
      <c r="J817" s="46" t="str">
        <f>LOWER(VLOOKUP($C817&amp;$G817,'Character Sets'!$A$3:$H$21,6,FALSE))</f>
        <v>jaime</v>
      </c>
      <c r="K817" s="114" t="str">
        <f t="shared" si="143"/>
        <v>ST2_she_jaime.png</v>
      </c>
      <c r="L817" s="46" t="s">
        <v>197</v>
      </c>
      <c r="M817" s="46">
        <f>VLOOKUP($C817&amp;$L817,'Character Sets'!$A$3:$H$21,3,FALSE)</f>
        <v>15</v>
      </c>
      <c r="N817" s="46" t="str">
        <f>VLOOKUP($C817&amp;$L817,'Character Sets'!$A$3:$H$21,4,FALSE)</f>
        <v>ST1</v>
      </c>
      <c r="O817" s="46" t="str">
        <f>LOWER(VLOOKUP($C817&amp;$L817,'Character Sets'!$A$3:$H$21,6,FALSE))</f>
        <v>alex</v>
      </c>
      <c r="P817" s="114" t="str">
        <f t="shared" si="144"/>
        <v>ST1_they_alex.png</v>
      </c>
      <c r="Q817" s="114" t="s">
        <v>175</v>
      </c>
      <c r="R817" s="107" cm="1">
        <f t="array" ref="R817">_xlfn.IFS($AF817="left", 275, $AF817="right", 525)</f>
        <v>275</v>
      </c>
      <c r="S817" s="107" cm="1">
        <f t="array" ref="S817">_xlfn.IFS($AG817="left", 275, $AG817="right", 525)</f>
        <v>525</v>
      </c>
      <c r="T817" s="107" cm="1">
        <f t="array" ref="T817">_xlfn.IFS($AF817="left", 175, $AF817="right", 725)</f>
        <v>175</v>
      </c>
      <c r="U817" s="107" cm="1">
        <f t="array" ref="U817">_xlfn.IFS($AI817="top", 150, $AI817="bottom", 250)</f>
        <v>150</v>
      </c>
      <c r="V817" s="107" cm="1">
        <f t="array" ref="V817">_xlfn.IFS($AI817="top", 100, $AI817="bottom", 300)</f>
        <v>100</v>
      </c>
      <c r="W817" s="107" cm="1">
        <f t="array" ref="W817">_xlfn.IFS($AI817="top", 50, $AI817="bottom", 350)</f>
        <v>50</v>
      </c>
      <c r="X817" s="111" t="str">
        <f t="shared" si="145"/>
        <v>ST2_sister_jaime.png</v>
      </c>
      <c r="Y817" s="106" t="str" cm="1">
        <f t="array" ref="Y817">_xlfn.IFS($AR817="target_sister",$AO817,$AR817="target_brother", $AN817,$AR817="distractor_sister",$AQ817,$AR817="distractor_brother",$AP817)</f>
        <v>ST2_sister_jaime.png</v>
      </c>
      <c r="Z817" s="106" t="str" cm="1">
        <f t="array" ref="Z817">_xlfn.IFS($AS817="target_sister",$AO817,$AS817="target_brother", $AN817,$AS817="distractor_sister",$AQ817,$AS817="distractor_brother",$AP817)</f>
        <v>ST1_sister_alex.png</v>
      </c>
      <c r="AA817" s="106" t="str" cm="1">
        <f t="array" ref="AA817">_xlfn.IFS($AT817="target_sister",$AO817,$AT817="target_brother", $AN817,$AT817="distractor_sister",$AQ817,$AT817="distractor_brother",$AP817)</f>
        <v>ST2_brother_jaime.png</v>
      </c>
      <c r="AB817" s="106" t="str" cm="1">
        <f t="array" ref="AB817">_xlfn.IFS($AU817="target_sister",$AO817,$AU817="target_brother", $AN817,$AU817="distractor_sister",$AQ817,$AU817="distractor_brother",$AP817)</f>
        <v>ST1_brother_alex.png</v>
      </c>
      <c r="AC817" s="111" t="str">
        <f>_xlfn.CONCAT(VLOOKUP($C817&amp;$G817,'Character Sets'!$A$3:$H$21,6,FALSE)," gave the ",LEFT($Q817,FIND(".",$Q817)-1)," to ",$AK817," ",$AL817,".")</f>
        <v>Jaime gave the bacon to her sister.</v>
      </c>
      <c r="AD817" s="107">
        <v>17</v>
      </c>
      <c r="AE817" s="106" t="str" cm="1">
        <f t="array" ref="AE817">_xlfn.IFS($B817="both", "_nametag", $B817="nametag", "_nametag", $B817="intro", "", $B817="neither", "")</f>
        <v/>
      </c>
      <c r="AF817" s="46" t="s">
        <v>5</v>
      </c>
      <c r="AG817" s="46" t="s">
        <v>6</v>
      </c>
      <c r="AH817" s="108" t="str">
        <f t="shared" si="148"/>
        <v>bacon</v>
      </c>
      <c r="AI817" s="46" t="s">
        <v>7</v>
      </c>
      <c r="AJ817" s="110" t="str">
        <f t="shared" si="146"/>
        <v>top left</v>
      </c>
      <c r="AK817" s="110" t="str" cm="1">
        <f t="array" ref="AK817">_xlfn.IFS($G817="he", "his", $G817="she", "her", $G817="they", "their")</f>
        <v>her</v>
      </c>
      <c r="AL817" s="110" t="s">
        <v>136</v>
      </c>
      <c r="AM817" s="111" t="str">
        <f t="shared" si="147"/>
        <v>she_sister</v>
      </c>
      <c r="AN817" s="106" t="str">
        <f t="shared" si="149"/>
        <v>ST2_brother_jaime.png</v>
      </c>
      <c r="AO817" s="106" t="str">
        <f t="shared" si="150"/>
        <v>ST2_sister_jaime.png</v>
      </c>
      <c r="AP817" s="106" t="str">
        <f t="shared" si="151"/>
        <v>ST1_brother_alex.png</v>
      </c>
      <c r="AQ817" s="106" t="str">
        <f t="shared" si="152"/>
        <v>ST1_sister_alex.png</v>
      </c>
      <c r="AR817" s="106" t="s">
        <v>356</v>
      </c>
      <c r="AS817" s="106" t="s">
        <v>358</v>
      </c>
      <c r="AT817" s="106" t="s">
        <v>355</v>
      </c>
      <c r="AU817" s="106" t="s">
        <v>357</v>
      </c>
    </row>
    <row r="818" spans="1:47" x14ac:dyDescent="0.25">
      <c r="A818" s="107">
        <v>23</v>
      </c>
      <c r="B818" s="107" t="s">
        <v>125</v>
      </c>
      <c r="C818" s="107">
        <v>5</v>
      </c>
      <c r="D818" s="46" t="s">
        <v>10</v>
      </c>
      <c r="E818" s="46" t="str">
        <f t="shared" si="142"/>
        <v>neither_list5_critical18</v>
      </c>
      <c r="F818" s="109" t="s">
        <v>338</v>
      </c>
      <c r="G818" s="46" t="s">
        <v>196</v>
      </c>
      <c r="H818" s="46">
        <f>VLOOKUP($C818&amp;$G818,'Character Sets'!$A$3:$H$21,3,FALSE)</f>
        <v>14</v>
      </c>
      <c r="I818" s="46" t="str">
        <f>VLOOKUP($C818&amp;$G818,'Character Sets'!$A$3:$H$21,4,FALSE)</f>
        <v>ST2</v>
      </c>
      <c r="J818" s="46" t="str">
        <f>LOWER(VLOOKUP($C818&amp;$G818,'Character Sets'!$A$3:$H$21,6,FALSE))</f>
        <v>jaime</v>
      </c>
      <c r="K818" s="114" t="str">
        <f t="shared" si="143"/>
        <v>ST2_she_jaime.png</v>
      </c>
      <c r="L818" s="46" t="s">
        <v>197</v>
      </c>
      <c r="M818" s="46">
        <f>VLOOKUP($C818&amp;$L818,'Character Sets'!$A$3:$H$21,3,FALSE)</f>
        <v>15</v>
      </c>
      <c r="N818" s="46" t="str">
        <f>VLOOKUP($C818&amp;$L818,'Character Sets'!$A$3:$H$21,4,FALSE)</f>
        <v>ST1</v>
      </c>
      <c r="O818" s="46" t="str">
        <f>LOWER(VLOOKUP($C818&amp;$L818,'Character Sets'!$A$3:$H$21,6,FALSE))</f>
        <v>alex</v>
      </c>
      <c r="P818" s="114" t="str">
        <f t="shared" si="144"/>
        <v>ST1_they_alex.png</v>
      </c>
      <c r="Q818" s="127" t="s">
        <v>171</v>
      </c>
      <c r="R818" s="107" cm="1">
        <f t="array" ref="R818">_xlfn.IFS($AF818="left", 275, $AF818="right", 525)</f>
        <v>525</v>
      </c>
      <c r="S818" s="107" cm="1">
        <f t="array" ref="S818">_xlfn.IFS($AG818="left", 275, $AG818="right", 525)</f>
        <v>275</v>
      </c>
      <c r="T818" s="107" cm="1">
        <f t="array" ref="T818">_xlfn.IFS($AF818="left", 175, $AF818="right", 725)</f>
        <v>725</v>
      </c>
      <c r="U818" s="107" cm="1">
        <f t="array" ref="U818">_xlfn.IFS($AI818="top", 150, $AI818="bottom", 250)</f>
        <v>150</v>
      </c>
      <c r="V818" s="107" cm="1">
        <f t="array" ref="V818">_xlfn.IFS($AI818="top", 100, $AI818="bottom", 300)</f>
        <v>100</v>
      </c>
      <c r="W818" s="107" cm="1">
        <f t="array" ref="W818">_xlfn.IFS($AI818="top", 50, $AI818="bottom", 350)</f>
        <v>50</v>
      </c>
      <c r="X818" s="111" t="str">
        <f t="shared" si="145"/>
        <v>ST2_brother_jaime.png</v>
      </c>
      <c r="Y818" s="106" t="str" cm="1">
        <f t="array" ref="Y818">_xlfn.IFS($AR818="target_sister",$AO818,$AR818="target_brother", $AN818,$AR818="distractor_sister",$AQ818,$AR818="distractor_brother",$AP818)</f>
        <v>ST1_brother_alex.png</v>
      </c>
      <c r="Z818" s="106" t="str" cm="1">
        <f t="array" ref="Z818">_xlfn.IFS($AS818="target_sister",$AO818,$AS818="target_brother", $AN818,$AS818="distractor_sister",$AQ818,$AS818="distractor_brother",$AP818)</f>
        <v>ST2_brother_jaime.png</v>
      </c>
      <c r="AA818" s="106" t="str" cm="1">
        <f t="array" ref="AA818">_xlfn.IFS($AT818="target_sister",$AO818,$AT818="target_brother", $AN818,$AT818="distractor_sister",$AQ818,$AT818="distractor_brother",$AP818)</f>
        <v>ST1_sister_alex.png</v>
      </c>
      <c r="AB818" s="106" t="str" cm="1">
        <f t="array" ref="AB818">_xlfn.IFS($AU818="target_sister",$AO818,$AU818="target_brother", $AN818,$AU818="distractor_sister",$AQ818,$AU818="distractor_brother",$AP818)</f>
        <v>ST2_sister_jaime.png</v>
      </c>
      <c r="AC818" s="111" t="str">
        <f>_xlfn.CONCAT(VLOOKUP($C818&amp;$G818,'Character Sets'!$A$3:$H$21,6,FALSE)," gave the ",LEFT($Q818,FIND(".",$Q818)-1)," to ",$AK818," ",$AL818,".")</f>
        <v>Jaime gave the icecream to her brother.</v>
      </c>
      <c r="AD818" s="107">
        <v>18</v>
      </c>
      <c r="AE818" s="106" t="str" cm="1">
        <f t="array" ref="AE818">_xlfn.IFS($B818="both", "_nametag", $B818="nametag", "_nametag", $B818="intro", "", $B818="neither", "")</f>
        <v/>
      </c>
      <c r="AF818" s="46" t="s">
        <v>6</v>
      </c>
      <c r="AG818" s="46" t="s">
        <v>5</v>
      </c>
      <c r="AH818" s="108" t="str">
        <f t="shared" si="148"/>
        <v>icecream</v>
      </c>
      <c r="AI818" s="46" t="s">
        <v>7</v>
      </c>
      <c r="AJ818" s="110" t="str">
        <f t="shared" si="146"/>
        <v>top right</v>
      </c>
      <c r="AK818" s="110" t="str" cm="1">
        <f t="array" ref="AK818">_xlfn.IFS($G818="he", "his", $G818="she", "her", $G818="they", "their")</f>
        <v>her</v>
      </c>
      <c r="AL818" s="110" t="s">
        <v>135</v>
      </c>
      <c r="AM818" s="111" t="str">
        <f t="shared" si="147"/>
        <v>she_brother</v>
      </c>
      <c r="AN818" s="106" t="str">
        <f t="shared" si="149"/>
        <v>ST2_brother_jaime.png</v>
      </c>
      <c r="AO818" s="106" t="str">
        <f t="shared" si="150"/>
        <v>ST2_sister_jaime.png</v>
      </c>
      <c r="AP818" s="106" t="str">
        <f t="shared" si="151"/>
        <v>ST1_brother_alex.png</v>
      </c>
      <c r="AQ818" s="106" t="str">
        <f t="shared" si="152"/>
        <v>ST1_sister_alex.png</v>
      </c>
      <c r="AR818" s="106" t="s">
        <v>357</v>
      </c>
      <c r="AS818" s="106" t="s">
        <v>355</v>
      </c>
      <c r="AT818" s="106" t="s">
        <v>358</v>
      </c>
      <c r="AU818" s="106" t="s">
        <v>356</v>
      </c>
    </row>
    <row r="819" spans="1:47" x14ac:dyDescent="0.25">
      <c r="A819" s="107">
        <v>23</v>
      </c>
      <c r="B819" s="107" t="s">
        <v>125</v>
      </c>
      <c r="C819" s="107">
        <v>5</v>
      </c>
      <c r="D819" s="46" t="s">
        <v>10</v>
      </c>
      <c r="E819" s="46" t="str">
        <f t="shared" si="142"/>
        <v>neither_list5_critical19</v>
      </c>
      <c r="F819" s="109" t="s">
        <v>338</v>
      </c>
      <c r="G819" s="46" t="s">
        <v>196</v>
      </c>
      <c r="H819" s="46">
        <f>VLOOKUP($C819&amp;$G819,'Character Sets'!$A$3:$H$21,3,FALSE)</f>
        <v>14</v>
      </c>
      <c r="I819" s="46" t="str">
        <f>VLOOKUP($C819&amp;$G819,'Character Sets'!$A$3:$H$21,4,FALSE)</f>
        <v>ST2</v>
      </c>
      <c r="J819" s="46" t="str">
        <f>LOWER(VLOOKUP($C819&amp;$G819,'Character Sets'!$A$3:$H$21,6,FALSE))</f>
        <v>jaime</v>
      </c>
      <c r="K819" s="114" t="str">
        <f t="shared" si="143"/>
        <v>ST2_she_jaime.png</v>
      </c>
      <c r="L819" s="46" t="s">
        <v>197</v>
      </c>
      <c r="M819" s="46">
        <f>VLOOKUP($C819&amp;$L819,'Character Sets'!$A$3:$H$21,3,FALSE)</f>
        <v>15</v>
      </c>
      <c r="N819" s="46" t="str">
        <f>VLOOKUP($C819&amp;$L819,'Character Sets'!$A$3:$H$21,4,FALSE)</f>
        <v>ST1</v>
      </c>
      <c r="O819" s="46" t="str">
        <f>LOWER(VLOOKUP($C819&amp;$L819,'Character Sets'!$A$3:$H$21,6,FALSE))</f>
        <v>alex</v>
      </c>
      <c r="P819" s="114" t="str">
        <f t="shared" si="144"/>
        <v>ST1_they_alex.png</v>
      </c>
      <c r="Q819" s="114" t="s">
        <v>27</v>
      </c>
      <c r="R819" s="107" cm="1">
        <f t="array" ref="R819">_xlfn.IFS($AF819="left", 275, $AF819="right", 525)</f>
        <v>275</v>
      </c>
      <c r="S819" s="107" cm="1">
        <f t="array" ref="S819">_xlfn.IFS($AG819="left", 275, $AG819="right", 525)</f>
        <v>525</v>
      </c>
      <c r="T819" s="107" cm="1">
        <f t="array" ref="T819">_xlfn.IFS($AF819="left", 175, $AF819="right", 725)</f>
        <v>175</v>
      </c>
      <c r="U819" s="107" cm="1">
        <f t="array" ref="U819">_xlfn.IFS($AI819="top", 150, $AI819="bottom", 250)</f>
        <v>250</v>
      </c>
      <c r="V819" s="107" cm="1">
        <f t="array" ref="V819">_xlfn.IFS($AI819="top", 100, $AI819="bottom", 300)</f>
        <v>300</v>
      </c>
      <c r="W819" s="107" cm="1">
        <f t="array" ref="W819">_xlfn.IFS($AI819="top", 50, $AI819="bottom", 350)</f>
        <v>350</v>
      </c>
      <c r="X819" s="111" t="str">
        <f t="shared" si="145"/>
        <v>ST2_sister_jaime.png</v>
      </c>
      <c r="Y819" s="106" t="str" cm="1">
        <f t="array" ref="Y819">_xlfn.IFS($AR819="target_sister",$AO819,$AR819="target_brother", $AN819,$AR819="distractor_sister",$AQ819,$AR819="distractor_brother",$AP819)</f>
        <v>ST2_brother_jaime.png</v>
      </c>
      <c r="Z819" s="106" t="str" cm="1">
        <f t="array" ref="Z819">_xlfn.IFS($AS819="target_sister",$AO819,$AS819="target_brother", $AN819,$AS819="distractor_sister",$AQ819,$AS819="distractor_brother",$AP819)</f>
        <v>ST1_sister_alex.png</v>
      </c>
      <c r="AA819" s="106" t="str" cm="1">
        <f t="array" ref="AA819">_xlfn.IFS($AT819="target_sister",$AO819,$AT819="target_brother", $AN819,$AT819="distractor_sister",$AQ819,$AT819="distractor_brother",$AP819)</f>
        <v>ST2_sister_jaime.png</v>
      </c>
      <c r="AB819" s="106" t="str" cm="1">
        <f t="array" ref="AB819">_xlfn.IFS($AU819="target_sister",$AO819,$AU819="target_brother", $AN819,$AU819="distractor_sister",$AQ819,$AU819="distractor_brother",$AP819)</f>
        <v>ST1_brother_alex.png</v>
      </c>
      <c r="AC819" s="111" t="str">
        <f>_xlfn.CONCAT(VLOOKUP($C819&amp;$G819,'Character Sets'!$A$3:$H$21,6,FALSE)," gave the ",LEFT($Q819,FIND(".",$Q819)-1)," to ",$AK819," ",$AL819,".")</f>
        <v>Jaime gave the carrot to her sister.</v>
      </c>
      <c r="AD819" s="107">
        <v>19</v>
      </c>
      <c r="AE819" s="106" t="str" cm="1">
        <f t="array" ref="AE819">_xlfn.IFS($B819="both", "_nametag", $B819="nametag", "_nametag", $B819="intro", "", $B819="neither", "")</f>
        <v/>
      </c>
      <c r="AF819" s="46" t="s">
        <v>5</v>
      </c>
      <c r="AG819" s="46" t="s">
        <v>6</v>
      </c>
      <c r="AH819" s="108" t="str">
        <f t="shared" si="148"/>
        <v>carrot</v>
      </c>
      <c r="AI819" s="46" t="s">
        <v>8</v>
      </c>
      <c r="AJ819" s="110" t="str">
        <f t="shared" si="146"/>
        <v>bottom left</v>
      </c>
      <c r="AK819" s="110" t="str" cm="1">
        <f t="array" ref="AK819">_xlfn.IFS($G819="he", "his", $G819="she", "her", $G819="they", "their")</f>
        <v>her</v>
      </c>
      <c r="AL819" s="110" t="s">
        <v>136</v>
      </c>
      <c r="AM819" s="111" t="str">
        <f t="shared" si="147"/>
        <v>she_sister</v>
      </c>
      <c r="AN819" s="106" t="str">
        <f t="shared" si="149"/>
        <v>ST2_brother_jaime.png</v>
      </c>
      <c r="AO819" s="106" t="str">
        <f t="shared" si="150"/>
        <v>ST2_sister_jaime.png</v>
      </c>
      <c r="AP819" s="106" t="str">
        <f t="shared" si="151"/>
        <v>ST1_brother_alex.png</v>
      </c>
      <c r="AQ819" s="106" t="str">
        <f t="shared" si="152"/>
        <v>ST1_sister_alex.png</v>
      </c>
      <c r="AR819" s="106" t="s">
        <v>355</v>
      </c>
      <c r="AS819" s="106" t="s">
        <v>358</v>
      </c>
      <c r="AT819" s="106" t="s">
        <v>356</v>
      </c>
      <c r="AU819" s="106" t="s">
        <v>357</v>
      </c>
    </row>
    <row r="820" spans="1:47" x14ac:dyDescent="0.25">
      <c r="A820" s="107">
        <v>23</v>
      </c>
      <c r="B820" s="107" t="s">
        <v>125</v>
      </c>
      <c r="C820" s="107">
        <v>5</v>
      </c>
      <c r="D820" s="46" t="s">
        <v>10</v>
      </c>
      <c r="E820" s="46" t="str">
        <f t="shared" si="142"/>
        <v>neither_list5_critical20</v>
      </c>
      <c r="F820" s="109" t="s">
        <v>338</v>
      </c>
      <c r="G820" s="46" t="s">
        <v>196</v>
      </c>
      <c r="H820" s="46">
        <f>VLOOKUP($C820&amp;$G820,'Character Sets'!$A$3:$H$21,3,FALSE)</f>
        <v>14</v>
      </c>
      <c r="I820" s="46" t="str">
        <f>VLOOKUP($C820&amp;$G820,'Character Sets'!$A$3:$H$21,4,FALSE)</f>
        <v>ST2</v>
      </c>
      <c r="J820" s="46" t="str">
        <f>LOWER(VLOOKUP($C820&amp;$G820,'Character Sets'!$A$3:$H$21,6,FALSE))</f>
        <v>jaime</v>
      </c>
      <c r="K820" s="114" t="str">
        <f t="shared" si="143"/>
        <v>ST2_she_jaime.png</v>
      </c>
      <c r="L820" s="46" t="s">
        <v>197</v>
      </c>
      <c r="M820" s="46">
        <f>VLOOKUP($C820&amp;$L820,'Character Sets'!$A$3:$H$21,3,FALSE)</f>
        <v>15</v>
      </c>
      <c r="N820" s="46" t="str">
        <f>VLOOKUP($C820&amp;$L820,'Character Sets'!$A$3:$H$21,4,FALSE)</f>
        <v>ST1</v>
      </c>
      <c r="O820" s="46" t="str">
        <f>LOWER(VLOOKUP($C820&amp;$L820,'Character Sets'!$A$3:$H$21,6,FALSE))</f>
        <v>alex</v>
      </c>
      <c r="P820" s="114" t="str">
        <f t="shared" si="144"/>
        <v>ST1_they_alex.png</v>
      </c>
      <c r="Q820" s="114" t="s">
        <v>28</v>
      </c>
      <c r="R820" s="107" cm="1">
        <f t="array" ref="R820">_xlfn.IFS($AF820="left", 275, $AF820="right", 525)</f>
        <v>525</v>
      </c>
      <c r="S820" s="107" cm="1">
        <f t="array" ref="S820">_xlfn.IFS($AG820="left", 275, $AG820="right", 525)</f>
        <v>275</v>
      </c>
      <c r="T820" s="107" cm="1">
        <f t="array" ref="T820">_xlfn.IFS($AF820="left", 175, $AF820="right", 725)</f>
        <v>725</v>
      </c>
      <c r="U820" s="107" cm="1">
        <f t="array" ref="U820">_xlfn.IFS($AI820="top", 150, $AI820="bottom", 250)</f>
        <v>250</v>
      </c>
      <c r="V820" s="107" cm="1">
        <f t="array" ref="V820">_xlfn.IFS($AI820="top", 100, $AI820="bottom", 300)</f>
        <v>300</v>
      </c>
      <c r="W820" s="107" cm="1">
        <f t="array" ref="W820">_xlfn.IFS($AI820="top", 50, $AI820="bottom", 350)</f>
        <v>350</v>
      </c>
      <c r="X820" s="111" t="str">
        <f t="shared" si="145"/>
        <v>ST2_brother_jaime.png</v>
      </c>
      <c r="Y820" s="106" t="str" cm="1">
        <f t="array" ref="Y820">_xlfn.IFS($AR820="target_sister",$AO820,$AR820="target_brother", $AN820,$AR820="distractor_sister",$AQ820,$AR820="distractor_brother",$AP820)</f>
        <v>ST1_brother_alex.png</v>
      </c>
      <c r="Z820" s="106" t="str" cm="1">
        <f t="array" ref="Z820">_xlfn.IFS($AS820="target_sister",$AO820,$AS820="target_brother", $AN820,$AS820="distractor_sister",$AQ820,$AS820="distractor_brother",$AP820)</f>
        <v>ST2_sister_jaime.png</v>
      </c>
      <c r="AA820" s="106" t="str" cm="1">
        <f t="array" ref="AA820">_xlfn.IFS($AT820="target_sister",$AO820,$AT820="target_brother", $AN820,$AT820="distractor_sister",$AQ820,$AT820="distractor_brother",$AP820)</f>
        <v>ST1_sister_alex.png</v>
      </c>
      <c r="AB820" s="106" t="str" cm="1">
        <f t="array" ref="AB820">_xlfn.IFS($AU820="target_sister",$AO820,$AU820="target_brother", $AN820,$AU820="distractor_sister",$AQ820,$AU820="distractor_brother",$AP820)</f>
        <v>ST2_brother_jaime.png</v>
      </c>
      <c r="AC820" s="111" t="str">
        <f>_xlfn.CONCAT(VLOOKUP($C820&amp;$G820,'Character Sets'!$A$3:$H$21,6,FALSE)," gave the ",LEFT($Q820,FIND(".",$Q820)-1)," to ",$AK820," ",$AL820,".")</f>
        <v>Jaime gave the lemon to her brother.</v>
      </c>
      <c r="AD820" s="107">
        <v>20</v>
      </c>
      <c r="AE820" s="106" t="str" cm="1">
        <f t="array" ref="AE820">_xlfn.IFS($B820="both", "_nametag", $B820="nametag", "_nametag", $B820="intro", "", $B820="neither", "")</f>
        <v/>
      </c>
      <c r="AF820" s="46" t="s">
        <v>6</v>
      </c>
      <c r="AG820" s="46" t="s">
        <v>5</v>
      </c>
      <c r="AH820" s="108" t="str">
        <f t="shared" si="148"/>
        <v>lemon</v>
      </c>
      <c r="AI820" s="46" t="s">
        <v>8</v>
      </c>
      <c r="AJ820" s="110" t="str">
        <f t="shared" si="146"/>
        <v>bottom right</v>
      </c>
      <c r="AK820" s="110" t="str" cm="1">
        <f t="array" ref="AK820">_xlfn.IFS($G820="he", "his", $G820="she", "her", $G820="they", "their")</f>
        <v>her</v>
      </c>
      <c r="AL820" s="110" t="s">
        <v>135</v>
      </c>
      <c r="AM820" s="111" t="str">
        <f t="shared" si="147"/>
        <v>she_brother</v>
      </c>
      <c r="AN820" s="106" t="str">
        <f t="shared" si="149"/>
        <v>ST2_brother_jaime.png</v>
      </c>
      <c r="AO820" s="106" t="str">
        <f t="shared" si="150"/>
        <v>ST2_sister_jaime.png</v>
      </c>
      <c r="AP820" s="106" t="str">
        <f t="shared" si="151"/>
        <v>ST1_brother_alex.png</v>
      </c>
      <c r="AQ820" s="106" t="str">
        <f t="shared" si="152"/>
        <v>ST1_sister_alex.png</v>
      </c>
      <c r="AR820" s="106" t="s">
        <v>357</v>
      </c>
      <c r="AS820" s="106" t="s">
        <v>356</v>
      </c>
      <c r="AT820" s="106" t="s">
        <v>358</v>
      </c>
      <c r="AU820" s="106" t="s">
        <v>355</v>
      </c>
    </row>
    <row r="821" spans="1:47" x14ac:dyDescent="0.25">
      <c r="A821" s="107">
        <v>23</v>
      </c>
      <c r="B821" s="107" t="s">
        <v>125</v>
      </c>
      <c r="C821" s="107">
        <v>5</v>
      </c>
      <c r="D821" s="46" t="s">
        <v>10</v>
      </c>
      <c r="E821" s="46" t="str">
        <f t="shared" si="142"/>
        <v>neither_list5_critical21</v>
      </c>
      <c r="F821" s="109" t="s">
        <v>339</v>
      </c>
      <c r="G821" s="46" t="s">
        <v>197</v>
      </c>
      <c r="H821" s="46">
        <f>VLOOKUP($C821&amp;$G821,'Character Sets'!$A$3:$H$21,3,FALSE)</f>
        <v>15</v>
      </c>
      <c r="I821" s="46" t="str">
        <f>VLOOKUP($C821&amp;$G821,'Character Sets'!$A$3:$H$21,4,FALSE)</f>
        <v>ST1</v>
      </c>
      <c r="J821" s="46" t="str">
        <f>LOWER(VLOOKUP($C821&amp;$G821,'Character Sets'!$A$3:$H$21,6,FALSE))</f>
        <v>alex</v>
      </c>
      <c r="K821" s="114" t="str">
        <f t="shared" si="143"/>
        <v>ST1_they_alex.png</v>
      </c>
      <c r="L821" s="46" t="s">
        <v>196</v>
      </c>
      <c r="M821" s="46">
        <f>VLOOKUP($C821&amp;$L821,'Character Sets'!$A$3:$H$21,3,FALSE)</f>
        <v>14</v>
      </c>
      <c r="N821" s="46" t="str">
        <f>VLOOKUP($C821&amp;$L821,'Character Sets'!$A$3:$H$21,4,FALSE)</f>
        <v>ST2</v>
      </c>
      <c r="O821" s="46" t="str">
        <f>LOWER(VLOOKUP($C821&amp;$L821,'Character Sets'!$A$3:$H$21,6,FALSE))</f>
        <v>jaime</v>
      </c>
      <c r="P821" s="114" t="str">
        <f t="shared" si="144"/>
        <v>ST2_she_jaime.png</v>
      </c>
      <c r="Q821" s="114" t="s">
        <v>170</v>
      </c>
      <c r="R821" s="107" cm="1">
        <f t="array" ref="R821">_xlfn.IFS($AF821="left", 275, $AF821="right", 525)</f>
        <v>275</v>
      </c>
      <c r="S821" s="107" cm="1">
        <f t="array" ref="S821">_xlfn.IFS($AG821="left", 275, $AG821="right", 525)</f>
        <v>525</v>
      </c>
      <c r="T821" s="107" cm="1">
        <f t="array" ref="T821">_xlfn.IFS($AF821="left", 175, $AF821="right", 725)</f>
        <v>175</v>
      </c>
      <c r="U821" s="107" cm="1">
        <f t="array" ref="U821">_xlfn.IFS($AI821="top", 150, $AI821="bottom", 250)</f>
        <v>150</v>
      </c>
      <c r="V821" s="107" cm="1">
        <f t="array" ref="V821">_xlfn.IFS($AI821="top", 100, $AI821="bottom", 300)</f>
        <v>100</v>
      </c>
      <c r="W821" s="107" cm="1">
        <f t="array" ref="W821">_xlfn.IFS($AI821="top", 50, $AI821="bottom", 350)</f>
        <v>50</v>
      </c>
      <c r="X821" s="111" t="str">
        <f t="shared" si="145"/>
        <v>ST1_brother_alex.png</v>
      </c>
      <c r="Y821" s="106" t="str" cm="1">
        <f t="array" ref="Y821">_xlfn.IFS($AR821="target_sister",$AO821,$AR821="target_brother", $AN821,$AR821="distractor_sister",$AQ821,$AR821="distractor_brother",$AP821)</f>
        <v>ST1_brother_alex.png</v>
      </c>
      <c r="Z821" s="106" t="str" cm="1">
        <f t="array" ref="Z821">_xlfn.IFS($AS821="target_sister",$AO821,$AS821="target_brother", $AN821,$AS821="distractor_sister",$AQ821,$AS821="distractor_brother",$AP821)</f>
        <v>ST2_sister_jaime.png</v>
      </c>
      <c r="AA821" s="106" t="str" cm="1">
        <f t="array" ref="AA821">_xlfn.IFS($AT821="target_sister",$AO821,$AT821="target_brother", $AN821,$AT821="distractor_sister",$AQ821,$AT821="distractor_brother",$AP821)</f>
        <v>ST1_sister_alex.png</v>
      </c>
      <c r="AB821" s="106" t="str" cm="1">
        <f t="array" ref="AB821">_xlfn.IFS($AU821="target_sister",$AO821,$AU821="target_brother", $AN821,$AU821="distractor_sister",$AQ821,$AU821="distractor_brother",$AP821)</f>
        <v>ST2_brother_jaime.png</v>
      </c>
      <c r="AC821" s="111" t="str">
        <f>_xlfn.CONCAT(VLOOKUP($C821&amp;$G821,'Character Sets'!$A$3:$H$21,6,FALSE)," gave the ",LEFT($Q821,FIND(".",$Q821)-1)," to ",$AK821," ",$AL821,".")</f>
        <v>Alex gave the pizza to their brother.</v>
      </c>
      <c r="AD821" s="107">
        <v>21</v>
      </c>
      <c r="AE821" s="106" t="str" cm="1">
        <f t="array" ref="AE821">_xlfn.IFS($B821="both", "_nametag", $B821="nametag", "_nametag", $B821="intro", "", $B821="neither", "")</f>
        <v/>
      </c>
      <c r="AF821" s="46" t="s">
        <v>5</v>
      </c>
      <c r="AG821" s="46" t="s">
        <v>6</v>
      </c>
      <c r="AH821" s="108" t="str">
        <f t="shared" si="148"/>
        <v>pizza</v>
      </c>
      <c r="AI821" s="46" t="s">
        <v>7</v>
      </c>
      <c r="AJ821" s="110" t="str">
        <f t="shared" si="146"/>
        <v>top left</v>
      </c>
      <c r="AK821" s="110" t="str" cm="1">
        <f t="array" ref="AK821">_xlfn.IFS($G821="he", "his", $G821="she", "her", $G821="they", "their")</f>
        <v>their</v>
      </c>
      <c r="AL821" s="110" t="s">
        <v>135</v>
      </c>
      <c r="AM821" s="111" t="str">
        <f t="shared" si="147"/>
        <v>they_brother</v>
      </c>
      <c r="AN821" s="106" t="str">
        <f t="shared" si="149"/>
        <v>ST1_brother_alex.png</v>
      </c>
      <c r="AO821" s="106" t="str">
        <f t="shared" si="150"/>
        <v>ST1_sister_alex.png</v>
      </c>
      <c r="AP821" s="106" t="str">
        <f t="shared" si="151"/>
        <v>ST2_brother_jaime.png</v>
      </c>
      <c r="AQ821" s="106" t="str">
        <f t="shared" si="152"/>
        <v>ST2_sister_jaime.png</v>
      </c>
      <c r="AR821" s="106" t="s">
        <v>355</v>
      </c>
      <c r="AS821" s="106" t="s">
        <v>358</v>
      </c>
      <c r="AT821" s="106" t="s">
        <v>356</v>
      </c>
      <c r="AU821" s="106" t="s">
        <v>357</v>
      </c>
    </row>
    <row r="822" spans="1:47" x14ac:dyDescent="0.25">
      <c r="A822" s="107">
        <v>23</v>
      </c>
      <c r="B822" s="107" t="s">
        <v>125</v>
      </c>
      <c r="C822" s="107">
        <v>5</v>
      </c>
      <c r="D822" s="46" t="s">
        <v>10</v>
      </c>
      <c r="E822" s="46" t="str">
        <f t="shared" si="142"/>
        <v>neither_list5_critical22</v>
      </c>
      <c r="F822" s="109" t="s">
        <v>339</v>
      </c>
      <c r="G822" s="46" t="s">
        <v>197</v>
      </c>
      <c r="H822" s="46">
        <f>VLOOKUP($C822&amp;$G822,'Character Sets'!$A$3:$H$21,3,FALSE)</f>
        <v>15</v>
      </c>
      <c r="I822" s="46" t="str">
        <f>VLOOKUP($C822&amp;$G822,'Character Sets'!$A$3:$H$21,4,FALSE)</f>
        <v>ST1</v>
      </c>
      <c r="J822" s="46" t="str">
        <f>LOWER(VLOOKUP($C822&amp;$G822,'Character Sets'!$A$3:$H$21,6,FALSE))</f>
        <v>alex</v>
      </c>
      <c r="K822" s="114" t="str">
        <f t="shared" si="143"/>
        <v>ST1_they_alex.png</v>
      </c>
      <c r="L822" s="46" t="s">
        <v>196</v>
      </c>
      <c r="M822" s="46">
        <f>VLOOKUP($C822&amp;$L822,'Character Sets'!$A$3:$H$21,3,FALSE)</f>
        <v>14</v>
      </c>
      <c r="N822" s="46" t="str">
        <f>VLOOKUP($C822&amp;$L822,'Character Sets'!$A$3:$H$21,4,FALSE)</f>
        <v>ST2</v>
      </c>
      <c r="O822" s="46" t="str">
        <f>LOWER(VLOOKUP($C822&amp;$L822,'Character Sets'!$A$3:$H$21,6,FALSE))</f>
        <v>jaime</v>
      </c>
      <c r="P822" s="114" t="str">
        <f t="shared" si="144"/>
        <v>ST2_she_jaime.png</v>
      </c>
      <c r="Q822" s="114" t="s">
        <v>176</v>
      </c>
      <c r="R822" s="107" cm="1">
        <f t="array" ref="R822">_xlfn.IFS($AF822="left", 275, $AF822="right", 525)</f>
        <v>525</v>
      </c>
      <c r="S822" s="107" cm="1">
        <f t="array" ref="S822">_xlfn.IFS($AG822="left", 275, $AG822="right", 525)</f>
        <v>275</v>
      </c>
      <c r="T822" s="107" cm="1">
        <f t="array" ref="T822">_xlfn.IFS($AF822="left", 175, $AF822="right", 725)</f>
        <v>725</v>
      </c>
      <c r="U822" s="107" cm="1">
        <f t="array" ref="U822">_xlfn.IFS($AI822="top", 150, $AI822="bottom", 250)</f>
        <v>150</v>
      </c>
      <c r="V822" s="107" cm="1">
        <f t="array" ref="V822">_xlfn.IFS($AI822="top", 100, $AI822="bottom", 300)</f>
        <v>100</v>
      </c>
      <c r="W822" s="107" cm="1">
        <f t="array" ref="W822">_xlfn.IFS($AI822="top", 50, $AI822="bottom", 350)</f>
        <v>50</v>
      </c>
      <c r="X822" s="111" t="str">
        <f t="shared" si="145"/>
        <v>ST1_sister_alex.png</v>
      </c>
      <c r="Y822" s="106" t="str" cm="1">
        <f t="array" ref="Y822">_xlfn.IFS($AR822="target_sister",$AO822,$AR822="target_brother", $AN822,$AR822="distractor_sister",$AQ822,$AR822="distractor_brother",$AP822)</f>
        <v>ST2_brother_jaime.png</v>
      </c>
      <c r="Z822" s="106" t="str" cm="1">
        <f t="array" ref="Z822">_xlfn.IFS($AS822="target_sister",$AO822,$AS822="target_brother", $AN822,$AS822="distractor_sister",$AQ822,$AS822="distractor_brother",$AP822)</f>
        <v>ST1_sister_alex.png</v>
      </c>
      <c r="AA822" s="106" t="str" cm="1">
        <f t="array" ref="AA822">_xlfn.IFS($AT822="target_sister",$AO822,$AT822="target_brother", $AN822,$AT822="distractor_sister",$AQ822,$AT822="distractor_brother",$AP822)</f>
        <v>ST2_sister_jaime.png</v>
      </c>
      <c r="AB822" s="106" t="str" cm="1">
        <f t="array" ref="AB822">_xlfn.IFS($AU822="target_sister",$AO822,$AU822="target_brother", $AN822,$AU822="distractor_sister",$AQ822,$AU822="distractor_brother",$AP822)</f>
        <v>ST1_brother_alex.png</v>
      </c>
      <c r="AC822" s="111" t="str">
        <f>_xlfn.CONCAT(VLOOKUP($C822&amp;$G822,'Character Sets'!$A$3:$H$21,6,FALSE)," gave the ",LEFT($Q822,FIND(".",$Q822)-1)," to ",$AK822," ",$AL822,".")</f>
        <v>Alex gave the plate to their sister.</v>
      </c>
      <c r="AD822" s="107">
        <v>22</v>
      </c>
      <c r="AE822" s="106" t="str" cm="1">
        <f t="array" ref="AE822">_xlfn.IFS($B822="both", "_nametag", $B822="nametag", "_nametag", $B822="intro", "", $B822="neither", "")</f>
        <v/>
      </c>
      <c r="AF822" s="46" t="s">
        <v>6</v>
      </c>
      <c r="AG822" s="46" t="s">
        <v>5</v>
      </c>
      <c r="AH822" s="108" t="str">
        <f t="shared" si="148"/>
        <v>plate</v>
      </c>
      <c r="AI822" s="46" t="s">
        <v>7</v>
      </c>
      <c r="AJ822" s="110" t="str">
        <f t="shared" si="146"/>
        <v>top right</v>
      </c>
      <c r="AK822" s="110" t="str" cm="1">
        <f t="array" ref="AK822">_xlfn.IFS($G822="he", "his", $G822="she", "her", $G822="they", "their")</f>
        <v>their</v>
      </c>
      <c r="AL822" s="110" t="s">
        <v>136</v>
      </c>
      <c r="AM822" s="111" t="str">
        <f t="shared" si="147"/>
        <v>they_sister</v>
      </c>
      <c r="AN822" s="106" t="str">
        <f t="shared" si="149"/>
        <v>ST1_brother_alex.png</v>
      </c>
      <c r="AO822" s="106" t="str">
        <f t="shared" si="150"/>
        <v>ST1_sister_alex.png</v>
      </c>
      <c r="AP822" s="106" t="str">
        <f t="shared" si="151"/>
        <v>ST2_brother_jaime.png</v>
      </c>
      <c r="AQ822" s="106" t="str">
        <f t="shared" si="152"/>
        <v>ST2_sister_jaime.png</v>
      </c>
      <c r="AR822" s="106" t="s">
        <v>357</v>
      </c>
      <c r="AS822" s="106" t="s">
        <v>356</v>
      </c>
      <c r="AT822" s="106" t="s">
        <v>358</v>
      </c>
      <c r="AU822" s="106" t="s">
        <v>355</v>
      </c>
    </row>
    <row r="823" spans="1:47" x14ac:dyDescent="0.25">
      <c r="A823" s="107">
        <v>23</v>
      </c>
      <c r="B823" s="107" t="s">
        <v>125</v>
      </c>
      <c r="C823" s="107">
        <v>5</v>
      </c>
      <c r="D823" s="46" t="s">
        <v>10</v>
      </c>
      <c r="E823" s="46" t="str">
        <f t="shared" si="142"/>
        <v>neither_list5_critical23</v>
      </c>
      <c r="F823" s="109" t="s">
        <v>339</v>
      </c>
      <c r="G823" s="46" t="s">
        <v>197</v>
      </c>
      <c r="H823" s="46">
        <f>VLOOKUP($C823&amp;$G823,'Character Sets'!$A$3:$H$21,3,FALSE)</f>
        <v>15</v>
      </c>
      <c r="I823" s="46" t="str">
        <f>VLOOKUP($C823&amp;$G823,'Character Sets'!$A$3:$H$21,4,FALSE)</f>
        <v>ST1</v>
      </c>
      <c r="J823" s="46" t="str">
        <f>LOWER(VLOOKUP($C823&amp;$G823,'Character Sets'!$A$3:$H$21,6,FALSE))</f>
        <v>alex</v>
      </c>
      <c r="K823" s="114" t="str">
        <f t="shared" si="143"/>
        <v>ST1_they_alex.png</v>
      </c>
      <c r="L823" s="46" t="s">
        <v>196</v>
      </c>
      <c r="M823" s="46">
        <f>VLOOKUP($C823&amp;$L823,'Character Sets'!$A$3:$H$21,3,FALSE)</f>
        <v>14</v>
      </c>
      <c r="N823" s="46" t="str">
        <f>VLOOKUP($C823&amp;$L823,'Character Sets'!$A$3:$H$21,4,FALSE)</f>
        <v>ST2</v>
      </c>
      <c r="O823" s="46" t="str">
        <f>LOWER(VLOOKUP($C823&amp;$L823,'Character Sets'!$A$3:$H$21,6,FALSE))</f>
        <v>jaime</v>
      </c>
      <c r="P823" s="114" t="str">
        <f t="shared" si="144"/>
        <v>ST2_she_jaime.png</v>
      </c>
      <c r="Q823" s="117" t="s">
        <v>37</v>
      </c>
      <c r="R823" s="107" cm="1">
        <f t="array" ref="R823">_xlfn.IFS($AF823="left", 275, $AF823="right", 525)</f>
        <v>275</v>
      </c>
      <c r="S823" s="107" cm="1">
        <f t="array" ref="S823">_xlfn.IFS($AG823="left", 275, $AG823="right", 525)</f>
        <v>525</v>
      </c>
      <c r="T823" s="107" cm="1">
        <f t="array" ref="T823">_xlfn.IFS($AF823="left", 175, $AF823="right", 725)</f>
        <v>175</v>
      </c>
      <c r="U823" s="107" cm="1">
        <f t="array" ref="U823">_xlfn.IFS($AI823="top", 150, $AI823="bottom", 250)</f>
        <v>250</v>
      </c>
      <c r="V823" s="107" cm="1">
        <f t="array" ref="V823">_xlfn.IFS($AI823="top", 100, $AI823="bottom", 300)</f>
        <v>300</v>
      </c>
      <c r="W823" s="107" cm="1">
        <f t="array" ref="W823">_xlfn.IFS($AI823="top", 50, $AI823="bottom", 350)</f>
        <v>350</v>
      </c>
      <c r="X823" s="111" t="str">
        <f t="shared" si="145"/>
        <v>ST1_sister_alex.png</v>
      </c>
      <c r="Y823" s="106" t="str" cm="1">
        <f t="array" ref="Y823">_xlfn.IFS($AR823="target_sister",$AO823,$AR823="target_brother", $AN823,$AR823="distractor_sister",$AQ823,$AR823="distractor_brother",$AP823)</f>
        <v>ST1_brother_alex.png</v>
      </c>
      <c r="Z823" s="106" t="str" cm="1">
        <f t="array" ref="Z823">_xlfn.IFS($AS823="target_sister",$AO823,$AS823="target_brother", $AN823,$AS823="distractor_sister",$AQ823,$AS823="distractor_brother",$AP823)</f>
        <v>ST2_sister_jaime.png</v>
      </c>
      <c r="AA823" s="106" t="str" cm="1">
        <f t="array" ref="AA823">_xlfn.IFS($AT823="target_sister",$AO823,$AT823="target_brother", $AN823,$AT823="distractor_sister",$AQ823,$AT823="distractor_brother",$AP823)</f>
        <v>ST1_sister_alex.png</v>
      </c>
      <c r="AB823" s="106" t="str" cm="1">
        <f t="array" ref="AB823">_xlfn.IFS($AU823="target_sister",$AO823,$AU823="target_brother", $AN823,$AU823="distractor_sister",$AQ823,$AU823="distractor_brother",$AP823)</f>
        <v>ST2_brother_jaime.png</v>
      </c>
      <c r="AC823" s="111" t="str">
        <f>_xlfn.CONCAT(VLOOKUP($C823&amp;$G823,'Character Sets'!$A$3:$H$21,6,FALSE)," gave the ",LEFT($Q823,FIND(".",$Q823)-1)," to ",$AK823," ",$AL823,".")</f>
        <v>Alex gave the orange to their sister.</v>
      </c>
      <c r="AD823" s="107">
        <v>23</v>
      </c>
      <c r="AE823" s="106" t="str" cm="1">
        <f t="array" ref="AE823">_xlfn.IFS($B823="both", "_nametag", $B823="nametag", "_nametag", $B823="intro", "", $B823="neither", "")</f>
        <v/>
      </c>
      <c r="AF823" s="46" t="s">
        <v>5</v>
      </c>
      <c r="AG823" s="46" t="s">
        <v>6</v>
      </c>
      <c r="AH823" s="108" t="str">
        <f t="shared" si="148"/>
        <v>orange</v>
      </c>
      <c r="AI823" s="46" t="s">
        <v>8</v>
      </c>
      <c r="AJ823" s="110" t="str">
        <f t="shared" si="146"/>
        <v>bottom left</v>
      </c>
      <c r="AK823" s="110" t="str" cm="1">
        <f t="array" ref="AK823">_xlfn.IFS($G823="he", "his", $G823="she", "her", $G823="they", "their")</f>
        <v>their</v>
      </c>
      <c r="AL823" s="110" t="s">
        <v>136</v>
      </c>
      <c r="AM823" s="111" t="str">
        <f t="shared" si="147"/>
        <v>they_sister</v>
      </c>
      <c r="AN823" s="106" t="str">
        <f t="shared" si="149"/>
        <v>ST1_brother_alex.png</v>
      </c>
      <c r="AO823" s="106" t="str">
        <f t="shared" si="150"/>
        <v>ST1_sister_alex.png</v>
      </c>
      <c r="AP823" s="106" t="str">
        <f t="shared" si="151"/>
        <v>ST2_brother_jaime.png</v>
      </c>
      <c r="AQ823" s="106" t="str">
        <f t="shared" si="152"/>
        <v>ST2_sister_jaime.png</v>
      </c>
      <c r="AR823" s="106" t="s">
        <v>355</v>
      </c>
      <c r="AS823" s="106" t="s">
        <v>358</v>
      </c>
      <c r="AT823" s="106" t="s">
        <v>356</v>
      </c>
      <c r="AU823" s="106" t="s">
        <v>357</v>
      </c>
    </row>
    <row r="824" spans="1:47" x14ac:dyDescent="0.25">
      <c r="A824" s="107">
        <v>23</v>
      </c>
      <c r="B824" s="107" t="s">
        <v>125</v>
      </c>
      <c r="C824" s="107">
        <v>5</v>
      </c>
      <c r="D824" s="46" t="s">
        <v>10</v>
      </c>
      <c r="E824" s="46" t="str">
        <f t="shared" si="142"/>
        <v>neither_list5_critical24</v>
      </c>
      <c r="F824" s="109" t="s">
        <v>339</v>
      </c>
      <c r="G824" s="46" t="s">
        <v>197</v>
      </c>
      <c r="H824" s="46">
        <f>VLOOKUP($C824&amp;$G824,'Character Sets'!$A$3:$H$21,3,FALSE)</f>
        <v>15</v>
      </c>
      <c r="I824" s="46" t="str">
        <f>VLOOKUP($C824&amp;$G824,'Character Sets'!$A$3:$H$21,4,FALSE)</f>
        <v>ST1</v>
      </c>
      <c r="J824" s="46" t="str">
        <f>LOWER(VLOOKUP($C824&amp;$G824,'Character Sets'!$A$3:$H$21,6,FALSE))</f>
        <v>alex</v>
      </c>
      <c r="K824" s="114" t="str">
        <f t="shared" si="143"/>
        <v>ST1_they_alex.png</v>
      </c>
      <c r="L824" s="46" t="s">
        <v>196</v>
      </c>
      <c r="M824" s="46">
        <f>VLOOKUP($C824&amp;$L824,'Character Sets'!$A$3:$H$21,3,FALSE)</f>
        <v>14</v>
      </c>
      <c r="N824" s="46" t="str">
        <f>VLOOKUP($C824&amp;$L824,'Character Sets'!$A$3:$H$21,4,FALSE)</f>
        <v>ST2</v>
      </c>
      <c r="O824" s="46" t="str">
        <f>LOWER(VLOOKUP($C824&amp;$L824,'Character Sets'!$A$3:$H$21,6,FALSE))</f>
        <v>jaime</v>
      </c>
      <c r="P824" s="114" t="str">
        <f t="shared" si="144"/>
        <v>ST2_she_jaime.png</v>
      </c>
      <c r="Q824" s="114" t="s">
        <v>29</v>
      </c>
      <c r="R824" s="107" cm="1">
        <f t="array" ref="R824">_xlfn.IFS($AF824="left", 275, $AF824="right", 525)</f>
        <v>525</v>
      </c>
      <c r="S824" s="107" cm="1">
        <f t="array" ref="S824">_xlfn.IFS($AG824="left", 275, $AG824="right", 525)</f>
        <v>275</v>
      </c>
      <c r="T824" s="107" cm="1">
        <f t="array" ref="T824">_xlfn.IFS($AF824="left", 175, $AF824="right", 725)</f>
        <v>725</v>
      </c>
      <c r="U824" s="107" cm="1">
        <f t="array" ref="U824">_xlfn.IFS($AI824="top", 150, $AI824="bottom", 250)</f>
        <v>250</v>
      </c>
      <c r="V824" s="107" cm="1">
        <f t="array" ref="V824">_xlfn.IFS($AI824="top", 100, $AI824="bottom", 300)</f>
        <v>300</v>
      </c>
      <c r="W824" s="107" cm="1">
        <f t="array" ref="W824">_xlfn.IFS($AI824="top", 50, $AI824="bottom", 350)</f>
        <v>350</v>
      </c>
      <c r="X824" s="111" t="str">
        <f t="shared" si="145"/>
        <v>ST1_brother_alex.png</v>
      </c>
      <c r="Y824" s="106" t="str" cm="1">
        <f t="array" ref="Y824">_xlfn.IFS($AR824="target_sister",$AO824,$AR824="target_brother", $AN824,$AR824="distractor_sister",$AQ824,$AR824="distractor_brother",$AP824)</f>
        <v>ST2_brother_jaime.png</v>
      </c>
      <c r="Z824" s="106" t="str" cm="1">
        <f t="array" ref="Z824">_xlfn.IFS($AS824="target_sister",$AO824,$AS824="target_brother", $AN824,$AS824="distractor_sister",$AQ824,$AS824="distractor_brother",$AP824)</f>
        <v>ST1_sister_alex.png</v>
      </c>
      <c r="AA824" s="106" t="str" cm="1">
        <f t="array" ref="AA824">_xlfn.IFS($AT824="target_sister",$AO824,$AT824="target_brother", $AN824,$AT824="distractor_sister",$AQ824,$AT824="distractor_brother",$AP824)</f>
        <v>ST2_sister_jaime.png</v>
      </c>
      <c r="AB824" s="106" t="str" cm="1">
        <f t="array" ref="AB824">_xlfn.IFS($AU824="target_sister",$AO824,$AU824="target_brother", $AN824,$AU824="distractor_sister",$AQ824,$AU824="distractor_brother",$AP824)</f>
        <v>ST1_brother_alex.png</v>
      </c>
      <c r="AC824" s="111" t="str">
        <f>_xlfn.CONCAT(VLOOKUP($C824&amp;$G824,'Character Sets'!$A$3:$H$21,6,FALSE)," gave the ",LEFT($Q824,FIND(".",$Q824)-1)," to ",$AK824," ",$AL824,".")</f>
        <v>Alex gave the potato to their brother.</v>
      </c>
      <c r="AD824" s="107">
        <v>24</v>
      </c>
      <c r="AE824" s="106" t="str" cm="1">
        <f t="array" ref="AE824">_xlfn.IFS($B824="both", "_nametag", $B824="nametag", "_nametag", $B824="intro", "", $B824="neither", "")</f>
        <v/>
      </c>
      <c r="AF824" s="46" t="s">
        <v>6</v>
      </c>
      <c r="AG824" s="46" t="s">
        <v>5</v>
      </c>
      <c r="AH824" s="108" t="str">
        <f t="shared" si="148"/>
        <v>potato</v>
      </c>
      <c r="AI824" s="46" t="s">
        <v>8</v>
      </c>
      <c r="AJ824" s="110" t="str">
        <f t="shared" si="146"/>
        <v>bottom right</v>
      </c>
      <c r="AK824" s="110" t="str" cm="1">
        <f t="array" ref="AK824">_xlfn.IFS($G824="he", "his", $G824="she", "her", $G824="they", "their")</f>
        <v>their</v>
      </c>
      <c r="AL824" s="110" t="s">
        <v>135</v>
      </c>
      <c r="AM824" s="111" t="str">
        <f t="shared" si="147"/>
        <v>they_brother</v>
      </c>
      <c r="AN824" s="106" t="str">
        <f t="shared" si="149"/>
        <v>ST1_brother_alex.png</v>
      </c>
      <c r="AO824" s="106" t="str">
        <f t="shared" si="150"/>
        <v>ST1_sister_alex.png</v>
      </c>
      <c r="AP824" s="106" t="str">
        <f t="shared" si="151"/>
        <v>ST2_brother_jaime.png</v>
      </c>
      <c r="AQ824" s="106" t="str">
        <f t="shared" si="152"/>
        <v>ST2_sister_jaime.png</v>
      </c>
      <c r="AR824" s="106" t="s">
        <v>357</v>
      </c>
      <c r="AS824" s="106" t="s">
        <v>356</v>
      </c>
      <c r="AT824" s="106" t="s">
        <v>358</v>
      </c>
      <c r="AU824" s="106" t="s">
        <v>355</v>
      </c>
    </row>
    <row r="825" spans="1:47" x14ac:dyDescent="0.25">
      <c r="A825" s="107">
        <v>23</v>
      </c>
      <c r="B825" s="107" t="s">
        <v>125</v>
      </c>
      <c r="C825" s="107">
        <v>5</v>
      </c>
      <c r="D825" s="46" t="s">
        <v>10</v>
      </c>
      <c r="E825" s="46" t="str">
        <f t="shared" si="142"/>
        <v>neither_list5_critical25</v>
      </c>
      <c r="F825" s="109" t="s">
        <v>339</v>
      </c>
      <c r="G825" s="46" t="s">
        <v>197</v>
      </c>
      <c r="H825" s="46">
        <f>VLOOKUP($C825&amp;$G825,'Character Sets'!$A$3:$H$21,3,FALSE)</f>
        <v>15</v>
      </c>
      <c r="I825" s="46" t="str">
        <f>VLOOKUP($C825&amp;$G825,'Character Sets'!$A$3:$H$21,4,FALSE)</f>
        <v>ST1</v>
      </c>
      <c r="J825" s="46" t="str">
        <f>LOWER(VLOOKUP($C825&amp;$G825,'Character Sets'!$A$3:$H$21,6,FALSE))</f>
        <v>alex</v>
      </c>
      <c r="K825" s="114" t="str">
        <f t="shared" si="143"/>
        <v>ST1_they_alex.png</v>
      </c>
      <c r="L825" s="46" t="s">
        <v>196</v>
      </c>
      <c r="M825" s="46">
        <f>VLOOKUP($C825&amp;$L825,'Character Sets'!$A$3:$H$21,3,FALSE)</f>
        <v>14</v>
      </c>
      <c r="N825" s="46" t="str">
        <f>VLOOKUP($C825&amp;$L825,'Character Sets'!$A$3:$H$21,4,FALSE)</f>
        <v>ST2</v>
      </c>
      <c r="O825" s="46" t="str">
        <f>LOWER(VLOOKUP($C825&amp;$L825,'Character Sets'!$A$3:$H$21,6,FALSE))</f>
        <v>jaime</v>
      </c>
      <c r="P825" s="114" t="str">
        <f t="shared" si="144"/>
        <v>ST2_she_jaime.png</v>
      </c>
      <c r="Q825" s="114" t="s">
        <v>30</v>
      </c>
      <c r="R825" s="107" cm="1">
        <f t="array" ref="R825">_xlfn.IFS($AF825="left", 275, $AF825="right", 525)</f>
        <v>275</v>
      </c>
      <c r="S825" s="107" cm="1">
        <f t="array" ref="S825">_xlfn.IFS($AG825="left", 275, $AG825="right", 525)</f>
        <v>525</v>
      </c>
      <c r="T825" s="107" cm="1">
        <f t="array" ref="T825">_xlfn.IFS($AF825="left", 175, $AF825="right", 725)</f>
        <v>175</v>
      </c>
      <c r="U825" s="107" cm="1">
        <f t="array" ref="U825">_xlfn.IFS($AI825="top", 150, $AI825="bottom", 250)</f>
        <v>150</v>
      </c>
      <c r="V825" s="107" cm="1">
        <f t="array" ref="V825">_xlfn.IFS($AI825="top", 100, $AI825="bottom", 300)</f>
        <v>100</v>
      </c>
      <c r="W825" s="107" cm="1">
        <f t="array" ref="W825">_xlfn.IFS($AI825="top", 50, $AI825="bottom", 350)</f>
        <v>50</v>
      </c>
      <c r="X825" s="111" t="str">
        <f t="shared" si="145"/>
        <v>ST1_sister_alex.png</v>
      </c>
      <c r="Y825" s="106" t="str" cm="1">
        <f t="array" ref="Y825">_xlfn.IFS($AR825="target_sister",$AO825,$AR825="target_brother", $AN825,$AR825="distractor_sister",$AQ825,$AR825="distractor_brother",$AP825)</f>
        <v>ST1_sister_alex.png</v>
      </c>
      <c r="Z825" s="106" t="str" cm="1">
        <f t="array" ref="Z825">_xlfn.IFS($AS825="target_sister",$AO825,$AS825="target_brother", $AN825,$AS825="distractor_sister",$AQ825,$AS825="distractor_brother",$AP825)</f>
        <v>ST2_sister_jaime.png</v>
      </c>
      <c r="AA825" s="106" t="str" cm="1">
        <f t="array" ref="AA825">_xlfn.IFS($AT825="target_sister",$AO825,$AT825="target_brother", $AN825,$AT825="distractor_sister",$AQ825,$AT825="distractor_brother",$AP825)</f>
        <v>ST1_brother_alex.png</v>
      </c>
      <c r="AB825" s="106" t="str" cm="1">
        <f t="array" ref="AB825">_xlfn.IFS($AU825="target_sister",$AO825,$AU825="target_brother", $AN825,$AU825="distractor_sister",$AQ825,$AU825="distractor_brother",$AP825)</f>
        <v>ST2_brother_jaime.png</v>
      </c>
      <c r="AC825" s="111" t="str">
        <f>_xlfn.CONCAT(VLOOKUP($C825&amp;$G825,'Character Sets'!$A$3:$H$21,6,FALSE)," gave the ",LEFT($Q825,FIND(".",$Q825)-1)," to ",$AK825," ",$AL825,".")</f>
        <v>Alex gave the apple to their sister.</v>
      </c>
      <c r="AD825" s="107">
        <v>25</v>
      </c>
      <c r="AE825" s="106" t="str" cm="1">
        <f t="array" ref="AE825">_xlfn.IFS($B825="both", "_nametag", $B825="nametag", "_nametag", $B825="intro", "", $B825="neither", "")</f>
        <v/>
      </c>
      <c r="AF825" s="46" t="s">
        <v>5</v>
      </c>
      <c r="AG825" s="46" t="s">
        <v>6</v>
      </c>
      <c r="AH825" s="108" t="str">
        <f t="shared" si="148"/>
        <v>apple</v>
      </c>
      <c r="AI825" s="46" t="s">
        <v>7</v>
      </c>
      <c r="AJ825" s="110" t="str">
        <f t="shared" si="146"/>
        <v>top left</v>
      </c>
      <c r="AK825" s="110" t="str" cm="1">
        <f t="array" ref="AK825">_xlfn.IFS($G825="he", "his", $G825="she", "her", $G825="they", "their")</f>
        <v>their</v>
      </c>
      <c r="AL825" s="110" t="s">
        <v>136</v>
      </c>
      <c r="AM825" s="111" t="str">
        <f t="shared" si="147"/>
        <v>they_sister</v>
      </c>
      <c r="AN825" s="106" t="str">
        <f t="shared" si="149"/>
        <v>ST1_brother_alex.png</v>
      </c>
      <c r="AO825" s="106" t="str">
        <f t="shared" si="150"/>
        <v>ST1_sister_alex.png</v>
      </c>
      <c r="AP825" s="106" t="str">
        <f t="shared" si="151"/>
        <v>ST2_brother_jaime.png</v>
      </c>
      <c r="AQ825" s="106" t="str">
        <f t="shared" si="152"/>
        <v>ST2_sister_jaime.png</v>
      </c>
      <c r="AR825" s="106" t="s">
        <v>356</v>
      </c>
      <c r="AS825" s="106" t="s">
        <v>358</v>
      </c>
      <c r="AT825" s="106" t="s">
        <v>355</v>
      </c>
      <c r="AU825" s="106" t="s">
        <v>357</v>
      </c>
    </row>
    <row r="826" spans="1:47" x14ac:dyDescent="0.25">
      <c r="A826" s="107">
        <v>23</v>
      </c>
      <c r="B826" s="107" t="s">
        <v>125</v>
      </c>
      <c r="C826" s="107">
        <v>5</v>
      </c>
      <c r="D826" s="46" t="s">
        <v>10</v>
      </c>
      <c r="E826" s="46" t="str">
        <f t="shared" si="142"/>
        <v>neither_list5_critical26</v>
      </c>
      <c r="F826" s="109" t="s">
        <v>339</v>
      </c>
      <c r="G826" s="46" t="s">
        <v>197</v>
      </c>
      <c r="H826" s="46">
        <f>VLOOKUP($C826&amp;$G826,'Character Sets'!$A$3:$H$21,3,FALSE)</f>
        <v>15</v>
      </c>
      <c r="I826" s="46" t="str">
        <f>VLOOKUP($C826&amp;$G826,'Character Sets'!$A$3:$H$21,4,FALSE)</f>
        <v>ST1</v>
      </c>
      <c r="J826" s="46" t="str">
        <f>LOWER(VLOOKUP($C826&amp;$G826,'Character Sets'!$A$3:$H$21,6,FALSE))</f>
        <v>alex</v>
      </c>
      <c r="K826" s="114" t="str">
        <f t="shared" si="143"/>
        <v>ST1_they_alex.png</v>
      </c>
      <c r="L826" s="46" t="s">
        <v>195</v>
      </c>
      <c r="M826" s="46">
        <f>VLOOKUP($C826&amp;$L826,'Character Sets'!$A$3:$H$21,3,FALSE)</f>
        <v>13</v>
      </c>
      <c r="N826" s="46" t="str">
        <f>VLOOKUP($C826&amp;$L826,'Character Sets'!$A$3:$H$21,4,FALSE)</f>
        <v>HT2</v>
      </c>
      <c r="O826" s="46" t="str">
        <f>LOWER(VLOOKUP($C826&amp;$L826,'Character Sets'!$A$3:$H$21,6,FALSE))</f>
        <v>casey</v>
      </c>
      <c r="P826" s="114" t="str">
        <f t="shared" si="144"/>
        <v>HT2_he_casey.png</v>
      </c>
      <c r="Q826" s="114" t="s">
        <v>31</v>
      </c>
      <c r="R826" s="107" cm="1">
        <f t="array" ref="R826">_xlfn.IFS($AF826="left", 275, $AF826="right", 525)</f>
        <v>525</v>
      </c>
      <c r="S826" s="107" cm="1">
        <f t="array" ref="S826">_xlfn.IFS($AG826="left", 275, $AG826="right", 525)</f>
        <v>275</v>
      </c>
      <c r="T826" s="107" cm="1">
        <f t="array" ref="T826">_xlfn.IFS($AF826="left", 175, $AF826="right", 725)</f>
        <v>725</v>
      </c>
      <c r="U826" s="107" cm="1">
        <f t="array" ref="U826">_xlfn.IFS($AI826="top", 150, $AI826="bottom", 250)</f>
        <v>150</v>
      </c>
      <c r="V826" s="107" cm="1">
        <f t="array" ref="V826">_xlfn.IFS($AI826="top", 100, $AI826="bottom", 300)</f>
        <v>100</v>
      </c>
      <c r="W826" s="107" cm="1">
        <f t="array" ref="W826">_xlfn.IFS($AI826="top", 50, $AI826="bottom", 350)</f>
        <v>50</v>
      </c>
      <c r="X826" s="111" t="str">
        <f t="shared" si="145"/>
        <v>ST1_brother_alex.png</v>
      </c>
      <c r="Y826" s="106" t="str" cm="1">
        <f t="array" ref="Y826">_xlfn.IFS($AR826="target_sister",$AO826,$AR826="target_brother", $AN826,$AR826="distractor_sister",$AQ826,$AR826="distractor_brother",$AP826)</f>
        <v>HT2_sister_casey.png</v>
      </c>
      <c r="Z826" s="106" t="str" cm="1">
        <f t="array" ref="Z826">_xlfn.IFS($AS826="target_sister",$AO826,$AS826="target_brother", $AN826,$AS826="distractor_sister",$AQ826,$AS826="distractor_brother",$AP826)</f>
        <v>ST1_brother_alex.png</v>
      </c>
      <c r="AA826" s="106" t="str" cm="1">
        <f t="array" ref="AA826">_xlfn.IFS($AT826="target_sister",$AO826,$AT826="target_brother", $AN826,$AT826="distractor_sister",$AQ826,$AT826="distractor_brother",$AP826)</f>
        <v>HT2_brother_casey.png</v>
      </c>
      <c r="AB826" s="106" t="str" cm="1">
        <f t="array" ref="AB826">_xlfn.IFS($AU826="target_sister",$AO826,$AU826="target_brother", $AN826,$AU826="distractor_sister",$AQ826,$AU826="distractor_brother",$AP826)</f>
        <v>ST1_sister_alex.png</v>
      </c>
      <c r="AC826" s="111" t="str">
        <f>_xlfn.CONCAT(VLOOKUP($C826&amp;$G826,'Character Sets'!$A$3:$H$21,6,FALSE)," gave the ",LEFT($Q826,FIND(".",$Q826)-1)," to ",$AK826," ",$AL826,".")</f>
        <v>Alex gave the onion to their brother.</v>
      </c>
      <c r="AD826" s="107">
        <v>26</v>
      </c>
      <c r="AE826" s="106" t="str" cm="1">
        <f t="array" ref="AE826">_xlfn.IFS($B826="both", "_nametag", $B826="nametag", "_nametag", $B826="intro", "", $B826="neither", "")</f>
        <v/>
      </c>
      <c r="AF826" s="46" t="s">
        <v>6</v>
      </c>
      <c r="AG826" s="46" t="s">
        <v>5</v>
      </c>
      <c r="AH826" s="108" t="str">
        <f t="shared" si="148"/>
        <v>onion</v>
      </c>
      <c r="AI826" s="46" t="s">
        <v>7</v>
      </c>
      <c r="AJ826" s="110" t="str">
        <f t="shared" si="146"/>
        <v>top right</v>
      </c>
      <c r="AK826" s="110" t="str" cm="1">
        <f t="array" ref="AK826">_xlfn.IFS($G826="he", "his", $G826="she", "her", $G826="they", "their")</f>
        <v>their</v>
      </c>
      <c r="AL826" s="110" t="s">
        <v>135</v>
      </c>
      <c r="AM826" s="111" t="str">
        <f t="shared" si="147"/>
        <v>they_brother</v>
      </c>
      <c r="AN826" s="106" t="str">
        <f t="shared" si="149"/>
        <v>ST1_brother_alex.png</v>
      </c>
      <c r="AO826" s="106" t="str">
        <f t="shared" si="150"/>
        <v>ST1_sister_alex.png</v>
      </c>
      <c r="AP826" s="106" t="str">
        <f t="shared" si="151"/>
        <v>HT2_brother_casey.png</v>
      </c>
      <c r="AQ826" s="106" t="str">
        <f t="shared" si="152"/>
        <v>HT2_sister_casey.png</v>
      </c>
      <c r="AR826" s="106" t="s">
        <v>358</v>
      </c>
      <c r="AS826" s="106" t="s">
        <v>355</v>
      </c>
      <c r="AT826" s="106" t="s">
        <v>357</v>
      </c>
      <c r="AU826" s="106" t="s">
        <v>356</v>
      </c>
    </row>
    <row r="827" spans="1:47" x14ac:dyDescent="0.25">
      <c r="A827" s="107">
        <v>23</v>
      </c>
      <c r="B827" s="107" t="s">
        <v>125</v>
      </c>
      <c r="C827" s="107">
        <v>5</v>
      </c>
      <c r="D827" s="46" t="s">
        <v>10</v>
      </c>
      <c r="E827" s="46" t="str">
        <f t="shared" si="142"/>
        <v>neither_list5_critical27</v>
      </c>
      <c r="F827" s="109" t="s">
        <v>339</v>
      </c>
      <c r="G827" s="46" t="s">
        <v>197</v>
      </c>
      <c r="H827" s="46">
        <f>VLOOKUP($C827&amp;$G827,'Character Sets'!$A$3:$H$21,3,FALSE)</f>
        <v>15</v>
      </c>
      <c r="I827" s="46" t="str">
        <f>VLOOKUP($C827&amp;$G827,'Character Sets'!$A$3:$H$21,4,FALSE)</f>
        <v>ST1</v>
      </c>
      <c r="J827" s="46" t="str">
        <f>LOWER(VLOOKUP($C827&amp;$G827,'Character Sets'!$A$3:$H$21,6,FALSE))</f>
        <v>alex</v>
      </c>
      <c r="K827" s="114" t="str">
        <f t="shared" si="143"/>
        <v>ST1_they_alex.png</v>
      </c>
      <c r="L827" s="46" t="s">
        <v>195</v>
      </c>
      <c r="M827" s="46">
        <f>VLOOKUP($C827&amp;$L827,'Character Sets'!$A$3:$H$21,3,FALSE)</f>
        <v>13</v>
      </c>
      <c r="N827" s="46" t="str">
        <f>VLOOKUP($C827&amp;$L827,'Character Sets'!$A$3:$H$21,4,FALSE)</f>
        <v>HT2</v>
      </c>
      <c r="O827" s="46" t="str">
        <f>LOWER(VLOOKUP($C827&amp;$L827,'Character Sets'!$A$3:$H$21,6,FALSE))</f>
        <v>casey</v>
      </c>
      <c r="P827" s="114" t="str">
        <f t="shared" si="144"/>
        <v>HT2_he_casey.png</v>
      </c>
      <c r="Q827" s="114" t="s">
        <v>34</v>
      </c>
      <c r="R827" s="107" cm="1">
        <f t="array" ref="R827">_xlfn.IFS($AF827="left", 275, $AF827="right", 525)</f>
        <v>275</v>
      </c>
      <c r="S827" s="107" cm="1">
        <f t="array" ref="S827">_xlfn.IFS($AG827="left", 275, $AG827="right", 525)</f>
        <v>525</v>
      </c>
      <c r="T827" s="107" cm="1">
        <f t="array" ref="T827">_xlfn.IFS($AF827="left", 175, $AF827="right", 725)</f>
        <v>175</v>
      </c>
      <c r="U827" s="107" cm="1">
        <f t="array" ref="U827">_xlfn.IFS($AI827="top", 150, $AI827="bottom", 250)</f>
        <v>250</v>
      </c>
      <c r="V827" s="107" cm="1">
        <f t="array" ref="V827">_xlfn.IFS($AI827="top", 100, $AI827="bottom", 300)</f>
        <v>300</v>
      </c>
      <c r="W827" s="107" cm="1">
        <f t="array" ref="W827">_xlfn.IFS($AI827="top", 50, $AI827="bottom", 350)</f>
        <v>350</v>
      </c>
      <c r="X827" s="111" t="str">
        <f t="shared" si="145"/>
        <v>ST1_brother_alex.png</v>
      </c>
      <c r="Y827" s="106" t="str" cm="1">
        <f t="array" ref="Y827">_xlfn.IFS($AR827="target_sister",$AO827,$AR827="target_brother", $AN827,$AR827="distractor_sister",$AQ827,$AR827="distractor_brother",$AP827)</f>
        <v>ST1_sister_alex.png</v>
      </c>
      <c r="Z827" s="106" t="str" cm="1">
        <f t="array" ref="Z827">_xlfn.IFS($AS827="target_sister",$AO827,$AS827="target_brother", $AN827,$AS827="distractor_sister",$AQ827,$AS827="distractor_brother",$AP827)</f>
        <v>HT2_brother_casey.png</v>
      </c>
      <c r="AA827" s="106" t="str" cm="1">
        <f t="array" ref="AA827">_xlfn.IFS($AT827="target_sister",$AO827,$AT827="target_brother", $AN827,$AT827="distractor_sister",$AQ827,$AT827="distractor_brother",$AP827)</f>
        <v>ST1_brother_alex.png</v>
      </c>
      <c r="AB827" s="106" t="str" cm="1">
        <f t="array" ref="AB827">_xlfn.IFS($AU827="target_sister",$AO827,$AU827="target_brother", $AN827,$AU827="distractor_sister",$AQ827,$AU827="distractor_brother",$AP827)</f>
        <v>HT2_sister_casey.png</v>
      </c>
      <c r="AC827" s="111" t="str">
        <f>_xlfn.CONCAT(VLOOKUP($C827&amp;$G827,'Character Sets'!$A$3:$H$21,6,FALSE)," gave the ",LEFT($Q827,FIND(".",$Q827)-1)," to ",$AK827," ",$AL827,".")</f>
        <v>Alex gave the watermelon to their brother.</v>
      </c>
      <c r="AD827" s="107">
        <v>27</v>
      </c>
      <c r="AE827" s="106" t="str" cm="1">
        <f t="array" ref="AE827">_xlfn.IFS($B827="both", "_nametag", $B827="nametag", "_nametag", $B827="intro", "", $B827="neither", "")</f>
        <v/>
      </c>
      <c r="AF827" s="46" t="s">
        <v>5</v>
      </c>
      <c r="AG827" s="46" t="s">
        <v>6</v>
      </c>
      <c r="AH827" s="108" t="str">
        <f t="shared" si="148"/>
        <v>watermelon</v>
      </c>
      <c r="AI827" s="46" t="s">
        <v>8</v>
      </c>
      <c r="AJ827" s="110" t="str">
        <f t="shared" si="146"/>
        <v>bottom left</v>
      </c>
      <c r="AK827" s="110" t="str" cm="1">
        <f t="array" ref="AK827">_xlfn.IFS($G827="he", "his", $G827="she", "her", $G827="they", "their")</f>
        <v>their</v>
      </c>
      <c r="AL827" s="110" t="s">
        <v>135</v>
      </c>
      <c r="AM827" s="111" t="str">
        <f t="shared" si="147"/>
        <v>they_brother</v>
      </c>
      <c r="AN827" s="106" t="str">
        <f t="shared" si="149"/>
        <v>ST1_brother_alex.png</v>
      </c>
      <c r="AO827" s="106" t="str">
        <f t="shared" si="150"/>
        <v>ST1_sister_alex.png</v>
      </c>
      <c r="AP827" s="106" t="str">
        <f t="shared" si="151"/>
        <v>HT2_brother_casey.png</v>
      </c>
      <c r="AQ827" s="106" t="str">
        <f t="shared" si="152"/>
        <v>HT2_sister_casey.png</v>
      </c>
      <c r="AR827" s="106" t="s">
        <v>356</v>
      </c>
      <c r="AS827" s="106" t="s">
        <v>357</v>
      </c>
      <c r="AT827" s="106" t="s">
        <v>355</v>
      </c>
      <c r="AU827" s="106" t="s">
        <v>358</v>
      </c>
    </row>
    <row r="828" spans="1:47" x14ac:dyDescent="0.25">
      <c r="A828" s="107">
        <v>23</v>
      </c>
      <c r="B828" s="107" t="s">
        <v>125</v>
      </c>
      <c r="C828" s="107">
        <v>5</v>
      </c>
      <c r="D828" s="46" t="s">
        <v>10</v>
      </c>
      <c r="E828" s="46" t="str">
        <f t="shared" si="142"/>
        <v>neither_list5_critical28</v>
      </c>
      <c r="F828" s="109" t="s">
        <v>339</v>
      </c>
      <c r="G828" s="46" t="s">
        <v>197</v>
      </c>
      <c r="H828" s="46">
        <f>VLOOKUP($C828&amp;$G828,'Character Sets'!$A$3:$H$21,3,FALSE)</f>
        <v>15</v>
      </c>
      <c r="I828" s="46" t="str">
        <f>VLOOKUP($C828&amp;$G828,'Character Sets'!$A$3:$H$21,4,FALSE)</f>
        <v>ST1</v>
      </c>
      <c r="J828" s="46" t="str">
        <f>LOWER(VLOOKUP($C828&amp;$G828,'Character Sets'!$A$3:$H$21,6,FALSE))</f>
        <v>alex</v>
      </c>
      <c r="K828" s="114" t="str">
        <f t="shared" si="143"/>
        <v>ST1_they_alex.png</v>
      </c>
      <c r="L828" s="46" t="s">
        <v>195</v>
      </c>
      <c r="M828" s="46">
        <f>VLOOKUP($C828&amp;$L828,'Character Sets'!$A$3:$H$21,3,FALSE)</f>
        <v>13</v>
      </c>
      <c r="N828" s="46" t="str">
        <f>VLOOKUP($C828&amp;$L828,'Character Sets'!$A$3:$H$21,4,FALSE)</f>
        <v>HT2</v>
      </c>
      <c r="O828" s="46" t="str">
        <f>LOWER(VLOOKUP($C828&amp;$L828,'Character Sets'!$A$3:$H$21,6,FALSE))</f>
        <v>casey</v>
      </c>
      <c r="P828" s="114" t="str">
        <f t="shared" si="144"/>
        <v>HT2_he_casey.png</v>
      </c>
      <c r="Q828" s="114" t="s">
        <v>32</v>
      </c>
      <c r="R828" s="107" cm="1">
        <f t="array" ref="R828">_xlfn.IFS($AF828="left", 275, $AF828="right", 525)</f>
        <v>525</v>
      </c>
      <c r="S828" s="107" cm="1">
        <f t="array" ref="S828">_xlfn.IFS($AG828="left", 275, $AG828="right", 525)</f>
        <v>275</v>
      </c>
      <c r="T828" s="107" cm="1">
        <f t="array" ref="T828">_xlfn.IFS($AF828="left", 175, $AF828="right", 725)</f>
        <v>725</v>
      </c>
      <c r="U828" s="107" cm="1">
        <f t="array" ref="U828">_xlfn.IFS($AI828="top", 150, $AI828="bottom", 250)</f>
        <v>250</v>
      </c>
      <c r="V828" s="107" cm="1">
        <f t="array" ref="V828">_xlfn.IFS($AI828="top", 100, $AI828="bottom", 300)</f>
        <v>300</v>
      </c>
      <c r="W828" s="107" cm="1">
        <f t="array" ref="W828">_xlfn.IFS($AI828="top", 50, $AI828="bottom", 350)</f>
        <v>350</v>
      </c>
      <c r="X828" s="111" t="str">
        <f t="shared" si="145"/>
        <v>ST1_sister_alex.png</v>
      </c>
      <c r="Y828" s="106" t="str" cm="1">
        <f t="array" ref="Y828">_xlfn.IFS($AR828="target_sister",$AO828,$AR828="target_brother", $AN828,$AR828="distractor_sister",$AQ828,$AR828="distractor_brother",$AP828)</f>
        <v>HT2_sister_casey.png</v>
      </c>
      <c r="Z828" s="106" t="str" cm="1">
        <f t="array" ref="Z828">_xlfn.IFS($AS828="target_sister",$AO828,$AS828="target_brother", $AN828,$AS828="distractor_sister",$AQ828,$AS828="distractor_brother",$AP828)</f>
        <v>ST1_brother_alex.png</v>
      </c>
      <c r="AA828" s="106" t="str" cm="1">
        <f t="array" ref="AA828">_xlfn.IFS($AT828="target_sister",$AO828,$AT828="target_brother", $AN828,$AT828="distractor_sister",$AQ828,$AT828="distractor_brother",$AP828)</f>
        <v>HT2_brother_casey.png</v>
      </c>
      <c r="AB828" s="106" t="str" cm="1">
        <f t="array" ref="AB828">_xlfn.IFS($AU828="target_sister",$AO828,$AU828="target_brother", $AN828,$AU828="distractor_sister",$AQ828,$AU828="distractor_brother",$AP828)</f>
        <v>ST1_sister_alex.png</v>
      </c>
      <c r="AC828" s="111" t="str">
        <f>_xlfn.CONCAT(VLOOKUP($C828&amp;$G828,'Character Sets'!$A$3:$H$21,6,FALSE)," gave the ",LEFT($Q828,FIND(".",$Q828)-1)," to ",$AK828," ",$AL828,".")</f>
        <v>Alex gave the knife to their sister.</v>
      </c>
      <c r="AD828" s="107">
        <v>28</v>
      </c>
      <c r="AE828" s="106" t="str" cm="1">
        <f t="array" ref="AE828">_xlfn.IFS($B828="both", "_nametag", $B828="nametag", "_nametag", $B828="intro", "", $B828="neither", "")</f>
        <v/>
      </c>
      <c r="AF828" s="46" t="s">
        <v>6</v>
      </c>
      <c r="AG828" s="46" t="s">
        <v>5</v>
      </c>
      <c r="AH828" s="108" t="str">
        <f t="shared" si="148"/>
        <v>knife</v>
      </c>
      <c r="AI828" s="46" t="s">
        <v>8</v>
      </c>
      <c r="AJ828" s="110" t="str">
        <f t="shared" si="146"/>
        <v>bottom right</v>
      </c>
      <c r="AK828" s="110" t="str" cm="1">
        <f t="array" ref="AK828">_xlfn.IFS($G828="he", "his", $G828="she", "her", $G828="they", "their")</f>
        <v>their</v>
      </c>
      <c r="AL828" s="110" t="s">
        <v>136</v>
      </c>
      <c r="AM828" s="111" t="str">
        <f t="shared" si="147"/>
        <v>they_sister</v>
      </c>
      <c r="AN828" s="106" t="str">
        <f t="shared" si="149"/>
        <v>ST1_brother_alex.png</v>
      </c>
      <c r="AO828" s="106" t="str">
        <f t="shared" si="150"/>
        <v>ST1_sister_alex.png</v>
      </c>
      <c r="AP828" s="106" t="str">
        <f t="shared" si="151"/>
        <v>HT2_brother_casey.png</v>
      </c>
      <c r="AQ828" s="106" t="str">
        <f t="shared" si="152"/>
        <v>HT2_sister_casey.png</v>
      </c>
      <c r="AR828" s="106" t="s">
        <v>358</v>
      </c>
      <c r="AS828" s="106" t="s">
        <v>355</v>
      </c>
      <c r="AT828" s="106" t="s">
        <v>357</v>
      </c>
      <c r="AU828" s="106" t="s">
        <v>356</v>
      </c>
    </row>
    <row r="829" spans="1:47" x14ac:dyDescent="0.25">
      <c r="A829" s="107">
        <v>23</v>
      </c>
      <c r="B829" s="107" t="s">
        <v>125</v>
      </c>
      <c r="C829" s="107">
        <v>5</v>
      </c>
      <c r="D829" s="46" t="s">
        <v>10</v>
      </c>
      <c r="E829" s="46" t="str">
        <f t="shared" si="142"/>
        <v>neither_list5_critical29</v>
      </c>
      <c r="F829" s="109" t="s">
        <v>339</v>
      </c>
      <c r="G829" s="46" t="s">
        <v>197</v>
      </c>
      <c r="H829" s="46">
        <f>VLOOKUP($C829&amp;$G829,'Character Sets'!$A$3:$H$21,3,FALSE)</f>
        <v>15</v>
      </c>
      <c r="I829" s="46" t="str">
        <f>VLOOKUP($C829&amp;$G829,'Character Sets'!$A$3:$H$21,4,FALSE)</f>
        <v>ST1</v>
      </c>
      <c r="J829" s="46" t="str">
        <f>LOWER(VLOOKUP($C829&amp;$G829,'Character Sets'!$A$3:$H$21,6,FALSE))</f>
        <v>alex</v>
      </c>
      <c r="K829" s="114" t="str">
        <f t="shared" si="143"/>
        <v>ST1_they_alex.png</v>
      </c>
      <c r="L829" s="46" t="s">
        <v>195</v>
      </c>
      <c r="M829" s="46">
        <f>VLOOKUP($C829&amp;$L829,'Character Sets'!$A$3:$H$21,3,FALSE)</f>
        <v>13</v>
      </c>
      <c r="N829" s="46" t="str">
        <f>VLOOKUP($C829&amp;$L829,'Character Sets'!$A$3:$H$21,4,FALSE)</f>
        <v>HT2</v>
      </c>
      <c r="O829" s="46" t="str">
        <f>LOWER(VLOOKUP($C829&amp;$L829,'Character Sets'!$A$3:$H$21,6,FALSE))</f>
        <v>casey</v>
      </c>
      <c r="P829" s="114" t="str">
        <f t="shared" si="144"/>
        <v>HT2_he_casey.png</v>
      </c>
      <c r="Q829" s="114" t="s">
        <v>85</v>
      </c>
      <c r="R829" s="107" cm="1">
        <f t="array" ref="R829">_xlfn.IFS($AF829="left", 275, $AF829="right", 525)</f>
        <v>275</v>
      </c>
      <c r="S829" s="107" cm="1">
        <f t="array" ref="S829">_xlfn.IFS($AG829="left", 275, $AG829="right", 525)</f>
        <v>525</v>
      </c>
      <c r="T829" s="107" cm="1">
        <f t="array" ref="T829">_xlfn.IFS($AF829="left", 175, $AF829="right", 725)</f>
        <v>175</v>
      </c>
      <c r="U829" s="107" cm="1">
        <f t="array" ref="U829">_xlfn.IFS($AI829="top", 150, $AI829="bottom", 250)</f>
        <v>150</v>
      </c>
      <c r="V829" s="107" cm="1">
        <f t="array" ref="V829">_xlfn.IFS($AI829="top", 100, $AI829="bottom", 300)</f>
        <v>100</v>
      </c>
      <c r="W829" s="107" cm="1">
        <f t="array" ref="W829">_xlfn.IFS($AI829="top", 50, $AI829="bottom", 350)</f>
        <v>50</v>
      </c>
      <c r="X829" s="111" t="str">
        <f t="shared" si="145"/>
        <v>ST1_brother_alex.png</v>
      </c>
      <c r="Y829" s="106" t="str" cm="1">
        <f t="array" ref="Y829">_xlfn.IFS($AR829="target_sister",$AO829,$AR829="target_brother", $AN829,$AR829="distractor_sister",$AQ829,$AR829="distractor_brother",$AP829)</f>
        <v>ST1_brother_alex.png</v>
      </c>
      <c r="Z829" s="106" t="str" cm="1">
        <f t="array" ref="Z829">_xlfn.IFS($AS829="target_sister",$AO829,$AS829="target_brother", $AN829,$AS829="distractor_sister",$AQ829,$AS829="distractor_brother",$AP829)</f>
        <v>HT2_brother_casey.png</v>
      </c>
      <c r="AA829" s="106" t="str" cm="1">
        <f t="array" ref="AA829">_xlfn.IFS($AT829="target_sister",$AO829,$AT829="target_brother", $AN829,$AT829="distractor_sister",$AQ829,$AT829="distractor_brother",$AP829)</f>
        <v>ST1_sister_alex.png</v>
      </c>
      <c r="AB829" s="106" t="str" cm="1">
        <f t="array" ref="AB829">_xlfn.IFS($AU829="target_sister",$AO829,$AU829="target_brother", $AN829,$AU829="distractor_sister",$AQ829,$AU829="distractor_brother",$AP829)</f>
        <v>HT2_sister_casey.png</v>
      </c>
      <c r="AC829" s="111" t="str">
        <f>_xlfn.CONCAT(VLOOKUP($C829&amp;$G829,'Character Sets'!$A$3:$H$21,6,FALSE)," gave the ",LEFT($Q829,FIND(".",$Q829)-1)," to ",$AK829," ",$AL829,".")</f>
        <v>Alex gave the cookie to their brother.</v>
      </c>
      <c r="AD829" s="107">
        <v>29</v>
      </c>
      <c r="AE829" s="106" t="str" cm="1">
        <f t="array" ref="AE829">_xlfn.IFS($B829="both", "_nametag", $B829="nametag", "_nametag", $B829="intro", "", $B829="neither", "")</f>
        <v/>
      </c>
      <c r="AF829" s="46" t="s">
        <v>5</v>
      </c>
      <c r="AG829" s="46" t="s">
        <v>6</v>
      </c>
      <c r="AH829" s="108" t="str">
        <f t="shared" si="148"/>
        <v>cookie</v>
      </c>
      <c r="AI829" s="46" t="s">
        <v>7</v>
      </c>
      <c r="AJ829" s="110" t="str">
        <f t="shared" si="146"/>
        <v>top left</v>
      </c>
      <c r="AK829" s="110" t="str" cm="1">
        <f t="array" ref="AK829">_xlfn.IFS($G829="he", "his", $G829="she", "her", $G829="they", "their")</f>
        <v>their</v>
      </c>
      <c r="AL829" s="110" t="s">
        <v>135</v>
      </c>
      <c r="AM829" s="111" t="str">
        <f t="shared" si="147"/>
        <v>they_brother</v>
      </c>
      <c r="AN829" s="106" t="str">
        <f t="shared" si="149"/>
        <v>ST1_brother_alex.png</v>
      </c>
      <c r="AO829" s="106" t="str">
        <f t="shared" si="150"/>
        <v>ST1_sister_alex.png</v>
      </c>
      <c r="AP829" s="106" t="str">
        <f t="shared" si="151"/>
        <v>HT2_brother_casey.png</v>
      </c>
      <c r="AQ829" s="106" t="str">
        <f t="shared" si="152"/>
        <v>HT2_sister_casey.png</v>
      </c>
      <c r="AR829" s="106" t="s">
        <v>355</v>
      </c>
      <c r="AS829" s="106" t="s">
        <v>357</v>
      </c>
      <c r="AT829" s="106" t="s">
        <v>356</v>
      </c>
      <c r="AU829" s="106" t="s">
        <v>358</v>
      </c>
    </row>
    <row r="830" spans="1:47" x14ac:dyDescent="0.25">
      <c r="A830" s="107">
        <v>23</v>
      </c>
      <c r="B830" s="107" t="s">
        <v>125</v>
      </c>
      <c r="C830" s="107">
        <v>5</v>
      </c>
      <c r="D830" s="46" t="s">
        <v>10</v>
      </c>
      <c r="E830" s="46" t="str">
        <f t="shared" si="142"/>
        <v>neither_list5_critical30</v>
      </c>
      <c r="F830" s="109" t="s">
        <v>339</v>
      </c>
      <c r="G830" s="46" t="s">
        <v>197</v>
      </c>
      <c r="H830" s="46">
        <f>VLOOKUP($C830&amp;$G830,'Character Sets'!$A$3:$H$21,3,FALSE)</f>
        <v>15</v>
      </c>
      <c r="I830" s="46" t="str">
        <f>VLOOKUP($C830&amp;$G830,'Character Sets'!$A$3:$H$21,4,FALSE)</f>
        <v>ST1</v>
      </c>
      <c r="J830" s="46" t="str">
        <f>LOWER(VLOOKUP($C830&amp;$G830,'Character Sets'!$A$3:$H$21,6,FALSE))</f>
        <v>alex</v>
      </c>
      <c r="K830" s="114" t="str">
        <f t="shared" si="143"/>
        <v>ST1_they_alex.png</v>
      </c>
      <c r="L830" s="46" t="s">
        <v>195</v>
      </c>
      <c r="M830" s="46">
        <f>VLOOKUP($C830&amp;$L830,'Character Sets'!$A$3:$H$21,3,FALSE)</f>
        <v>13</v>
      </c>
      <c r="N830" s="46" t="str">
        <f>VLOOKUP($C830&amp;$L830,'Character Sets'!$A$3:$H$21,4,FALSE)</f>
        <v>HT2</v>
      </c>
      <c r="O830" s="46" t="str">
        <f>LOWER(VLOOKUP($C830&amp;$L830,'Character Sets'!$A$3:$H$21,6,FALSE))</f>
        <v>casey</v>
      </c>
      <c r="P830" s="114" t="str">
        <f t="shared" si="144"/>
        <v>HT2_he_casey.png</v>
      </c>
      <c r="Q830" s="114" t="s">
        <v>33</v>
      </c>
      <c r="R830" s="107" cm="1">
        <f t="array" ref="R830">_xlfn.IFS($AF830="left", 275, $AF830="right", 525)</f>
        <v>525</v>
      </c>
      <c r="S830" s="107" cm="1">
        <f t="array" ref="S830">_xlfn.IFS($AG830="left", 275, $AG830="right", 525)</f>
        <v>275</v>
      </c>
      <c r="T830" s="107" cm="1">
        <f t="array" ref="T830">_xlfn.IFS($AF830="left", 175, $AF830="right", 725)</f>
        <v>725</v>
      </c>
      <c r="U830" s="107" cm="1">
        <f t="array" ref="U830">_xlfn.IFS($AI830="top", 150, $AI830="bottom", 250)</f>
        <v>250</v>
      </c>
      <c r="V830" s="107" cm="1">
        <f t="array" ref="V830">_xlfn.IFS($AI830="top", 100, $AI830="bottom", 300)</f>
        <v>300</v>
      </c>
      <c r="W830" s="107" cm="1">
        <f t="array" ref="W830">_xlfn.IFS($AI830="top", 50, $AI830="bottom", 350)</f>
        <v>350</v>
      </c>
      <c r="X830" s="111" t="str">
        <f t="shared" si="145"/>
        <v>ST1_sister_alex.png</v>
      </c>
      <c r="Y830" s="106" t="str" cm="1">
        <f t="array" ref="Y830">_xlfn.IFS($AR830="target_sister",$AO830,$AR830="target_brother", $AN830,$AR830="distractor_sister",$AQ830,$AR830="distractor_brother",$AP830)</f>
        <v>HT2_sister_casey.png</v>
      </c>
      <c r="Z830" s="106" t="str" cm="1">
        <f t="array" ref="Z830">_xlfn.IFS($AS830="target_sister",$AO830,$AS830="target_brother", $AN830,$AS830="distractor_sister",$AQ830,$AS830="distractor_brother",$AP830)</f>
        <v>ST1_brother_alex.png</v>
      </c>
      <c r="AA830" s="106" t="str" cm="1">
        <f t="array" ref="AA830">_xlfn.IFS($AT830="target_sister",$AO830,$AT830="target_brother", $AN830,$AT830="distractor_sister",$AQ830,$AT830="distractor_brother",$AP830)</f>
        <v>HT2_brother_casey.png</v>
      </c>
      <c r="AB830" s="106" t="str" cm="1">
        <f t="array" ref="AB830">_xlfn.IFS($AU830="target_sister",$AO830,$AU830="target_brother", $AN830,$AU830="distractor_sister",$AQ830,$AU830="distractor_brother",$AP830)</f>
        <v>ST1_sister_alex.png</v>
      </c>
      <c r="AC830" s="111" t="str">
        <f>_xlfn.CONCAT(VLOOKUP($C830&amp;$G830,'Character Sets'!$A$3:$H$21,6,FALSE)," gave the ",LEFT($Q830,FIND(".",$Q830)-1)," to ",$AK830," ",$AL830,".")</f>
        <v>Alex gave the tomato to their sister.</v>
      </c>
      <c r="AD830" s="107">
        <v>30</v>
      </c>
      <c r="AE830" s="106" t="str" cm="1">
        <f t="array" ref="AE830">_xlfn.IFS($B830="both", "_nametag", $B830="nametag", "_nametag", $B830="intro", "", $B830="neither", "")</f>
        <v/>
      </c>
      <c r="AF830" s="46" t="s">
        <v>6</v>
      </c>
      <c r="AG830" s="46" t="s">
        <v>5</v>
      </c>
      <c r="AH830" s="108" t="str">
        <f t="shared" si="148"/>
        <v>tomato</v>
      </c>
      <c r="AI830" s="108" t="s">
        <v>8</v>
      </c>
      <c r="AJ830" s="110" t="str">
        <f t="shared" si="146"/>
        <v>bottom right</v>
      </c>
      <c r="AK830" s="110" t="str" cm="1">
        <f t="array" ref="AK830">_xlfn.IFS($G830="he", "his", $G830="she", "her", $G830="they", "their")</f>
        <v>their</v>
      </c>
      <c r="AL830" s="110" t="s">
        <v>136</v>
      </c>
      <c r="AM830" s="111" t="str">
        <f t="shared" si="147"/>
        <v>they_sister</v>
      </c>
      <c r="AN830" s="106" t="str">
        <f t="shared" si="149"/>
        <v>ST1_brother_alex.png</v>
      </c>
      <c r="AO830" s="106" t="str">
        <f t="shared" si="150"/>
        <v>ST1_sister_alex.png</v>
      </c>
      <c r="AP830" s="106" t="str">
        <f t="shared" si="151"/>
        <v>HT2_brother_casey.png</v>
      </c>
      <c r="AQ830" s="106" t="str">
        <f t="shared" si="152"/>
        <v>HT2_sister_casey.png</v>
      </c>
      <c r="AR830" s="106" t="s">
        <v>358</v>
      </c>
      <c r="AS830" s="106" t="s">
        <v>355</v>
      </c>
      <c r="AT830" s="106" t="s">
        <v>357</v>
      </c>
      <c r="AU830" s="106" t="s">
        <v>356</v>
      </c>
    </row>
    <row r="831" spans="1:47" x14ac:dyDescent="0.25">
      <c r="A831" s="107">
        <v>24</v>
      </c>
      <c r="B831" s="107" t="s">
        <v>125</v>
      </c>
      <c r="C831" s="107">
        <v>6</v>
      </c>
      <c r="D831" s="46" t="s">
        <v>65</v>
      </c>
      <c r="E831" s="46" t="str">
        <f t="shared" si="142"/>
        <v>neither_list6_example1</v>
      </c>
      <c r="F831" s="109" t="s">
        <v>337</v>
      </c>
      <c r="G831" s="46" t="s">
        <v>195</v>
      </c>
      <c r="H831" s="46">
        <f>VLOOKUP($C831&amp;$G831,'Character Sets'!$A$3:$H$21,3,FALSE)</f>
        <v>16</v>
      </c>
      <c r="I831" s="46" t="str">
        <f>VLOOKUP($C831&amp;$G831,'Character Sets'!$A$3:$H$21,4,FALSE)</f>
        <v>HT3</v>
      </c>
      <c r="J831" s="46" t="str">
        <f>LOWER(VLOOKUP($C831&amp;$G831,'Character Sets'!$A$3:$H$21,6,FALSE))</f>
        <v>sam</v>
      </c>
      <c r="K831" s="114" t="str">
        <f t="shared" si="143"/>
        <v>HT3_he_sam.png</v>
      </c>
      <c r="L831" s="46" t="s">
        <v>196</v>
      </c>
      <c r="M831" s="46">
        <f>VLOOKUP($C831&amp;$L831,'Character Sets'!$A$3:$H$21,3,FALSE)</f>
        <v>17</v>
      </c>
      <c r="N831" s="46" t="str">
        <f>VLOOKUP($C831&amp;$L831,'Character Sets'!$A$3:$H$21,4,FALSE)</f>
        <v>ST3</v>
      </c>
      <c r="O831" s="46" t="str">
        <f>LOWER(VLOOKUP($C831&amp;$L831,'Character Sets'!$A$3:$H$21,6,FALSE))</f>
        <v>taylor</v>
      </c>
      <c r="P831" s="114" t="str">
        <f t="shared" si="144"/>
        <v>ST3_she_taylor.png</v>
      </c>
      <c r="Q831" s="114" t="s">
        <v>38</v>
      </c>
      <c r="R831" s="107" cm="1">
        <f t="array" ref="R831">_xlfn.IFS($AF831="left", 275, $AF831="right", 525)</f>
        <v>275</v>
      </c>
      <c r="S831" s="107" cm="1">
        <f t="array" ref="S831">_xlfn.IFS($AG831="left", 275, $AG831="right", 525)</f>
        <v>525</v>
      </c>
      <c r="T831" s="107" cm="1">
        <f t="array" ref="T831">_xlfn.IFS($AF831="left", 175, $AF831="right", 725)</f>
        <v>175</v>
      </c>
      <c r="U831" s="107" cm="1">
        <f t="array" ref="U831">_xlfn.IFS($AI831="top", 150, $AI831="bottom", 250)</f>
        <v>250</v>
      </c>
      <c r="V831" s="107" cm="1">
        <f t="array" ref="V831">_xlfn.IFS($AI831="top", 100, $AI831="bottom", 300)</f>
        <v>300</v>
      </c>
      <c r="W831" s="107" cm="1">
        <f t="array" ref="W831">_xlfn.IFS($AI831="top", 50, $AI831="bottom", 350)</f>
        <v>350</v>
      </c>
      <c r="X831" s="111" t="str">
        <f t="shared" si="145"/>
        <v>HT3_brother_sam.png</v>
      </c>
      <c r="Y831" s="106" t="str" cm="1">
        <f t="array" ref="Y831">_xlfn.IFS($AR831="target_sister",$AO831,$AR831="target_brother", $AN831,$AR831="distractor_sister",$AQ831,$AR831="distractor_brother",$AP831)</f>
        <v>HT3_sister_sam.png</v>
      </c>
      <c r="Z831" s="106" t="str" cm="1">
        <f t="array" ref="Z831">_xlfn.IFS($AS831="target_sister",$AO831,$AS831="target_brother", $AN831,$AS831="distractor_sister",$AQ831,$AS831="distractor_brother",$AP831)</f>
        <v>ST3_brother_taylor.png</v>
      </c>
      <c r="AA831" s="106" t="str" cm="1">
        <f t="array" ref="AA831">_xlfn.IFS($AT831="target_sister",$AO831,$AT831="target_brother", $AN831,$AT831="distractor_sister",$AQ831,$AT831="distractor_brother",$AP831)</f>
        <v>HT3_brother_sam.png</v>
      </c>
      <c r="AB831" s="106" t="str" cm="1">
        <f t="array" ref="AB831">_xlfn.IFS($AU831="target_sister",$AO831,$AU831="target_brother", $AN831,$AU831="distractor_sister",$AQ831,$AU831="distractor_brother",$AP831)</f>
        <v>ST3_sister_taylor.png</v>
      </c>
      <c r="AC831" s="111" t="str">
        <f>_xlfn.CONCAT(VLOOKUP($C831&amp;$G831,'Character Sets'!$A$3:$H$21,6,FALSE)," gave the ",LEFT($Q831,FIND(".",$Q831)-1)," to ",$AK831," ",$AL831,".")</f>
        <v>Sam gave the fork to his brother.</v>
      </c>
      <c r="AD831" s="107">
        <v>1</v>
      </c>
      <c r="AE831" s="106" t="str" cm="1">
        <f t="array" ref="AE831">_xlfn.IFS($B831="both", "_nametag", $B831="nametag", "_nametag", $B831="intro", "", $B831="neither", "")</f>
        <v/>
      </c>
      <c r="AF831" s="108" t="s">
        <v>5</v>
      </c>
      <c r="AG831" s="108" t="s">
        <v>6</v>
      </c>
      <c r="AH831" s="108" t="str">
        <f t="shared" si="148"/>
        <v>fork</v>
      </c>
      <c r="AI831" s="108" t="s">
        <v>8</v>
      </c>
      <c r="AJ831" s="110" t="str">
        <f t="shared" si="146"/>
        <v>bottom left</v>
      </c>
      <c r="AK831" s="110" t="str" cm="1">
        <f t="array" ref="AK831">_xlfn.IFS($G831="he", "his", $G831="she", "her", $G831="they", "their")</f>
        <v>his</v>
      </c>
      <c r="AL831" s="110" t="s">
        <v>135</v>
      </c>
      <c r="AM831" s="111" t="str">
        <f t="shared" si="147"/>
        <v>he_brother</v>
      </c>
      <c r="AN831" s="106" t="str">
        <f t="shared" si="149"/>
        <v>HT3_brother_sam.png</v>
      </c>
      <c r="AO831" s="106" t="str">
        <f t="shared" si="150"/>
        <v>HT3_sister_sam.png</v>
      </c>
      <c r="AP831" s="106" t="str">
        <f t="shared" si="151"/>
        <v>ST3_brother_taylor.png</v>
      </c>
      <c r="AQ831" s="106" t="str">
        <f t="shared" si="152"/>
        <v>ST3_sister_taylor.png</v>
      </c>
      <c r="AR831" s="106" t="s">
        <v>356</v>
      </c>
      <c r="AS831" s="106" t="s">
        <v>357</v>
      </c>
      <c r="AT831" s="106" t="s">
        <v>355</v>
      </c>
      <c r="AU831" s="106" t="s">
        <v>358</v>
      </c>
    </row>
    <row r="832" spans="1:47" x14ac:dyDescent="0.25">
      <c r="A832" s="107">
        <v>24</v>
      </c>
      <c r="B832" s="107" t="s">
        <v>125</v>
      </c>
      <c r="C832" s="107">
        <v>6</v>
      </c>
      <c r="D832" s="46" t="s">
        <v>65</v>
      </c>
      <c r="E832" s="46" t="str">
        <f t="shared" si="142"/>
        <v>neither_list6_example2</v>
      </c>
      <c r="F832" s="109" t="s">
        <v>338</v>
      </c>
      <c r="G832" s="46" t="s">
        <v>196</v>
      </c>
      <c r="H832" s="46">
        <f>VLOOKUP($C832&amp;$G832,'Character Sets'!$A$3:$H$21,3,FALSE)</f>
        <v>17</v>
      </c>
      <c r="I832" s="46" t="str">
        <f>VLOOKUP($C832&amp;$G832,'Character Sets'!$A$3:$H$21,4,FALSE)</f>
        <v>ST3</v>
      </c>
      <c r="J832" s="46" t="str">
        <f>LOWER(VLOOKUP($C832&amp;$G832,'Character Sets'!$A$3:$H$21,6,FALSE))</f>
        <v>taylor</v>
      </c>
      <c r="K832" s="114" t="str">
        <f t="shared" si="143"/>
        <v>ST3_she_taylor.png</v>
      </c>
      <c r="L832" s="46" t="s">
        <v>197</v>
      </c>
      <c r="M832" s="46">
        <f>VLOOKUP($C832&amp;$L832,'Character Sets'!$A$3:$H$21,3,FALSE)</f>
        <v>18</v>
      </c>
      <c r="N832" s="46" t="str">
        <f>VLOOKUP($C832&amp;$L832,'Character Sets'!$A$3:$H$21,4,FALSE)</f>
        <v>HT2</v>
      </c>
      <c r="O832" s="46" t="str">
        <f>LOWER(VLOOKUP($C832&amp;$L832,'Character Sets'!$A$3:$H$21,6,FALSE))</f>
        <v>jordan</v>
      </c>
      <c r="P832" s="114" t="str">
        <f t="shared" si="144"/>
        <v>HT2_they_jordan.png</v>
      </c>
      <c r="Q832" s="114" t="s">
        <v>99</v>
      </c>
      <c r="R832" s="107" cm="1">
        <f t="array" ref="R832">_xlfn.IFS($AF832="left", 275, $AF832="right", 525)</f>
        <v>525</v>
      </c>
      <c r="S832" s="107" cm="1">
        <f t="array" ref="S832">_xlfn.IFS($AG832="left", 275, $AG832="right", 525)</f>
        <v>275</v>
      </c>
      <c r="T832" s="107" cm="1">
        <f t="array" ref="T832">_xlfn.IFS($AF832="left", 175, $AF832="right", 725)</f>
        <v>725</v>
      </c>
      <c r="U832" s="107" cm="1">
        <f t="array" ref="U832">_xlfn.IFS($AI832="top", 150, $AI832="bottom", 250)</f>
        <v>250</v>
      </c>
      <c r="V832" s="107" cm="1">
        <f t="array" ref="V832">_xlfn.IFS($AI832="top", 100, $AI832="bottom", 300)</f>
        <v>300</v>
      </c>
      <c r="W832" s="107" cm="1">
        <f t="array" ref="W832">_xlfn.IFS($AI832="top", 50, $AI832="bottom", 350)</f>
        <v>350</v>
      </c>
      <c r="X832" s="111" t="str">
        <f t="shared" si="145"/>
        <v>ST3_sister_taylor.png</v>
      </c>
      <c r="Y832" s="106" t="str" cm="1">
        <f t="array" ref="Y832">_xlfn.IFS($AR832="target_sister",$AO832,$AR832="target_brother", $AN832,$AR832="distractor_sister",$AQ832,$AR832="distractor_brother",$AP832)</f>
        <v>HT2_brother_jordan.png</v>
      </c>
      <c r="Z832" s="106" t="str" cm="1">
        <f t="array" ref="Z832">_xlfn.IFS($AS832="target_sister",$AO832,$AS832="target_brother", $AN832,$AS832="distractor_sister",$AQ832,$AS832="distractor_brother",$AP832)</f>
        <v>ST3_brother_taylor.png</v>
      </c>
      <c r="AA832" s="106" t="str" cm="1">
        <f t="array" ref="AA832">_xlfn.IFS($AT832="target_sister",$AO832,$AT832="target_brother", $AN832,$AT832="distractor_sister",$AQ832,$AT832="distractor_brother",$AP832)</f>
        <v>HT2_sister_jordan.png</v>
      </c>
      <c r="AB832" s="106" t="str" cm="1">
        <f t="array" ref="AB832">_xlfn.IFS($AU832="target_sister",$AO832,$AU832="target_brother", $AN832,$AU832="distractor_sister",$AQ832,$AU832="distractor_brother",$AP832)</f>
        <v>ST3_sister_taylor.png</v>
      </c>
      <c r="AC832" s="111" t="str">
        <f>_xlfn.CONCAT(VLOOKUP($C832&amp;$G832,'Character Sets'!$A$3:$H$21,6,FALSE)," gave the ",LEFT($Q832,FIND(".",$Q832)-1)," to ",$AK832," ",$AL832,".")</f>
        <v>Taylor gave the pepper to her sister.</v>
      </c>
      <c r="AD832" s="107">
        <v>2</v>
      </c>
      <c r="AE832" s="106" t="str" cm="1">
        <f t="array" ref="AE832">_xlfn.IFS($B832="both", "_nametag", $B832="nametag", "_nametag", $B832="intro", "", $B832="neither", "")</f>
        <v/>
      </c>
      <c r="AF832" s="108" t="s">
        <v>6</v>
      </c>
      <c r="AG832" s="108" t="s">
        <v>5</v>
      </c>
      <c r="AH832" s="108" t="str">
        <f t="shared" si="148"/>
        <v>pepper</v>
      </c>
      <c r="AI832" s="108" t="s">
        <v>8</v>
      </c>
      <c r="AJ832" s="110" t="str">
        <f t="shared" si="146"/>
        <v>bottom right</v>
      </c>
      <c r="AK832" s="110" t="str" cm="1">
        <f t="array" ref="AK832">_xlfn.IFS($G832="he", "his", $G832="she", "her", $G832="they", "their")</f>
        <v>her</v>
      </c>
      <c r="AL832" s="110" t="s">
        <v>136</v>
      </c>
      <c r="AM832" s="111" t="str">
        <f t="shared" si="147"/>
        <v>she_sister</v>
      </c>
      <c r="AN832" s="106" t="str">
        <f t="shared" si="149"/>
        <v>ST3_brother_taylor.png</v>
      </c>
      <c r="AO832" s="106" t="str">
        <f t="shared" si="150"/>
        <v>ST3_sister_taylor.png</v>
      </c>
      <c r="AP832" s="106" t="str">
        <f t="shared" si="151"/>
        <v>HT2_brother_jordan.png</v>
      </c>
      <c r="AQ832" s="106" t="str">
        <f t="shared" si="152"/>
        <v>HT2_sister_jordan.png</v>
      </c>
      <c r="AR832" s="106" t="s">
        <v>357</v>
      </c>
      <c r="AS832" s="106" t="s">
        <v>355</v>
      </c>
      <c r="AT832" s="106" t="s">
        <v>358</v>
      </c>
      <c r="AU832" s="106" t="s">
        <v>356</v>
      </c>
    </row>
    <row r="833" spans="1:47" x14ac:dyDescent="0.25">
      <c r="A833" s="107">
        <v>24</v>
      </c>
      <c r="B833" s="107" t="s">
        <v>125</v>
      </c>
      <c r="C833" s="107">
        <v>6</v>
      </c>
      <c r="D833" s="46" t="s">
        <v>65</v>
      </c>
      <c r="E833" s="46" t="str">
        <f t="shared" si="142"/>
        <v>neither_list6_example3</v>
      </c>
      <c r="F833" s="109" t="s">
        <v>339</v>
      </c>
      <c r="G833" s="46" t="s">
        <v>197</v>
      </c>
      <c r="H833" s="46">
        <f>VLOOKUP($C833&amp;$G833,'Character Sets'!$A$3:$H$21,3,FALSE)</f>
        <v>18</v>
      </c>
      <c r="I833" s="46" t="str">
        <f>VLOOKUP($C833&amp;$G833,'Character Sets'!$A$3:$H$21,4,FALSE)</f>
        <v>HT2</v>
      </c>
      <c r="J833" s="46" t="str">
        <f>LOWER(VLOOKUP($C833&amp;$G833,'Character Sets'!$A$3:$H$21,6,FALSE))</f>
        <v>jordan</v>
      </c>
      <c r="K833" s="114" t="str">
        <f t="shared" si="143"/>
        <v>HT2_they_jordan.png</v>
      </c>
      <c r="L833" s="46" t="s">
        <v>195</v>
      </c>
      <c r="M833" s="46">
        <f>VLOOKUP($C833&amp;$L833,'Character Sets'!$A$3:$H$21,3,FALSE)</f>
        <v>16</v>
      </c>
      <c r="N833" s="46" t="str">
        <f>VLOOKUP($C833&amp;$L833,'Character Sets'!$A$3:$H$21,4,FALSE)</f>
        <v>HT3</v>
      </c>
      <c r="O833" s="46" t="str">
        <f>LOWER(VLOOKUP($C833&amp;$L833,'Character Sets'!$A$3:$H$21,6,FALSE))</f>
        <v>sam</v>
      </c>
      <c r="P833" s="114" t="str">
        <f t="shared" si="144"/>
        <v>HT3_he_sam.png</v>
      </c>
      <c r="Q833" s="114" t="s">
        <v>36</v>
      </c>
      <c r="R833" s="107" cm="1">
        <f t="array" ref="R833">_xlfn.IFS($AF833="left", 275, $AF833="right", 525)</f>
        <v>525</v>
      </c>
      <c r="S833" s="107" cm="1">
        <f t="array" ref="S833">_xlfn.IFS($AG833="left", 275, $AG833="right", 525)</f>
        <v>275</v>
      </c>
      <c r="T833" s="107" cm="1">
        <f t="array" ref="T833">_xlfn.IFS($AF833="left", 175, $AF833="right", 725)</f>
        <v>725</v>
      </c>
      <c r="U833" s="107" cm="1">
        <f t="array" ref="U833">_xlfn.IFS($AI833="top", 150, $AI833="bottom", 250)</f>
        <v>150</v>
      </c>
      <c r="V833" s="107" cm="1">
        <f t="array" ref="V833">_xlfn.IFS($AI833="top", 100, $AI833="bottom", 300)</f>
        <v>100</v>
      </c>
      <c r="W833" s="107" cm="1">
        <f t="array" ref="W833">_xlfn.IFS($AI833="top", 50, $AI833="bottom", 350)</f>
        <v>50</v>
      </c>
      <c r="X833" s="111" t="str">
        <f t="shared" si="145"/>
        <v>HT2_brother_jordan.png</v>
      </c>
      <c r="Y833" s="106" t="str" cm="1">
        <f t="array" ref="Y833">_xlfn.IFS($AR833="target_sister",$AO833,$AR833="target_brother", $AN833,$AR833="distractor_sister",$AQ833,$AR833="distractor_brother",$AP833)</f>
        <v>HT3_brother_sam.png</v>
      </c>
      <c r="Z833" s="106" t="str" cm="1">
        <f t="array" ref="Z833">_xlfn.IFS($AS833="target_sister",$AO833,$AS833="target_brother", $AN833,$AS833="distractor_sister",$AQ833,$AS833="distractor_brother",$AP833)</f>
        <v>HT2_brother_jordan.png</v>
      </c>
      <c r="AA833" s="106" t="str" cm="1">
        <f t="array" ref="AA833">_xlfn.IFS($AT833="target_sister",$AO833,$AT833="target_brother", $AN833,$AT833="distractor_sister",$AQ833,$AT833="distractor_brother",$AP833)</f>
        <v>HT3_sister_sam.png</v>
      </c>
      <c r="AB833" s="106" t="str" cm="1">
        <f t="array" ref="AB833">_xlfn.IFS($AU833="target_sister",$AO833,$AU833="target_brother", $AN833,$AU833="distractor_sister",$AQ833,$AU833="distractor_brother",$AP833)</f>
        <v>HT2_sister_jordan.png</v>
      </c>
      <c r="AC833" s="111" t="str">
        <f>_xlfn.CONCAT(VLOOKUP($C833&amp;$G833,'Character Sets'!$A$3:$H$21,6,FALSE)," gave the ",LEFT($Q833,FIND(".",$Q833)-1)," to ",$AK833," ",$AL833,".")</f>
        <v>Jordan gave the peach to their brother.</v>
      </c>
      <c r="AD833" s="107">
        <v>3</v>
      </c>
      <c r="AE833" s="106" t="str" cm="1">
        <f t="array" ref="AE833">_xlfn.IFS($B833="both", "_nametag", $B833="nametag", "_nametag", $B833="intro", "", $B833="neither", "")</f>
        <v/>
      </c>
      <c r="AF833" s="108" t="s">
        <v>6</v>
      </c>
      <c r="AG833" s="108" t="s">
        <v>5</v>
      </c>
      <c r="AH833" s="108" t="str">
        <f t="shared" si="148"/>
        <v>peach</v>
      </c>
      <c r="AI833" s="108" t="s">
        <v>7</v>
      </c>
      <c r="AJ833" s="110" t="str">
        <f t="shared" si="146"/>
        <v>top right</v>
      </c>
      <c r="AK833" s="110" t="str" cm="1">
        <f t="array" ref="AK833">_xlfn.IFS($G833="he", "his", $G833="she", "her", $G833="they", "their")</f>
        <v>their</v>
      </c>
      <c r="AL833" s="110" t="s">
        <v>135</v>
      </c>
      <c r="AM833" s="111" t="str">
        <f t="shared" si="147"/>
        <v>they_brother</v>
      </c>
      <c r="AN833" s="106" t="str">
        <f t="shared" si="149"/>
        <v>HT2_brother_jordan.png</v>
      </c>
      <c r="AO833" s="106" t="str">
        <f t="shared" si="150"/>
        <v>HT2_sister_jordan.png</v>
      </c>
      <c r="AP833" s="106" t="str">
        <f t="shared" si="151"/>
        <v>HT3_brother_sam.png</v>
      </c>
      <c r="AQ833" s="106" t="str">
        <f t="shared" si="152"/>
        <v>HT3_sister_sam.png</v>
      </c>
      <c r="AR833" s="106" t="s">
        <v>357</v>
      </c>
      <c r="AS833" s="106" t="s">
        <v>355</v>
      </c>
      <c r="AT833" s="106" t="s">
        <v>358</v>
      </c>
      <c r="AU833" s="106" t="s">
        <v>356</v>
      </c>
    </row>
    <row r="834" spans="1:47" x14ac:dyDescent="0.25">
      <c r="A834" s="107">
        <v>24</v>
      </c>
      <c r="B834" s="107" t="s">
        <v>125</v>
      </c>
      <c r="C834" s="107">
        <v>6</v>
      </c>
      <c r="D834" s="46" t="s">
        <v>66</v>
      </c>
      <c r="E834" s="46" t="str">
        <f t="shared" si="142"/>
        <v>neither_list6_practice1</v>
      </c>
      <c r="F834" s="109" t="s">
        <v>338</v>
      </c>
      <c r="G834" s="46" t="s">
        <v>195</v>
      </c>
      <c r="H834" s="46">
        <f>VLOOKUP($C834&amp;$G834,'Character Sets'!$A$3:$H$21,3,FALSE)</f>
        <v>16</v>
      </c>
      <c r="I834" s="46" t="str">
        <f>VLOOKUP($C834&amp;$G834,'Character Sets'!$A$3:$H$21,4,FALSE)</f>
        <v>HT3</v>
      </c>
      <c r="J834" s="46" t="str">
        <f>LOWER(VLOOKUP($C834&amp;$G834,'Character Sets'!$A$3:$H$21,6,FALSE))</f>
        <v>sam</v>
      </c>
      <c r="K834" s="114" t="str">
        <f t="shared" si="143"/>
        <v>HT3_he_sam.png</v>
      </c>
      <c r="L834" s="46" t="s">
        <v>197</v>
      </c>
      <c r="M834" s="46">
        <f>VLOOKUP($C834&amp;$L834,'Character Sets'!$A$3:$H$21,3,FALSE)</f>
        <v>18</v>
      </c>
      <c r="N834" s="46" t="str">
        <f>VLOOKUP($C834&amp;$L834,'Character Sets'!$A$3:$H$21,4,FALSE)</f>
        <v>HT2</v>
      </c>
      <c r="O834" s="46" t="str">
        <f>LOWER(VLOOKUP($C834&amp;$L834,'Character Sets'!$A$3:$H$21,6,FALSE))</f>
        <v>jordan</v>
      </c>
      <c r="P834" s="114" t="str">
        <f t="shared" si="144"/>
        <v>HT2_they_jordan.png</v>
      </c>
      <c r="Q834" s="114" t="s">
        <v>39</v>
      </c>
      <c r="R834" s="107" cm="1">
        <f t="array" ref="R834">_xlfn.IFS($AF834="left", 275, $AF834="right", 525)</f>
        <v>525</v>
      </c>
      <c r="S834" s="107" cm="1">
        <f t="array" ref="S834">_xlfn.IFS($AG834="left", 275, $AG834="right", 525)</f>
        <v>275</v>
      </c>
      <c r="T834" s="107" cm="1">
        <f t="array" ref="T834">_xlfn.IFS($AF834="left", 175, $AF834="right", 725)</f>
        <v>725</v>
      </c>
      <c r="U834" s="107" cm="1">
        <f t="array" ref="U834">_xlfn.IFS($AI834="top", 150, $AI834="bottom", 250)</f>
        <v>150</v>
      </c>
      <c r="V834" s="107" cm="1">
        <f t="array" ref="V834">_xlfn.IFS($AI834="top", 100, $AI834="bottom", 300)</f>
        <v>100</v>
      </c>
      <c r="W834" s="107" cm="1">
        <f t="array" ref="W834">_xlfn.IFS($AI834="top", 50, $AI834="bottom", 350)</f>
        <v>50</v>
      </c>
      <c r="X834" s="111" t="str">
        <f t="shared" si="145"/>
        <v>HT3_sister_sam.png</v>
      </c>
      <c r="Y834" s="106" t="str" cm="1">
        <f t="array" ref="Y834">_xlfn.IFS($AR834="target_sister",$AO834,$AR834="target_brother", $AN834,$AR834="distractor_sister",$AQ834,$AR834="distractor_brother",$AP834)</f>
        <v>HT2_sister_jordan.png</v>
      </c>
      <c r="Z834" s="106" t="str" cm="1">
        <f t="array" ref="Z834">_xlfn.IFS($AS834="target_sister",$AO834,$AS834="target_brother", $AN834,$AS834="distractor_sister",$AQ834,$AS834="distractor_brother",$AP834)</f>
        <v>HT3_sister_sam.png</v>
      </c>
      <c r="AA834" s="106" t="str" cm="1">
        <f t="array" ref="AA834">_xlfn.IFS($AT834="target_sister",$AO834,$AT834="target_brother", $AN834,$AT834="distractor_sister",$AQ834,$AT834="distractor_brother",$AP834)</f>
        <v>HT2_brother_jordan.png</v>
      </c>
      <c r="AB834" s="106" t="str" cm="1">
        <f t="array" ref="AB834">_xlfn.IFS($AU834="target_sister",$AO834,$AU834="target_brother", $AN834,$AU834="distractor_sister",$AQ834,$AU834="distractor_brother",$AP834)</f>
        <v>HT3_brother_sam.png</v>
      </c>
      <c r="AC834" s="111" t="str">
        <f>_xlfn.CONCAT(VLOOKUP($C834&amp;$G834,'Character Sets'!$A$3:$H$21,6,FALSE)," gave the ",LEFT($Q834,FIND(".",$Q834)-1)," to ",$AK834," ",$AL834,".")</f>
        <v>Sam gave the sandwich to his sister.</v>
      </c>
      <c r="AD834" s="107">
        <v>1</v>
      </c>
      <c r="AE834" s="106" t="str" cm="1">
        <f t="array" ref="AE834">_xlfn.IFS($B834="both", "_nametag", $B834="nametag", "_nametag", $B834="intro", "", $B834="neither", "")</f>
        <v/>
      </c>
      <c r="AF834" s="108" t="s">
        <v>6</v>
      </c>
      <c r="AG834" s="108" t="s">
        <v>5</v>
      </c>
      <c r="AH834" s="108" t="str">
        <f t="shared" si="148"/>
        <v>sandwich</v>
      </c>
      <c r="AI834" s="108" t="s">
        <v>7</v>
      </c>
      <c r="AJ834" s="110" t="str">
        <f t="shared" si="146"/>
        <v>top right</v>
      </c>
      <c r="AK834" s="110" t="str" cm="1">
        <f t="array" ref="AK834">_xlfn.IFS($G834="he", "his", $G834="she", "her", $G834="they", "their")</f>
        <v>his</v>
      </c>
      <c r="AL834" s="110" t="s">
        <v>136</v>
      </c>
      <c r="AM834" s="111" t="str">
        <f t="shared" si="147"/>
        <v>he_sister</v>
      </c>
      <c r="AN834" s="106" t="str">
        <f t="shared" si="149"/>
        <v>HT3_brother_sam.png</v>
      </c>
      <c r="AO834" s="106" t="str">
        <f t="shared" si="150"/>
        <v>HT3_sister_sam.png</v>
      </c>
      <c r="AP834" s="106" t="str">
        <f t="shared" si="151"/>
        <v>HT2_brother_jordan.png</v>
      </c>
      <c r="AQ834" s="106" t="str">
        <f t="shared" si="152"/>
        <v>HT2_sister_jordan.png</v>
      </c>
      <c r="AR834" s="106" t="s">
        <v>358</v>
      </c>
      <c r="AS834" s="106" t="s">
        <v>356</v>
      </c>
      <c r="AT834" s="106" t="s">
        <v>357</v>
      </c>
      <c r="AU834" s="106" t="s">
        <v>355</v>
      </c>
    </row>
    <row r="835" spans="1:47" x14ac:dyDescent="0.25">
      <c r="A835" s="107">
        <v>24</v>
      </c>
      <c r="B835" s="107" t="s">
        <v>125</v>
      </c>
      <c r="C835" s="107">
        <v>6</v>
      </c>
      <c r="D835" s="46" t="s">
        <v>66</v>
      </c>
      <c r="E835" s="46" t="str">
        <f t="shared" ref="E835:E866" si="153">_xlfn.CONCAT($B835, "_list", $C835, "_", $D835, $AD835)</f>
        <v>neither_list6_practice2</v>
      </c>
      <c r="F835" s="109" t="s">
        <v>337</v>
      </c>
      <c r="G835" s="46" t="s">
        <v>196</v>
      </c>
      <c r="H835" s="46">
        <f>VLOOKUP($C835&amp;$G835,'Character Sets'!$A$3:$H$21,3,FALSE)</f>
        <v>17</v>
      </c>
      <c r="I835" s="46" t="str">
        <f>VLOOKUP($C835&amp;$G835,'Character Sets'!$A$3:$H$21,4,FALSE)</f>
        <v>ST3</v>
      </c>
      <c r="J835" s="46" t="str">
        <f>LOWER(VLOOKUP($C835&amp;$G835,'Character Sets'!$A$3:$H$21,6,FALSE))</f>
        <v>taylor</v>
      </c>
      <c r="K835" s="114" t="str">
        <f t="shared" ref="K835:K866" si="154">_xlfn.CONCAT($I835, "_", $G835, "_", $J835, $AE835, ".png")</f>
        <v>ST3_she_taylor.png</v>
      </c>
      <c r="L835" s="46" t="s">
        <v>195</v>
      </c>
      <c r="M835" s="46">
        <f>VLOOKUP($C835&amp;$L835,'Character Sets'!$A$3:$H$21,3,FALSE)</f>
        <v>16</v>
      </c>
      <c r="N835" s="46" t="str">
        <f>VLOOKUP($C835&amp;$L835,'Character Sets'!$A$3:$H$21,4,FALSE)</f>
        <v>HT3</v>
      </c>
      <c r="O835" s="46" t="str">
        <f>LOWER(VLOOKUP($C835&amp;$L835,'Character Sets'!$A$3:$H$21,6,FALSE))</f>
        <v>sam</v>
      </c>
      <c r="P835" s="114" t="str">
        <f t="shared" ref="P835:P866" si="155">_xlfn.CONCAT($N835, "_", $L835, "_", $O835, $AE835, ".png")</f>
        <v>HT3_he_sam.png</v>
      </c>
      <c r="Q835" s="114" t="s">
        <v>107</v>
      </c>
      <c r="R835" s="107" cm="1">
        <f t="array" ref="R835">_xlfn.IFS($AF835="left", 275, $AF835="right", 525)</f>
        <v>275</v>
      </c>
      <c r="S835" s="107" cm="1">
        <f t="array" ref="S835">_xlfn.IFS($AG835="left", 275, $AG835="right", 525)</f>
        <v>525</v>
      </c>
      <c r="T835" s="107" cm="1">
        <f t="array" ref="T835">_xlfn.IFS($AF835="left", 175, $AF835="right", 725)</f>
        <v>175</v>
      </c>
      <c r="U835" s="107" cm="1">
        <f t="array" ref="U835">_xlfn.IFS($AI835="top", 150, $AI835="bottom", 250)</f>
        <v>150</v>
      </c>
      <c r="V835" s="107" cm="1">
        <f t="array" ref="V835">_xlfn.IFS($AI835="top", 100, $AI835="bottom", 300)</f>
        <v>100</v>
      </c>
      <c r="W835" s="107" cm="1">
        <f t="array" ref="W835">_xlfn.IFS($AI835="top", 50, $AI835="bottom", 350)</f>
        <v>50</v>
      </c>
      <c r="X835" s="111" t="str">
        <f t="shared" ref="X835:X866" si="156">_xlfn.CONCAT($I835,"_",$AL835,"_",$J835, ".png")</f>
        <v>ST3_brother_taylor.png</v>
      </c>
      <c r="Y835" s="106" t="str" cm="1">
        <f t="array" ref="Y835">_xlfn.IFS($AR835="target_sister",$AO835,$AR835="target_brother", $AN835,$AR835="distractor_sister",$AQ835,$AR835="distractor_brother",$AP835)</f>
        <v>ST3_brother_taylor.png</v>
      </c>
      <c r="Z835" s="106" t="str" cm="1">
        <f t="array" ref="Z835">_xlfn.IFS($AS835="target_sister",$AO835,$AS835="target_brother", $AN835,$AS835="distractor_sister",$AQ835,$AS835="distractor_brother",$AP835)</f>
        <v>HT3_brother_sam.png</v>
      </c>
      <c r="AA835" s="106" t="str" cm="1">
        <f t="array" ref="AA835">_xlfn.IFS($AT835="target_sister",$AO835,$AT835="target_brother", $AN835,$AT835="distractor_sister",$AQ835,$AT835="distractor_brother",$AP835)</f>
        <v>ST3_sister_taylor.png</v>
      </c>
      <c r="AB835" s="106" t="str" cm="1">
        <f t="array" ref="AB835">_xlfn.IFS($AU835="target_sister",$AO835,$AU835="target_brother", $AN835,$AU835="distractor_sister",$AQ835,$AU835="distractor_brother",$AP835)</f>
        <v>HT3_sister_sam.png</v>
      </c>
      <c r="AC835" s="111" t="str">
        <f>_xlfn.CONCAT(VLOOKUP($C835&amp;$G835,'Character Sets'!$A$3:$H$21,6,FALSE)," gave the ",LEFT($Q835,FIND(".",$Q835)-1)," to ",$AK835," ",$AL835,".")</f>
        <v>Taylor gave the popcorn to her brother.</v>
      </c>
      <c r="AD835" s="107">
        <v>2</v>
      </c>
      <c r="AE835" s="106" t="str" cm="1">
        <f t="array" ref="AE835">_xlfn.IFS($B835="both", "_nametag", $B835="nametag", "_nametag", $B835="intro", "", $B835="neither", "")</f>
        <v/>
      </c>
      <c r="AF835" s="108" t="s">
        <v>5</v>
      </c>
      <c r="AG835" s="108" t="s">
        <v>6</v>
      </c>
      <c r="AH835" s="108" t="str">
        <f t="shared" si="148"/>
        <v>popcorn</v>
      </c>
      <c r="AI835" s="108" t="s">
        <v>7</v>
      </c>
      <c r="AJ835" s="110" t="str">
        <f t="shared" ref="AJ835:AJ866" si="157">_xlfn.CONCAT($AI835, " ", $AF835)</f>
        <v>top left</v>
      </c>
      <c r="AK835" s="110" t="str" cm="1">
        <f t="array" ref="AK835">_xlfn.IFS($G835="he", "his", $G835="she", "her", $G835="they", "their")</f>
        <v>her</v>
      </c>
      <c r="AL835" s="110" t="s">
        <v>135</v>
      </c>
      <c r="AM835" s="111" t="str">
        <f t="shared" ref="AM835:AM866" si="158">_xlfn.CONCAT($G835,"_",$AL835)</f>
        <v>she_brother</v>
      </c>
      <c r="AN835" s="106" t="str">
        <f t="shared" si="149"/>
        <v>ST3_brother_taylor.png</v>
      </c>
      <c r="AO835" s="106" t="str">
        <f t="shared" si="150"/>
        <v>ST3_sister_taylor.png</v>
      </c>
      <c r="AP835" s="106" t="str">
        <f t="shared" si="151"/>
        <v>HT3_brother_sam.png</v>
      </c>
      <c r="AQ835" s="106" t="str">
        <f t="shared" si="152"/>
        <v>HT3_sister_sam.png</v>
      </c>
      <c r="AR835" s="106" t="s">
        <v>355</v>
      </c>
      <c r="AS835" s="106" t="s">
        <v>357</v>
      </c>
      <c r="AT835" s="106" t="s">
        <v>356</v>
      </c>
      <c r="AU835" s="106" t="s">
        <v>358</v>
      </c>
    </row>
    <row r="836" spans="1:47" x14ac:dyDescent="0.25">
      <c r="A836" s="107">
        <v>24</v>
      </c>
      <c r="B836" s="107" t="s">
        <v>125</v>
      </c>
      <c r="C836" s="107">
        <v>6</v>
      </c>
      <c r="D836" s="46" t="s">
        <v>66</v>
      </c>
      <c r="E836" s="46" t="str">
        <f t="shared" si="153"/>
        <v>neither_list6_practice3</v>
      </c>
      <c r="F836" s="109" t="s">
        <v>339</v>
      </c>
      <c r="G836" s="46" t="s">
        <v>197</v>
      </c>
      <c r="H836" s="46">
        <f>VLOOKUP($C836&amp;$G836,'Character Sets'!$A$3:$H$21,3,FALSE)</f>
        <v>18</v>
      </c>
      <c r="I836" s="46" t="str">
        <f>VLOOKUP($C836&amp;$G836,'Character Sets'!$A$3:$H$21,4,FALSE)</f>
        <v>HT2</v>
      </c>
      <c r="J836" s="46" t="str">
        <f>LOWER(VLOOKUP($C836&amp;$G836,'Character Sets'!$A$3:$H$21,6,FALSE))</f>
        <v>jordan</v>
      </c>
      <c r="K836" s="114" t="str">
        <f t="shared" si="154"/>
        <v>HT2_they_jordan.png</v>
      </c>
      <c r="L836" s="46" t="s">
        <v>196</v>
      </c>
      <c r="M836" s="46">
        <f>VLOOKUP($C836&amp;$L836,'Character Sets'!$A$3:$H$21,3,FALSE)</f>
        <v>17</v>
      </c>
      <c r="N836" s="46" t="str">
        <f>VLOOKUP($C836&amp;$L836,'Character Sets'!$A$3:$H$21,4,FALSE)</f>
        <v>ST3</v>
      </c>
      <c r="O836" s="46" t="str">
        <f>LOWER(VLOOKUP($C836&amp;$L836,'Character Sets'!$A$3:$H$21,6,FALSE))</f>
        <v>taylor</v>
      </c>
      <c r="P836" s="114" t="str">
        <f t="shared" si="155"/>
        <v>ST3_she_taylor.png</v>
      </c>
      <c r="Q836" s="114" t="s">
        <v>41</v>
      </c>
      <c r="R836" s="107" cm="1">
        <f t="array" ref="R836">_xlfn.IFS($AF836="left", 275, $AF836="right", 525)</f>
        <v>275</v>
      </c>
      <c r="S836" s="107" cm="1">
        <f t="array" ref="S836">_xlfn.IFS($AG836="left", 275, $AG836="right", 525)</f>
        <v>525</v>
      </c>
      <c r="T836" s="107" cm="1">
        <f t="array" ref="T836">_xlfn.IFS($AF836="left", 175, $AF836="right", 725)</f>
        <v>175</v>
      </c>
      <c r="U836" s="107" cm="1">
        <f t="array" ref="U836">_xlfn.IFS($AI836="top", 150, $AI836="bottom", 250)</f>
        <v>250</v>
      </c>
      <c r="V836" s="107" cm="1">
        <f t="array" ref="V836">_xlfn.IFS($AI836="top", 100, $AI836="bottom", 300)</f>
        <v>300</v>
      </c>
      <c r="W836" s="107" cm="1">
        <f t="array" ref="W836">_xlfn.IFS($AI836="top", 50, $AI836="bottom", 350)</f>
        <v>350</v>
      </c>
      <c r="X836" s="111" t="str">
        <f t="shared" si="156"/>
        <v>HT2_sister_jordan.png</v>
      </c>
      <c r="Y836" s="106" t="str" cm="1">
        <f t="array" ref="Y836">_xlfn.IFS($AR836="target_sister",$AO836,$AR836="target_brother", $AN836,$AR836="distractor_sister",$AQ836,$AR836="distractor_brother",$AP836)</f>
        <v>HT2_brother_jordan.png</v>
      </c>
      <c r="Z836" s="106" t="str" cm="1">
        <f t="array" ref="Z836">_xlfn.IFS($AS836="target_sister",$AO836,$AS836="target_brother", $AN836,$AS836="distractor_sister",$AQ836,$AS836="distractor_brother",$AP836)</f>
        <v>ST3_sister_taylor.png</v>
      </c>
      <c r="AA836" s="106" t="str" cm="1">
        <f t="array" ref="AA836">_xlfn.IFS($AT836="target_sister",$AO836,$AT836="target_brother", $AN836,$AT836="distractor_sister",$AQ836,$AT836="distractor_brother",$AP836)</f>
        <v>HT2_sister_jordan.png</v>
      </c>
      <c r="AB836" s="106" t="str" cm="1">
        <f t="array" ref="AB836">_xlfn.IFS($AU836="target_sister",$AO836,$AU836="target_brother", $AN836,$AU836="distractor_sister",$AQ836,$AU836="distractor_brother",$AP836)</f>
        <v>ST3_brother_taylor.png</v>
      </c>
      <c r="AC836" s="111" t="str">
        <f>_xlfn.CONCAT(VLOOKUP($C836&amp;$G836,'Character Sets'!$A$3:$H$21,6,FALSE)," gave the ",LEFT($Q836,FIND(".",$Q836)-1)," to ",$AK836," ",$AL836,".")</f>
        <v>Jordan gave the hotdog to their sister.</v>
      </c>
      <c r="AD836" s="107">
        <v>3</v>
      </c>
      <c r="AE836" s="106" t="str" cm="1">
        <f t="array" ref="AE836">_xlfn.IFS($B836="both", "_nametag", $B836="nametag", "_nametag", $B836="intro", "", $B836="neither", "")</f>
        <v/>
      </c>
      <c r="AF836" s="108" t="s">
        <v>5</v>
      </c>
      <c r="AG836" s="108" t="s">
        <v>6</v>
      </c>
      <c r="AH836" s="108" t="str">
        <f t="shared" si="148"/>
        <v>hotdog</v>
      </c>
      <c r="AI836" s="108" t="s">
        <v>8</v>
      </c>
      <c r="AJ836" s="110" t="str">
        <f t="shared" si="157"/>
        <v>bottom left</v>
      </c>
      <c r="AK836" s="110" t="str" cm="1">
        <f t="array" ref="AK836">_xlfn.IFS($G836="he", "his", $G836="she", "her", $G836="they", "their")</f>
        <v>their</v>
      </c>
      <c r="AL836" s="110" t="s">
        <v>136</v>
      </c>
      <c r="AM836" s="111" t="str">
        <f t="shared" si="158"/>
        <v>they_sister</v>
      </c>
      <c r="AN836" s="106" t="str">
        <f t="shared" si="149"/>
        <v>HT2_brother_jordan.png</v>
      </c>
      <c r="AO836" s="106" t="str">
        <f t="shared" si="150"/>
        <v>HT2_sister_jordan.png</v>
      </c>
      <c r="AP836" s="106" t="str">
        <f t="shared" si="151"/>
        <v>ST3_brother_taylor.png</v>
      </c>
      <c r="AQ836" s="106" t="str">
        <f t="shared" si="152"/>
        <v>ST3_sister_taylor.png</v>
      </c>
      <c r="AR836" s="106" t="s">
        <v>355</v>
      </c>
      <c r="AS836" s="106" t="s">
        <v>358</v>
      </c>
      <c r="AT836" s="106" t="s">
        <v>356</v>
      </c>
      <c r="AU836" s="106" t="s">
        <v>357</v>
      </c>
    </row>
    <row r="837" spans="1:47" x14ac:dyDescent="0.25">
      <c r="A837" s="107">
        <v>24</v>
      </c>
      <c r="B837" s="107" t="s">
        <v>125</v>
      </c>
      <c r="C837" s="107">
        <v>6</v>
      </c>
      <c r="D837" s="46" t="s">
        <v>10</v>
      </c>
      <c r="E837" s="46" t="str">
        <f t="shared" si="153"/>
        <v>neither_list6_critical1</v>
      </c>
      <c r="F837" s="109" t="s">
        <v>337</v>
      </c>
      <c r="G837" s="46" t="s">
        <v>195</v>
      </c>
      <c r="H837" s="46">
        <f>VLOOKUP($C837&amp;$G837,'Character Sets'!$A$3:$H$21,3,FALSE)</f>
        <v>16</v>
      </c>
      <c r="I837" s="46" t="str">
        <f>VLOOKUP($C837&amp;$G837,'Character Sets'!$A$3:$H$21,4,FALSE)</f>
        <v>HT3</v>
      </c>
      <c r="J837" s="46" t="str">
        <f>LOWER(VLOOKUP($C837&amp;$G837,'Character Sets'!$A$3:$H$21,6,FALSE))</f>
        <v>sam</v>
      </c>
      <c r="K837" s="114" t="str">
        <f t="shared" si="154"/>
        <v>HT3_he_sam.png</v>
      </c>
      <c r="L837" s="46" t="s">
        <v>196</v>
      </c>
      <c r="M837" s="46">
        <f>VLOOKUP($C837&amp;$L837,'Character Sets'!$A$3:$H$21,3,FALSE)</f>
        <v>17</v>
      </c>
      <c r="N837" s="46" t="str">
        <f>VLOOKUP($C837&amp;$L837,'Character Sets'!$A$3:$H$21,4,FALSE)</f>
        <v>ST3</v>
      </c>
      <c r="O837" s="46" t="str">
        <f>LOWER(VLOOKUP($C837&amp;$L837,'Character Sets'!$A$3:$H$21,6,FALSE))</f>
        <v>taylor</v>
      </c>
      <c r="P837" s="114" t="str">
        <f t="shared" si="155"/>
        <v>ST3_she_taylor.png</v>
      </c>
      <c r="Q837" s="114" t="s">
        <v>16</v>
      </c>
      <c r="R837" s="107" cm="1">
        <f t="array" ref="R837">_xlfn.IFS($AF837="left", 275, $AF837="right", 525)</f>
        <v>275</v>
      </c>
      <c r="S837" s="107" cm="1">
        <f t="array" ref="S837">_xlfn.IFS($AG837="left", 275, $AG837="right", 525)</f>
        <v>525</v>
      </c>
      <c r="T837" s="107" cm="1">
        <f t="array" ref="T837">_xlfn.IFS($AF837="left", 175, $AF837="right", 725)</f>
        <v>175</v>
      </c>
      <c r="U837" s="107" cm="1">
        <f t="array" ref="U837">_xlfn.IFS($AI837="top", 150, $AI837="bottom", 250)</f>
        <v>150</v>
      </c>
      <c r="V837" s="107" cm="1">
        <f t="array" ref="V837">_xlfn.IFS($AI837="top", 100, $AI837="bottom", 300)</f>
        <v>100</v>
      </c>
      <c r="W837" s="107" cm="1">
        <f t="array" ref="W837">_xlfn.IFS($AI837="top", 50, $AI837="bottom", 350)</f>
        <v>50</v>
      </c>
      <c r="X837" s="111" t="str">
        <f t="shared" si="156"/>
        <v>HT3_brother_sam.png</v>
      </c>
      <c r="Y837" s="106" t="str" cm="1">
        <f t="array" ref="Y837">_xlfn.IFS($AR837="target_sister",$AO837,$AR837="target_brother", $AN837,$AR837="distractor_sister",$AQ837,$AR837="distractor_brother",$AP837)</f>
        <v>HT3_brother_sam.png</v>
      </c>
      <c r="Z837" s="106" t="str" cm="1">
        <f t="array" ref="Z837">_xlfn.IFS($AS837="target_sister",$AO837,$AS837="target_brother", $AN837,$AS837="distractor_sister",$AQ837,$AS837="distractor_brother",$AP837)</f>
        <v>ST3_brother_taylor.png</v>
      </c>
      <c r="AA837" s="106" t="str" cm="1">
        <f t="array" ref="AA837">_xlfn.IFS($AT837="target_sister",$AO837,$AT837="target_brother", $AN837,$AT837="distractor_sister",$AQ837,$AT837="distractor_brother",$AP837)</f>
        <v>HT3_sister_sam.png</v>
      </c>
      <c r="AB837" s="106" t="str" cm="1">
        <f t="array" ref="AB837">_xlfn.IFS($AU837="target_sister",$AO837,$AU837="target_brother", $AN837,$AU837="distractor_sister",$AQ837,$AU837="distractor_brother",$AP837)</f>
        <v>ST3_sister_taylor.png</v>
      </c>
      <c r="AC837" s="111" t="str">
        <f>_xlfn.CONCAT(VLOOKUP($C837&amp;$G837,'Character Sets'!$A$3:$H$21,6,FALSE)," gave the ",LEFT($Q837,FIND(".",$Q837)-1)," to ",$AK837," ",$AL837,".")</f>
        <v>Sam gave the chocolate to his brother.</v>
      </c>
      <c r="AD837" s="107">
        <v>1</v>
      </c>
      <c r="AE837" s="106" t="str" cm="1">
        <f t="array" ref="AE837">_xlfn.IFS($B837="both", "_nametag", $B837="nametag", "_nametag", $B837="intro", "", $B837="neither", "")</f>
        <v/>
      </c>
      <c r="AF837" s="46" t="s">
        <v>5</v>
      </c>
      <c r="AG837" s="46" t="s">
        <v>6</v>
      </c>
      <c r="AH837" s="108" t="str">
        <f t="shared" si="148"/>
        <v>chocolate</v>
      </c>
      <c r="AI837" s="46" t="s">
        <v>7</v>
      </c>
      <c r="AJ837" s="110" t="str">
        <f t="shared" si="157"/>
        <v>top left</v>
      </c>
      <c r="AK837" s="110" t="str" cm="1">
        <f t="array" ref="AK837">_xlfn.IFS($G837="he", "his", $G837="she", "her", $G837="they", "their")</f>
        <v>his</v>
      </c>
      <c r="AL837" s="110" t="s">
        <v>135</v>
      </c>
      <c r="AM837" s="111" t="str">
        <f t="shared" si="158"/>
        <v>he_brother</v>
      </c>
      <c r="AN837" s="106" t="str">
        <f t="shared" si="149"/>
        <v>HT3_brother_sam.png</v>
      </c>
      <c r="AO837" s="106" t="str">
        <f t="shared" si="150"/>
        <v>HT3_sister_sam.png</v>
      </c>
      <c r="AP837" s="106" t="str">
        <f t="shared" si="151"/>
        <v>ST3_brother_taylor.png</v>
      </c>
      <c r="AQ837" s="106" t="str">
        <f t="shared" si="152"/>
        <v>ST3_sister_taylor.png</v>
      </c>
      <c r="AR837" s="106" t="s">
        <v>355</v>
      </c>
      <c r="AS837" s="106" t="s">
        <v>357</v>
      </c>
      <c r="AT837" s="106" t="s">
        <v>356</v>
      </c>
      <c r="AU837" s="106" t="s">
        <v>358</v>
      </c>
    </row>
    <row r="838" spans="1:47" x14ac:dyDescent="0.25">
      <c r="A838" s="107">
        <v>24</v>
      </c>
      <c r="B838" s="107" t="s">
        <v>125</v>
      </c>
      <c r="C838" s="107">
        <v>6</v>
      </c>
      <c r="D838" s="46" t="s">
        <v>10</v>
      </c>
      <c r="E838" s="46" t="str">
        <f t="shared" si="153"/>
        <v>neither_list6_critical2</v>
      </c>
      <c r="F838" s="46" t="s">
        <v>337</v>
      </c>
      <c r="G838" s="46" t="s">
        <v>195</v>
      </c>
      <c r="H838" s="46">
        <f>VLOOKUP($C838&amp;$G838,'Character Sets'!$A$3:$H$21,3,FALSE)</f>
        <v>16</v>
      </c>
      <c r="I838" s="46" t="str">
        <f>VLOOKUP($C838&amp;$G838,'Character Sets'!$A$3:$H$21,4,FALSE)</f>
        <v>HT3</v>
      </c>
      <c r="J838" s="46" t="str">
        <f>LOWER(VLOOKUP($C838&amp;$G838,'Character Sets'!$A$3:$H$21,6,FALSE))</f>
        <v>sam</v>
      </c>
      <c r="K838" s="114" t="str">
        <f t="shared" si="154"/>
        <v>HT3_he_sam.png</v>
      </c>
      <c r="L838" s="46" t="s">
        <v>196</v>
      </c>
      <c r="M838" s="46">
        <f>VLOOKUP($C838&amp;$L838,'Character Sets'!$A$3:$H$21,3,FALSE)</f>
        <v>17</v>
      </c>
      <c r="N838" s="46" t="str">
        <f>VLOOKUP($C838&amp;$L838,'Character Sets'!$A$3:$H$21,4,FALSE)</f>
        <v>ST3</v>
      </c>
      <c r="O838" s="46" t="str">
        <f>LOWER(VLOOKUP($C838&amp;$L838,'Character Sets'!$A$3:$H$21,6,FALSE))</f>
        <v>taylor</v>
      </c>
      <c r="P838" s="114" t="str">
        <f t="shared" si="155"/>
        <v>ST3_she_taylor.png</v>
      </c>
      <c r="Q838" s="114" t="s">
        <v>17</v>
      </c>
      <c r="R838" s="107" cm="1">
        <f t="array" ref="R838">_xlfn.IFS($AF838="left", 275, $AF838="right", 525)</f>
        <v>525</v>
      </c>
      <c r="S838" s="107" cm="1">
        <f t="array" ref="S838">_xlfn.IFS($AG838="left", 275, $AG838="right", 525)</f>
        <v>275</v>
      </c>
      <c r="T838" s="107" cm="1">
        <f t="array" ref="T838">_xlfn.IFS($AF838="left", 175, $AF838="right", 725)</f>
        <v>725</v>
      </c>
      <c r="U838" s="107" cm="1">
        <f t="array" ref="U838">_xlfn.IFS($AI838="top", 150, $AI838="bottom", 250)</f>
        <v>150</v>
      </c>
      <c r="V838" s="107" cm="1">
        <f t="array" ref="V838">_xlfn.IFS($AI838="top", 100, $AI838="bottom", 300)</f>
        <v>100</v>
      </c>
      <c r="W838" s="107" cm="1">
        <f t="array" ref="W838">_xlfn.IFS($AI838="top", 50, $AI838="bottom", 350)</f>
        <v>50</v>
      </c>
      <c r="X838" s="111" t="str">
        <f t="shared" si="156"/>
        <v>HT3_sister_sam.png</v>
      </c>
      <c r="Y838" s="106" t="str" cm="1">
        <f t="array" ref="Y838">_xlfn.IFS($AR838="target_sister",$AO838,$AR838="target_brother", $AN838,$AR838="distractor_sister",$AQ838,$AR838="distractor_brother",$AP838)</f>
        <v>ST3_sister_taylor.png</v>
      </c>
      <c r="Z838" s="106" t="str" cm="1">
        <f t="array" ref="Z838">_xlfn.IFS($AS838="target_sister",$AO838,$AS838="target_brother", $AN838,$AS838="distractor_sister",$AQ838,$AS838="distractor_brother",$AP838)</f>
        <v>HT3_sister_sam.png</v>
      </c>
      <c r="AA838" s="106" t="str" cm="1">
        <f t="array" ref="AA838">_xlfn.IFS($AT838="target_sister",$AO838,$AT838="target_brother", $AN838,$AT838="distractor_sister",$AQ838,$AT838="distractor_brother",$AP838)</f>
        <v>ST3_brother_taylor.png</v>
      </c>
      <c r="AB838" s="106" t="str" cm="1">
        <f t="array" ref="AB838">_xlfn.IFS($AU838="target_sister",$AO838,$AU838="target_brother", $AN838,$AU838="distractor_sister",$AQ838,$AU838="distractor_brother",$AP838)</f>
        <v>HT3_brother_sam.png</v>
      </c>
      <c r="AC838" s="111" t="str">
        <f>_xlfn.CONCAT(VLOOKUP($C838&amp;$G838,'Character Sets'!$A$3:$H$21,6,FALSE)," gave the ",LEFT($Q838,FIND(".",$Q838)-1)," to ",$AK838," ",$AL838,".")</f>
        <v>Sam gave the cherries to his sister.</v>
      </c>
      <c r="AD838" s="107">
        <v>2</v>
      </c>
      <c r="AE838" s="106" t="str" cm="1">
        <f t="array" ref="AE838">_xlfn.IFS($B838="both", "_nametag", $B838="nametag", "_nametag", $B838="intro", "", $B838="neither", "")</f>
        <v/>
      </c>
      <c r="AF838" s="46" t="s">
        <v>6</v>
      </c>
      <c r="AG838" s="46" t="s">
        <v>5</v>
      </c>
      <c r="AH838" s="108" t="str">
        <f t="shared" si="148"/>
        <v>cherries</v>
      </c>
      <c r="AI838" s="46" t="s">
        <v>7</v>
      </c>
      <c r="AJ838" s="110" t="str">
        <f t="shared" si="157"/>
        <v>top right</v>
      </c>
      <c r="AK838" s="110" t="str" cm="1">
        <f t="array" ref="AK838">_xlfn.IFS($G838="he", "his", $G838="she", "her", $G838="they", "their")</f>
        <v>his</v>
      </c>
      <c r="AL838" s="110" t="s">
        <v>136</v>
      </c>
      <c r="AM838" s="111" t="str">
        <f t="shared" si="158"/>
        <v>he_sister</v>
      </c>
      <c r="AN838" s="106" t="str">
        <f t="shared" si="149"/>
        <v>HT3_brother_sam.png</v>
      </c>
      <c r="AO838" s="106" t="str">
        <f t="shared" si="150"/>
        <v>HT3_sister_sam.png</v>
      </c>
      <c r="AP838" s="106" t="str">
        <f t="shared" si="151"/>
        <v>ST3_brother_taylor.png</v>
      </c>
      <c r="AQ838" s="106" t="str">
        <f t="shared" si="152"/>
        <v>ST3_sister_taylor.png</v>
      </c>
      <c r="AR838" s="106" t="s">
        <v>358</v>
      </c>
      <c r="AS838" s="106" t="s">
        <v>356</v>
      </c>
      <c r="AT838" s="106" t="s">
        <v>357</v>
      </c>
      <c r="AU838" s="106" t="s">
        <v>355</v>
      </c>
    </row>
    <row r="839" spans="1:47" x14ac:dyDescent="0.25">
      <c r="A839" s="107">
        <v>24</v>
      </c>
      <c r="B839" s="107" t="s">
        <v>125</v>
      </c>
      <c r="C839" s="107">
        <v>6</v>
      </c>
      <c r="D839" s="46" t="s">
        <v>10</v>
      </c>
      <c r="E839" s="46" t="str">
        <f t="shared" si="153"/>
        <v>neither_list6_critical3</v>
      </c>
      <c r="F839" s="46" t="s">
        <v>337</v>
      </c>
      <c r="G839" s="46" t="s">
        <v>195</v>
      </c>
      <c r="H839" s="46">
        <f>VLOOKUP($C839&amp;$G839,'Character Sets'!$A$3:$H$21,3,FALSE)</f>
        <v>16</v>
      </c>
      <c r="I839" s="46" t="str">
        <f>VLOOKUP($C839&amp;$G839,'Character Sets'!$A$3:$H$21,4,FALSE)</f>
        <v>HT3</v>
      </c>
      <c r="J839" s="46" t="str">
        <f>LOWER(VLOOKUP($C839&amp;$G839,'Character Sets'!$A$3:$H$21,6,FALSE))</f>
        <v>sam</v>
      </c>
      <c r="K839" s="114" t="str">
        <f t="shared" si="154"/>
        <v>HT3_he_sam.png</v>
      </c>
      <c r="L839" s="46" t="s">
        <v>196</v>
      </c>
      <c r="M839" s="46">
        <f>VLOOKUP($C839&amp;$L839,'Character Sets'!$A$3:$H$21,3,FALSE)</f>
        <v>17</v>
      </c>
      <c r="N839" s="46" t="str">
        <f>VLOOKUP($C839&amp;$L839,'Character Sets'!$A$3:$H$21,4,FALSE)</f>
        <v>ST3</v>
      </c>
      <c r="O839" s="46" t="str">
        <f>LOWER(VLOOKUP($C839&amp;$L839,'Character Sets'!$A$3:$H$21,6,FALSE))</f>
        <v>taylor</v>
      </c>
      <c r="P839" s="114" t="str">
        <f t="shared" si="155"/>
        <v>ST3_she_taylor.png</v>
      </c>
      <c r="Q839" s="114" t="s">
        <v>18</v>
      </c>
      <c r="R839" s="107" cm="1">
        <f t="array" ref="R839">_xlfn.IFS($AF839="left", 275, $AF839="right", 525)</f>
        <v>275</v>
      </c>
      <c r="S839" s="107" cm="1">
        <f t="array" ref="S839">_xlfn.IFS($AG839="left", 275, $AG839="right", 525)</f>
        <v>525</v>
      </c>
      <c r="T839" s="107" cm="1">
        <f t="array" ref="T839">_xlfn.IFS($AF839="left", 175, $AF839="right", 725)</f>
        <v>175</v>
      </c>
      <c r="U839" s="107" cm="1">
        <f t="array" ref="U839">_xlfn.IFS($AI839="top", 150, $AI839="bottom", 250)</f>
        <v>250</v>
      </c>
      <c r="V839" s="107" cm="1">
        <f t="array" ref="V839">_xlfn.IFS($AI839="top", 100, $AI839="bottom", 300)</f>
        <v>300</v>
      </c>
      <c r="W839" s="107" cm="1">
        <f t="array" ref="W839">_xlfn.IFS($AI839="top", 50, $AI839="bottom", 350)</f>
        <v>350</v>
      </c>
      <c r="X839" s="111" t="str">
        <f t="shared" si="156"/>
        <v>HT3_sister_sam.png</v>
      </c>
      <c r="Y839" s="106" t="str" cm="1">
        <f t="array" ref="Y839">_xlfn.IFS($AR839="target_sister",$AO839,$AR839="target_brother", $AN839,$AR839="distractor_sister",$AQ839,$AR839="distractor_brother",$AP839)</f>
        <v>HT3_brother_sam.png</v>
      </c>
      <c r="Z839" s="106" t="str" cm="1">
        <f t="array" ref="Z839">_xlfn.IFS($AS839="target_sister",$AO839,$AS839="target_brother", $AN839,$AS839="distractor_sister",$AQ839,$AS839="distractor_brother",$AP839)</f>
        <v>ST3_brother_taylor.png</v>
      </c>
      <c r="AA839" s="106" t="str" cm="1">
        <f t="array" ref="AA839">_xlfn.IFS($AT839="target_sister",$AO839,$AT839="target_brother", $AN839,$AT839="distractor_sister",$AQ839,$AT839="distractor_brother",$AP839)</f>
        <v>HT3_sister_sam.png</v>
      </c>
      <c r="AB839" s="106" t="str" cm="1">
        <f t="array" ref="AB839">_xlfn.IFS($AU839="target_sister",$AO839,$AU839="target_brother", $AN839,$AU839="distractor_sister",$AQ839,$AU839="distractor_brother",$AP839)</f>
        <v>ST3_sister_taylor.png</v>
      </c>
      <c r="AC839" s="111" t="str">
        <f>_xlfn.CONCAT(VLOOKUP($C839&amp;$G839,'Character Sets'!$A$3:$H$21,6,FALSE)," gave the ",LEFT($Q839,FIND(".",$Q839)-1)," to ",$AK839," ",$AL839,".")</f>
        <v>Sam gave the avocado to his sister.</v>
      </c>
      <c r="AD839" s="107">
        <v>3</v>
      </c>
      <c r="AE839" s="106" t="str" cm="1">
        <f t="array" ref="AE839">_xlfn.IFS($B839="both", "_nametag", $B839="nametag", "_nametag", $B839="intro", "", $B839="neither", "")</f>
        <v/>
      </c>
      <c r="AF839" s="46" t="s">
        <v>5</v>
      </c>
      <c r="AG839" s="46" t="s">
        <v>6</v>
      </c>
      <c r="AH839" s="108" t="str">
        <f t="shared" si="148"/>
        <v>avocado</v>
      </c>
      <c r="AI839" s="46" t="s">
        <v>8</v>
      </c>
      <c r="AJ839" s="110" t="str">
        <f t="shared" si="157"/>
        <v>bottom left</v>
      </c>
      <c r="AK839" s="110" t="str" cm="1">
        <f t="array" ref="AK839">_xlfn.IFS($G839="he", "his", $G839="she", "her", $G839="they", "their")</f>
        <v>his</v>
      </c>
      <c r="AL839" s="110" t="s">
        <v>136</v>
      </c>
      <c r="AM839" s="111" t="str">
        <f t="shared" si="158"/>
        <v>he_sister</v>
      </c>
      <c r="AN839" s="106" t="str">
        <f t="shared" si="149"/>
        <v>HT3_brother_sam.png</v>
      </c>
      <c r="AO839" s="106" t="str">
        <f t="shared" si="150"/>
        <v>HT3_sister_sam.png</v>
      </c>
      <c r="AP839" s="106" t="str">
        <f t="shared" si="151"/>
        <v>ST3_brother_taylor.png</v>
      </c>
      <c r="AQ839" s="106" t="str">
        <f t="shared" si="152"/>
        <v>ST3_sister_taylor.png</v>
      </c>
      <c r="AR839" s="106" t="s">
        <v>355</v>
      </c>
      <c r="AS839" s="106" t="s">
        <v>357</v>
      </c>
      <c r="AT839" s="106" t="s">
        <v>356</v>
      </c>
      <c r="AU839" s="106" t="s">
        <v>358</v>
      </c>
    </row>
    <row r="840" spans="1:47" x14ac:dyDescent="0.25">
      <c r="A840" s="107">
        <v>24</v>
      </c>
      <c r="B840" s="107" t="s">
        <v>125</v>
      </c>
      <c r="C840" s="107">
        <v>6</v>
      </c>
      <c r="D840" s="46" t="s">
        <v>10</v>
      </c>
      <c r="E840" s="46" t="str">
        <f t="shared" si="153"/>
        <v>neither_list6_critical4</v>
      </c>
      <c r="F840" s="46" t="s">
        <v>337</v>
      </c>
      <c r="G840" s="46" t="s">
        <v>195</v>
      </c>
      <c r="H840" s="46">
        <f>VLOOKUP($C840&amp;$G840,'Character Sets'!$A$3:$H$21,3,FALSE)</f>
        <v>16</v>
      </c>
      <c r="I840" s="46" t="str">
        <f>VLOOKUP($C840&amp;$G840,'Character Sets'!$A$3:$H$21,4,FALSE)</f>
        <v>HT3</v>
      </c>
      <c r="J840" s="46" t="str">
        <f>LOWER(VLOOKUP($C840&amp;$G840,'Character Sets'!$A$3:$H$21,6,FALSE))</f>
        <v>sam</v>
      </c>
      <c r="K840" s="114" t="str">
        <f t="shared" si="154"/>
        <v>HT3_he_sam.png</v>
      </c>
      <c r="L840" s="46" t="s">
        <v>196</v>
      </c>
      <c r="M840" s="46">
        <f>VLOOKUP($C840&amp;$L840,'Character Sets'!$A$3:$H$21,3,FALSE)</f>
        <v>17</v>
      </c>
      <c r="N840" s="46" t="str">
        <f>VLOOKUP($C840&amp;$L840,'Character Sets'!$A$3:$H$21,4,FALSE)</f>
        <v>ST3</v>
      </c>
      <c r="O840" s="46" t="str">
        <f>LOWER(VLOOKUP($C840&amp;$L840,'Character Sets'!$A$3:$H$21,6,FALSE))</f>
        <v>taylor</v>
      </c>
      <c r="P840" s="114" t="str">
        <f t="shared" si="155"/>
        <v>ST3_she_taylor.png</v>
      </c>
      <c r="Q840" s="114" t="s">
        <v>105</v>
      </c>
      <c r="R840" s="107" cm="1">
        <f t="array" ref="R840">_xlfn.IFS($AF840="left", 275, $AF840="right", 525)</f>
        <v>525</v>
      </c>
      <c r="S840" s="107" cm="1">
        <f t="array" ref="S840">_xlfn.IFS($AG840="left", 275, $AG840="right", 525)</f>
        <v>275</v>
      </c>
      <c r="T840" s="107" cm="1">
        <f t="array" ref="T840">_xlfn.IFS($AF840="left", 175, $AF840="right", 725)</f>
        <v>725</v>
      </c>
      <c r="U840" s="107" cm="1">
        <f t="array" ref="U840">_xlfn.IFS($AI840="top", 150, $AI840="bottom", 250)</f>
        <v>250</v>
      </c>
      <c r="V840" s="107" cm="1">
        <f t="array" ref="V840">_xlfn.IFS($AI840="top", 100, $AI840="bottom", 300)</f>
        <v>300</v>
      </c>
      <c r="W840" s="107" cm="1">
        <f t="array" ref="W840">_xlfn.IFS($AI840="top", 50, $AI840="bottom", 350)</f>
        <v>350</v>
      </c>
      <c r="X840" s="111" t="str">
        <f t="shared" si="156"/>
        <v>HT3_brother_sam.png</v>
      </c>
      <c r="Y840" s="106" t="str" cm="1">
        <f t="array" ref="Y840">_xlfn.IFS($AR840="target_sister",$AO840,$AR840="target_brother", $AN840,$AR840="distractor_sister",$AQ840,$AR840="distractor_brother",$AP840)</f>
        <v>ST3_brother_taylor.png</v>
      </c>
      <c r="Z840" s="106" t="str" cm="1">
        <f t="array" ref="Z840">_xlfn.IFS($AS840="target_sister",$AO840,$AS840="target_brother", $AN840,$AS840="distractor_sister",$AQ840,$AS840="distractor_brother",$AP840)</f>
        <v>HT3_sister_sam.png</v>
      </c>
      <c r="AA840" s="106" t="str" cm="1">
        <f t="array" ref="AA840">_xlfn.IFS($AT840="target_sister",$AO840,$AT840="target_brother", $AN840,$AT840="distractor_sister",$AQ840,$AT840="distractor_brother",$AP840)</f>
        <v>ST3_sister_taylor.png</v>
      </c>
      <c r="AB840" s="106" t="str" cm="1">
        <f t="array" ref="AB840">_xlfn.IFS($AU840="target_sister",$AO840,$AU840="target_brother", $AN840,$AU840="distractor_sister",$AQ840,$AU840="distractor_brother",$AP840)</f>
        <v>HT3_brother_sam.png</v>
      </c>
      <c r="AC840" s="111" t="str">
        <f>_xlfn.CONCAT(VLOOKUP($C840&amp;$G840,'Character Sets'!$A$3:$H$21,6,FALSE)," gave the ",LEFT($Q840,FIND(".",$Q840)-1)," to ",$AK840," ",$AL840,".")</f>
        <v>Sam gave the pumpkin to his brother.</v>
      </c>
      <c r="AD840" s="107">
        <v>4</v>
      </c>
      <c r="AE840" s="106" t="str" cm="1">
        <f t="array" ref="AE840">_xlfn.IFS($B840="both", "_nametag", $B840="nametag", "_nametag", $B840="intro", "", $B840="neither", "")</f>
        <v/>
      </c>
      <c r="AF840" s="46" t="s">
        <v>6</v>
      </c>
      <c r="AG840" s="46" t="s">
        <v>5</v>
      </c>
      <c r="AH840" s="108" t="str">
        <f t="shared" si="148"/>
        <v>pumpkin</v>
      </c>
      <c r="AI840" s="46" t="s">
        <v>8</v>
      </c>
      <c r="AJ840" s="110" t="str">
        <f t="shared" si="157"/>
        <v>bottom right</v>
      </c>
      <c r="AK840" s="110" t="str" cm="1">
        <f t="array" ref="AK840">_xlfn.IFS($G840="he", "his", $G840="she", "her", $G840="they", "their")</f>
        <v>his</v>
      </c>
      <c r="AL840" s="110" t="s">
        <v>135</v>
      </c>
      <c r="AM840" s="111" t="str">
        <f t="shared" si="158"/>
        <v>he_brother</v>
      </c>
      <c r="AN840" s="106" t="str">
        <f t="shared" si="149"/>
        <v>HT3_brother_sam.png</v>
      </c>
      <c r="AO840" s="106" t="str">
        <f t="shared" si="150"/>
        <v>HT3_sister_sam.png</v>
      </c>
      <c r="AP840" s="106" t="str">
        <f t="shared" si="151"/>
        <v>ST3_brother_taylor.png</v>
      </c>
      <c r="AQ840" s="106" t="str">
        <f t="shared" si="152"/>
        <v>ST3_sister_taylor.png</v>
      </c>
      <c r="AR840" s="106" t="s">
        <v>357</v>
      </c>
      <c r="AS840" s="106" t="s">
        <v>356</v>
      </c>
      <c r="AT840" s="106" t="s">
        <v>358</v>
      </c>
      <c r="AU840" s="106" t="s">
        <v>355</v>
      </c>
    </row>
    <row r="841" spans="1:47" x14ac:dyDescent="0.25">
      <c r="A841" s="107">
        <v>24</v>
      </c>
      <c r="B841" s="107" t="s">
        <v>125</v>
      </c>
      <c r="C841" s="107">
        <v>6</v>
      </c>
      <c r="D841" s="46" t="s">
        <v>10</v>
      </c>
      <c r="E841" s="46" t="str">
        <f t="shared" si="153"/>
        <v>neither_list6_critical5</v>
      </c>
      <c r="F841" s="46" t="s">
        <v>337</v>
      </c>
      <c r="G841" s="46" t="s">
        <v>195</v>
      </c>
      <c r="H841" s="46">
        <f>VLOOKUP($C841&amp;$G841,'Character Sets'!$A$3:$H$21,3,FALSE)</f>
        <v>16</v>
      </c>
      <c r="I841" s="46" t="str">
        <f>VLOOKUP($C841&amp;$G841,'Character Sets'!$A$3:$H$21,4,FALSE)</f>
        <v>HT3</v>
      </c>
      <c r="J841" s="46" t="str">
        <f>LOWER(VLOOKUP($C841&amp;$G841,'Character Sets'!$A$3:$H$21,6,FALSE))</f>
        <v>sam</v>
      </c>
      <c r="K841" s="114" t="str">
        <f t="shared" si="154"/>
        <v>HT3_he_sam.png</v>
      </c>
      <c r="L841" s="46" t="s">
        <v>196</v>
      </c>
      <c r="M841" s="46">
        <f>VLOOKUP($C841&amp;$L841,'Character Sets'!$A$3:$H$21,3,FALSE)</f>
        <v>17</v>
      </c>
      <c r="N841" s="46" t="str">
        <f>VLOOKUP($C841&amp;$L841,'Character Sets'!$A$3:$H$21,4,FALSE)</f>
        <v>ST3</v>
      </c>
      <c r="O841" s="46" t="str">
        <f>LOWER(VLOOKUP($C841&amp;$L841,'Character Sets'!$A$3:$H$21,6,FALSE))</f>
        <v>taylor</v>
      </c>
      <c r="P841" s="114" t="str">
        <f t="shared" si="155"/>
        <v>ST3_she_taylor.png</v>
      </c>
      <c r="Q841" s="114" t="s">
        <v>19</v>
      </c>
      <c r="R841" s="107" cm="1">
        <f t="array" ref="R841">_xlfn.IFS($AF841="left", 275, $AF841="right", 525)</f>
        <v>275</v>
      </c>
      <c r="S841" s="107" cm="1">
        <f t="array" ref="S841">_xlfn.IFS($AG841="left", 275, $AG841="right", 525)</f>
        <v>525</v>
      </c>
      <c r="T841" s="107" cm="1">
        <f t="array" ref="T841">_xlfn.IFS($AF841="left", 175, $AF841="right", 725)</f>
        <v>175</v>
      </c>
      <c r="U841" s="107" cm="1">
        <f t="array" ref="U841">_xlfn.IFS($AI841="top", 150, $AI841="bottom", 250)</f>
        <v>150</v>
      </c>
      <c r="V841" s="107" cm="1">
        <f t="array" ref="V841">_xlfn.IFS($AI841="top", 100, $AI841="bottom", 300)</f>
        <v>100</v>
      </c>
      <c r="W841" s="107" cm="1">
        <f t="array" ref="W841">_xlfn.IFS($AI841="top", 50, $AI841="bottom", 350)</f>
        <v>50</v>
      </c>
      <c r="X841" s="111" t="str">
        <f t="shared" si="156"/>
        <v>HT3_sister_sam.png</v>
      </c>
      <c r="Y841" s="106" t="str" cm="1">
        <f t="array" ref="Y841">_xlfn.IFS($AR841="target_sister",$AO841,$AR841="target_brother", $AN841,$AR841="distractor_sister",$AQ841,$AR841="distractor_brother",$AP841)</f>
        <v>HT3_sister_sam.png</v>
      </c>
      <c r="Z841" s="106" t="str" cm="1">
        <f t="array" ref="Z841">_xlfn.IFS($AS841="target_sister",$AO841,$AS841="target_brother", $AN841,$AS841="distractor_sister",$AQ841,$AS841="distractor_brother",$AP841)</f>
        <v>ST3_sister_taylor.png</v>
      </c>
      <c r="AA841" s="106" t="str" cm="1">
        <f t="array" ref="AA841">_xlfn.IFS($AT841="target_sister",$AO841,$AT841="target_brother", $AN841,$AT841="distractor_sister",$AQ841,$AT841="distractor_brother",$AP841)</f>
        <v>HT3_brother_sam.png</v>
      </c>
      <c r="AB841" s="106" t="str" cm="1">
        <f t="array" ref="AB841">_xlfn.IFS($AU841="target_sister",$AO841,$AU841="target_brother", $AN841,$AU841="distractor_sister",$AQ841,$AU841="distractor_brother",$AP841)</f>
        <v>ST3_brother_taylor.png</v>
      </c>
      <c r="AC841" s="111" t="str">
        <f>_xlfn.CONCAT(VLOOKUP($C841&amp;$G841,'Character Sets'!$A$3:$H$21,6,FALSE)," gave the ",LEFT($Q841,FIND(".",$Q841)-1)," to ",$AK841," ",$AL841,".")</f>
        <v>Sam gave the bread to his sister.</v>
      </c>
      <c r="AD841" s="107">
        <v>5</v>
      </c>
      <c r="AE841" s="106" t="str" cm="1">
        <f t="array" ref="AE841">_xlfn.IFS($B841="both", "_nametag", $B841="nametag", "_nametag", $B841="intro", "", $B841="neither", "")</f>
        <v/>
      </c>
      <c r="AF841" s="46" t="s">
        <v>5</v>
      </c>
      <c r="AG841" s="46" t="s">
        <v>6</v>
      </c>
      <c r="AH841" s="108" t="str">
        <f t="shared" si="148"/>
        <v>bread</v>
      </c>
      <c r="AI841" s="46" t="s">
        <v>7</v>
      </c>
      <c r="AJ841" s="110" t="str">
        <f t="shared" si="157"/>
        <v>top left</v>
      </c>
      <c r="AK841" s="110" t="str" cm="1">
        <f t="array" ref="AK841">_xlfn.IFS($G841="he", "his", $G841="she", "her", $G841="they", "their")</f>
        <v>his</v>
      </c>
      <c r="AL841" s="110" t="s">
        <v>136</v>
      </c>
      <c r="AM841" s="111" t="str">
        <f t="shared" si="158"/>
        <v>he_sister</v>
      </c>
      <c r="AN841" s="106" t="str">
        <f t="shared" si="149"/>
        <v>HT3_brother_sam.png</v>
      </c>
      <c r="AO841" s="106" t="str">
        <f t="shared" si="150"/>
        <v>HT3_sister_sam.png</v>
      </c>
      <c r="AP841" s="106" t="str">
        <f t="shared" si="151"/>
        <v>ST3_brother_taylor.png</v>
      </c>
      <c r="AQ841" s="106" t="str">
        <f t="shared" si="152"/>
        <v>ST3_sister_taylor.png</v>
      </c>
      <c r="AR841" s="106" t="s">
        <v>356</v>
      </c>
      <c r="AS841" s="106" t="s">
        <v>358</v>
      </c>
      <c r="AT841" s="106" t="s">
        <v>355</v>
      </c>
      <c r="AU841" s="106" t="s">
        <v>357</v>
      </c>
    </row>
    <row r="842" spans="1:47" x14ac:dyDescent="0.25">
      <c r="A842" s="107">
        <v>24</v>
      </c>
      <c r="B842" s="107" t="s">
        <v>125</v>
      </c>
      <c r="C842" s="107">
        <v>6</v>
      </c>
      <c r="D842" s="46" t="s">
        <v>10</v>
      </c>
      <c r="E842" s="46" t="str">
        <f t="shared" si="153"/>
        <v>neither_list6_critical6</v>
      </c>
      <c r="F842" s="109" t="s">
        <v>338</v>
      </c>
      <c r="G842" s="46" t="s">
        <v>195</v>
      </c>
      <c r="H842" s="46">
        <f>VLOOKUP($C842&amp;$G842,'Character Sets'!$A$3:$H$21,3,FALSE)</f>
        <v>16</v>
      </c>
      <c r="I842" s="46" t="str">
        <f>VLOOKUP($C842&amp;$G842,'Character Sets'!$A$3:$H$21,4,FALSE)</f>
        <v>HT3</v>
      </c>
      <c r="J842" s="46" t="str">
        <f>LOWER(VLOOKUP($C842&amp;$G842,'Character Sets'!$A$3:$H$21,6,FALSE))</f>
        <v>sam</v>
      </c>
      <c r="K842" s="114" t="str">
        <f t="shared" si="154"/>
        <v>HT3_he_sam.png</v>
      </c>
      <c r="L842" s="46" t="s">
        <v>197</v>
      </c>
      <c r="M842" s="46">
        <f>VLOOKUP($C842&amp;$L842,'Character Sets'!$A$3:$H$21,3,FALSE)</f>
        <v>18</v>
      </c>
      <c r="N842" s="46" t="str">
        <f>VLOOKUP($C842&amp;$L842,'Character Sets'!$A$3:$H$21,4,FALSE)</f>
        <v>HT2</v>
      </c>
      <c r="O842" s="46" t="str">
        <f>LOWER(VLOOKUP($C842&amp;$L842,'Character Sets'!$A$3:$H$21,6,FALSE))</f>
        <v>jordan</v>
      </c>
      <c r="P842" s="114" t="str">
        <f t="shared" si="155"/>
        <v>HT2_they_jordan.png</v>
      </c>
      <c r="Q842" s="114" t="s">
        <v>20</v>
      </c>
      <c r="R842" s="107" cm="1">
        <f t="array" ref="R842">_xlfn.IFS($AF842="left", 275, $AF842="right", 525)</f>
        <v>525</v>
      </c>
      <c r="S842" s="107" cm="1">
        <f t="array" ref="S842">_xlfn.IFS($AG842="left", 275, $AG842="right", 525)</f>
        <v>275</v>
      </c>
      <c r="T842" s="107" cm="1">
        <f t="array" ref="T842">_xlfn.IFS($AF842="left", 175, $AF842="right", 725)</f>
        <v>725</v>
      </c>
      <c r="U842" s="107" cm="1">
        <f t="array" ref="U842">_xlfn.IFS($AI842="top", 150, $AI842="bottom", 250)</f>
        <v>150</v>
      </c>
      <c r="V842" s="107" cm="1">
        <f t="array" ref="V842">_xlfn.IFS($AI842="top", 100, $AI842="bottom", 300)</f>
        <v>100</v>
      </c>
      <c r="W842" s="107" cm="1">
        <f t="array" ref="W842">_xlfn.IFS($AI842="top", 50, $AI842="bottom", 350)</f>
        <v>50</v>
      </c>
      <c r="X842" s="111" t="str">
        <f t="shared" si="156"/>
        <v>HT3_brother_sam.png</v>
      </c>
      <c r="Y842" s="106" t="str" cm="1">
        <f t="array" ref="Y842">_xlfn.IFS($AR842="target_sister",$AO842,$AR842="target_brother", $AN842,$AR842="distractor_sister",$AQ842,$AR842="distractor_brother",$AP842)</f>
        <v>HT2_brother_jordan.png</v>
      </c>
      <c r="Z842" s="106" t="str" cm="1">
        <f t="array" ref="Z842">_xlfn.IFS($AS842="target_sister",$AO842,$AS842="target_brother", $AN842,$AS842="distractor_sister",$AQ842,$AS842="distractor_brother",$AP842)</f>
        <v>HT3_brother_sam.png</v>
      </c>
      <c r="AA842" s="106" t="str" cm="1">
        <f t="array" ref="AA842">_xlfn.IFS($AT842="target_sister",$AO842,$AT842="target_brother", $AN842,$AT842="distractor_sister",$AQ842,$AT842="distractor_brother",$AP842)</f>
        <v>HT2_sister_jordan.png</v>
      </c>
      <c r="AB842" s="106" t="str" cm="1">
        <f t="array" ref="AB842">_xlfn.IFS($AU842="target_sister",$AO842,$AU842="target_brother", $AN842,$AU842="distractor_sister",$AQ842,$AU842="distractor_brother",$AP842)</f>
        <v>HT3_sister_sam.png</v>
      </c>
      <c r="AC842" s="111" t="str">
        <f>_xlfn.CONCAT(VLOOKUP($C842&amp;$G842,'Character Sets'!$A$3:$H$21,6,FALSE)," gave the ",LEFT($Q842,FIND(".",$Q842)-1)," to ",$AK842," ",$AL842,".")</f>
        <v>Sam gave the corn to his brother.</v>
      </c>
      <c r="AD842" s="107">
        <v>6</v>
      </c>
      <c r="AE842" s="106" t="str" cm="1">
        <f t="array" ref="AE842">_xlfn.IFS($B842="both", "_nametag", $B842="nametag", "_nametag", $B842="intro", "", $B842="neither", "")</f>
        <v/>
      </c>
      <c r="AF842" s="46" t="s">
        <v>6</v>
      </c>
      <c r="AG842" s="46" t="s">
        <v>5</v>
      </c>
      <c r="AH842" s="108" t="str">
        <f t="shared" si="148"/>
        <v>corn</v>
      </c>
      <c r="AI842" s="46" t="s">
        <v>7</v>
      </c>
      <c r="AJ842" s="110" t="str">
        <f t="shared" si="157"/>
        <v>top right</v>
      </c>
      <c r="AK842" s="110" t="str" cm="1">
        <f t="array" ref="AK842">_xlfn.IFS($G842="he", "his", $G842="she", "her", $G842="they", "their")</f>
        <v>his</v>
      </c>
      <c r="AL842" s="110" t="s">
        <v>135</v>
      </c>
      <c r="AM842" s="111" t="str">
        <f t="shared" si="158"/>
        <v>he_brother</v>
      </c>
      <c r="AN842" s="106" t="str">
        <f t="shared" si="149"/>
        <v>HT3_brother_sam.png</v>
      </c>
      <c r="AO842" s="106" t="str">
        <f t="shared" si="150"/>
        <v>HT3_sister_sam.png</v>
      </c>
      <c r="AP842" s="106" t="str">
        <f t="shared" si="151"/>
        <v>HT2_brother_jordan.png</v>
      </c>
      <c r="AQ842" s="106" t="str">
        <f t="shared" si="152"/>
        <v>HT2_sister_jordan.png</v>
      </c>
      <c r="AR842" s="106" t="s">
        <v>357</v>
      </c>
      <c r="AS842" s="106" t="s">
        <v>355</v>
      </c>
      <c r="AT842" s="106" t="s">
        <v>358</v>
      </c>
      <c r="AU842" s="106" t="s">
        <v>356</v>
      </c>
    </row>
    <row r="843" spans="1:47" x14ac:dyDescent="0.25">
      <c r="A843" s="107">
        <v>24</v>
      </c>
      <c r="B843" s="107" t="s">
        <v>125</v>
      </c>
      <c r="C843" s="107">
        <v>6</v>
      </c>
      <c r="D843" s="46" t="s">
        <v>10</v>
      </c>
      <c r="E843" s="46" t="str">
        <f t="shared" si="153"/>
        <v>neither_list6_critical7</v>
      </c>
      <c r="F843" s="109" t="s">
        <v>338</v>
      </c>
      <c r="G843" s="46" t="s">
        <v>195</v>
      </c>
      <c r="H843" s="46">
        <f>VLOOKUP($C843&amp;$G843,'Character Sets'!$A$3:$H$21,3,FALSE)</f>
        <v>16</v>
      </c>
      <c r="I843" s="46" t="str">
        <f>VLOOKUP($C843&amp;$G843,'Character Sets'!$A$3:$H$21,4,FALSE)</f>
        <v>HT3</v>
      </c>
      <c r="J843" s="46" t="str">
        <f>LOWER(VLOOKUP($C843&amp;$G843,'Character Sets'!$A$3:$H$21,6,FALSE))</f>
        <v>sam</v>
      </c>
      <c r="K843" s="114" t="str">
        <f t="shared" si="154"/>
        <v>HT3_he_sam.png</v>
      </c>
      <c r="L843" s="46" t="s">
        <v>197</v>
      </c>
      <c r="M843" s="46">
        <f>VLOOKUP($C843&amp;$L843,'Character Sets'!$A$3:$H$21,3,FALSE)</f>
        <v>18</v>
      </c>
      <c r="N843" s="46" t="str">
        <f>VLOOKUP($C843&amp;$L843,'Character Sets'!$A$3:$H$21,4,FALSE)</f>
        <v>HT2</v>
      </c>
      <c r="O843" s="46" t="str">
        <f>LOWER(VLOOKUP($C843&amp;$L843,'Character Sets'!$A$3:$H$21,6,FALSE))</f>
        <v>jordan</v>
      </c>
      <c r="P843" s="114" t="str">
        <f t="shared" si="155"/>
        <v>HT2_they_jordan.png</v>
      </c>
      <c r="Q843" s="114" t="s">
        <v>103</v>
      </c>
      <c r="R843" s="107" cm="1">
        <f t="array" ref="R843">_xlfn.IFS($AF843="left", 275, $AF843="right", 525)</f>
        <v>275</v>
      </c>
      <c r="S843" s="107" cm="1">
        <f t="array" ref="S843">_xlfn.IFS($AG843="left", 275, $AG843="right", 525)</f>
        <v>525</v>
      </c>
      <c r="T843" s="107" cm="1">
        <f t="array" ref="T843">_xlfn.IFS($AF843="left", 175, $AF843="right", 725)</f>
        <v>175</v>
      </c>
      <c r="U843" s="107" cm="1">
        <f t="array" ref="U843">_xlfn.IFS($AI843="top", 150, $AI843="bottom", 250)</f>
        <v>250</v>
      </c>
      <c r="V843" s="107" cm="1">
        <f t="array" ref="V843">_xlfn.IFS($AI843="top", 100, $AI843="bottom", 300)</f>
        <v>300</v>
      </c>
      <c r="W843" s="107" cm="1">
        <f t="array" ref="W843">_xlfn.IFS($AI843="top", 50, $AI843="bottom", 350)</f>
        <v>350</v>
      </c>
      <c r="X843" s="111" t="str">
        <f t="shared" si="156"/>
        <v>HT3_brother_sam.png</v>
      </c>
      <c r="Y843" s="106" t="str" cm="1">
        <f t="array" ref="Y843">_xlfn.IFS($AR843="target_sister",$AO843,$AR843="target_brother", $AN843,$AR843="distractor_sister",$AQ843,$AR843="distractor_brother",$AP843)</f>
        <v>HT3_sister_sam.png</v>
      </c>
      <c r="Z843" s="106" t="str" cm="1">
        <f t="array" ref="Z843">_xlfn.IFS($AS843="target_sister",$AO843,$AS843="target_brother", $AN843,$AS843="distractor_sister",$AQ843,$AS843="distractor_brother",$AP843)</f>
        <v>HT2_sister_jordan.png</v>
      </c>
      <c r="AA843" s="106" t="str" cm="1">
        <f t="array" ref="AA843">_xlfn.IFS($AT843="target_sister",$AO843,$AT843="target_brother", $AN843,$AT843="distractor_sister",$AQ843,$AT843="distractor_brother",$AP843)</f>
        <v>HT3_brother_sam.png</v>
      </c>
      <c r="AB843" s="106" t="str" cm="1">
        <f t="array" ref="AB843">_xlfn.IFS($AU843="target_sister",$AO843,$AU843="target_brother", $AN843,$AU843="distractor_sister",$AQ843,$AU843="distractor_brother",$AP843)</f>
        <v>HT2_brother_jordan.png</v>
      </c>
      <c r="AC843" s="111" t="str">
        <f>_xlfn.CONCAT(VLOOKUP($C843&amp;$G843,'Character Sets'!$A$3:$H$21,6,FALSE)," gave the ",LEFT($Q843,FIND(".",$Q843)-1)," to ",$AK843," ",$AL843,".")</f>
        <v>Sam gave the kiwi to his brother.</v>
      </c>
      <c r="AD843" s="107">
        <v>7</v>
      </c>
      <c r="AE843" s="106" t="str" cm="1">
        <f t="array" ref="AE843">_xlfn.IFS($B843="both", "_nametag", $B843="nametag", "_nametag", $B843="intro", "", $B843="neither", "")</f>
        <v/>
      </c>
      <c r="AF843" s="46" t="s">
        <v>5</v>
      </c>
      <c r="AG843" s="46" t="s">
        <v>6</v>
      </c>
      <c r="AH843" s="108" t="str">
        <f t="shared" si="148"/>
        <v>kiwi</v>
      </c>
      <c r="AI843" s="46" t="s">
        <v>8</v>
      </c>
      <c r="AJ843" s="110" t="str">
        <f t="shared" si="157"/>
        <v>bottom left</v>
      </c>
      <c r="AK843" s="110" t="str" cm="1">
        <f t="array" ref="AK843">_xlfn.IFS($G843="he", "his", $G843="she", "her", $G843="they", "their")</f>
        <v>his</v>
      </c>
      <c r="AL843" s="110" t="s">
        <v>135</v>
      </c>
      <c r="AM843" s="111" t="str">
        <f t="shared" si="158"/>
        <v>he_brother</v>
      </c>
      <c r="AN843" s="106" t="str">
        <f t="shared" si="149"/>
        <v>HT3_brother_sam.png</v>
      </c>
      <c r="AO843" s="106" t="str">
        <f t="shared" si="150"/>
        <v>HT3_sister_sam.png</v>
      </c>
      <c r="AP843" s="106" t="str">
        <f t="shared" si="151"/>
        <v>HT2_brother_jordan.png</v>
      </c>
      <c r="AQ843" s="106" t="str">
        <f t="shared" si="152"/>
        <v>HT2_sister_jordan.png</v>
      </c>
      <c r="AR843" s="106" t="s">
        <v>356</v>
      </c>
      <c r="AS843" s="106" t="s">
        <v>358</v>
      </c>
      <c r="AT843" s="106" t="s">
        <v>355</v>
      </c>
      <c r="AU843" s="106" t="s">
        <v>357</v>
      </c>
    </row>
    <row r="844" spans="1:47" x14ac:dyDescent="0.25">
      <c r="A844" s="107">
        <v>24</v>
      </c>
      <c r="B844" s="107" t="s">
        <v>125</v>
      </c>
      <c r="C844" s="107">
        <v>6</v>
      </c>
      <c r="D844" s="46" t="s">
        <v>10</v>
      </c>
      <c r="E844" s="46" t="str">
        <f t="shared" si="153"/>
        <v>neither_list6_critical8</v>
      </c>
      <c r="F844" s="109" t="s">
        <v>338</v>
      </c>
      <c r="G844" s="46" t="s">
        <v>195</v>
      </c>
      <c r="H844" s="46">
        <f>VLOOKUP($C844&amp;$G844,'Character Sets'!$A$3:$H$21,3,FALSE)</f>
        <v>16</v>
      </c>
      <c r="I844" s="46" t="str">
        <f>VLOOKUP($C844&amp;$G844,'Character Sets'!$A$3:$H$21,4,FALSE)</f>
        <v>HT3</v>
      </c>
      <c r="J844" s="46" t="str">
        <f>LOWER(VLOOKUP($C844&amp;$G844,'Character Sets'!$A$3:$H$21,6,FALSE))</f>
        <v>sam</v>
      </c>
      <c r="K844" s="114" t="str">
        <f t="shared" si="154"/>
        <v>HT3_he_sam.png</v>
      </c>
      <c r="L844" s="46" t="s">
        <v>197</v>
      </c>
      <c r="M844" s="46">
        <f>VLOOKUP($C844&amp;$L844,'Character Sets'!$A$3:$H$21,3,FALSE)</f>
        <v>18</v>
      </c>
      <c r="N844" s="46" t="str">
        <f>VLOOKUP($C844&amp;$L844,'Character Sets'!$A$3:$H$21,4,FALSE)</f>
        <v>HT2</v>
      </c>
      <c r="O844" s="46" t="str">
        <f>LOWER(VLOOKUP($C844&amp;$L844,'Character Sets'!$A$3:$H$21,6,FALSE))</f>
        <v>jordan</v>
      </c>
      <c r="P844" s="114" t="str">
        <f t="shared" si="155"/>
        <v>HT2_they_jordan.png</v>
      </c>
      <c r="Q844" s="114" t="s">
        <v>40</v>
      </c>
      <c r="R844" s="107" cm="1">
        <f t="array" ref="R844">_xlfn.IFS($AF844="left", 275, $AF844="right", 525)</f>
        <v>525</v>
      </c>
      <c r="S844" s="107" cm="1">
        <f t="array" ref="S844">_xlfn.IFS($AG844="left", 275, $AG844="right", 525)</f>
        <v>275</v>
      </c>
      <c r="T844" s="107" cm="1">
        <f t="array" ref="T844">_xlfn.IFS($AF844="left", 175, $AF844="right", 725)</f>
        <v>725</v>
      </c>
      <c r="U844" s="107" cm="1">
        <f t="array" ref="U844">_xlfn.IFS($AI844="top", 150, $AI844="bottom", 250)</f>
        <v>250</v>
      </c>
      <c r="V844" s="107" cm="1">
        <f t="array" ref="V844">_xlfn.IFS($AI844="top", 100, $AI844="bottom", 300)</f>
        <v>300</v>
      </c>
      <c r="W844" s="107" cm="1">
        <f t="array" ref="W844">_xlfn.IFS($AI844="top", 50, $AI844="bottom", 350)</f>
        <v>350</v>
      </c>
      <c r="X844" s="111" t="str">
        <f t="shared" si="156"/>
        <v>HT3_sister_sam.png</v>
      </c>
      <c r="Y844" s="106" t="str" cm="1">
        <f t="array" ref="Y844">_xlfn.IFS($AR844="target_sister",$AO844,$AR844="target_brother", $AN844,$AR844="distractor_sister",$AQ844,$AR844="distractor_brother",$AP844)</f>
        <v>HT2_brother_jordan.png</v>
      </c>
      <c r="Z844" s="106" t="str" cm="1">
        <f t="array" ref="Z844">_xlfn.IFS($AS844="target_sister",$AO844,$AS844="target_brother", $AN844,$AS844="distractor_sister",$AQ844,$AS844="distractor_brother",$AP844)</f>
        <v>HT3_brother_sam.png</v>
      </c>
      <c r="AA844" s="106" t="str" cm="1">
        <f t="array" ref="AA844">_xlfn.IFS($AT844="target_sister",$AO844,$AT844="target_brother", $AN844,$AT844="distractor_sister",$AQ844,$AT844="distractor_brother",$AP844)</f>
        <v>HT2_sister_jordan.png</v>
      </c>
      <c r="AB844" s="106" t="str" cm="1">
        <f t="array" ref="AB844">_xlfn.IFS($AU844="target_sister",$AO844,$AU844="target_brother", $AN844,$AU844="distractor_sister",$AQ844,$AU844="distractor_brother",$AP844)</f>
        <v>HT3_sister_sam.png</v>
      </c>
      <c r="AC844" s="111" t="str">
        <f>_xlfn.CONCAT(VLOOKUP($C844&amp;$G844,'Character Sets'!$A$3:$H$21,6,FALSE)," gave the ",LEFT($Q844,FIND(".",$Q844)-1)," to ",$AK844," ",$AL844,".")</f>
        <v>Sam gave the grapes to his sister.</v>
      </c>
      <c r="AD844" s="107">
        <v>8</v>
      </c>
      <c r="AE844" s="106" t="str" cm="1">
        <f t="array" ref="AE844">_xlfn.IFS($B844="both", "_nametag", $B844="nametag", "_nametag", $B844="intro", "", $B844="neither", "")</f>
        <v/>
      </c>
      <c r="AF844" s="46" t="s">
        <v>6</v>
      </c>
      <c r="AG844" s="46" t="s">
        <v>5</v>
      </c>
      <c r="AH844" s="108" t="str">
        <f t="shared" ref="AH844:AH866" si="159">LEFT($Q844,FIND(".",$Q844)-1)</f>
        <v>grapes</v>
      </c>
      <c r="AI844" s="46" t="s">
        <v>8</v>
      </c>
      <c r="AJ844" s="110" t="str">
        <f t="shared" si="157"/>
        <v>bottom right</v>
      </c>
      <c r="AK844" s="110" t="str" cm="1">
        <f t="array" ref="AK844">_xlfn.IFS($G844="he", "his", $G844="she", "her", $G844="they", "their")</f>
        <v>his</v>
      </c>
      <c r="AL844" s="110" t="s">
        <v>136</v>
      </c>
      <c r="AM844" s="111" t="str">
        <f t="shared" si="158"/>
        <v>he_sister</v>
      </c>
      <c r="AN844" s="106" t="str">
        <f t="shared" ref="AN844:AN866" si="160">_xlfn.CONCAT($I844, "_brother_", $J844, ".png")</f>
        <v>HT3_brother_sam.png</v>
      </c>
      <c r="AO844" s="106" t="str">
        <f t="shared" ref="AO844:AO866" si="161">_xlfn.CONCAT($I844, "_sister_", $J844, ".png")</f>
        <v>HT3_sister_sam.png</v>
      </c>
      <c r="AP844" s="106" t="str">
        <f t="shared" ref="AP844:AP866" si="162">_xlfn.CONCAT($N844, "_brother_", $O844, ".png")</f>
        <v>HT2_brother_jordan.png</v>
      </c>
      <c r="AQ844" s="106" t="str">
        <f t="shared" ref="AQ844:AQ866" si="163">_xlfn.CONCAT($N844, "_sister_", $O844, ".png")</f>
        <v>HT2_sister_jordan.png</v>
      </c>
      <c r="AR844" s="106" t="s">
        <v>357</v>
      </c>
      <c r="AS844" s="106" t="s">
        <v>355</v>
      </c>
      <c r="AT844" s="106" t="s">
        <v>358</v>
      </c>
      <c r="AU844" s="106" t="s">
        <v>356</v>
      </c>
    </row>
    <row r="845" spans="1:47" x14ac:dyDescent="0.25">
      <c r="A845" s="107">
        <v>24</v>
      </c>
      <c r="B845" s="107" t="s">
        <v>125</v>
      </c>
      <c r="C845" s="107">
        <v>6</v>
      </c>
      <c r="D845" s="46" t="s">
        <v>10</v>
      </c>
      <c r="E845" s="46" t="str">
        <f t="shared" si="153"/>
        <v>neither_list6_critical9</v>
      </c>
      <c r="F845" s="109" t="s">
        <v>338</v>
      </c>
      <c r="G845" s="46" t="s">
        <v>195</v>
      </c>
      <c r="H845" s="46">
        <f>VLOOKUP($C845&amp;$G845,'Character Sets'!$A$3:$H$21,3,FALSE)</f>
        <v>16</v>
      </c>
      <c r="I845" s="46" t="str">
        <f>VLOOKUP($C845&amp;$G845,'Character Sets'!$A$3:$H$21,4,FALSE)</f>
        <v>HT3</v>
      </c>
      <c r="J845" s="46" t="str">
        <f>LOWER(VLOOKUP($C845&amp;$G845,'Character Sets'!$A$3:$H$21,6,FALSE))</f>
        <v>sam</v>
      </c>
      <c r="K845" s="114" t="str">
        <f t="shared" si="154"/>
        <v>HT3_he_sam.png</v>
      </c>
      <c r="L845" s="46" t="s">
        <v>197</v>
      </c>
      <c r="M845" s="46">
        <f>VLOOKUP($C845&amp;$L845,'Character Sets'!$A$3:$H$21,3,FALSE)</f>
        <v>18</v>
      </c>
      <c r="N845" s="46" t="str">
        <f>VLOOKUP($C845&amp;$L845,'Character Sets'!$A$3:$H$21,4,FALSE)</f>
        <v>HT2</v>
      </c>
      <c r="O845" s="46" t="str">
        <f>LOWER(VLOOKUP($C845&amp;$L845,'Character Sets'!$A$3:$H$21,6,FALSE))</f>
        <v>jordan</v>
      </c>
      <c r="P845" s="114" t="str">
        <f t="shared" si="155"/>
        <v>HT2_they_jordan.png</v>
      </c>
      <c r="Q845" s="114" t="s">
        <v>101</v>
      </c>
      <c r="R845" s="107" cm="1">
        <f t="array" ref="R845">_xlfn.IFS($AF845="left", 275, $AF845="right", 525)</f>
        <v>275</v>
      </c>
      <c r="S845" s="107" cm="1">
        <f t="array" ref="S845">_xlfn.IFS($AG845="left", 275, $AG845="right", 525)</f>
        <v>525</v>
      </c>
      <c r="T845" s="107" cm="1">
        <f t="array" ref="T845">_xlfn.IFS($AF845="left", 175, $AF845="right", 725)</f>
        <v>175</v>
      </c>
      <c r="U845" s="107" cm="1">
        <f t="array" ref="U845">_xlfn.IFS($AI845="top", 150, $AI845="bottom", 250)</f>
        <v>150</v>
      </c>
      <c r="V845" s="107" cm="1">
        <f t="array" ref="V845">_xlfn.IFS($AI845="top", 100, $AI845="bottom", 300)</f>
        <v>100</v>
      </c>
      <c r="W845" s="107" cm="1">
        <f t="array" ref="W845">_xlfn.IFS($AI845="top", 50, $AI845="bottom", 350)</f>
        <v>50</v>
      </c>
      <c r="X845" s="111" t="str">
        <f t="shared" si="156"/>
        <v>HT3_sister_sam.png</v>
      </c>
      <c r="Y845" s="106" t="str" cm="1">
        <f t="array" ref="Y845">_xlfn.IFS($AR845="target_sister",$AO845,$AR845="target_brother", $AN845,$AR845="distractor_sister",$AQ845,$AR845="distractor_brother",$AP845)</f>
        <v>HT3_sister_sam.png</v>
      </c>
      <c r="Z845" s="106" t="str" cm="1">
        <f t="array" ref="Z845">_xlfn.IFS($AS845="target_sister",$AO845,$AS845="target_brother", $AN845,$AS845="distractor_sister",$AQ845,$AS845="distractor_brother",$AP845)</f>
        <v>HT2_sister_jordan.png</v>
      </c>
      <c r="AA845" s="106" t="str" cm="1">
        <f t="array" ref="AA845">_xlfn.IFS($AT845="target_sister",$AO845,$AT845="target_brother", $AN845,$AT845="distractor_sister",$AQ845,$AT845="distractor_brother",$AP845)</f>
        <v>HT3_brother_sam.png</v>
      </c>
      <c r="AB845" s="106" t="str" cm="1">
        <f t="array" ref="AB845">_xlfn.IFS($AU845="target_sister",$AO845,$AU845="target_brother", $AN845,$AU845="distractor_sister",$AQ845,$AU845="distractor_brother",$AP845)</f>
        <v>HT2_brother_jordan.png</v>
      </c>
      <c r="AC845" s="111" t="str">
        <f>_xlfn.CONCAT(VLOOKUP($C845&amp;$G845,'Character Sets'!$A$3:$H$21,6,FALSE)," gave the ",LEFT($Q845,FIND(".",$Q845)-1)," to ",$AK845," ",$AL845,".")</f>
        <v>Sam gave the pear to his sister.</v>
      </c>
      <c r="AD845" s="107">
        <v>9</v>
      </c>
      <c r="AE845" s="106" t="str" cm="1">
        <f t="array" ref="AE845">_xlfn.IFS($B845="both", "_nametag", $B845="nametag", "_nametag", $B845="intro", "", $B845="neither", "")</f>
        <v/>
      </c>
      <c r="AF845" s="46" t="s">
        <v>5</v>
      </c>
      <c r="AG845" s="46" t="s">
        <v>6</v>
      </c>
      <c r="AH845" s="108" t="str">
        <f t="shared" si="159"/>
        <v>pear</v>
      </c>
      <c r="AI845" s="46" t="s">
        <v>7</v>
      </c>
      <c r="AJ845" s="110" t="str">
        <f t="shared" si="157"/>
        <v>top left</v>
      </c>
      <c r="AK845" s="110" t="str" cm="1">
        <f t="array" ref="AK845">_xlfn.IFS($G845="he", "his", $G845="she", "her", $G845="they", "their")</f>
        <v>his</v>
      </c>
      <c r="AL845" s="110" t="s">
        <v>136</v>
      </c>
      <c r="AM845" s="111" t="str">
        <f t="shared" si="158"/>
        <v>he_sister</v>
      </c>
      <c r="AN845" s="106" t="str">
        <f t="shared" si="160"/>
        <v>HT3_brother_sam.png</v>
      </c>
      <c r="AO845" s="106" t="str">
        <f t="shared" si="161"/>
        <v>HT3_sister_sam.png</v>
      </c>
      <c r="AP845" s="106" t="str">
        <f t="shared" si="162"/>
        <v>HT2_brother_jordan.png</v>
      </c>
      <c r="AQ845" s="106" t="str">
        <f t="shared" si="163"/>
        <v>HT2_sister_jordan.png</v>
      </c>
      <c r="AR845" s="106" t="s">
        <v>356</v>
      </c>
      <c r="AS845" s="106" t="s">
        <v>358</v>
      </c>
      <c r="AT845" s="106" t="s">
        <v>355</v>
      </c>
      <c r="AU845" s="106" t="s">
        <v>357</v>
      </c>
    </row>
    <row r="846" spans="1:47" x14ac:dyDescent="0.25">
      <c r="A846" s="107">
        <v>24</v>
      </c>
      <c r="B846" s="107" t="s">
        <v>125</v>
      </c>
      <c r="C846" s="107">
        <v>6</v>
      </c>
      <c r="D846" s="46" t="s">
        <v>10</v>
      </c>
      <c r="E846" s="46" t="str">
        <f t="shared" si="153"/>
        <v>neither_list6_critical10</v>
      </c>
      <c r="F846" s="109" t="s">
        <v>338</v>
      </c>
      <c r="G846" s="46" t="s">
        <v>195</v>
      </c>
      <c r="H846" s="46">
        <f>VLOOKUP($C846&amp;$G846,'Character Sets'!$A$3:$H$21,3,FALSE)</f>
        <v>16</v>
      </c>
      <c r="I846" s="46" t="str">
        <f>VLOOKUP($C846&amp;$G846,'Character Sets'!$A$3:$H$21,4,FALSE)</f>
        <v>HT3</v>
      </c>
      <c r="J846" s="46" t="str">
        <f>LOWER(VLOOKUP($C846&amp;$G846,'Character Sets'!$A$3:$H$21,6,FALSE))</f>
        <v>sam</v>
      </c>
      <c r="K846" s="114" t="str">
        <f t="shared" si="154"/>
        <v>HT3_he_sam.png</v>
      </c>
      <c r="L846" s="46" t="s">
        <v>197</v>
      </c>
      <c r="M846" s="46">
        <f>VLOOKUP($C846&amp;$L846,'Character Sets'!$A$3:$H$21,3,FALSE)</f>
        <v>18</v>
      </c>
      <c r="N846" s="46" t="str">
        <f>VLOOKUP($C846&amp;$L846,'Character Sets'!$A$3:$H$21,4,FALSE)</f>
        <v>HT2</v>
      </c>
      <c r="O846" s="46" t="str">
        <f>LOWER(VLOOKUP($C846&amp;$L846,'Character Sets'!$A$3:$H$21,6,FALSE))</f>
        <v>jordan</v>
      </c>
      <c r="P846" s="114" t="str">
        <f t="shared" si="155"/>
        <v>HT2_they_jordan.png</v>
      </c>
      <c r="Q846" s="114" t="s">
        <v>21</v>
      </c>
      <c r="R846" s="107" cm="1">
        <f t="array" ref="R846">_xlfn.IFS($AF846="left", 275, $AF846="right", 525)</f>
        <v>525</v>
      </c>
      <c r="S846" s="107" cm="1">
        <f t="array" ref="S846">_xlfn.IFS($AG846="left", 275, $AG846="right", 525)</f>
        <v>275</v>
      </c>
      <c r="T846" s="107" cm="1">
        <f t="array" ref="T846">_xlfn.IFS($AF846="left", 175, $AF846="right", 725)</f>
        <v>725</v>
      </c>
      <c r="U846" s="107" cm="1">
        <f t="array" ref="U846">_xlfn.IFS($AI846="top", 150, $AI846="bottom", 250)</f>
        <v>150</v>
      </c>
      <c r="V846" s="107" cm="1">
        <f t="array" ref="V846">_xlfn.IFS($AI846="top", 100, $AI846="bottom", 300)</f>
        <v>100</v>
      </c>
      <c r="W846" s="107" cm="1">
        <f t="array" ref="W846">_xlfn.IFS($AI846="top", 50, $AI846="bottom", 350)</f>
        <v>50</v>
      </c>
      <c r="X846" s="111" t="str">
        <f t="shared" si="156"/>
        <v>HT3_brother_sam.png</v>
      </c>
      <c r="Y846" s="106" t="str" cm="1">
        <f t="array" ref="Y846">_xlfn.IFS($AR846="target_sister",$AO846,$AR846="target_brother", $AN846,$AR846="distractor_sister",$AQ846,$AR846="distractor_brother",$AP846)</f>
        <v>HT2_brother_jordan.png</v>
      </c>
      <c r="Z846" s="106" t="str" cm="1">
        <f t="array" ref="Z846">_xlfn.IFS($AS846="target_sister",$AO846,$AS846="target_brother", $AN846,$AS846="distractor_sister",$AQ846,$AS846="distractor_brother",$AP846)</f>
        <v>HT3_brother_sam.png</v>
      </c>
      <c r="AA846" s="106" t="str" cm="1">
        <f t="array" ref="AA846">_xlfn.IFS($AT846="target_sister",$AO846,$AT846="target_brother", $AN846,$AT846="distractor_sister",$AQ846,$AT846="distractor_brother",$AP846)</f>
        <v>HT2_sister_jordan.png</v>
      </c>
      <c r="AB846" s="106" t="str" cm="1">
        <f t="array" ref="AB846">_xlfn.IFS($AU846="target_sister",$AO846,$AU846="target_brother", $AN846,$AU846="distractor_sister",$AQ846,$AU846="distractor_brother",$AP846)</f>
        <v>HT3_sister_sam.png</v>
      </c>
      <c r="AC846" s="111" t="str">
        <f>_xlfn.CONCAT(VLOOKUP($C846&amp;$G846,'Character Sets'!$A$3:$H$21,6,FALSE)," gave the ",LEFT($Q846,FIND(".",$Q846)-1)," to ",$AK846," ",$AL846,".")</f>
        <v>Sam gave the juice to his brother.</v>
      </c>
      <c r="AD846" s="107">
        <v>10</v>
      </c>
      <c r="AE846" s="106" t="str" cm="1">
        <f t="array" ref="AE846">_xlfn.IFS($B846="both", "_nametag", $B846="nametag", "_nametag", $B846="intro", "", $B846="neither", "")</f>
        <v/>
      </c>
      <c r="AF846" s="46" t="s">
        <v>6</v>
      </c>
      <c r="AG846" s="46" t="s">
        <v>5</v>
      </c>
      <c r="AH846" s="108" t="str">
        <f t="shared" si="159"/>
        <v>juice</v>
      </c>
      <c r="AI846" s="46" t="s">
        <v>7</v>
      </c>
      <c r="AJ846" s="110" t="str">
        <f t="shared" si="157"/>
        <v>top right</v>
      </c>
      <c r="AK846" s="110" t="str" cm="1">
        <f t="array" ref="AK846">_xlfn.IFS($G846="he", "his", $G846="she", "her", $G846="they", "their")</f>
        <v>his</v>
      </c>
      <c r="AL846" s="110" t="s">
        <v>135</v>
      </c>
      <c r="AM846" s="111" t="str">
        <f t="shared" si="158"/>
        <v>he_brother</v>
      </c>
      <c r="AN846" s="106" t="str">
        <f t="shared" si="160"/>
        <v>HT3_brother_sam.png</v>
      </c>
      <c r="AO846" s="106" t="str">
        <f t="shared" si="161"/>
        <v>HT3_sister_sam.png</v>
      </c>
      <c r="AP846" s="106" t="str">
        <f t="shared" si="162"/>
        <v>HT2_brother_jordan.png</v>
      </c>
      <c r="AQ846" s="106" t="str">
        <f t="shared" si="163"/>
        <v>HT2_sister_jordan.png</v>
      </c>
      <c r="AR846" s="106" t="s">
        <v>357</v>
      </c>
      <c r="AS846" s="106" t="s">
        <v>355</v>
      </c>
      <c r="AT846" s="106" t="s">
        <v>358</v>
      </c>
      <c r="AU846" s="106" t="s">
        <v>356</v>
      </c>
    </row>
    <row r="847" spans="1:47" x14ac:dyDescent="0.25">
      <c r="A847" s="107">
        <v>24</v>
      </c>
      <c r="B847" s="107" t="s">
        <v>125</v>
      </c>
      <c r="C847" s="107">
        <v>6</v>
      </c>
      <c r="D847" s="46" t="s">
        <v>10</v>
      </c>
      <c r="E847" s="46" t="str">
        <f t="shared" si="153"/>
        <v>neither_list6_critical11</v>
      </c>
      <c r="F847" s="46" t="s">
        <v>337</v>
      </c>
      <c r="G847" s="46" t="s">
        <v>196</v>
      </c>
      <c r="H847" s="46">
        <f>VLOOKUP($C847&amp;$G847,'Character Sets'!$A$3:$H$21,3,FALSE)</f>
        <v>17</v>
      </c>
      <c r="I847" s="46" t="str">
        <f>VLOOKUP($C847&amp;$G847,'Character Sets'!$A$3:$H$21,4,FALSE)</f>
        <v>ST3</v>
      </c>
      <c r="J847" s="46" t="str">
        <f>LOWER(VLOOKUP($C847&amp;$G847,'Character Sets'!$A$3:$H$21,6,FALSE))</f>
        <v>taylor</v>
      </c>
      <c r="K847" s="114" t="str">
        <f t="shared" si="154"/>
        <v>ST3_she_taylor.png</v>
      </c>
      <c r="L847" s="46" t="s">
        <v>195</v>
      </c>
      <c r="M847" s="46">
        <f>VLOOKUP($C847&amp;$L847,'Character Sets'!$A$3:$H$21,3,FALSE)</f>
        <v>16</v>
      </c>
      <c r="N847" s="46" t="str">
        <f>VLOOKUP($C847&amp;$L847,'Character Sets'!$A$3:$H$21,4,FALSE)</f>
        <v>HT3</v>
      </c>
      <c r="O847" s="46" t="str">
        <f>LOWER(VLOOKUP($C847&amp;$L847,'Character Sets'!$A$3:$H$21,6,FALSE))</f>
        <v>sam</v>
      </c>
      <c r="P847" s="114" t="str">
        <f t="shared" si="155"/>
        <v>HT3_he_sam.png</v>
      </c>
      <c r="Q847" s="114" t="s">
        <v>22</v>
      </c>
      <c r="R847" s="107" cm="1">
        <f t="array" ref="R847">_xlfn.IFS($AF847="left", 275, $AF847="right", 525)</f>
        <v>275</v>
      </c>
      <c r="S847" s="107" cm="1">
        <f t="array" ref="S847">_xlfn.IFS($AG847="left", 275, $AG847="right", 525)</f>
        <v>525</v>
      </c>
      <c r="T847" s="107" cm="1">
        <f t="array" ref="T847">_xlfn.IFS($AF847="left", 175, $AF847="right", 725)</f>
        <v>175</v>
      </c>
      <c r="U847" s="107" cm="1">
        <f t="array" ref="U847">_xlfn.IFS($AI847="top", 150, $AI847="bottom", 250)</f>
        <v>250</v>
      </c>
      <c r="V847" s="107" cm="1">
        <f t="array" ref="V847">_xlfn.IFS($AI847="top", 100, $AI847="bottom", 300)</f>
        <v>300</v>
      </c>
      <c r="W847" s="107" cm="1">
        <f t="array" ref="W847">_xlfn.IFS($AI847="top", 50, $AI847="bottom", 350)</f>
        <v>350</v>
      </c>
      <c r="X847" s="111" t="str">
        <f t="shared" si="156"/>
        <v>ST3_sister_taylor.png</v>
      </c>
      <c r="Y847" s="106" t="str" cm="1">
        <f t="array" ref="Y847">_xlfn.IFS($AR847="target_sister",$AO847,$AR847="target_brother", $AN847,$AR847="distractor_sister",$AQ847,$AR847="distractor_brother",$AP847)</f>
        <v>ST3_brother_taylor.png</v>
      </c>
      <c r="Z847" s="106" t="str" cm="1">
        <f t="array" ref="Z847">_xlfn.IFS($AS847="target_sister",$AO847,$AS847="target_brother", $AN847,$AS847="distractor_sister",$AQ847,$AS847="distractor_brother",$AP847)</f>
        <v>HT3_brother_sam.png</v>
      </c>
      <c r="AA847" s="106" t="str" cm="1">
        <f t="array" ref="AA847">_xlfn.IFS($AT847="target_sister",$AO847,$AT847="target_brother", $AN847,$AT847="distractor_sister",$AQ847,$AT847="distractor_brother",$AP847)</f>
        <v>ST3_sister_taylor.png</v>
      </c>
      <c r="AB847" s="106" t="str" cm="1">
        <f t="array" ref="AB847">_xlfn.IFS($AU847="target_sister",$AO847,$AU847="target_brother", $AN847,$AU847="distractor_sister",$AQ847,$AU847="distractor_brother",$AP847)</f>
        <v>HT3_sister_sam.png</v>
      </c>
      <c r="AC847" s="111" t="str">
        <f>_xlfn.CONCAT(VLOOKUP($C847&amp;$G847,'Character Sets'!$A$3:$H$21,6,FALSE)," gave the ",LEFT($Q847,FIND(".",$Q847)-1)," to ",$AK847," ",$AL847,".")</f>
        <v>Taylor gave the spoon to her sister.</v>
      </c>
      <c r="AD847" s="107">
        <v>11</v>
      </c>
      <c r="AE847" s="106" t="str" cm="1">
        <f t="array" ref="AE847">_xlfn.IFS($B847="both", "_nametag", $B847="nametag", "_nametag", $B847="intro", "", $B847="neither", "")</f>
        <v/>
      </c>
      <c r="AF847" s="46" t="s">
        <v>5</v>
      </c>
      <c r="AG847" s="46" t="s">
        <v>6</v>
      </c>
      <c r="AH847" s="108" t="str">
        <f t="shared" si="159"/>
        <v>spoon</v>
      </c>
      <c r="AI847" s="46" t="s">
        <v>8</v>
      </c>
      <c r="AJ847" s="110" t="str">
        <f t="shared" si="157"/>
        <v>bottom left</v>
      </c>
      <c r="AK847" s="110" t="str" cm="1">
        <f t="array" ref="AK847">_xlfn.IFS($G847="he", "his", $G847="she", "her", $G847="they", "their")</f>
        <v>her</v>
      </c>
      <c r="AL847" s="110" t="s">
        <v>136</v>
      </c>
      <c r="AM847" s="111" t="str">
        <f t="shared" si="158"/>
        <v>she_sister</v>
      </c>
      <c r="AN847" s="106" t="str">
        <f t="shared" si="160"/>
        <v>ST3_brother_taylor.png</v>
      </c>
      <c r="AO847" s="106" t="str">
        <f t="shared" si="161"/>
        <v>ST3_sister_taylor.png</v>
      </c>
      <c r="AP847" s="106" t="str">
        <f t="shared" si="162"/>
        <v>HT3_brother_sam.png</v>
      </c>
      <c r="AQ847" s="106" t="str">
        <f t="shared" si="163"/>
        <v>HT3_sister_sam.png</v>
      </c>
      <c r="AR847" s="106" t="s">
        <v>355</v>
      </c>
      <c r="AS847" s="106" t="s">
        <v>357</v>
      </c>
      <c r="AT847" s="106" t="s">
        <v>356</v>
      </c>
      <c r="AU847" s="106" t="s">
        <v>358</v>
      </c>
    </row>
    <row r="848" spans="1:47" x14ac:dyDescent="0.25">
      <c r="A848" s="107">
        <v>24</v>
      </c>
      <c r="B848" s="107" t="s">
        <v>125</v>
      </c>
      <c r="C848" s="107">
        <v>6</v>
      </c>
      <c r="D848" s="46" t="s">
        <v>10</v>
      </c>
      <c r="E848" s="46" t="str">
        <f t="shared" si="153"/>
        <v>neither_list6_critical12</v>
      </c>
      <c r="F848" s="46" t="s">
        <v>337</v>
      </c>
      <c r="G848" s="46" t="s">
        <v>196</v>
      </c>
      <c r="H848" s="46">
        <f>VLOOKUP($C848&amp;$G848,'Character Sets'!$A$3:$H$21,3,FALSE)</f>
        <v>17</v>
      </c>
      <c r="I848" s="46" t="str">
        <f>VLOOKUP($C848&amp;$G848,'Character Sets'!$A$3:$H$21,4,FALSE)</f>
        <v>ST3</v>
      </c>
      <c r="J848" s="46" t="str">
        <f>LOWER(VLOOKUP($C848&amp;$G848,'Character Sets'!$A$3:$H$21,6,FALSE))</f>
        <v>taylor</v>
      </c>
      <c r="K848" s="114" t="str">
        <f t="shared" si="154"/>
        <v>ST3_she_taylor.png</v>
      </c>
      <c r="L848" s="46" t="s">
        <v>195</v>
      </c>
      <c r="M848" s="46">
        <f>VLOOKUP($C848&amp;$L848,'Character Sets'!$A$3:$H$21,3,FALSE)</f>
        <v>16</v>
      </c>
      <c r="N848" s="46" t="str">
        <f>VLOOKUP($C848&amp;$L848,'Character Sets'!$A$3:$H$21,4,FALSE)</f>
        <v>HT3</v>
      </c>
      <c r="O848" s="46" t="str">
        <f>LOWER(VLOOKUP($C848&amp;$L848,'Character Sets'!$A$3:$H$21,6,FALSE))</f>
        <v>sam</v>
      </c>
      <c r="P848" s="114" t="str">
        <f t="shared" si="155"/>
        <v>HT3_he_sam.png</v>
      </c>
      <c r="Q848" s="114" t="s">
        <v>23</v>
      </c>
      <c r="R848" s="107" cm="1">
        <f t="array" ref="R848">_xlfn.IFS($AF848="left", 275, $AF848="right", 525)</f>
        <v>525</v>
      </c>
      <c r="S848" s="107" cm="1">
        <f t="array" ref="S848">_xlfn.IFS($AG848="left", 275, $AG848="right", 525)</f>
        <v>275</v>
      </c>
      <c r="T848" s="107" cm="1">
        <f t="array" ref="T848">_xlfn.IFS($AF848="left", 175, $AF848="right", 725)</f>
        <v>725</v>
      </c>
      <c r="U848" s="107" cm="1">
        <f t="array" ref="U848">_xlfn.IFS($AI848="top", 150, $AI848="bottom", 250)</f>
        <v>250</v>
      </c>
      <c r="V848" s="107" cm="1">
        <f t="array" ref="V848">_xlfn.IFS($AI848="top", 100, $AI848="bottom", 300)</f>
        <v>300</v>
      </c>
      <c r="W848" s="107" cm="1">
        <f t="array" ref="W848">_xlfn.IFS($AI848="top", 50, $AI848="bottom", 350)</f>
        <v>350</v>
      </c>
      <c r="X848" s="111" t="str">
        <f t="shared" si="156"/>
        <v>ST3_brother_taylor.png</v>
      </c>
      <c r="Y848" s="106" t="str" cm="1">
        <f t="array" ref="Y848">_xlfn.IFS($AR848="target_sister",$AO848,$AR848="target_brother", $AN848,$AR848="distractor_sister",$AQ848,$AR848="distractor_brother",$AP848)</f>
        <v>HT3_sister_sam.png</v>
      </c>
      <c r="Z848" s="106" t="str" cm="1">
        <f t="array" ref="Z848">_xlfn.IFS($AS848="target_sister",$AO848,$AS848="target_brother", $AN848,$AS848="distractor_sister",$AQ848,$AS848="distractor_brother",$AP848)</f>
        <v>ST3_sister_taylor.png</v>
      </c>
      <c r="AA848" s="106" t="str" cm="1">
        <f t="array" ref="AA848">_xlfn.IFS($AT848="target_sister",$AO848,$AT848="target_brother", $AN848,$AT848="distractor_sister",$AQ848,$AT848="distractor_brother",$AP848)</f>
        <v>HT3_brother_sam.png</v>
      </c>
      <c r="AB848" s="106" t="str" cm="1">
        <f t="array" ref="AB848">_xlfn.IFS($AU848="target_sister",$AO848,$AU848="target_brother", $AN848,$AU848="distractor_sister",$AQ848,$AU848="distractor_brother",$AP848)</f>
        <v>ST3_brother_taylor.png</v>
      </c>
      <c r="AC848" s="111" t="str">
        <f>_xlfn.CONCAT(VLOOKUP($C848&amp;$G848,'Character Sets'!$A$3:$H$21,6,FALSE)," gave the ",LEFT($Q848,FIND(".",$Q848)-1)," to ",$AK848," ",$AL848,".")</f>
        <v>Taylor gave the broccoli to her brother.</v>
      </c>
      <c r="AD848" s="107">
        <v>12</v>
      </c>
      <c r="AE848" s="106" t="str" cm="1">
        <f t="array" ref="AE848">_xlfn.IFS($B848="both", "_nametag", $B848="nametag", "_nametag", $B848="intro", "", $B848="neither", "")</f>
        <v/>
      </c>
      <c r="AF848" s="46" t="s">
        <v>6</v>
      </c>
      <c r="AG848" s="46" t="s">
        <v>5</v>
      </c>
      <c r="AH848" s="108" t="str">
        <f t="shared" si="159"/>
        <v>broccoli</v>
      </c>
      <c r="AI848" s="46" t="s">
        <v>8</v>
      </c>
      <c r="AJ848" s="110" t="str">
        <f t="shared" si="157"/>
        <v>bottom right</v>
      </c>
      <c r="AK848" s="110" t="str" cm="1">
        <f t="array" ref="AK848">_xlfn.IFS($G848="he", "his", $G848="she", "her", $G848="they", "their")</f>
        <v>her</v>
      </c>
      <c r="AL848" s="110" t="s">
        <v>135</v>
      </c>
      <c r="AM848" s="111" t="str">
        <f t="shared" si="158"/>
        <v>she_brother</v>
      </c>
      <c r="AN848" s="106" t="str">
        <f t="shared" si="160"/>
        <v>ST3_brother_taylor.png</v>
      </c>
      <c r="AO848" s="106" t="str">
        <f t="shared" si="161"/>
        <v>ST3_sister_taylor.png</v>
      </c>
      <c r="AP848" s="106" t="str">
        <f t="shared" si="162"/>
        <v>HT3_brother_sam.png</v>
      </c>
      <c r="AQ848" s="106" t="str">
        <f t="shared" si="163"/>
        <v>HT3_sister_sam.png</v>
      </c>
      <c r="AR848" s="106" t="s">
        <v>358</v>
      </c>
      <c r="AS848" s="106" t="s">
        <v>356</v>
      </c>
      <c r="AT848" s="106" t="s">
        <v>357</v>
      </c>
      <c r="AU848" s="106" t="s">
        <v>355</v>
      </c>
    </row>
    <row r="849" spans="1:47" x14ac:dyDescent="0.25">
      <c r="A849" s="107">
        <v>24</v>
      </c>
      <c r="B849" s="107" t="s">
        <v>125</v>
      </c>
      <c r="C849" s="107">
        <v>6</v>
      </c>
      <c r="D849" s="46" t="s">
        <v>10</v>
      </c>
      <c r="E849" s="46" t="str">
        <f t="shared" si="153"/>
        <v>neither_list6_critical13</v>
      </c>
      <c r="F849" s="46" t="s">
        <v>337</v>
      </c>
      <c r="G849" s="46" t="s">
        <v>196</v>
      </c>
      <c r="H849" s="46">
        <f>VLOOKUP($C849&amp;$G849,'Character Sets'!$A$3:$H$21,3,FALSE)</f>
        <v>17</v>
      </c>
      <c r="I849" s="46" t="str">
        <f>VLOOKUP($C849&amp;$G849,'Character Sets'!$A$3:$H$21,4,FALSE)</f>
        <v>ST3</v>
      </c>
      <c r="J849" s="46" t="str">
        <f>LOWER(VLOOKUP($C849&amp;$G849,'Character Sets'!$A$3:$H$21,6,FALSE))</f>
        <v>taylor</v>
      </c>
      <c r="K849" s="114" t="str">
        <f t="shared" si="154"/>
        <v>ST3_she_taylor.png</v>
      </c>
      <c r="L849" s="46" t="s">
        <v>195</v>
      </c>
      <c r="M849" s="46">
        <f>VLOOKUP($C849&amp;$L849,'Character Sets'!$A$3:$H$21,3,FALSE)</f>
        <v>16</v>
      </c>
      <c r="N849" s="46" t="str">
        <f>VLOOKUP($C849&amp;$L849,'Character Sets'!$A$3:$H$21,4,FALSE)</f>
        <v>HT3</v>
      </c>
      <c r="O849" s="46" t="str">
        <f>LOWER(VLOOKUP($C849&amp;$L849,'Character Sets'!$A$3:$H$21,6,FALSE))</f>
        <v>sam</v>
      </c>
      <c r="P849" s="114" t="str">
        <f t="shared" si="155"/>
        <v>HT3_he_sam.png</v>
      </c>
      <c r="Q849" s="114" t="s">
        <v>24</v>
      </c>
      <c r="R849" s="107" cm="1">
        <f t="array" ref="R849">_xlfn.IFS($AF849="left", 275, $AF849="right", 525)</f>
        <v>275</v>
      </c>
      <c r="S849" s="107" cm="1">
        <f t="array" ref="S849">_xlfn.IFS($AG849="left", 275, $AG849="right", 525)</f>
        <v>525</v>
      </c>
      <c r="T849" s="107" cm="1">
        <f t="array" ref="T849">_xlfn.IFS($AF849="left", 175, $AF849="right", 725)</f>
        <v>175</v>
      </c>
      <c r="U849" s="107" cm="1">
        <f t="array" ref="U849">_xlfn.IFS($AI849="top", 150, $AI849="bottom", 250)</f>
        <v>150</v>
      </c>
      <c r="V849" s="107" cm="1">
        <f t="array" ref="V849">_xlfn.IFS($AI849="top", 100, $AI849="bottom", 300)</f>
        <v>100</v>
      </c>
      <c r="W849" s="107" cm="1">
        <f t="array" ref="W849">_xlfn.IFS($AI849="top", 50, $AI849="bottom", 350)</f>
        <v>50</v>
      </c>
      <c r="X849" s="111" t="str">
        <f t="shared" si="156"/>
        <v>ST3_brother_taylor.png</v>
      </c>
      <c r="Y849" s="106" t="str" cm="1">
        <f t="array" ref="Y849">_xlfn.IFS($AR849="target_sister",$AO849,$AR849="target_brother", $AN849,$AR849="distractor_sister",$AQ849,$AR849="distractor_brother",$AP849)</f>
        <v>ST3_brother_taylor.png</v>
      </c>
      <c r="Z849" s="106" t="str" cm="1">
        <f t="array" ref="Z849">_xlfn.IFS($AS849="target_sister",$AO849,$AS849="target_brother", $AN849,$AS849="distractor_sister",$AQ849,$AS849="distractor_brother",$AP849)</f>
        <v>HT3_brother_sam.png</v>
      </c>
      <c r="AA849" s="106" t="str" cm="1">
        <f t="array" ref="AA849">_xlfn.IFS($AT849="target_sister",$AO849,$AT849="target_brother", $AN849,$AT849="distractor_sister",$AQ849,$AT849="distractor_brother",$AP849)</f>
        <v>ST3_sister_taylor.png</v>
      </c>
      <c r="AB849" s="106" t="str" cm="1">
        <f t="array" ref="AB849">_xlfn.IFS($AU849="target_sister",$AO849,$AU849="target_brother", $AN849,$AU849="distractor_sister",$AQ849,$AU849="distractor_brother",$AP849)</f>
        <v>HT3_sister_sam.png</v>
      </c>
      <c r="AC849" s="111" t="str">
        <f>_xlfn.CONCAT(VLOOKUP($C849&amp;$G849,'Character Sets'!$A$3:$H$21,6,FALSE)," gave the ",LEFT($Q849,FIND(".",$Q849)-1)," to ",$AK849," ",$AL849,".")</f>
        <v>Taylor gave the egg to her brother.</v>
      </c>
      <c r="AD849" s="107">
        <v>13</v>
      </c>
      <c r="AE849" s="106" t="str" cm="1">
        <f t="array" ref="AE849">_xlfn.IFS($B849="both", "_nametag", $B849="nametag", "_nametag", $B849="intro", "", $B849="neither", "")</f>
        <v/>
      </c>
      <c r="AF849" s="46" t="s">
        <v>5</v>
      </c>
      <c r="AG849" s="46" t="s">
        <v>6</v>
      </c>
      <c r="AH849" s="108" t="str">
        <f t="shared" si="159"/>
        <v>egg</v>
      </c>
      <c r="AI849" s="46" t="s">
        <v>7</v>
      </c>
      <c r="AJ849" s="110" t="str">
        <f t="shared" si="157"/>
        <v>top left</v>
      </c>
      <c r="AK849" s="110" t="str" cm="1">
        <f t="array" ref="AK849">_xlfn.IFS($G849="he", "his", $G849="she", "her", $G849="they", "their")</f>
        <v>her</v>
      </c>
      <c r="AL849" s="110" t="s">
        <v>135</v>
      </c>
      <c r="AM849" s="111" t="str">
        <f t="shared" si="158"/>
        <v>she_brother</v>
      </c>
      <c r="AN849" s="106" t="str">
        <f t="shared" si="160"/>
        <v>ST3_brother_taylor.png</v>
      </c>
      <c r="AO849" s="106" t="str">
        <f t="shared" si="161"/>
        <v>ST3_sister_taylor.png</v>
      </c>
      <c r="AP849" s="106" t="str">
        <f t="shared" si="162"/>
        <v>HT3_brother_sam.png</v>
      </c>
      <c r="AQ849" s="106" t="str">
        <f t="shared" si="163"/>
        <v>HT3_sister_sam.png</v>
      </c>
      <c r="AR849" s="106" t="s">
        <v>355</v>
      </c>
      <c r="AS849" s="106" t="s">
        <v>357</v>
      </c>
      <c r="AT849" s="106" t="s">
        <v>356</v>
      </c>
      <c r="AU849" s="106" t="s">
        <v>358</v>
      </c>
    </row>
    <row r="850" spans="1:47" x14ac:dyDescent="0.25">
      <c r="A850" s="107">
        <v>24</v>
      </c>
      <c r="B850" s="107" t="s">
        <v>125</v>
      </c>
      <c r="C850" s="107">
        <v>6</v>
      </c>
      <c r="D850" s="46" t="s">
        <v>10</v>
      </c>
      <c r="E850" s="46" t="str">
        <f t="shared" si="153"/>
        <v>neither_list6_critical14</v>
      </c>
      <c r="F850" s="46" t="s">
        <v>337</v>
      </c>
      <c r="G850" s="46" t="s">
        <v>196</v>
      </c>
      <c r="H850" s="46">
        <f>VLOOKUP($C850&amp;$G850,'Character Sets'!$A$3:$H$21,3,FALSE)</f>
        <v>17</v>
      </c>
      <c r="I850" s="46" t="str">
        <f>VLOOKUP($C850&amp;$G850,'Character Sets'!$A$3:$H$21,4,FALSE)</f>
        <v>ST3</v>
      </c>
      <c r="J850" s="46" t="str">
        <f>LOWER(VLOOKUP($C850&amp;$G850,'Character Sets'!$A$3:$H$21,6,FALSE))</f>
        <v>taylor</v>
      </c>
      <c r="K850" s="114" t="str">
        <f t="shared" si="154"/>
        <v>ST3_she_taylor.png</v>
      </c>
      <c r="L850" s="46" t="s">
        <v>195</v>
      </c>
      <c r="M850" s="46">
        <f>VLOOKUP($C850&amp;$L850,'Character Sets'!$A$3:$H$21,3,FALSE)</f>
        <v>16</v>
      </c>
      <c r="N850" s="46" t="str">
        <f>VLOOKUP($C850&amp;$L850,'Character Sets'!$A$3:$H$21,4,FALSE)</f>
        <v>HT3</v>
      </c>
      <c r="O850" s="46" t="str">
        <f>LOWER(VLOOKUP($C850&amp;$L850,'Character Sets'!$A$3:$H$21,6,FALSE))</f>
        <v>sam</v>
      </c>
      <c r="P850" s="114" t="str">
        <f t="shared" si="155"/>
        <v>HT3_he_sam.png</v>
      </c>
      <c r="Q850" s="114" t="s">
        <v>35</v>
      </c>
      <c r="R850" s="107" cm="1">
        <f t="array" ref="R850">_xlfn.IFS($AF850="left", 275, $AF850="right", 525)</f>
        <v>525</v>
      </c>
      <c r="S850" s="107" cm="1">
        <f t="array" ref="S850">_xlfn.IFS($AG850="left", 275, $AG850="right", 525)</f>
        <v>275</v>
      </c>
      <c r="T850" s="107" cm="1">
        <f t="array" ref="T850">_xlfn.IFS($AF850="left", 175, $AF850="right", 725)</f>
        <v>725</v>
      </c>
      <c r="U850" s="107" cm="1">
        <f t="array" ref="U850">_xlfn.IFS($AI850="top", 150, $AI850="bottom", 250)</f>
        <v>150</v>
      </c>
      <c r="V850" s="107" cm="1">
        <f t="array" ref="V850">_xlfn.IFS($AI850="top", 100, $AI850="bottom", 300)</f>
        <v>100</v>
      </c>
      <c r="W850" s="107" cm="1">
        <f t="array" ref="W850">_xlfn.IFS($AI850="top", 50, $AI850="bottom", 350)</f>
        <v>50</v>
      </c>
      <c r="X850" s="111" t="str">
        <f t="shared" si="156"/>
        <v>ST3_sister_taylor.png</v>
      </c>
      <c r="Y850" s="106" t="str" cm="1">
        <f t="array" ref="Y850">_xlfn.IFS($AR850="target_sister",$AO850,$AR850="target_brother", $AN850,$AR850="distractor_sister",$AQ850,$AR850="distractor_brother",$AP850)</f>
        <v>HT3_sister_sam.png</v>
      </c>
      <c r="Z850" s="106" t="str" cm="1">
        <f t="array" ref="Z850">_xlfn.IFS($AS850="target_sister",$AO850,$AS850="target_brother", $AN850,$AS850="distractor_sister",$AQ850,$AS850="distractor_brother",$AP850)</f>
        <v>ST3_sister_taylor.png</v>
      </c>
      <c r="AA850" s="106" t="str" cm="1">
        <f t="array" ref="AA850">_xlfn.IFS($AT850="target_sister",$AO850,$AT850="target_brother", $AN850,$AT850="distractor_sister",$AQ850,$AT850="distractor_brother",$AP850)</f>
        <v>HT3_brother_sam.png</v>
      </c>
      <c r="AB850" s="106" t="str" cm="1">
        <f t="array" ref="AB850">_xlfn.IFS($AU850="target_sister",$AO850,$AU850="target_brother", $AN850,$AU850="distractor_sister",$AQ850,$AU850="distractor_brother",$AP850)</f>
        <v>ST3_brother_taylor.png</v>
      </c>
      <c r="AC850" s="111" t="str">
        <f>_xlfn.CONCAT(VLOOKUP($C850&amp;$G850,'Character Sets'!$A$3:$H$21,6,FALSE)," gave the ",LEFT($Q850,FIND(".",$Q850)-1)," to ",$AK850," ",$AL850,".")</f>
        <v>Taylor gave the strawberry to her sister.</v>
      </c>
      <c r="AD850" s="107">
        <v>14</v>
      </c>
      <c r="AE850" s="106" t="str" cm="1">
        <f t="array" ref="AE850">_xlfn.IFS($B850="both", "_nametag", $B850="nametag", "_nametag", $B850="intro", "", $B850="neither", "")</f>
        <v/>
      </c>
      <c r="AF850" s="46" t="s">
        <v>6</v>
      </c>
      <c r="AG850" s="46" t="s">
        <v>5</v>
      </c>
      <c r="AH850" s="108" t="str">
        <f t="shared" si="159"/>
        <v>strawberry</v>
      </c>
      <c r="AI850" s="46" t="s">
        <v>7</v>
      </c>
      <c r="AJ850" s="110" t="str">
        <f t="shared" si="157"/>
        <v>top right</v>
      </c>
      <c r="AK850" s="110" t="str" cm="1">
        <f t="array" ref="AK850">_xlfn.IFS($G850="he", "his", $G850="she", "her", $G850="they", "their")</f>
        <v>her</v>
      </c>
      <c r="AL850" s="110" t="s">
        <v>136</v>
      </c>
      <c r="AM850" s="111" t="str">
        <f t="shared" si="158"/>
        <v>she_sister</v>
      </c>
      <c r="AN850" s="106" t="str">
        <f t="shared" si="160"/>
        <v>ST3_brother_taylor.png</v>
      </c>
      <c r="AO850" s="106" t="str">
        <f t="shared" si="161"/>
        <v>ST3_sister_taylor.png</v>
      </c>
      <c r="AP850" s="106" t="str">
        <f t="shared" si="162"/>
        <v>HT3_brother_sam.png</v>
      </c>
      <c r="AQ850" s="106" t="str">
        <f t="shared" si="163"/>
        <v>HT3_sister_sam.png</v>
      </c>
      <c r="AR850" s="106" t="s">
        <v>358</v>
      </c>
      <c r="AS850" s="106" t="s">
        <v>356</v>
      </c>
      <c r="AT850" s="106" t="s">
        <v>357</v>
      </c>
      <c r="AU850" s="106" t="s">
        <v>355</v>
      </c>
    </row>
    <row r="851" spans="1:47" x14ac:dyDescent="0.25">
      <c r="A851" s="107">
        <v>24</v>
      </c>
      <c r="B851" s="107" t="s">
        <v>125</v>
      </c>
      <c r="C851" s="107">
        <v>6</v>
      </c>
      <c r="D851" s="46" t="s">
        <v>10</v>
      </c>
      <c r="E851" s="46" t="str">
        <f t="shared" si="153"/>
        <v>neither_list6_critical15</v>
      </c>
      <c r="F851" s="46" t="s">
        <v>337</v>
      </c>
      <c r="G851" s="46" t="s">
        <v>196</v>
      </c>
      <c r="H851" s="46">
        <f>VLOOKUP($C851&amp;$G851,'Character Sets'!$A$3:$H$21,3,FALSE)</f>
        <v>17</v>
      </c>
      <c r="I851" s="46" t="str">
        <f>VLOOKUP($C851&amp;$G851,'Character Sets'!$A$3:$H$21,4,FALSE)</f>
        <v>ST3</v>
      </c>
      <c r="J851" s="46" t="str">
        <f>LOWER(VLOOKUP($C851&amp;$G851,'Character Sets'!$A$3:$H$21,6,FALSE))</f>
        <v>taylor</v>
      </c>
      <c r="K851" s="114" t="str">
        <f t="shared" si="154"/>
        <v>ST3_she_taylor.png</v>
      </c>
      <c r="L851" s="46" t="s">
        <v>195</v>
      </c>
      <c r="M851" s="46">
        <f>VLOOKUP($C851&amp;$L851,'Character Sets'!$A$3:$H$21,3,FALSE)</f>
        <v>16</v>
      </c>
      <c r="N851" s="46" t="str">
        <f>VLOOKUP($C851&amp;$L851,'Character Sets'!$A$3:$H$21,4,FALSE)</f>
        <v>HT3</v>
      </c>
      <c r="O851" s="46" t="str">
        <f>LOWER(VLOOKUP($C851&amp;$L851,'Character Sets'!$A$3:$H$21,6,FALSE))</f>
        <v>sam</v>
      </c>
      <c r="P851" s="114" t="str">
        <f t="shared" si="155"/>
        <v>HT3_he_sam.png</v>
      </c>
      <c r="Q851" s="114" t="s">
        <v>25</v>
      </c>
      <c r="R851" s="107" cm="1">
        <f t="array" ref="R851">_xlfn.IFS($AF851="left", 275, $AF851="right", 525)</f>
        <v>275</v>
      </c>
      <c r="S851" s="107" cm="1">
        <f t="array" ref="S851">_xlfn.IFS($AG851="left", 275, $AG851="right", 525)</f>
        <v>525</v>
      </c>
      <c r="T851" s="107" cm="1">
        <f t="array" ref="T851">_xlfn.IFS($AF851="left", 175, $AF851="right", 725)</f>
        <v>175</v>
      </c>
      <c r="U851" s="107" cm="1">
        <f t="array" ref="U851">_xlfn.IFS($AI851="top", 150, $AI851="bottom", 250)</f>
        <v>250</v>
      </c>
      <c r="V851" s="107" cm="1">
        <f t="array" ref="V851">_xlfn.IFS($AI851="top", 100, $AI851="bottom", 300)</f>
        <v>300</v>
      </c>
      <c r="W851" s="107" cm="1">
        <f t="array" ref="W851">_xlfn.IFS($AI851="top", 50, $AI851="bottom", 350)</f>
        <v>350</v>
      </c>
      <c r="X851" s="111" t="str">
        <f t="shared" si="156"/>
        <v>ST3_brother_taylor.png</v>
      </c>
      <c r="Y851" s="106" t="str" cm="1">
        <f t="array" ref="Y851">_xlfn.IFS($AR851="target_sister",$AO851,$AR851="target_brother", $AN851,$AR851="distractor_sister",$AQ851,$AR851="distractor_brother",$AP851)</f>
        <v>ST3_sister_taylor.png</v>
      </c>
      <c r="Z851" s="106" t="str" cm="1">
        <f t="array" ref="Z851">_xlfn.IFS($AS851="target_sister",$AO851,$AS851="target_brother", $AN851,$AS851="distractor_sister",$AQ851,$AS851="distractor_brother",$AP851)</f>
        <v>HT3_brother_sam.png</v>
      </c>
      <c r="AA851" s="106" t="str" cm="1">
        <f t="array" ref="AA851">_xlfn.IFS($AT851="target_sister",$AO851,$AT851="target_brother", $AN851,$AT851="distractor_sister",$AQ851,$AT851="distractor_brother",$AP851)</f>
        <v>ST3_brother_taylor.png</v>
      </c>
      <c r="AB851" s="106" t="str" cm="1">
        <f t="array" ref="AB851">_xlfn.IFS($AU851="target_sister",$AO851,$AU851="target_brother", $AN851,$AU851="distractor_sister",$AQ851,$AU851="distractor_brother",$AP851)</f>
        <v>HT3_sister_sam.png</v>
      </c>
      <c r="AC851" s="111" t="str">
        <f>_xlfn.CONCAT(VLOOKUP($C851&amp;$G851,'Character Sets'!$A$3:$H$21,6,FALSE)," gave the ",LEFT($Q851,FIND(".",$Q851)-1)," to ",$AK851," ",$AL851,".")</f>
        <v>Taylor gave the pineapple to her brother.</v>
      </c>
      <c r="AD851" s="107">
        <v>15</v>
      </c>
      <c r="AE851" s="106" t="str" cm="1">
        <f t="array" ref="AE851">_xlfn.IFS($B851="both", "_nametag", $B851="nametag", "_nametag", $B851="intro", "", $B851="neither", "")</f>
        <v/>
      </c>
      <c r="AF851" s="46" t="s">
        <v>5</v>
      </c>
      <c r="AG851" s="46" t="s">
        <v>6</v>
      </c>
      <c r="AH851" s="108" t="str">
        <f t="shared" si="159"/>
        <v>pineapple</v>
      </c>
      <c r="AI851" s="46" t="s">
        <v>8</v>
      </c>
      <c r="AJ851" s="110" t="str">
        <f t="shared" si="157"/>
        <v>bottom left</v>
      </c>
      <c r="AK851" s="110" t="str" cm="1">
        <f t="array" ref="AK851">_xlfn.IFS($G851="he", "his", $G851="she", "her", $G851="they", "their")</f>
        <v>her</v>
      </c>
      <c r="AL851" s="110" t="s">
        <v>135</v>
      </c>
      <c r="AM851" s="111" t="str">
        <f t="shared" si="158"/>
        <v>she_brother</v>
      </c>
      <c r="AN851" s="106" t="str">
        <f t="shared" si="160"/>
        <v>ST3_brother_taylor.png</v>
      </c>
      <c r="AO851" s="106" t="str">
        <f t="shared" si="161"/>
        <v>ST3_sister_taylor.png</v>
      </c>
      <c r="AP851" s="106" t="str">
        <f t="shared" si="162"/>
        <v>HT3_brother_sam.png</v>
      </c>
      <c r="AQ851" s="106" t="str">
        <f t="shared" si="163"/>
        <v>HT3_sister_sam.png</v>
      </c>
      <c r="AR851" s="106" t="s">
        <v>356</v>
      </c>
      <c r="AS851" s="106" t="s">
        <v>357</v>
      </c>
      <c r="AT851" s="106" t="s">
        <v>355</v>
      </c>
      <c r="AU851" s="106" t="s">
        <v>358</v>
      </c>
    </row>
    <row r="852" spans="1:47" x14ac:dyDescent="0.25">
      <c r="A852" s="107">
        <v>24</v>
      </c>
      <c r="B852" s="107" t="s">
        <v>125</v>
      </c>
      <c r="C852" s="107">
        <v>6</v>
      </c>
      <c r="D852" s="46" t="s">
        <v>10</v>
      </c>
      <c r="E852" s="46" t="str">
        <f t="shared" si="153"/>
        <v>neither_list6_critical16</v>
      </c>
      <c r="F852" s="109" t="s">
        <v>338</v>
      </c>
      <c r="G852" s="46" t="s">
        <v>196</v>
      </c>
      <c r="H852" s="46">
        <f>VLOOKUP($C852&amp;$G852,'Character Sets'!$A$3:$H$21,3,FALSE)</f>
        <v>17</v>
      </c>
      <c r="I852" s="46" t="str">
        <f>VLOOKUP($C852&amp;$G852,'Character Sets'!$A$3:$H$21,4,FALSE)</f>
        <v>ST3</v>
      </c>
      <c r="J852" s="46" t="str">
        <f>LOWER(VLOOKUP($C852&amp;$G852,'Character Sets'!$A$3:$H$21,6,FALSE))</f>
        <v>taylor</v>
      </c>
      <c r="K852" s="114" t="str">
        <f t="shared" si="154"/>
        <v>ST3_she_taylor.png</v>
      </c>
      <c r="L852" s="46" t="s">
        <v>197</v>
      </c>
      <c r="M852" s="46">
        <f>VLOOKUP($C852&amp;$L852,'Character Sets'!$A$3:$H$21,3,FALSE)</f>
        <v>18</v>
      </c>
      <c r="N852" s="46" t="str">
        <f>VLOOKUP($C852&amp;$L852,'Character Sets'!$A$3:$H$21,4,FALSE)</f>
        <v>HT2</v>
      </c>
      <c r="O852" s="46" t="str">
        <f>LOWER(VLOOKUP($C852&amp;$L852,'Character Sets'!$A$3:$H$21,6,FALSE))</f>
        <v>jordan</v>
      </c>
      <c r="P852" s="114" t="str">
        <f t="shared" si="155"/>
        <v>HT2_they_jordan.png</v>
      </c>
      <c r="Q852" s="114" t="s">
        <v>26</v>
      </c>
      <c r="R852" s="107" cm="1">
        <f t="array" ref="R852">_xlfn.IFS($AF852="left", 275, $AF852="right", 525)</f>
        <v>525</v>
      </c>
      <c r="S852" s="107" cm="1">
        <f t="array" ref="S852">_xlfn.IFS($AG852="left", 275, $AG852="right", 525)</f>
        <v>275</v>
      </c>
      <c r="T852" s="107" cm="1">
        <f t="array" ref="T852">_xlfn.IFS($AF852="left", 175, $AF852="right", 725)</f>
        <v>725</v>
      </c>
      <c r="U852" s="107" cm="1">
        <f t="array" ref="U852">_xlfn.IFS($AI852="top", 150, $AI852="bottom", 250)</f>
        <v>250</v>
      </c>
      <c r="V852" s="107" cm="1">
        <f t="array" ref="V852">_xlfn.IFS($AI852="top", 100, $AI852="bottom", 300)</f>
        <v>300</v>
      </c>
      <c r="W852" s="107" cm="1">
        <f t="array" ref="W852">_xlfn.IFS($AI852="top", 50, $AI852="bottom", 350)</f>
        <v>350</v>
      </c>
      <c r="X852" s="111" t="str">
        <f t="shared" si="156"/>
        <v>ST3_sister_taylor.png</v>
      </c>
      <c r="Y852" s="106" t="str" cm="1">
        <f t="array" ref="Y852">_xlfn.IFS($AR852="target_sister",$AO852,$AR852="target_brother", $AN852,$AR852="distractor_sister",$AQ852,$AR852="distractor_brother",$AP852)</f>
        <v>HT2_brother_jordan.png</v>
      </c>
      <c r="Z852" s="106" t="str" cm="1">
        <f t="array" ref="Z852">_xlfn.IFS($AS852="target_sister",$AO852,$AS852="target_brother", $AN852,$AS852="distractor_sister",$AQ852,$AS852="distractor_brother",$AP852)</f>
        <v>ST3_brother_taylor.png</v>
      </c>
      <c r="AA852" s="106" t="str" cm="1">
        <f t="array" ref="AA852">_xlfn.IFS($AT852="target_sister",$AO852,$AT852="target_brother", $AN852,$AT852="distractor_sister",$AQ852,$AT852="distractor_brother",$AP852)</f>
        <v>HT2_sister_jordan.png</v>
      </c>
      <c r="AB852" s="106" t="str" cm="1">
        <f t="array" ref="AB852">_xlfn.IFS($AU852="target_sister",$AO852,$AU852="target_brother", $AN852,$AU852="distractor_sister",$AQ852,$AU852="distractor_brother",$AP852)</f>
        <v>ST3_sister_taylor.png</v>
      </c>
      <c r="AC852" s="111" t="str">
        <f>_xlfn.CONCAT(VLOOKUP($C852&amp;$G852,'Character Sets'!$A$3:$H$21,6,FALSE)," gave the ",LEFT($Q852,FIND(".",$Q852)-1)," to ",$AK852," ",$AL852,".")</f>
        <v>Taylor gave the banana to her sister.</v>
      </c>
      <c r="AD852" s="107">
        <v>16</v>
      </c>
      <c r="AE852" s="106" t="str" cm="1">
        <f t="array" ref="AE852">_xlfn.IFS($B852="both", "_nametag", $B852="nametag", "_nametag", $B852="intro", "", $B852="neither", "")</f>
        <v/>
      </c>
      <c r="AF852" s="46" t="s">
        <v>6</v>
      </c>
      <c r="AG852" s="46" t="s">
        <v>5</v>
      </c>
      <c r="AH852" s="108" t="str">
        <f t="shared" si="159"/>
        <v>banana</v>
      </c>
      <c r="AI852" s="46" t="s">
        <v>8</v>
      </c>
      <c r="AJ852" s="110" t="str">
        <f t="shared" si="157"/>
        <v>bottom right</v>
      </c>
      <c r="AK852" s="110" t="str" cm="1">
        <f t="array" ref="AK852">_xlfn.IFS($G852="he", "his", $G852="she", "her", $G852="they", "their")</f>
        <v>her</v>
      </c>
      <c r="AL852" s="110" t="s">
        <v>136</v>
      </c>
      <c r="AM852" s="111" t="str">
        <f t="shared" si="158"/>
        <v>she_sister</v>
      </c>
      <c r="AN852" s="106" t="str">
        <f t="shared" si="160"/>
        <v>ST3_brother_taylor.png</v>
      </c>
      <c r="AO852" s="106" t="str">
        <f t="shared" si="161"/>
        <v>ST3_sister_taylor.png</v>
      </c>
      <c r="AP852" s="106" t="str">
        <f t="shared" si="162"/>
        <v>HT2_brother_jordan.png</v>
      </c>
      <c r="AQ852" s="106" t="str">
        <f t="shared" si="163"/>
        <v>HT2_sister_jordan.png</v>
      </c>
      <c r="AR852" s="106" t="s">
        <v>357</v>
      </c>
      <c r="AS852" s="106" t="s">
        <v>355</v>
      </c>
      <c r="AT852" s="106" t="s">
        <v>358</v>
      </c>
      <c r="AU852" s="106" t="s">
        <v>356</v>
      </c>
    </row>
    <row r="853" spans="1:47" x14ac:dyDescent="0.25">
      <c r="A853" s="107">
        <v>24</v>
      </c>
      <c r="B853" s="107" t="s">
        <v>125</v>
      </c>
      <c r="C853" s="107">
        <v>6</v>
      </c>
      <c r="D853" s="46" t="s">
        <v>10</v>
      </c>
      <c r="E853" s="46" t="str">
        <f t="shared" si="153"/>
        <v>neither_list6_critical17</v>
      </c>
      <c r="F853" s="109" t="s">
        <v>338</v>
      </c>
      <c r="G853" s="46" t="s">
        <v>196</v>
      </c>
      <c r="H853" s="46">
        <f>VLOOKUP($C853&amp;$G853,'Character Sets'!$A$3:$H$21,3,FALSE)</f>
        <v>17</v>
      </c>
      <c r="I853" s="46" t="str">
        <f>VLOOKUP($C853&amp;$G853,'Character Sets'!$A$3:$H$21,4,FALSE)</f>
        <v>ST3</v>
      </c>
      <c r="J853" s="46" t="str">
        <f>LOWER(VLOOKUP($C853&amp;$G853,'Character Sets'!$A$3:$H$21,6,FALSE))</f>
        <v>taylor</v>
      </c>
      <c r="K853" s="114" t="str">
        <f t="shared" si="154"/>
        <v>ST3_she_taylor.png</v>
      </c>
      <c r="L853" s="46" t="s">
        <v>197</v>
      </c>
      <c r="M853" s="46">
        <f>VLOOKUP($C853&amp;$L853,'Character Sets'!$A$3:$H$21,3,FALSE)</f>
        <v>18</v>
      </c>
      <c r="N853" s="46" t="str">
        <f>VLOOKUP($C853&amp;$L853,'Character Sets'!$A$3:$H$21,4,FALSE)</f>
        <v>HT2</v>
      </c>
      <c r="O853" s="46" t="str">
        <f>LOWER(VLOOKUP($C853&amp;$L853,'Character Sets'!$A$3:$H$21,6,FALSE))</f>
        <v>jordan</v>
      </c>
      <c r="P853" s="114" t="str">
        <f t="shared" si="155"/>
        <v>HT2_they_jordan.png</v>
      </c>
      <c r="Q853" s="114" t="s">
        <v>175</v>
      </c>
      <c r="R853" s="107" cm="1">
        <f t="array" ref="R853">_xlfn.IFS($AF853="left", 275, $AF853="right", 525)</f>
        <v>275</v>
      </c>
      <c r="S853" s="107" cm="1">
        <f t="array" ref="S853">_xlfn.IFS($AG853="left", 275, $AG853="right", 525)</f>
        <v>525</v>
      </c>
      <c r="T853" s="107" cm="1">
        <f t="array" ref="T853">_xlfn.IFS($AF853="left", 175, $AF853="right", 725)</f>
        <v>175</v>
      </c>
      <c r="U853" s="107" cm="1">
        <f t="array" ref="U853">_xlfn.IFS($AI853="top", 150, $AI853="bottom", 250)</f>
        <v>150</v>
      </c>
      <c r="V853" s="107" cm="1">
        <f t="array" ref="V853">_xlfn.IFS($AI853="top", 100, $AI853="bottom", 300)</f>
        <v>100</v>
      </c>
      <c r="W853" s="107" cm="1">
        <f t="array" ref="W853">_xlfn.IFS($AI853="top", 50, $AI853="bottom", 350)</f>
        <v>50</v>
      </c>
      <c r="X853" s="111" t="str">
        <f t="shared" si="156"/>
        <v>ST3_sister_taylor.png</v>
      </c>
      <c r="Y853" s="106" t="str" cm="1">
        <f t="array" ref="Y853">_xlfn.IFS($AR853="target_sister",$AO853,$AR853="target_brother", $AN853,$AR853="distractor_sister",$AQ853,$AR853="distractor_brother",$AP853)</f>
        <v>ST3_sister_taylor.png</v>
      </c>
      <c r="Z853" s="106" t="str" cm="1">
        <f t="array" ref="Z853">_xlfn.IFS($AS853="target_sister",$AO853,$AS853="target_brother", $AN853,$AS853="distractor_sister",$AQ853,$AS853="distractor_brother",$AP853)</f>
        <v>HT2_sister_jordan.png</v>
      </c>
      <c r="AA853" s="106" t="str" cm="1">
        <f t="array" ref="AA853">_xlfn.IFS($AT853="target_sister",$AO853,$AT853="target_brother", $AN853,$AT853="distractor_sister",$AQ853,$AT853="distractor_brother",$AP853)</f>
        <v>ST3_brother_taylor.png</v>
      </c>
      <c r="AB853" s="106" t="str" cm="1">
        <f t="array" ref="AB853">_xlfn.IFS($AU853="target_sister",$AO853,$AU853="target_brother", $AN853,$AU853="distractor_sister",$AQ853,$AU853="distractor_brother",$AP853)</f>
        <v>HT2_brother_jordan.png</v>
      </c>
      <c r="AC853" s="111" t="str">
        <f>_xlfn.CONCAT(VLOOKUP($C853&amp;$G853,'Character Sets'!$A$3:$H$21,6,FALSE)," gave the ",LEFT($Q853,FIND(".",$Q853)-1)," to ",$AK853," ",$AL853,".")</f>
        <v>Taylor gave the bacon to her sister.</v>
      </c>
      <c r="AD853" s="107">
        <v>17</v>
      </c>
      <c r="AE853" s="106" t="str" cm="1">
        <f t="array" ref="AE853">_xlfn.IFS($B853="both", "_nametag", $B853="nametag", "_nametag", $B853="intro", "", $B853="neither", "")</f>
        <v/>
      </c>
      <c r="AF853" s="46" t="s">
        <v>5</v>
      </c>
      <c r="AG853" s="46" t="s">
        <v>6</v>
      </c>
      <c r="AH853" s="108" t="str">
        <f t="shared" si="159"/>
        <v>bacon</v>
      </c>
      <c r="AI853" s="46" t="s">
        <v>7</v>
      </c>
      <c r="AJ853" s="110" t="str">
        <f t="shared" si="157"/>
        <v>top left</v>
      </c>
      <c r="AK853" s="110" t="str" cm="1">
        <f t="array" ref="AK853">_xlfn.IFS($G853="he", "his", $G853="she", "her", $G853="they", "their")</f>
        <v>her</v>
      </c>
      <c r="AL853" s="110" t="s">
        <v>136</v>
      </c>
      <c r="AM853" s="111" t="str">
        <f t="shared" si="158"/>
        <v>she_sister</v>
      </c>
      <c r="AN853" s="106" t="str">
        <f t="shared" si="160"/>
        <v>ST3_brother_taylor.png</v>
      </c>
      <c r="AO853" s="106" t="str">
        <f t="shared" si="161"/>
        <v>ST3_sister_taylor.png</v>
      </c>
      <c r="AP853" s="106" t="str">
        <f t="shared" si="162"/>
        <v>HT2_brother_jordan.png</v>
      </c>
      <c r="AQ853" s="106" t="str">
        <f t="shared" si="163"/>
        <v>HT2_sister_jordan.png</v>
      </c>
      <c r="AR853" s="106" t="s">
        <v>356</v>
      </c>
      <c r="AS853" s="106" t="s">
        <v>358</v>
      </c>
      <c r="AT853" s="106" t="s">
        <v>355</v>
      </c>
      <c r="AU853" s="106" t="s">
        <v>357</v>
      </c>
    </row>
    <row r="854" spans="1:47" x14ac:dyDescent="0.25">
      <c r="A854" s="107">
        <v>24</v>
      </c>
      <c r="B854" s="107" t="s">
        <v>125</v>
      </c>
      <c r="C854" s="107">
        <v>6</v>
      </c>
      <c r="D854" s="46" t="s">
        <v>10</v>
      </c>
      <c r="E854" s="46" t="str">
        <f t="shared" si="153"/>
        <v>neither_list6_critical18</v>
      </c>
      <c r="F854" s="109" t="s">
        <v>338</v>
      </c>
      <c r="G854" s="46" t="s">
        <v>196</v>
      </c>
      <c r="H854" s="46">
        <f>VLOOKUP($C854&amp;$G854,'Character Sets'!$A$3:$H$21,3,FALSE)</f>
        <v>17</v>
      </c>
      <c r="I854" s="46" t="str">
        <f>VLOOKUP($C854&amp;$G854,'Character Sets'!$A$3:$H$21,4,FALSE)</f>
        <v>ST3</v>
      </c>
      <c r="J854" s="46" t="str">
        <f>LOWER(VLOOKUP($C854&amp;$G854,'Character Sets'!$A$3:$H$21,6,FALSE))</f>
        <v>taylor</v>
      </c>
      <c r="K854" s="114" t="str">
        <f t="shared" si="154"/>
        <v>ST3_she_taylor.png</v>
      </c>
      <c r="L854" s="46" t="s">
        <v>197</v>
      </c>
      <c r="M854" s="46">
        <f>VLOOKUP($C854&amp;$L854,'Character Sets'!$A$3:$H$21,3,FALSE)</f>
        <v>18</v>
      </c>
      <c r="N854" s="46" t="str">
        <f>VLOOKUP($C854&amp;$L854,'Character Sets'!$A$3:$H$21,4,FALSE)</f>
        <v>HT2</v>
      </c>
      <c r="O854" s="46" t="str">
        <f>LOWER(VLOOKUP($C854&amp;$L854,'Character Sets'!$A$3:$H$21,6,FALSE))</f>
        <v>jordan</v>
      </c>
      <c r="P854" s="114" t="str">
        <f t="shared" si="155"/>
        <v>HT2_they_jordan.png</v>
      </c>
      <c r="Q854" s="127" t="s">
        <v>171</v>
      </c>
      <c r="R854" s="107" cm="1">
        <f t="array" ref="R854">_xlfn.IFS($AF854="left", 275, $AF854="right", 525)</f>
        <v>525</v>
      </c>
      <c r="S854" s="107" cm="1">
        <f t="array" ref="S854">_xlfn.IFS($AG854="left", 275, $AG854="right", 525)</f>
        <v>275</v>
      </c>
      <c r="T854" s="107" cm="1">
        <f t="array" ref="T854">_xlfn.IFS($AF854="left", 175, $AF854="right", 725)</f>
        <v>725</v>
      </c>
      <c r="U854" s="107" cm="1">
        <f t="array" ref="U854">_xlfn.IFS($AI854="top", 150, $AI854="bottom", 250)</f>
        <v>150</v>
      </c>
      <c r="V854" s="107" cm="1">
        <f t="array" ref="V854">_xlfn.IFS($AI854="top", 100, $AI854="bottom", 300)</f>
        <v>100</v>
      </c>
      <c r="W854" s="107" cm="1">
        <f t="array" ref="W854">_xlfn.IFS($AI854="top", 50, $AI854="bottom", 350)</f>
        <v>50</v>
      </c>
      <c r="X854" s="111" t="str">
        <f t="shared" si="156"/>
        <v>ST3_brother_taylor.png</v>
      </c>
      <c r="Y854" s="106" t="str" cm="1">
        <f t="array" ref="Y854">_xlfn.IFS($AR854="target_sister",$AO854,$AR854="target_brother", $AN854,$AR854="distractor_sister",$AQ854,$AR854="distractor_brother",$AP854)</f>
        <v>HT2_brother_jordan.png</v>
      </c>
      <c r="Z854" s="106" t="str" cm="1">
        <f t="array" ref="Z854">_xlfn.IFS($AS854="target_sister",$AO854,$AS854="target_brother", $AN854,$AS854="distractor_sister",$AQ854,$AS854="distractor_brother",$AP854)</f>
        <v>ST3_brother_taylor.png</v>
      </c>
      <c r="AA854" s="106" t="str" cm="1">
        <f t="array" ref="AA854">_xlfn.IFS($AT854="target_sister",$AO854,$AT854="target_brother", $AN854,$AT854="distractor_sister",$AQ854,$AT854="distractor_brother",$AP854)</f>
        <v>HT2_sister_jordan.png</v>
      </c>
      <c r="AB854" s="106" t="str" cm="1">
        <f t="array" ref="AB854">_xlfn.IFS($AU854="target_sister",$AO854,$AU854="target_brother", $AN854,$AU854="distractor_sister",$AQ854,$AU854="distractor_brother",$AP854)</f>
        <v>ST3_sister_taylor.png</v>
      </c>
      <c r="AC854" s="111" t="str">
        <f>_xlfn.CONCAT(VLOOKUP($C854&amp;$G854,'Character Sets'!$A$3:$H$21,6,FALSE)," gave the ",LEFT($Q854,FIND(".",$Q854)-1)," to ",$AK854," ",$AL854,".")</f>
        <v>Taylor gave the icecream to her brother.</v>
      </c>
      <c r="AD854" s="107">
        <v>18</v>
      </c>
      <c r="AE854" s="106" t="str" cm="1">
        <f t="array" ref="AE854">_xlfn.IFS($B854="both", "_nametag", $B854="nametag", "_nametag", $B854="intro", "", $B854="neither", "")</f>
        <v/>
      </c>
      <c r="AF854" s="46" t="s">
        <v>6</v>
      </c>
      <c r="AG854" s="46" t="s">
        <v>5</v>
      </c>
      <c r="AH854" s="108" t="str">
        <f t="shared" si="159"/>
        <v>icecream</v>
      </c>
      <c r="AI854" s="46" t="s">
        <v>7</v>
      </c>
      <c r="AJ854" s="110" t="str">
        <f t="shared" si="157"/>
        <v>top right</v>
      </c>
      <c r="AK854" s="110" t="str" cm="1">
        <f t="array" ref="AK854">_xlfn.IFS($G854="he", "his", $G854="she", "her", $G854="they", "their")</f>
        <v>her</v>
      </c>
      <c r="AL854" s="110" t="s">
        <v>135</v>
      </c>
      <c r="AM854" s="111" t="str">
        <f t="shared" si="158"/>
        <v>she_brother</v>
      </c>
      <c r="AN854" s="106" t="str">
        <f t="shared" si="160"/>
        <v>ST3_brother_taylor.png</v>
      </c>
      <c r="AO854" s="106" t="str">
        <f t="shared" si="161"/>
        <v>ST3_sister_taylor.png</v>
      </c>
      <c r="AP854" s="106" t="str">
        <f t="shared" si="162"/>
        <v>HT2_brother_jordan.png</v>
      </c>
      <c r="AQ854" s="106" t="str">
        <f t="shared" si="163"/>
        <v>HT2_sister_jordan.png</v>
      </c>
      <c r="AR854" s="106" t="s">
        <v>357</v>
      </c>
      <c r="AS854" s="106" t="s">
        <v>355</v>
      </c>
      <c r="AT854" s="106" t="s">
        <v>358</v>
      </c>
      <c r="AU854" s="106" t="s">
        <v>356</v>
      </c>
    </row>
    <row r="855" spans="1:47" x14ac:dyDescent="0.25">
      <c r="A855" s="107">
        <v>24</v>
      </c>
      <c r="B855" s="107" t="s">
        <v>125</v>
      </c>
      <c r="C855" s="107">
        <v>6</v>
      </c>
      <c r="D855" s="46" t="s">
        <v>10</v>
      </c>
      <c r="E855" s="46" t="str">
        <f t="shared" si="153"/>
        <v>neither_list6_critical19</v>
      </c>
      <c r="F855" s="109" t="s">
        <v>338</v>
      </c>
      <c r="G855" s="46" t="s">
        <v>196</v>
      </c>
      <c r="H855" s="46">
        <f>VLOOKUP($C855&amp;$G855,'Character Sets'!$A$3:$H$21,3,FALSE)</f>
        <v>17</v>
      </c>
      <c r="I855" s="46" t="str">
        <f>VLOOKUP($C855&amp;$G855,'Character Sets'!$A$3:$H$21,4,FALSE)</f>
        <v>ST3</v>
      </c>
      <c r="J855" s="46" t="str">
        <f>LOWER(VLOOKUP($C855&amp;$G855,'Character Sets'!$A$3:$H$21,6,FALSE))</f>
        <v>taylor</v>
      </c>
      <c r="K855" s="114" t="str">
        <f t="shared" si="154"/>
        <v>ST3_she_taylor.png</v>
      </c>
      <c r="L855" s="46" t="s">
        <v>197</v>
      </c>
      <c r="M855" s="46">
        <f>VLOOKUP($C855&amp;$L855,'Character Sets'!$A$3:$H$21,3,FALSE)</f>
        <v>18</v>
      </c>
      <c r="N855" s="46" t="str">
        <f>VLOOKUP($C855&amp;$L855,'Character Sets'!$A$3:$H$21,4,FALSE)</f>
        <v>HT2</v>
      </c>
      <c r="O855" s="46" t="str">
        <f>LOWER(VLOOKUP($C855&amp;$L855,'Character Sets'!$A$3:$H$21,6,FALSE))</f>
        <v>jordan</v>
      </c>
      <c r="P855" s="114" t="str">
        <f t="shared" si="155"/>
        <v>HT2_they_jordan.png</v>
      </c>
      <c r="Q855" s="114" t="s">
        <v>27</v>
      </c>
      <c r="R855" s="107" cm="1">
        <f t="array" ref="R855">_xlfn.IFS($AF855="left", 275, $AF855="right", 525)</f>
        <v>275</v>
      </c>
      <c r="S855" s="107" cm="1">
        <f t="array" ref="S855">_xlfn.IFS($AG855="left", 275, $AG855="right", 525)</f>
        <v>525</v>
      </c>
      <c r="T855" s="107" cm="1">
        <f t="array" ref="T855">_xlfn.IFS($AF855="left", 175, $AF855="right", 725)</f>
        <v>175</v>
      </c>
      <c r="U855" s="107" cm="1">
        <f t="array" ref="U855">_xlfn.IFS($AI855="top", 150, $AI855="bottom", 250)</f>
        <v>250</v>
      </c>
      <c r="V855" s="107" cm="1">
        <f t="array" ref="V855">_xlfn.IFS($AI855="top", 100, $AI855="bottom", 300)</f>
        <v>300</v>
      </c>
      <c r="W855" s="107" cm="1">
        <f t="array" ref="W855">_xlfn.IFS($AI855="top", 50, $AI855="bottom", 350)</f>
        <v>350</v>
      </c>
      <c r="X855" s="111" t="str">
        <f t="shared" si="156"/>
        <v>ST3_sister_taylor.png</v>
      </c>
      <c r="Y855" s="106" t="str" cm="1">
        <f t="array" ref="Y855">_xlfn.IFS($AR855="target_sister",$AO855,$AR855="target_brother", $AN855,$AR855="distractor_sister",$AQ855,$AR855="distractor_brother",$AP855)</f>
        <v>ST3_brother_taylor.png</v>
      </c>
      <c r="Z855" s="106" t="str" cm="1">
        <f t="array" ref="Z855">_xlfn.IFS($AS855="target_sister",$AO855,$AS855="target_brother", $AN855,$AS855="distractor_sister",$AQ855,$AS855="distractor_brother",$AP855)</f>
        <v>HT2_sister_jordan.png</v>
      </c>
      <c r="AA855" s="106" t="str" cm="1">
        <f t="array" ref="AA855">_xlfn.IFS($AT855="target_sister",$AO855,$AT855="target_brother", $AN855,$AT855="distractor_sister",$AQ855,$AT855="distractor_brother",$AP855)</f>
        <v>ST3_sister_taylor.png</v>
      </c>
      <c r="AB855" s="106" t="str" cm="1">
        <f t="array" ref="AB855">_xlfn.IFS($AU855="target_sister",$AO855,$AU855="target_brother", $AN855,$AU855="distractor_sister",$AQ855,$AU855="distractor_brother",$AP855)</f>
        <v>HT2_brother_jordan.png</v>
      </c>
      <c r="AC855" s="111" t="str">
        <f>_xlfn.CONCAT(VLOOKUP($C855&amp;$G855,'Character Sets'!$A$3:$H$21,6,FALSE)," gave the ",LEFT($Q855,FIND(".",$Q855)-1)," to ",$AK855," ",$AL855,".")</f>
        <v>Taylor gave the carrot to her sister.</v>
      </c>
      <c r="AD855" s="107">
        <v>19</v>
      </c>
      <c r="AE855" s="106" t="str" cm="1">
        <f t="array" ref="AE855">_xlfn.IFS($B855="both", "_nametag", $B855="nametag", "_nametag", $B855="intro", "", $B855="neither", "")</f>
        <v/>
      </c>
      <c r="AF855" s="46" t="s">
        <v>5</v>
      </c>
      <c r="AG855" s="46" t="s">
        <v>6</v>
      </c>
      <c r="AH855" s="108" t="str">
        <f t="shared" si="159"/>
        <v>carrot</v>
      </c>
      <c r="AI855" s="46" t="s">
        <v>8</v>
      </c>
      <c r="AJ855" s="110" t="str">
        <f t="shared" si="157"/>
        <v>bottom left</v>
      </c>
      <c r="AK855" s="110" t="str" cm="1">
        <f t="array" ref="AK855">_xlfn.IFS($G855="he", "his", $G855="she", "her", $G855="they", "their")</f>
        <v>her</v>
      </c>
      <c r="AL855" s="110" t="s">
        <v>136</v>
      </c>
      <c r="AM855" s="111" t="str">
        <f t="shared" si="158"/>
        <v>she_sister</v>
      </c>
      <c r="AN855" s="106" t="str">
        <f t="shared" si="160"/>
        <v>ST3_brother_taylor.png</v>
      </c>
      <c r="AO855" s="106" t="str">
        <f t="shared" si="161"/>
        <v>ST3_sister_taylor.png</v>
      </c>
      <c r="AP855" s="106" t="str">
        <f t="shared" si="162"/>
        <v>HT2_brother_jordan.png</v>
      </c>
      <c r="AQ855" s="106" t="str">
        <f t="shared" si="163"/>
        <v>HT2_sister_jordan.png</v>
      </c>
      <c r="AR855" s="106" t="s">
        <v>355</v>
      </c>
      <c r="AS855" s="106" t="s">
        <v>358</v>
      </c>
      <c r="AT855" s="106" t="s">
        <v>356</v>
      </c>
      <c r="AU855" s="106" t="s">
        <v>357</v>
      </c>
    </row>
    <row r="856" spans="1:47" x14ac:dyDescent="0.25">
      <c r="A856" s="107">
        <v>24</v>
      </c>
      <c r="B856" s="107" t="s">
        <v>125</v>
      </c>
      <c r="C856" s="107">
        <v>6</v>
      </c>
      <c r="D856" s="46" t="s">
        <v>10</v>
      </c>
      <c r="E856" s="46" t="str">
        <f t="shared" si="153"/>
        <v>neither_list6_critical20</v>
      </c>
      <c r="F856" s="109" t="s">
        <v>338</v>
      </c>
      <c r="G856" s="46" t="s">
        <v>196</v>
      </c>
      <c r="H856" s="46">
        <f>VLOOKUP($C856&amp;$G856,'Character Sets'!$A$3:$H$21,3,FALSE)</f>
        <v>17</v>
      </c>
      <c r="I856" s="46" t="str">
        <f>VLOOKUP($C856&amp;$G856,'Character Sets'!$A$3:$H$21,4,FALSE)</f>
        <v>ST3</v>
      </c>
      <c r="J856" s="46" t="str">
        <f>LOWER(VLOOKUP($C856&amp;$G856,'Character Sets'!$A$3:$H$21,6,FALSE))</f>
        <v>taylor</v>
      </c>
      <c r="K856" s="114" t="str">
        <f t="shared" si="154"/>
        <v>ST3_she_taylor.png</v>
      </c>
      <c r="L856" s="46" t="s">
        <v>197</v>
      </c>
      <c r="M856" s="46">
        <f>VLOOKUP($C856&amp;$L856,'Character Sets'!$A$3:$H$21,3,FALSE)</f>
        <v>18</v>
      </c>
      <c r="N856" s="46" t="str">
        <f>VLOOKUP($C856&amp;$L856,'Character Sets'!$A$3:$H$21,4,FALSE)</f>
        <v>HT2</v>
      </c>
      <c r="O856" s="46" t="str">
        <f>LOWER(VLOOKUP($C856&amp;$L856,'Character Sets'!$A$3:$H$21,6,FALSE))</f>
        <v>jordan</v>
      </c>
      <c r="P856" s="114" t="str">
        <f t="shared" si="155"/>
        <v>HT2_they_jordan.png</v>
      </c>
      <c r="Q856" s="114" t="s">
        <v>28</v>
      </c>
      <c r="R856" s="107" cm="1">
        <f t="array" ref="R856">_xlfn.IFS($AF856="left", 275, $AF856="right", 525)</f>
        <v>525</v>
      </c>
      <c r="S856" s="107" cm="1">
        <f t="array" ref="S856">_xlfn.IFS($AG856="left", 275, $AG856="right", 525)</f>
        <v>275</v>
      </c>
      <c r="T856" s="107" cm="1">
        <f t="array" ref="T856">_xlfn.IFS($AF856="left", 175, $AF856="right", 725)</f>
        <v>725</v>
      </c>
      <c r="U856" s="107" cm="1">
        <f t="array" ref="U856">_xlfn.IFS($AI856="top", 150, $AI856="bottom", 250)</f>
        <v>250</v>
      </c>
      <c r="V856" s="107" cm="1">
        <f t="array" ref="V856">_xlfn.IFS($AI856="top", 100, $AI856="bottom", 300)</f>
        <v>300</v>
      </c>
      <c r="W856" s="107" cm="1">
        <f t="array" ref="W856">_xlfn.IFS($AI856="top", 50, $AI856="bottom", 350)</f>
        <v>350</v>
      </c>
      <c r="X856" s="111" t="str">
        <f t="shared" si="156"/>
        <v>ST3_brother_taylor.png</v>
      </c>
      <c r="Y856" s="106" t="str" cm="1">
        <f t="array" ref="Y856">_xlfn.IFS($AR856="target_sister",$AO856,$AR856="target_brother", $AN856,$AR856="distractor_sister",$AQ856,$AR856="distractor_brother",$AP856)</f>
        <v>HT2_brother_jordan.png</v>
      </c>
      <c r="Z856" s="106" t="str" cm="1">
        <f t="array" ref="Z856">_xlfn.IFS($AS856="target_sister",$AO856,$AS856="target_brother", $AN856,$AS856="distractor_sister",$AQ856,$AS856="distractor_brother",$AP856)</f>
        <v>ST3_sister_taylor.png</v>
      </c>
      <c r="AA856" s="106" t="str" cm="1">
        <f t="array" ref="AA856">_xlfn.IFS($AT856="target_sister",$AO856,$AT856="target_brother", $AN856,$AT856="distractor_sister",$AQ856,$AT856="distractor_brother",$AP856)</f>
        <v>HT2_sister_jordan.png</v>
      </c>
      <c r="AB856" s="106" t="str" cm="1">
        <f t="array" ref="AB856">_xlfn.IFS($AU856="target_sister",$AO856,$AU856="target_brother", $AN856,$AU856="distractor_sister",$AQ856,$AU856="distractor_brother",$AP856)</f>
        <v>ST3_brother_taylor.png</v>
      </c>
      <c r="AC856" s="111" t="str">
        <f>_xlfn.CONCAT(VLOOKUP($C856&amp;$G856,'Character Sets'!$A$3:$H$21,6,FALSE)," gave the ",LEFT($Q856,FIND(".",$Q856)-1)," to ",$AK856," ",$AL856,".")</f>
        <v>Taylor gave the lemon to her brother.</v>
      </c>
      <c r="AD856" s="107">
        <v>20</v>
      </c>
      <c r="AE856" s="106" t="str" cm="1">
        <f t="array" ref="AE856">_xlfn.IFS($B856="both", "_nametag", $B856="nametag", "_nametag", $B856="intro", "", $B856="neither", "")</f>
        <v/>
      </c>
      <c r="AF856" s="46" t="s">
        <v>6</v>
      </c>
      <c r="AG856" s="46" t="s">
        <v>5</v>
      </c>
      <c r="AH856" s="108" t="str">
        <f t="shared" si="159"/>
        <v>lemon</v>
      </c>
      <c r="AI856" s="46" t="s">
        <v>8</v>
      </c>
      <c r="AJ856" s="110" t="str">
        <f t="shared" si="157"/>
        <v>bottom right</v>
      </c>
      <c r="AK856" s="110" t="str" cm="1">
        <f t="array" ref="AK856">_xlfn.IFS($G856="he", "his", $G856="she", "her", $G856="they", "their")</f>
        <v>her</v>
      </c>
      <c r="AL856" s="110" t="s">
        <v>135</v>
      </c>
      <c r="AM856" s="111" t="str">
        <f t="shared" si="158"/>
        <v>she_brother</v>
      </c>
      <c r="AN856" s="106" t="str">
        <f t="shared" si="160"/>
        <v>ST3_brother_taylor.png</v>
      </c>
      <c r="AO856" s="106" t="str">
        <f t="shared" si="161"/>
        <v>ST3_sister_taylor.png</v>
      </c>
      <c r="AP856" s="106" t="str">
        <f t="shared" si="162"/>
        <v>HT2_brother_jordan.png</v>
      </c>
      <c r="AQ856" s="106" t="str">
        <f t="shared" si="163"/>
        <v>HT2_sister_jordan.png</v>
      </c>
      <c r="AR856" s="106" t="s">
        <v>357</v>
      </c>
      <c r="AS856" s="106" t="s">
        <v>356</v>
      </c>
      <c r="AT856" s="106" t="s">
        <v>358</v>
      </c>
      <c r="AU856" s="106" t="s">
        <v>355</v>
      </c>
    </row>
    <row r="857" spans="1:47" x14ac:dyDescent="0.25">
      <c r="A857" s="107">
        <v>24</v>
      </c>
      <c r="B857" s="107" t="s">
        <v>125</v>
      </c>
      <c r="C857" s="107">
        <v>6</v>
      </c>
      <c r="D857" s="46" t="s">
        <v>10</v>
      </c>
      <c r="E857" s="46" t="str">
        <f t="shared" si="153"/>
        <v>neither_list6_critical21</v>
      </c>
      <c r="F857" s="109" t="s">
        <v>339</v>
      </c>
      <c r="G857" s="46" t="s">
        <v>197</v>
      </c>
      <c r="H857" s="46">
        <f>VLOOKUP($C857&amp;$G857,'Character Sets'!$A$3:$H$21,3,FALSE)</f>
        <v>18</v>
      </c>
      <c r="I857" s="46" t="str">
        <f>VLOOKUP($C857&amp;$G857,'Character Sets'!$A$3:$H$21,4,FALSE)</f>
        <v>HT2</v>
      </c>
      <c r="J857" s="46" t="str">
        <f>LOWER(VLOOKUP($C857&amp;$G857,'Character Sets'!$A$3:$H$21,6,FALSE))</f>
        <v>jordan</v>
      </c>
      <c r="K857" s="114" t="str">
        <f t="shared" si="154"/>
        <v>HT2_they_jordan.png</v>
      </c>
      <c r="L857" s="46" t="s">
        <v>196</v>
      </c>
      <c r="M857" s="46">
        <f>VLOOKUP($C857&amp;$L857,'Character Sets'!$A$3:$H$21,3,FALSE)</f>
        <v>17</v>
      </c>
      <c r="N857" s="46" t="str">
        <f>VLOOKUP($C857&amp;$L857,'Character Sets'!$A$3:$H$21,4,FALSE)</f>
        <v>ST3</v>
      </c>
      <c r="O857" s="46" t="str">
        <f>LOWER(VLOOKUP($C857&amp;$L857,'Character Sets'!$A$3:$H$21,6,FALSE))</f>
        <v>taylor</v>
      </c>
      <c r="P857" s="114" t="str">
        <f t="shared" si="155"/>
        <v>ST3_she_taylor.png</v>
      </c>
      <c r="Q857" s="114" t="s">
        <v>170</v>
      </c>
      <c r="R857" s="107" cm="1">
        <f t="array" ref="R857">_xlfn.IFS($AF857="left", 275, $AF857="right", 525)</f>
        <v>275</v>
      </c>
      <c r="S857" s="107" cm="1">
        <f t="array" ref="S857">_xlfn.IFS($AG857="left", 275, $AG857="right", 525)</f>
        <v>525</v>
      </c>
      <c r="T857" s="107" cm="1">
        <f t="array" ref="T857">_xlfn.IFS($AF857="left", 175, $AF857="right", 725)</f>
        <v>175</v>
      </c>
      <c r="U857" s="107" cm="1">
        <f t="array" ref="U857">_xlfn.IFS($AI857="top", 150, $AI857="bottom", 250)</f>
        <v>150</v>
      </c>
      <c r="V857" s="107" cm="1">
        <f t="array" ref="V857">_xlfn.IFS($AI857="top", 100, $AI857="bottom", 300)</f>
        <v>100</v>
      </c>
      <c r="W857" s="107" cm="1">
        <f t="array" ref="W857">_xlfn.IFS($AI857="top", 50, $AI857="bottom", 350)</f>
        <v>50</v>
      </c>
      <c r="X857" s="111" t="str">
        <f t="shared" si="156"/>
        <v>HT2_brother_jordan.png</v>
      </c>
      <c r="Y857" s="106" t="str" cm="1">
        <f t="array" ref="Y857">_xlfn.IFS($AR857="target_sister",$AO857,$AR857="target_brother", $AN857,$AR857="distractor_sister",$AQ857,$AR857="distractor_brother",$AP857)</f>
        <v>HT2_brother_jordan.png</v>
      </c>
      <c r="Z857" s="106" t="str" cm="1">
        <f t="array" ref="Z857">_xlfn.IFS($AS857="target_sister",$AO857,$AS857="target_brother", $AN857,$AS857="distractor_sister",$AQ857,$AS857="distractor_brother",$AP857)</f>
        <v>ST3_sister_taylor.png</v>
      </c>
      <c r="AA857" s="106" t="str" cm="1">
        <f t="array" ref="AA857">_xlfn.IFS($AT857="target_sister",$AO857,$AT857="target_brother", $AN857,$AT857="distractor_sister",$AQ857,$AT857="distractor_brother",$AP857)</f>
        <v>HT2_sister_jordan.png</v>
      </c>
      <c r="AB857" s="106" t="str" cm="1">
        <f t="array" ref="AB857">_xlfn.IFS($AU857="target_sister",$AO857,$AU857="target_brother", $AN857,$AU857="distractor_sister",$AQ857,$AU857="distractor_brother",$AP857)</f>
        <v>ST3_brother_taylor.png</v>
      </c>
      <c r="AC857" s="111" t="str">
        <f>_xlfn.CONCAT(VLOOKUP($C857&amp;$G857,'Character Sets'!$A$3:$H$21,6,FALSE)," gave the ",LEFT($Q857,FIND(".",$Q857)-1)," to ",$AK857," ",$AL857,".")</f>
        <v>Jordan gave the pizza to their brother.</v>
      </c>
      <c r="AD857" s="107">
        <v>21</v>
      </c>
      <c r="AE857" s="106" t="str" cm="1">
        <f t="array" ref="AE857">_xlfn.IFS($B857="both", "_nametag", $B857="nametag", "_nametag", $B857="intro", "", $B857="neither", "")</f>
        <v/>
      </c>
      <c r="AF857" s="46" t="s">
        <v>5</v>
      </c>
      <c r="AG857" s="46" t="s">
        <v>6</v>
      </c>
      <c r="AH857" s="108" t="str">
        <f t="shared" si="159"/>
        <v>pizza</v>
      </c>
      <c r="AI857" s="46" t="s">
        <v>7</v>
      </c>
      <c r="AJ857" s="110" t="str">
        <f t="shared" si="157"/>
        <v>top left</v>
      </c>
      <c r="AK857" s="110" t="str" cm="1">
        <f t="array" ref="AK857">_xlfn.IFS($G857="he", "his", $G857="she", "her", $G857="they", "their")</f>
        <v>their</v>
      </c>
      <c r="AL857" s="110" t="s">
        <v>135</v>
      </c>
      <c r="AM857" s="111" t="str">
        <f t="shared" si="158"/>
        <v>they_brother</v>
      </c>
      <c r="AN857" s="106" t="str">
        <f t="shared" si="160"/>
        <v>HT2_brother_jordan.png</v>
      </c>
      <c r="AO857" s="106" t="str">
        <f t="shared" si="161"/>
        <v>HT2_sister_jordan.png</v>
      </c>
      <c r="AP857" s="106" t="str">
        <f t="shared" si="162"/>
        <v>ST3_brother_taylor.png</v>
      </c>
      <c r="AQ857" s="106" t="str">
        <f t="shared" si="163"/>
        <v>ST3_sister_taylor.png</v>
      </c>
      <c r="AR857" s="106" t="s">
        <v>355</v>
      </c>
      <c r="AS857" s="106" t="s">
        <v>358</v>
      </c>
      <c r="AT857" s="106" t="s">
        <v>356</v>
      </c>
      <c r="AU857" s="106" t="s">
        <v>357</v>
      </c>
    </row>
    <row r="858" spans="1:47" x14ac:dyDescent="0.25">
      <c r="A858" s="107">
        <v>24</v>
      </c>
      <c r="B858" s="107" t="s">
        <v>125</v>
      </c>
      <c r="C858" s="107">
        <v>6</v>
      </c>
      <c r="D858" s="46" t="s">
        <v>10</v>
      </c>
      <c r="E858" s="46" t="str">
        <f t="shared" si="153"/>
        <v>neither_list6_critical22</v>
      </c>
      <c r="F858" s="109" t="s">
        <v>339</v>
      </c>
      <c r="G858" s="46" t="s">
        <v>197</v>
      </c>
      <c r="H858" s="46">
        <f>VLOOKUP($C858&amp;$G858,'Character Sets'!$A$3:$H$21,3,FALSE)</f>
        <v>18</v>
      </c>
      <c r="I858" s="46" t="str">
        <f>VLOOKUP($C858&amp;$G858,'Character Sets'!$A$3:$H$21,4,FALSE)</f>
        <v>HT2</v>
      </c>
      <c r="J858" s="46" t="str">
        <f>LOWER(VLOOKUP($C858&amp;$G858,'Character Sets'!$A$3:$H$21,6,FALSE))</f>
        <v>jordan</v>
      </c>
      <c r="K858" s="114" t="str">
        <f t="shared" si="154"/>
        <v>HT2_they_jordan.png</v>
      </c>
      <c r="L858" s="46" t="s">
        <v>196</v>
      </c>
      <c r="M858" s="46">
        <f>VLOOKUP($C858&amp;$L858,'Character Sets'!$A$3:$H$21,3,FALSE)</f>
        <v>17</v>
      </c>
      <c r="N858" s="46" t="str">
        <f>VLOOKUP($C858&amp;$L858,'Character Sets'!$A$3:$H$21,4,FALSE)</f>
        <v>ST3</v>
      </c>
      <c r="O858" s="46" t="str">
        <f>LOWER(VLOOKUP($C858&amp;$L858,'Character Sets'!$A$3:$H$21,6,FALSE))</f>
        <v>taylor</v>
      </c>
      <c r="P858" s="114" t="str">
        <f t="shared" si="155"/>
        <v>ST3_she_taylor.png</v>
      </c>
      <c r="Q858" s="114" t="s">
        <v>176</v>
      </c>
      <c r="R858" s="107" cm="1">
        <f t="array" ref="R858">_xlfn.IFS($AF858="left", 275, $AF858="right", 525)</f>
        <v>525</v>
      </c>
      <c r="S858" s="107" cm="1">
        <f t="array" ref="S858">_xlfn.IFS($AG858="left", 275, $AG858="right", 525)</f>
        <v>275</v>
      </c>
      <c r="T858" s="107" cm="1">
        <f t="array" ref="T858">_xlfn.IFS($AF858="left", 175, $AF858="right", 725)</f>
        <v>725</v>
      </c>
      <c r="U858" s="107" cm="1">
        <f t="array" ref="U858">_xlfn.IFS($AI858="top", 150, $AI858="bottom", 250)</f>
        <v>150</v>
      </c>
      <c r="V858" s="107" cm="1">
        <f t="array" ref="V858">_xlfn.IFS($AI858="top", 100, $AI858="bottom", 300)</f>
        <v>100</v>
      </c>
      <c r="W858" s="107" cm="1">
        <f t="array" ref="W858">_xlfn.IFS($AI858="top", 50, $AI858="bottom", 350)</f>
        <v>50</v>
      </c>
      <c r="X858" s="111" t="str">
        <f t="shared" si="156"/>
        <v>HT2_sister_jordan.png</v>
      </c>
      <c r="Y858" s="106" t="str" cm="1">
        <f t="array" ref="Y858">_xlfn.IFS($AR858="target_sister",$AO858,$AR858="target_brother", $AN858,$AR858="distractor_sister",$AQ858,$AR858="distractor_brother",$AP858)</f>
        <v>ST3_brother_taylor.png</v>
      </c>
      <c r="Z858" s="106" t="str" cm="1">
        <f t="array" ref="Z858">_xlfn.IFS($AS858="target_sister",$AO858,$AS858="target_brother", $AN858,$AS858="distractor_sister",$AQ858,$AS858="distractor_brother",$AP858)</f>
        <v>HT2_sister_jordan.png</v>
      </c>
      <c r="AA858" s="106" t="str" cm="1">
        <f t="array" ref="AA858">_xlfn.IFS($AT858="target_sister",$AO858,$AT858="target_brother", $AN858,$AT858="distractor_sister",$AQ858,$AT858="distractor_brother",$AP858)</f>
        <v>ST3_sister_taylor.png</v>
      </c>
      <c r="AB858" s="106" t="str" cm="1">
        <f t="array" ref="AB858">_xlfn.IFS($AU858="target_sister",$AO858,$AU858="target_brother", $AN858,$AU858="distractor_sister",$AQ858,$AU858="distractor_brother",$AP858)</f>
        <v>HT2_brother_jordan.png</v>
      </c>
      <c r="AC858" s="111" t="str">
        <f>_xlfn.CONCAT(VLOOKUP($C858&amp;$G858,'Character Sets'!$A$3:$H$21,6,FALSE)," gave the ",LEFT($Q858,FIND(".",$Q858)-1)," to ",$AK858," ",$AL858,".")</f>
        <v>Jordan gave the plate to their sister.</v>
      </c>
      <c r="AD858" s="107">
        <v>22</v>
      </c>
      <c r="AE858" s="106" t="str" cm="1">
        <f t="array" ref="AE858">_xlfn.IFS($B858="both", "_nametag", $B858="nametag", "_nametag", $B858="intro", "", $B858="neither", "")</f>
        <v/>
      </c>
      <c r="AF858" s="46" t="s">
        <v>6</v>
      </c>
      <c r="AG858" s="46" t="s">
        <v>5</v>
      </c>
      <c r="AH858" s="108" t="str">
        <f t="shared" si="159"/>
        <v>plate</v>
      </c>
      <c r="AI858" s="46" t="s">
        <v>7</v>
      </c>
      <c r="AJ858" s="110" t="str">
        <f t="shared" si="157"/>
        <v>top right</v>
      </c>
      <c r="AK858" s="110" t="str" cm="1">
        <f t="array" ref="AK858">_xlfn.IFS($G858="he", "his", $G858="she", "her", $G858="they", "their")</f>
        <v>their</v>
      </c>
      <c r="AL858" s="110" t="s">
        <v>136</v>
      </c>
      <c r="AM858" s="111" t="str">
        <f t="shared" si="158"/>
        <v>they_sister</v>
      </c>
      <c r="AN858" s="106" t="str">
        <f t="shared" si="160"/>
        <v>HT2_brother_jordan.png</v>
      </c>
      <c r="AO858" s="106" t="str">
        <f t="shared" si="161"/>
        <v>HT2_sister_jordan.png</v>
      </c>
      <c r="AP858" s="106" t="str">
        <f t="shared" si="162"/>
        <v>ST3_brother_taylor.png</v>
      </c>
      <c r="AQ858" s="106" t="str">
        <f t="shared" si="163"/>
        <v>ST3_sister_taylor.png</v>
      </c>
      <c r="AR858" s="106" t="s">
        <v>357</v>
      </c>
      <c r="AS858" s="106" t="s">
        <v>356</v>
      </c>
      <c r="AT858" s="106" t="s">
        <v>358</v>
      </c>
      <c r="AU858" s="106" t="s">
        <v>355</v>
      </c>
    </row>
    <row r="859" spans="1:47" x14ac:dyDescent="0.25">
      <c r="A859" s="107">
        <v>24</v>
      </c>
      <c r="B859" s="107" t="s">
        <v>125</v>
      </c>
      <c r="C859" s="107">
        <v>6</v>
      </c>
      <c r="D859" s="46" t="s">
        <v>10</v>
      </c>
      <c r="E859" s="46" t="str">
        <f t="shared" si="153"/>
        <v>neither_list6_critical23</v>
      </c>
      <c r="F859" s="109" t="s">
        <v>339</v>
      </c>
      <c r="G859" s="46" t="s">
        <v>197</v>
      </c>
      <c r="H859" s="46">
        <f>VLOOKUP($C859&amp;$G859,'Character Sets'!$A$3:$H$21,3,FALSE)</f>
        <v>18</v>
      </c>
      <c r="I859" s="46" t="str">
        <f>VLOOKUP($C859&amp;$G859,'Character Sets'!$A$3:$H$21,4,FALSE)</f>
        <v>HT2</v>
      </c>
      <c r="J859" s="46" t="str">
        <f>LOWER(VLOOKUP($C859&amp;$G859,'Character Sets'!$A$3:$H$21,6,FALSE))</f>
        <v>jordan</v>
      </c>
      <c r="K859" s="114" t="str">
        <f t="shared" si="154"/>
        <v>HT2_they_jordan.png</v>
      </c>
      <c r="L859" s="46" t="s">
        <v>196</v>
      </c>
      <c r="M859" s="46">
        <f>VLOOKUP($C859&amp;$L859,'Character Sets'!$A$3:$H$21,3,FALSE)</f>
        <v>17</v>
      </c>
      <c r="N859" s="46" t="str">
        <f>VLOOKUP($C859&amp;$L859,'Character Sets'!$A$3:$H$21,4,FALSE)</f>
        <v>ST3</v>
      </c>
      <c r="O859" s="46" t="str">
        <f>LOWER(VLOOKUP($C859&amp;$L859,'Character Sets'!$A$3:$H$21,6,FALSE))</f>
        <v>taylor</v>
      </c>
      <c r="P859" s="114" t="str">
        <f t="shared" si="155"/>
        <v>ST3_she_taylor.png</v>
      </c>
      <c r="Q859" s="117" t="s">
        <v>37</v>
      </c>
      <c r="R859" s="107" cm="1">
        <f t="array" ref="R859">_xlfn.IFS($AF859="left", 275, $AF859="right", 525)</f>
        <v>275</v>
      </c>
      <c r="S859" s="107" cm="1">
        <f t="array" ref="S859">_xlfn.IFS($AG859="left", 275, $AG859="right", 525)</f>
        <v>525</v>
      </c>
      <c r="T859" s="107" cm="1">
        <f t="array" ref="T859">_xlfn.IFS($AF859="left", 175, $AF859="right", 725)</f>
        <v>175</v>
      </c>
      <c r="U859" s="107" cm="1">
        <f t="array" ref="U859">_xlfn.IFS($AI859="top", 150, $AI859="bottom", 250)</f>
        <v>250</v>
      </c>
      <c r="V859" s="107" cm="1">
        <f t="array" ref="V859">_xlfn.IFS($AI859="top", 100, $AI859="bottom", 300)</f>
        <v>300</v>
      </c>
      <c r="W859" s="107" cm="1">
        <f t="array" ref="W859">_xlfn.IFS($AI859="top", 50, $AI859="bottom", 350)</f>
        <v>350</v>
      </c>
      <c r="X859" s="111" t="str">
        <f t="shared" si="156"/>
        <v>HT2_sister_jordan.png</v>
      </c>
      <c r="Y859" s="106" t="str" cm="1">
        <f t="array" ref="Y859">_xlfn.IFS($AR859="target_sister",$AO859,$AR859="target_brother", $AN859,$AR859="distractor_sister",$AQ859,$AR859="distractor_brother",$AP859)</f>
        <v>HT2_brother_jordan.png</v>
      </c>
      <c r="Z859" s="106" t="str" cm="1">
        <f t="array" ref="Z859">_xlfn.IFS($AS859="target_sister",$AO859,$AS859="target_brother", $AN859,$AS859="distractor_sister",$AQ859,$AS859="distractor_brother",$AP859)</f>
        <v>ST3_sister_taylor.png</v>
      </c>
      <c r="AA859" s="106" t="str" cm="1">
        <f t="array" ref="AA859">_xlfn.IFS($AT859="target_sister",$AO859,$AT859="target_brother", $AN859,$AT859="distractor_sister",$AQ859,$AT859="distractor_brother",$AP859)</f>
        <v>HT2_sister_jordan.png</v>
      </c>
      <c r="AB859" s="106" t="str" cm="1">
        <f t="array" ref="AB859">_xlfn.IFS($AU859="target_sister",$AO859,$AU859="target_brother", $AN859,$AU859="distractor_sister",$AQ859,$AU859="distractor_brother",$AP859)</f>
        <v>ST3_brother_taylor.png</v>
      </c>
      <c r="AC859" s="111" t="str">
        <f>_xlfn.CONCAT(VLOOKUP($C859&amp;$G859,'Character Sets'!$A$3:$H$21,6,FALSE)," gave the ",LEFT($Q859,FIND(".",$Q859)-1)," to ",$AK859," ",$AL859,".")</f>
        <v>Jordan gave the orange to their sister.</v>
      </c>
      <c r="AD859" s="107">
        <v>23</v>
      </c>
      <c r="AE859" s="106" t="str" cm="1">
        <f t="array" ref="AE859">_xlfn.IFS($B859="both", "_nametag", $B859="nametag", "_nametag", $B859="intro", "", $B859="neither", "")</f>
        <v/>
      </c>
      <c r="AF859" s="46" t="s">
        <v>5</v>
      </c>
      <c r="AG859" s="46" t="s">
        <v>6</v>
      </c>
      <c r="AH859" s="108" t="str">
        <f t="shared" si="159"/>
        <v>orange</v>
      </c>
      <c r="AI859" s="46" t="s">
        <v>8</v>
      </c>
      <c r="AJ859" s="110" t="str">
        <f t="shared" si="157"/>
        <v>bottom left</v>
      </c>
      <c r="AK859" s="110" t="str" cm="1">
        <f t="array" ref="AK859">_xlfn.IFS($G859="he", "his", $G859="she", "her", $G859="they", "their")</f>
        <v>their</v>
      </c>
      <c r="AL859" s="110" t="s">
        <v>136</v>
      </c>
      <c r="AM859" s="111" t="str">
        <f t="shared" si="158"/>
        <v>they_sister</v>
      </c>
      <c r="AN859" s="106" t="str">
        <f t="shared" si="160"/>
        <v>HT2_brother_jordan.png</v>
      </c>
      <c r="AO859" s="106" t="str">
        <f t="shared" si="161"/>
        <v>HT2_sister_jordan.png</v>
      </c>
      <c r="AP859" s="106" t="str">
        <f t="shared" si="162"/>
        <v>ST3_brother_taylor.png</v>
      </c>
      <c r="AQ859" s="106" t="str">
        <f t="shared" si="163"/>
        <v>ST3_sister_taylor.png</v>
      </c>
      <c r="AR859" s="106" t="s">
        <v>355</v>
      </c>
      <c r="AS859" s="106" t="s">
        <v>358</v>
      </c>
      <c r="AT859" s="106" t="s">
        <v>356</v>
      </c>
      <c r="AU859" s="106" t="s">
        <v>357</v>
      </c>
    </row>
    <row r="860" spans="1:47" x14ac:dyDescent="0.25">
      <c r="A860" s="107">
        <v>24</v>
      </c>
      <c r="B860" s="107" t="s">
        <v>125</v>
      </c>
      <c r="C860" s="107">
        <v>6</v>
      </c>
      <c r="D860" s="46" t="s">
        <v>10</v>
      </c>
      <c r="E860" s="46" t="str">
        <f t="shared" si="153"/>
        <v>neither_list6_critical24</v>
      </c>
      <c r="F860" s="109" t="s">
        <v>339</v>
      </c>
      <c r="G860" s="46" t="s">
        <v>197</v>
      </c>
      <c r="H860" s="46">
        <f>VLOOKUP($C860&amp;$G860,'Character Sets'!$A$3:$H$21,3,FALSE)</f>
        <v>18</v>
      </c>
      <c r="I860" s="46" t="str">
        <f>VLOOKUP($C860&amp;$G860,'Character Sets'!$A$3:$H$21,4,FALSE)</f>
        <v>HT2</v>
      </c>
      <c r="J860" s="46" t="str">
        <f>LOWER(VLOOKUP($C860&amp;$G860,'Character Sets'!$A$3:$H$21,6,FALSE))</f>
        <v>jordan</v>
      </c>
      <c r="K860" s="114" t="str">
        <f t="shared" si="154"/>
        <v>HT2_they_jordan.png</v>
      </c>
      <c r="L860" s="46" t="s">
        <v>196</v>
      </c>
      <c r="M860" s="46">
        <f>VLOOKUP($C860&amp;$L860,'Character Sets'!$A$3:$H$21,3,FALSE)</f>
        <v>17</v>
      </c>
      <c r="N860" s="46" t="str">
        <f>VLOOKUP($C860&amp;$L860,'Character Sets'!$A$3:$H$21,4,FALSE)</f>
        <v>ST3</v>
      </c>
      <c r="O860" s="46" t="str">
        <f>LOWER(VLOOKUP($C860&amp;$L860,'Character Sets'!$A$3:$H$21,6,FALSE))</f>
        <v>taylor</v>
      </c>
      <c r="P860" s="114" t="str">
        <f t="shared" si="155"/>
        <v>ST3_she_taylor.png</v>
      </c>
      <c r="Q860" s="114" t="s">
        <v>29</v>
      </c>
      <c r="R860" s="107" cm="1">
        <f t="array" ref="R860">_xlfn.IFS($AF860="left", 275, $AF860="right", 525)</f>
        <v>525</v>
      </c>
      <c r="S860" s="107" cm="1">
        <f t="array" ref="S860">_xlfn.IFS($AG860="left", 275, $AG860="right", 525)</f>
        <v>275</v>
      </c>
      <c r="T860" s="107" cm="1">
        <f t="array" ref="T860">_xlfn.IFS($AF860="left", 175, $AF860="right", 725)</f>
        <v>725</v>
      </c>
      <c r="U860" s="107" cm="1">
        <f t="array" ref="U860">_xlfn.IFS($AI860="top", 150, $AI860="bottom", 250)</f>
        <v>250</v>
      </c>
      <c r="V860" s="107" cm="1">
        <f t="array" ref="V860">_xlfn.IFS($AI860="top", 100, $AI860="bottom", 300)</f>
        <v>300</v>
      </c>
      <c r="W860" s="107" cm="1">
        <f t="array" ref="W860">_xlfn.IFS($AI860="top", 50, $AI860="bottom", 350)</f>
        <v>350</v>
      </c>
      <c r="X860" s="111" t="str">
        <f t="shared" si="156"/>
        <v>HT2_brother_jordan.png</v>
      </c>
      <c r="Y860" s="106" t="str" cm="1">
        <f t="array" ref="Y860">_xlfn.IFS($AR860="target_sister",$AO860,$AR860="target_brother", $AN860,$AR860="distractor_sister",$AQ860,$AR860="distractor_brother",$AP860)</f>
        <v>ST3_brother_taylor.png</v>
      </c>
      <c r="Z860" s="106" t="str" cm="1">
        <f t="array" ref="Z860">_xlfn.IFS($AS860="target_sister",$AO860,$AS860="target_brother", $AN860,$AS860="distractor_sister",$AQ860,$AS860="distractor_brother",$AP860)</f>
        <v>HT2_sister_jordan.png</v>
      </c>
      <c r="AA860" s="106" t="str" cm="1">
        <f t="array" ref="AA860">_xlfn.IFS($AT860="target_sister",$AO860,$AT860="target_brother", $AN860,$AT860="distractor_sister",$AQ860,$AT860="distractor_brother",$AP860)</f>
        <v>ST3_sister_taylor.png</v>
      </c>
      <c r="AB860" s="106" t="str" cm="1">
        <f t="array" ref="AB860">_xlfn.IFS($AU860="target_sister",$AO860,$AU860="target_brother", $AN860,$AU860="distractor_sister",$AQ860,$AU860="distractor_brother",$AP860)</f>
        <v>HT2_brother_jordan.png</v>
      </c>
      <c r="AC860" s="111" t="str">
        <f>_xlfn.CONCAT(VLOOKUP($C860&amp;$G860,'Character Sets'!$A$3:$H$21,6,FALSE)," gave the ",LEFT($Q860,FIND(".",$Q860)-1)," to ",$AK860," ",$AL860,".")</f>
        <v>Jordan gave the potato to their brother.</v>
      </c>
      <c r="AD860" s="107">
        <v>24</v>
      </c>
      <c r="AE860" s="106" t="str" cm="1">
        <f t="array" ref="AE860">_xlfn.IFS($B860="both", "_nametag", $B860="nametag", "_nametag", $B860="intro", "", $B860="neither", "")</f>
        <v/>
      </c>
      <c r="AF860" s="46" t="s">
        <v>6</v>
      </c>
      <c r="AG860" s="46" t="s">
        <v>5</v>
      </c>
      <c r="AH860" s="108" t="str">
        <f t="shared" si="159"/>
        <v>potato</v>
      </c>
      <c r="AI860" s="46" t="s">
        <v>8</v>
      </c>
      <c r="AJ860" s="110" t="str">
        <f t="shared" si="157"/>
        <v>bottom right</v>
      </c>
      <c r="AK860" s="110" t="str" cm="1">
        <f t="array" ref="AK860">_xlfn.IFS($G860="he", "his", $G860="she", "her", $G860="they", "their")</f>
        <v>their</v>
      </c>
      <c r="AL860" s="110" t="s">
        <v>135</v>
      </c>
      <c r="AM860" s="111" t="str">
        <f t="shared" si="158"/>
        <v>they_brother</v>
      </c>
      <c r="AN860" s="106" t="str">
        <f t="shared" si="160"/>
        <v>HT2_brother_jordan.png</v>
      </c>
      <c r="AO860" s="106" t="str">
        <f t="shared" si="161"/>
        <v>HT2_sister_jordan.png</v>
      </c>
      <c r="AP860" s="106" t="str">
        <f t="shared" si="162"/>
        <v>ST3_brother_taylor.png</v>
      </c>
      <c r="AQ860" s="106" t="str">
        <f t="shared" si="163"/>
        <v>ST3_sister_taylor.png</v>
      </c>
      <c r="AR860" s="106" t="s">
        <v>357</v>
      </c>
      <c r="AS860" s="106" t="s">
        <v>356</v>
      </c>
      <c r="AT860" s="106" t="s">
        <v>358</v>
      </c>
      <c r="AU860" s="106" t="s">
        <v>355</v>
      </c>
    </row>
    <row r="861" spans="1:47" x14ac:dyDescent="0.25">
      <c r="A861" s="107">
        <v>24</v>
      </c>
      <c r="B861" s="107" t="s">
        <v>125</v>
      </c>
      <c r="C861" s="107">
        <v>6</v>
      </c>
      <c r="D861" s="46" t="s">
        <v>10</v>
      </c>
      <c r="E861" s="46" t="str">
        <f t="shared" si="153"/>
        <v>neither_list6_critical25</v>
      </c>
      <c r="F861" s="109" t="s">
        <v>339</v>
      </c>
      <c r="G861" s="46" t="s">
        <v>197</v>
      </c>
      <c r="H861" s="46">
        <f>VLOOKUP($C861&amp;$G861,'Character Sets'!$A$3:$H$21,3,FALSE)</f>
        <v>18</v>
      </c>
      <c r="I861" s="46" t="str">
        <f>VLOOKUP($C861&amp;$G861,'Character Sets'!$A$3:$H$21,4,FALSE)</f>
        <v>HT2</v>
      </c>
      <c r="J861" s="46" t="str">
        <f>LOWER(VLOOKUP($C861&amp;$G861,'Character Sets'!$A$3:$H$21,6,FALSE))</f>
        <v>jordan</v>
      </c>
      <c r="K861" s="114" t="str">
        <f t="shared" si="154"/>
        <v>HT2_they_jordan.png</v>
      </c>
      <c r="L861" s="46" t="s">
        <v>196</v>
      </c>
      <c r="M861" s="46">
        <f>VLOOKUP($C861&amp;$L861,'Character Sets'!$A$3:$H$21,3,FALSE)</f>
        <v>17</v>
      </c>
      <c r="N861" s="46" t="str">
        <f>VLOOKUP($C861&amp;$L861,'Character Sets'!$A$3:$H$21,4,FALSE)</f>
        <v>ST3</v>
      </c>
      <c r="O861" s="46" t="str">
        <f>LOWER(VLOOKUP($C861&amp;$L861,'Character Sets'!$A$3:$H$21,6,FALSE))</f>
        <v>taylor</v>
      </c>
      <c r="P861" s="114" t="str">
        <f t="shared" si="155"/>
        <v>ST3_she_taylor.png</v>
      </c>
      <c r="Q861" s="114" t="s">
        <v>30</v>
      </c>
      <c r="R861" s="107" cm="1">
        <f t="array" ref="R861">_xlfn.IFS($AF861="left", 275, $AF861="right", 525)</f>
        <v>275</v>
      </c>
      <c r="S861" s="107" cm="1">
        <f t="array" ref="S861">_xlfn.IFS($AG861="left", 275, $AG861="right", 525)</f>
        <v>525</v>
      </c>
      <c r="T861" s="107" cm="1">
        <f t="array" ref="T861">_xlfn.IFS($AF861="left", 175, $AF861="right", 725)</f>
        <v>175</v>
      </c>
      <c r="U861" s="107" cm="1">
        <f t="array" ref="U861">_xlfn.IFS($AI861="top", 150, $AI861="bottom", 250)</f>
        <v>150</v>
      </c>
      <c r="V861" s="107" cm="1">
        <f t="array" ref="V861">_xlfn.IFS($AI861="top", 100, $AI861="bottom", 300)</f>
        <v>100</v>
      </c>
      <c r="W861" s="107" cm="1">
        <f t="array" ref="W861">_xlfn.IFS($AI861="top", 50, $AI861="bottom", 350)</f>
        <v>50</v>
      </c>
      <c r="X861" s="111" t="str">
        <f t="shared" si="156"/>
        <v>HT2_sister_jordan.png</v>
      </c>
      <c r="Y861" s="106" t="str" cm="1">
        <f t="array" ref="Y861">_xlfn.IFS($AR861="target_sister",$AO861,$AR861="target_brother", $AN861,$AR861="distractor_sister",$AQ861,$AR861="distractor_brother",$AP861)</f>
        <v>HT2_sister_jordan.png</v>
      </c>
      <c r="Z861" s="106" t="str" cm="1">
        <f t="array" ref="Z861">_xlfn.IFS($AS861="target_sister",$AO861,$AS861="target_brother", $AN861,$AS861="distractor_sister",$AQ861,$AS861="distractor_brother",$AP861)</f>
        <v>ST3_sister_taylor.png</v>
      </c>
      <c r="AA861" s="106" t="str" cm="1">
        <f t="array" ref="AA861">_xlfn.IFS($AT861="target_sister",$AO861,$AT861="target_brother", $AN861,$AT861="distractor_sister",$AQ861,$AT861="distractor_brother",$AP861)</f>
        <v>HT2_brother_jordan.png</v>
      </c>
      <c r="AB861" s="106" t="str" cm="1">
        <f t="array" ref="AB861">_xlfn.IFS($AU861="target_sister",$AO861,$AU861="target_brother", $AN861,$AU861="distractor_sister",$AQ861,$AU861="distractor_brother",$AP861)</f>
        <v>ST3_brother_taylor.png</v>
      </c>
      <c r="AC861" s="111" t="str">
        <f>_xlfn.CONCAT(VLOOKUP($C861&amp;$G861,'Character Sets'!$A$3:$H$21,6,FALSE)," gave the ",LEFT($Q861,FIND(".",$Q861)-1)," to ",$AK861," ",$AL861,".")</f>
        <v>Jordan gave the apple to their sister.</v>
      </c>
      <c r="AD861" s="107">
        <v>25</v>
      </c>
      <c r="AE861" s="106" t="str" cm="1">
        <f t="array" ref="AE861">_xlfn.IFS($B861="both", "_nametag", $B861="nametag", "_nametag", $B861="intro", "", $B861="neither", "")</f>
        <v/>
      </c>
      <c r="AF861" s="46" t="s">
        <v>5</v>
      </c>
      <c r="AG861" s="46" t="s">
        <v>6</v>
      </c>
      <c r="AH861" s="108" t="str">
        <f t="shared" si="159"/>
        <v>apple</v>
      </c>
      <c r="AI861" s="46" t="s">
        <v>7</v>
      </c>
      <c r="AJ861" s="110" t="str">
        <f t="shared" si="157"/>
        <v>top left</v>
      </c>
      <c r="AK861" s="110" t="str" cm="1">
        <f t="array" ref="AK861">_xlfn.IFS($G861="he", "his", $G861="she", "her", $G861="they", "their")</f>
        <v>their</v>
      </c>
      <c r="AL861" s="110" t="s">
        <v>136</v>
      </c>
      <c r="AM861" s="111" t="str">
        <f t="shared" si="158"/>
        <v>they_sister</v>
      </c>
      <c r="AN861" s="106" t="str">
        <f t="shared" si="160"/>
        <v>HT2_brother_jordan.png</v>
      </c>
      <c r="AO861" s="106" t="str">
        <f t="shared" si="161"/>
        <v>HT2_sister_jordan.png</v>
      </c>
      <c r="AP861" s="106" t="str">
        <f t="shared" si="162"/>
        <v>ST3_brother_taylor.png</v>
      </c>
      <c r="AQ861" s="106" t="str">
        <f t="shared" si="163"/>
        <v>ST3_sister_taylor.png</v>
      </c>
      <c r="AR861" s="106" t="s">
        <v>356</v>
      </c>
      <c r="AS861" s="106" t="s">
        <v>358</v>
      </c>
      <c r="AT861" s="106" t="s">
        <v>355</v>
      </c>
      <c r="AU861" s="106" t="s">
        <v>357</v>
      </c>
    </row>
    <row r="862" spans="1:47" x14ac:dyDescent="0.25">
      <c r="A862" s="107">
        <v>24</v>
      </c>
      <c r="B862" s="107" t="s">
        <v>125</v>
      </c>
      <c r="C862" s="107">
        <v>6</v>
      </c>
      <c r="D862" s="46" t="s">
        <v>10</v>
      </c>
      <c r="E862" s="46" t="str">
        <f t="shared" si="153"/>
        <v>neither_list6_critical26</v>
      </c>
      <c r="F862" s="109" t="s">
        <v>339</v>
      </c>
      <c r="G862" s="46" t="s">
        <v>197</v>
      </c>
      <c r="H862" s="46">
        <f>VLOOKUP($C862&amp;$G862,'Character Sets'!$A$3:$H$21,3,FALSE)</f>
        <v>18</v>
      </c>
      <c r="I862" s="46" t="str">
        <f>VLOOKUP($C862&amp;$G862,'Character Sets'!$A$3:$H$21,4,FALSE)</f>
        <v>HT2</v>
      </c>
      <c r="J862" s="46" t="str">
        <f>LOWER(VLOOKUP($C862&amp;$G862,'Character Sets'!$A$3:$H$21,6,FALSE))</f>
        <v>jordan</v>
      </c>
      <c r="K862" s="114" t="str">
        <f t="shared" si="154"/>
        <v>HT2_they_jordan.png</v>
      </c>
      <c r="L862" s="46" t="s">
        <v>195</v>
      </c>
      <c r="M862" s="46">
        <f>VLOOKUP($C862&amp;$L862,'Character Sets'!$A$3:$H$21,3,FALSE)</f>
        <v>16</v>
      </c>
      <c r="N862" s="46" t="str">
        <f>VLOOKUP($C862&amp;$L862,'Character Sets'!$A$3:$H$21,4,FALSE)</f>
        <v>HT3</v>
      </c>
      <c r="O862" s="46" t="str">
        <f>LOWER(VLOOKUP($C862&amp;$L862,'Character Sets'!$A$3:$H$21,6,FALSE))</f>
        <v>sam</v>
      </c>
      <c r="P862" s="114" t="str">
        <f t="shared" si="155"/>
        <v>HT3_he_sam.png</v>
      </c>
      <c r="Q862" s="114" t="s">
        <v>31</v>
      </c>
      <c r="R862" s="107" cm="1">
        <f t="array" ref="R862">_xlfn.IFS($AF862="left", 275, $AF862="right", 525)</f>
        <v>525</v>
      </c>
      <c r="S862" s="107" cm="1">
        <f t="array" ref="S862">_xlfn.IFS($AG862="left", 275, $AG862="right", 525)</f>
        <v>275</v>
      </c>
      <c r="T862" s="107" cm="1">
        <f t="array" ref="T862">_xlfn.IFS($AF862="left", 175, $AF862="right", 725)</f>
        <v>725</v>
      </c>
      <c r="U862" s="107" cm="1">
        <f t="array" ref="U862">_xlfn.IFS($AI862="top", 150, $AI862="bottom", 250)</f>
        <v>150</v>
      </c>
      <c r="V862" s="107" cm="1">
        <f t="array" ref="V862">_xlfn.IFS($AI862="top", 100, $AI862="bottom", 300)</f>
        <v>100</v>
      </c>
      <c r="W862" s="107" cm="1">
        <f t="array" ref="W862">_xlfn.IFS($AI862="top", 50, $AI862="bottom", 350)</f>
        <v>50</v>
      </c>
      <c r="X862" s="111" t="str">
        <f t="shared" si="156"/>
        <v>HT2_brother_jordan.png</v>
      </c>
      <c r="Y862" s="106" t="str" cm="1">
        <f t="array" ref="Y862">_xlfn.IFS($AR862="target_sister",$AO862,$AR862="target_brother", $AN862,$AR862="distractor_sister",$AQ862,$AR862="distractor_brother",$AP862)</f>
        <v>HT3_sister_sam.png</v>
      </c>
      <c r="Z862" s="106" t="str" cm="1">
        <f t="array" ref="Z862">_xlfn.IFS($AS862="target_sister",$AO862,$AS862="target_brother", $AN862,$AS862="distractor_sister",$AQ862,$AS862="distractor_brother",$AP862)</f>
        <v>HT2_brother_jordan.png</v>
      </c>
      <c r="AA862" s="106" t="str" cm="1">
        <f t="array" ref="AA862">_xlfn.IFS($AT862="target_sister",$AO862,$AT862="target_brother", $AN862,$AT862="distractor_sister",$AQ862,$AT862="distractor_brother",$AP862)</f>
        <v>HT3_brother_sam.png</v>
      </c>
      <c r="AB862" s="106" t="str" cm="1">
        <f t="array" ref="AB862">_xlfn.IFS($AU862="target_sister",$AO862,$AU862="target_brother", $AN862,$AU862="distractor_sister",$AQ862,$AU862="distractor_brother",$AP862)</f>
        <v>HT2_sister_jordan.png</v>
      </c>
      <c r="AC862" s="111" t="str">
        <f>_xlfn.CONCAT(VLOOKUP($C862&amp;$G862,'Character Sets'!$A$3:$H$21,6,FALSE)," gave the ",LEFT($Q862,FIND(".",$Q862)-1)," to ",$AK862," ",$AL862,".")</f>
        <v>Jordan gave the onion to their brother.</v>
      </c>
      <c r="AD862" s="107">
        <v>26</v>
      </c>
      <c r="AE862" s="106" t="str" cm="1">
        <f t="array" ref="AE862">_xlfn.IFS($B862="both", "_nametag", $B862="nametag", "_nametag", $B862="intro", "", $B862="neither", "")</f>
        <v/>
      </c>
      <c r="AF862" s="46" t="s">
        <v>6</v>
      </c>
      <c r="AG862" s="46" t="s">
        <v>5</v>
      </c>
      <c r="AH862" s="108" t="str">
        <f t="shared" si="159"/>
        <v>onion</v>
      </c>
      <c r="AI862" s="46" t="s">
        <v>7</v>
      </c>
      <c r="AJ862" s="110" t="str">
        <f t="shared" si="157"/>
        <v>top right</v>
      </c>
      <c r="AK862" s="110" t="str" cm="1">
        <f t="array" ref="AK862">_xlfn.IFS($G862="he", "his", $G862="she", "her", $G862="they", "their")</f>
        <v>their</v>
      </c>
      <c r="AL862" s="110" t="s">
        <v>135</v>
      </c>
      <c r="AM862" s="111" t="str">
        <f t="shared" si="158"/>
        <v>they_brother</v>
      </c>
      <c r="AN862" s="106" t="str">
        <f t="shared" si="160"/>
        <v>HT2_brother_jordan.png</v>
      </c>
      <c r="AO862" s="106" t="str">
        <f t="shared" si="161"/>
        <v>HT2_sister_jordan.png</v>
      </c>
      <c r="AP862" s="106" t="str">
        <f t="shared" si="162"/>
        <v>HT3_brother_sam.png</v>
      </c>
      <c r="AQ862" s="106" t="str">
        <f t="shared" si="163"/>
        <v>HT3_sister_sam.png</v>
      </c>
      <c r="AR862" s="106" t="s">
        <v>358</v>
      </c>
      <c r="AS862" s="106" t="s">
        <v>355</v>
      </c>
      <c r="AT862" s="106" t="s">
        <v>357</v>
      </c>
      <c r="AU862" s="106" t="s">
        <v>356</v>
      </c>
    </row>
    <row r="863" spans="1:47" x14ac:dyDescent="0.25">
      <c r="A863" s="107">
        <v>24</v>
      </c>
      <c r="B863" s="107" t="s">
        <v>125</v>
      </c>
      <c r="C863" s="107">
        <v>6</v>
      </c>
      <c r="D863" s="46" t="s">
        <v>10</v>
      </c>
      <c r="E863" s="46" t="str">
        <f t="shared" si="153"/>
        <v>neither_list6_critical27</v>
      </c>
      <c r="F863" s="109" t="s">
        <v>339</v>
      </c>
      <c r="G863" s="46" t="s">
        <v>197</v>
      </c>
      <c r="H863" s="46">
        <f>VLOOKUP($C863&amp;$G863,'Character Sets'!$A$3:$H$21,3,FALSE)</f>
        <v>18</v>
      </c>
      <c r="I863" s="46" t="str">
        <f>VLOOKUP($C863&amp;$G863,'Character Sets'!$A$3:$H$21,4,FALSE)</f>
        <v>HT2</v>
      </c>
      <c r="J863" s="46" t="str">
        <f>LOWER(VLOOKUP($C863&amp;$G863,'Character Sets'!$A$3:$H$21,6,FALSE))</f>
        <v>jordan</v>
      </c>
      <c r="K863" s="114" t="str">
        <f t="shared" si="154"/>
        <v>HT2_they_jordan.png</v>
      </c>
      <c r="L863" s="46" t="s">
        <v>195</v>
      </c>
      <c r="M863" s="46">
        <f>VLOOKUP($C863&amp;$L863,'Character Sets'!$A$3:$H$21,3,FALSE)</f>
        <v>16</v>
      </c>
      <c r="N863" s="46" t="str">
        <f>VLOOKUP($C863&amp;$L863,'Character Sets'!$A$3:$H$21,4,FALSE)</f>
        <v>HT3</v>
      </c>
      <c r="O863" s="46" t="str">
        <f>LOWER(VLOOKUP($C863&amp;$L863,'Character Sets'!$A$3:$H$21,6,FALSE))</f>
        <v>sam</v>
      </c>
      <c r="P863" s="114" t="str">
        <f t="shared" si="155"/>
        <v>HT3_he_sam.png</v>
      </c>
      <c r="Q863" s="114" t="s">
        <v>34</v>
      </c>
      <c r="R863" s="107" cm="1">
        <f t="array" ref="R863">_xlfn.IFS($AF863="left", 275, $AF863="right", 525)</f>
        <v>275</v>
      </c>
      <c r="S863" s="107" cm="1">
        <f t="array" ref="S863">_xlfn.IFS($AG863="left", 275, $AG863="right", 525)</f>
        <v>525</v>
      </c>
      <c r="T863" s="107" cm="1">
        <f t="array" ref="T863">_xlfn.IFS($AF863="left", 175, $AF863="right", 725)</f>
        <v>175</v>
      </c>
      <c r="U863" s="107" cm="1">
        <f t="array" ref="U863">_xlfn.IFS($AI863="top", 150, $AI863="bottom", 250)</f>
        <v>250</v>
      </c>
      <c r="V863" s="107" cm="1">
        <f t="array" ref="V863">_xlfn.IFS($AI863="top", 100, $AI863="bottom", 300)</f>
        <v>300</v>
      </c>
      <c r="W863" s="107" cm="1">
        <f t="array" ref="W863">_xlfn.IFS($AI863="top", 50, $AI863="bottom", 350)</f>
        <v>350</v>
      </c>
      <c r="X863" s="111" t="str">
        <f t="shared" si="156"/>
        <v>HT2_brother_jordan.png</v>
      </c>
      <c r="Y863" s="106" t="str" cm="1">
        <f t="array" ref="Y863">_xlfn.IFS($AR863="target_sister",$AO863,$AR863="target_brother", $AN863,$AR863="distractor_sister",$AQ863,$AR863="distractor_brother",$AP863)</f>
        <v>HT2_sister_jordan.png</v>
      </c>
      <c r="Z863" s="106" t="str" cm="1">
        <f t="array" ref="Z863">_xlfn.IFS($AS863="target_sister",$AO863,$AS863="target_brother", $AN863,$AS863="distractor_sister",$AQ863,$AS863="distractor_brother",$AP863)</f>
        <v>HT3_brother_sam.png</v>
      </c>
      <c r="AA863" s="106" t="str" cm="1">
        <f t="array" ref="AA863">_xlfn.IFS($AT863="target_sister",$AO863,$AT863="target_brother", $AN863,$AT863="distractor_sister",$AQ863,$AT863="distractor_brother",$AP863)</f>
        <v>HT2_brother_jordan.png</v>
      </c>
      <c r="AB863" s="106" t="str" cm="1">
        <f t="array" ref="AB863">_xlfn.IFS($AU863="target_sister",$AO863,$AU863="target_brother", $AN863,$AU863="distractor_sister",$AQ863,$AU863="distractor_brother",$AP863)</f>
        <v>HT3_sister_sam.png</v>
      </c>
      <c r="AC863" s="111" t="str">
        <f>_xlfn.CONCAT(VLOOKUP($C863&amp;$G863,'Character Sets'!$A$3:$H$21,6,FALSE)," gave the ",LEFT($Q863,FIND(".",$Q863)-1)," to ",$AK863," ",$AL863,".")</f>
        <v>Jordan gave the watermelon to their brother.</v>
      </c>
      <c r="AD863" s="107">
        <v>27</v>
      </c>
      <c r="AE863" s="106" t="str" cm="1">
        <f t="array" ref="AE863">_xlfn.IFS($B863="both", "_nametag", $B863="nametag", "_nametag", $B863="intro", "", $B863="neither", "")</f>
        <v/>
      </c>
      <c r="AF863" s="46" t="s">
        <v>5</v>
      </c>
      <c r="AG863" s="46" t="s">
        <v>6</v>
      </c>
      <c r="AH863" s="108" t="str">
        <f t="shared" si="159"/>
        <v>watermelon</v>
      </c>
      <c r="AI863" s="46" t="s">
        <v>8</v>
      </c>
      <c r="AJ863" s="110" t="str">
        <f t="shared" si="157"/>
        <v>bottom left</v>
      </c>
      <c r="AK863" s="110" t="str" cm="1">
        <f t="array" ref="AK863">_xlfn.IFS($G863="he", "his", $G863="she", "her", $G863="they", "their")</f>
        <v>their</v>
      </c>
      <c r="AL863" s="110" t="s">
        <v>135</v>
      </c>
      <c r="AM863" s="111" t="str">
        <f t="shared" si="158"/>
        <v>they_brother</v>
      </c>
      <c r="AN863" s="106" t="str">
        <f t="shared" si="160"/>
        <v>HT2_brother_jordan.png</v>
      </c>
      <c r="AO863" s="106" t="str">
        <f t="shared" si="161"/>
        <v>HT2_sister_jordan.png</v>
      </c>
      <c r="AP863" s="106" t="str">
        <f t="shared" si="162"/>
        <v>HT3_brother_sam.png</v>
      </c>
      <c r="AQ863" s="106" t="str">
        <f t="shared" si="163"/>
        <v>HT3_sister_sam.png</v>
      </c>
      <c r="AR863" s="106" t="s">
        <v>356</v>
      </c>
      <c r="AS863" s="106" t="s">
        <v>357</v>
      </c>
      <c r="AT863" s="106" t="s">
        <v>355</v>
      </c>
      <c r="AU863" s="106" t="s">
        <v>358</v>
      </c>
    </row>
    <row r="864" spans="1:47" x14ac:dyDescent="0.25">
      <c r="A864" s="107">
        <v>24</v>
      </c>
      <c r="B864" s="107" t="s">
        <v>125</v>
      </c>
      <c r="C864" s="107">
        <v>6</v>
      </c>
      <c r="D864" s="46" t="s">
        <v>10</v>
      </c>
      <c r="E864" s="46" t="str">
        <f t="shared" si="153"/>
        <v>neither_list6_critical28</v>
      </c>
      <c r="F864" s="109" t="s">
        <v>339</v>
      </c>
      <c r="G864" s="46" t="s">
        <v>197</v>
      </c>
      <c r="H864" s="46">
        <f>VLOOKUP($C864&amp;$G864,'Character Sets'!$A$3:$H$21,3,FALSE)</f>
        <v>18</v>
      </c>
      <c r="I864" s="46" t="str">
        <f>VLOOKUP($C864&amp;$G864,'Character Sets'!$A$3:$H$21,4,FALSE)</f>
        <v>HT2</v>
      </c>
      <c r="J864" s="46" t="str">
        <f>LOWER(VLOOKUP($C864&amp;$G864,'Character Sets'!$A$3:$H$21,6,FALSE))</f>
        <v>jordan</v>
      </c>
      <c r="K864" s="114" t="str">
        <f t="shared" si="154"/>
        <v>HT2_they_jordan.png</v>
      </c>
      <c r="L864" s="46" t="s">
        <v>195</v>
      </c>
      <c r="M864" s="46">
        <f>VLOOKUP($C864&amp;$L864,'Character Sets'!$A$3:$H$21,3,FALSE)</f>
        <v>16</v>
      </c>
      <c r="N864" s="46" t="str">
        <f>VLOOKUP($C864&amp;$L864,'Character Sets'!$A$3:$H$21,4,FALSE)</f>
        <v>HT3</v>
      </c>
      <c r="O864" s="46" t="str">
        <f>LOWER(VLOOKUP($C864&amp;$L864,'Character Sets'!$A$3:$H$21,6,FALSE))</f>
        <v>sam</v>
      </c>
      <c r="P864" s="114" t="str">
        <f t="shared" si="155"/>
        <v>HT3_he_sam.png</v>
      </c>
      <c r="Q864" s="114" t="s">
        <v>32</v>
      </c>
      <c r="R864" s="107" cm="1">
        <f t="array" ref="R864">_xlfn.IFS($AF864="left", 275, $AF864="right", 525)</f>
        <v>525</v>
      </c>
      <c r="S864" s="107" cm="1">
        <f t="array" ref="S864">_xlfn.IFS($AG864="left", 275, $AG864="right", 525)</f>
        <v>275</v>
      </c>
      <c r="T864" s="107" cm="1">
        <f t="array" ref="T864">_xlfn.IFS($AF864="left", 175, $AF864="right", 725)</f>
        <v>725</v>
      </c>
      <c r="U864" s="107" cm="1">
        <f t="array" ref="U864">_xlfn.IFS($AI864="top", 150, $AI864="bottom", 250)</f>
        <v>250</v>
      </c>
      <c r="V864" s="107" cm="1">
        <f t="array" ref="V864">_xlfn.IFS($AI864="top", 100, $AI864="bottom", 300)</f>
        <v>300</v>
      </c>
      <c r="W864" s="107" cm="1">
        <f t="array" ref="W864">_xlfn.IFS($AI864="top", 50, $AI864="bottom", 350)</f>
        <v>350</v>
      </c>
      <c r="X864" s="111" t="str">
        <f t="shared" si="156"/>
        <v>HT2_sister_jordan.png</v>
      </c>
      <c r="Y864" s="106" t="str" cm="1">
        <f t="array" ref="Y864">_xlfn.IFS($AR864="target_sister",$AO864,$AR864="target_brother", $AN864,$AR864="distractor_sister",$AQ864,$AR864="distractor_brother",$AP864)</f>
        <v>HT3_sister_sam.png</v>
      </c>
      <c r="Z864" s="106" t="str" cm="1">
        <f t="array" ref="Z864">_xlfn.IFS($AS864="target_sister",$AO864,$AS864="target_brother", $AN864,$AS864="distractor_sister",$AQ864,$AS864="distractor_brother",$AP864)</f>
        <v>HT2_brother_jordan.png</v>
      </c>
      <c r="AA864" s="106" t="str" cm="1">
        <f t="array" ref="AA864">_xlfn.IFS($AT864="target_sister",$AO864,$AT864="target_brother", $AN864,$AT864="distractor_sister",$AQ864,$AT864="distractor_brother",$AP864)</f>
        <v>HT3_brother_sam.png</v>
      </c>
      <c r="AB864" s="106" t="str" cm="1">
        <f t="array" ref="AB864">_xlfn.IFS($AU864="target_sister",$AO864,$AU864="target_brother", $AN864,$AU864="distractor_sister",$AQ864,$AU864="distractor_brother",$AP864)</f>
        <v>HT2_sister_jordan.png</v>
      </c>
      <c r="AC864" s="111" t="str">
        <f>_xlfn.CONCAT(VLOOKUP($C864&amp;$G864,'Character Sets'!$A$3:$H$21,6,FALSE)," gave the ",LEFT($Q864,FIND(".",$Q864)-1)," to ",$AK864," ",$AL864,".")</f>
        <v>Jordan gave the knife to their sister.</v>
      </c>
      <c r="AD864" s="107">
        <v>28</v>
      </c>
      <c r="AE864" s="106" t="str" cm="1">
        <f t="array" ref="AE864">_xlfn.IFS($B864="both", "_nametag", $B864="nametag", "_nametag", $B864="intro", "", $B864="neither", "")</f>
        <v/>
      </c>
      <c r="AF864" s="46" t="s">
        <v>6</v>
      </c>
      <c r="AG864" s="46" t="s">
        <v>5</v>
      </c>
      <c r="AH864" s="108" t="str">
        <f t="shared" si="159"/>
        <v>knife</v>
      </c>
      <c r="AI864" s="46" t="s">
        <v>8</v>
      </c>
      <c r="AJ864" s="110" t="str">
        <f t="shared" si="157"/>
        <v>bottom right</v>
      </c>
      <c r="AK864" s="110" t="str" cm="1">
        <f t="array" ref="AK864">_xlfn.IFS($G864="he", "his", $G864="she", "her", $G864="they", "their")</f>
        <v>their</v>
      </c>
      <c r="AL864" s="110" t="s">
        <v>136</v>
      </c>
      <c r="AM864" s="111" t="str">
        <f t="shared" si="158"/>
        <v>they_sister</v>
      </c>
      <c r="AN864" s="106" t="str">
        <f t="shared" si="160"/>
        <v>HT2_brother_jordan.png</v>
      </c>
      <c r="AO864" s="106" t="str">
        <f t="shared" si="161"/>
        <v>HT2_sister_jordan.png</v>
      </c>
      <c r="AP864" s="106" t="str">
        <f t="shared" si="162"/>
        <v>HT3_brother_sam.png</v>
      </c>
      <c r="AQ864" s="106" t="str">
        <f t="shared" si="163"/>
        <v>HT3_sister_sam.png</v>
      </c>
      <c r="AR864" s="106" t="s">
        <v>358</v>
      </c>
      <c r="AS864" s="106" t="s">
        <v>355</v>
      </c>
      <c r="AT864" s="106" t="s">
        <v>357</v>
      </c>
      <c r="AU864" s="106" t="s">
        <v>356</v>
      </c>
    </row>
    <row r="865" spans="1:47" x14ac:dyDescent="0.25">
      <c r="A865" s="107">
        <v>24</v>
      </c>
      <c r="B865" s="107" t="s">
        <v>125</v>
      </c>
      <c r="C865" s="107">
        <v>6</v>
      </c>
      <c r="D865" s="46" t="s">
        <v>10</v>
      </c>
      <c r="E865" s="46" t="str">
        <f t="shared" si="153"/>
        <v>neither_list6_critical29</v>
      </c>
      <c r="F865" s="109" t="s">
        <v>339</v>
      </c>
      <c r="G865" s="46" t="s">
        <v>197</v>
      </c>
      <c r="H865" s="46">
        <f>VLOOKUP($C865&amp;$G865,'Character Sets'!$A$3:$H$21,3,FALSE)</f>
        <v>18</v>
      </c>
      <c r="I865" s="46" t="str">
        <f>VLOOKUP($C865&amp;$G865,'Character Sets'!$A$3:$H$21,4,FALSE)</f>
        <v>HT2</v>
      </c>
      <c r="J865" s="46" t="str">
        <f>LOWER(VLOOKUP($C865&amp;$G865,'Character Sets'!$A$3:$H$21,6,FALSE))</f>
        <v>jordan</v>
      </c>
      <c r="K865" s="114" t="str">
        <f t="shared" si="154"/>
        <v>HT2_they_jordan.png</v>
      </c>
      <c r="L865" s="46" t="s">
        <v>195</v>
      </c>
      <c r="M865" s="46">
        <f>VLOOKUP($C865&amp;$L865,'Character Sets'!$A$3:$H$21,3,FALSE)</f>
        <v>16</v>
      </c>
      <c r="N865" s="46" t="str">
        <f>VLOOKUP($C865&amp;$L865,'Character Sets'!$A$3:$H$21,4,FALSE)</f>
        <v>HT3</v>
      </c>
      <c r="O865" s="46" t="str">
        <f>LOWER(VLOOKUP($C865&amp;$L865,'Character Sets'!$A$3:$H$21,6,FALSE))</f>
        <v>sam</v>
      </c>
      <c r="P865" s="114" t="str">
        <f t="shared" si="155"/>
        <v>HT3_he_sam.png</v>
      </c>
      <c r="Q865" s="114" t="s">
        <v>85</v>
      </c>
      <c r="R865" s="107" cm="1">
        <f t="array" ref="R865">_xlfn.IFS($AF865="left", 275, $AF865="right", 525)</f>
        <v>275</v>
      </c>
      <c r="S865" s="107" cm="1">
        <f t="array" ref="S865">_xlfn.IFS($AG865="left", 275, $AG865="right", 525)</f>
        <v>525</v>
      </c>
      <c r="T865" s="107" cm="1">
        <f t="array" ref="T865">_xlfn.IFS($AF865="left", 175, $AF865="right", 725)</f>
        <v>175</v>
      </c>
      <c r="U865" s="107" cm="1">
        <f t="array" ref="U865">_xlfn.IFS($AI865="top", 150, $AI865="bottom", 250)</f>
        <v>150</v>
      </c>
      <c r="V865" s="107" cm="1">
        <f t="array" ref="V865">_xlfn.IFS($AI865="top", 100, $AI865="bottom", 300)</f>
        <v>100</v>
      </c>
      <c r="W865" s="107" cm="1">
        <f t="array" ref="W865">_xlfn.IFS($AI865="top", 50, $AI865="bottom", 350)</f>
        <v>50</v>
      </c>
      <c r="X865" s="111" t="str">
        <f t="shared" si="156"/>
        <v>HT2_brother_jordan.png</v>
      </c>
      <c r="Y865" s="106" t="str" cm="1">
        <f t="array" ref="Y865">_xlfn.IFS($AR865="target_sister",$AO865,$AR865="target_brother", $AN865,$AR865="distractor_sister",$AQ865,$AR865="distractor_brother",$AP865)</f>
        <v>HT2_brother_jordan.png</v>
      </c>
      <c r="Z865" s="106" t="str" cm="1">
        <f t="array" ref="Z865">_xlfn.IFS($AS865="target_sister",$AO865,$AS865="target_brother", $AN865,$AS865="distractor_sister",$AQ865,$AS865="distractor_brother",$AP865)</f>
        <v>HT3_brother_sam.png</v>
      </c>
      <c r="AA865" s="106" t="str" cm="1">
        <f t="array" ref="AA865">_xlfn.IFS($AT865="target_sister",$AO865,$AT865="target_brother", $AN865,$AT865="distractor_sister",$AQ865,$AT865="distractor_brother",$AP865)</f>
        <v>HT2_sister_jordan.png</v>
      </c>
      <c r="AB865" s="106" t="str" cm="1">
        <f t="array" ref="AB865">_xlfn.IFS($AU865="target_sister",$AO865,$AU865="target_brother", $AN865,$AU865="distractor_sister",$AQ865,$AU865="distractor_brother",$AP865)</f>
        <v>HT3_sister_sam.png</v>
      </c>
      <c r="AC865" s="111" t="str">
        <f>_xlfn.CONCAT(VLOOKUP($C865&amp;$G865,'Character Sets'!$A$3:$H$21,6,FALSE)," gave the ",LEFT($Q865,FIND(".",$Q865)-1)," to ",$AK865," ",$AL865,".")</f>
        <v>Jordan gave the cookie to their brother.</v>
      </c>
      <c r="AD865" s="107">
        <v>29</v>
      </c>
      <c r="AE865" s="106" t="str" cm="1">
        <f t="array" ref="AE865">_xlfn.IFS($B865="both", "_nametag", $B865="nametag", "_nametag", $B865="intro", "", $B865="neither", "")</f>
        <v/>
      </c>
      <c r="AF865" s="46" t="s">
        <v>5</v>
      </c>
      <c r="AG865" s="46" t="s">
        <v>6</v>
      </c>
      <c r="AH865" s="108" t="str">
        <f t="shared" si="159"/>
        <v>cookie</v>
      </c>
      <c r="AI865" s="46" t="s">
        <v>7</v>
      </c>
      <c r="AJ865" s="110" t="str">
        <f t="shared" si="157"/>
        <v>top left</v>
      </c>
      <c r="AK865" s="110" t="str" cm="1">
        <f t="array" ref="AK865">_xlfn.IFS($G865="he", "his", $G865="she", "her", $G865="they", "their")</f>
        <v>their</v>
      </c>
      <c r="AL865" s="110" t="s">
        <v>135</v>
      </c>
      <c r="AM865" s="111" t="str">
        <f t="shared" si="158"/>
        <v>they_brother</v>
      </c>
      <c r="AN865" s="106" t="str">
        <f t="shared" si="160"/>
        <v>HT2_brother_jordan.png</v>
      </c>
      <c r="AO865" s="106" t="str">
        <f t="shared" si="161"/>
        <v>HT2_sister_jordan.png</v>
      </c>
      <c r="AP865" s="106" t="str">
        <f t="shared" si="162"/>
        <v>HT3_brother_sam.png</v>
      </c>
      <c r="AQ865" s="106" t="str">
        <f t="shared" si="163"/>
        <v>HT3_sister_sam.png</v>
      </c>
      <c r="AR865" s="106" t="s">
        <v>355</v>
      </c>
      <c r="AS865" s="106" t="s">
        <v>357</v>
      </c>
      <c r="AT865" s="106" t="s">
        <v>356</v>
      </c>
      <c r="AU865" s="106" t="s">
        <v>358</v>
      </c>
    </row>
    <row r="866" spans="1:47" x14ac:dyDescent="0.25">
      <c r="A866" s="107">
        <v>24</v>
      </c>
      <c r="B866" s="107" t="s">
        <v>125</v>
      </c>
      <c r="C866" s="107">
        <v>6</v>
      </c>
      <c r="D866" s="46" t="s">
        <v>10</v>
      </c>
      <c r="E866" s="46" t="str">
        <f t="shared" si="153"/>
        <v>neither_list6_critical30</v>
      </c>
      <c r="F866" s="109" t="s">
        <v>339</v>
      </c>
      <c r="G866" s="46" t="s">
        <v>197</v>
      </c>
      <c r="H866" s="46">
        <f>VLOOKUP($C866&amp;$G866,'Character Sets'!$A$3:$H$21,3,FALSE)</f>
        <v>18</v>
      </c>
      <c r="I866" s="46" t="str">
        <f>VLOOKUP($C866&amp;$G866,'Character Sets'!$A$3:$H$21,4,FALSE)</f>
        <v>HT2</v>
      </c>
      <c r="J866" s="46" t="str">
        <f>LOWER(VLOOKUP($C866&amp;$G866,'Character Sets'!$A$3:$H$21,6,FALSE))</f>
        <v>jordan</v>
      </c>
      <c r="K866" s="114" t="str">
        <f t="shared" si="154"/>
        <v>HT2_they_jordan.png</v>
      </c>
      <c r="L866" s="46" t="s">
        <v>195</v>
      </c>
      <c r="M866" s="46">
        <f>VLOOKUP($C866&amp;$L866,'Character Sets'!$A$3:$H$21,3,FALSE)</f>
        <v>16</v>
      </c>
      <c r="N866" s="46" t="str">
        <f>VLOOKUP($C866&amp;$L866,'Character Sets'!$A$3:$H$21,4,FALSE)</f>
        <v>HT3</v>
      </c>
      <c r="O866" s="46" t="str">
        <f>LOWER(VLOOKUP($C866&amp;$L866,'Character Sets'!$A$3:$H$21,6,FALSE))</f>
        <v>sam</v>
      </c>
      <c r="P866" s="114" t="str">
        <f t="shared" si="155"/>
        <v>HT3_he_sam.png</v>
      </c>
      <c r="Q866" s="114" t="s">
        <v>33</v>
      </c>
      <c r="R866" s="107" cm="1">
        <f t="array" ref="R866">_xlfn.IFS($AF866="left", 275, $AF866="right", 525)</f>
        <v>525</v>
      </c>
      <c r="S866" s="107" cm="1">
        <f t="array" ref="S866">_xlfn.IFS($AG866="left", 275, $AG866="right", 525)</f>
        <v>275</v>
      </c>
      <c r="T866" s="107" cm="1">
        <f t="array" ref="T866">_xlfn.IFS($AF866="left", 175, $AF866="right", 725)</f>
        <v>725</v>
      </c>
      <c r="U866" s="107" cm="1">
        <f t="array" ref="U866">_xlfn.IFS($AI866="top", 150, $AI866="bottom", 250)</f>
        <v>250</v>
      </c>
      <c r="V866" s="107" cm="1">
        <f t="array" ref="V866">_xlfn.IFS($AI866="top", 100, $AI866="bottom", 300)</f>
        <v>300</v>
      </c>
      <c r="W866" s="107" cm="1">
        <f t="array" ref="W866">_xlfn.IFS($AI866="top", 50, $AI866="bottom", 350)</f>
        <v>350</v>
      </c>
      <c r="X866" s="111" t="str">
        <f t="shared" si="156"/>
        <v>HT2_sister_jordan.png</v>
      </c>
      <c r="Y866" s="106" t="str" cm="1">
        <f t="array" ref="Y866">_xlfn.IFS($AR866="target_sister",$AO866,$AR866="target_brother", $AN866,$AR866="distractor_sister",$AQ866,$AR866="distractor_brother",$AP866)</f>
        <v>HT3_sister_sam.png</v>
      </c>
      <c r="Z866" s="106" t="str" cm="1">
        <f t="array" ref="Z866">_xlfn.IFS($AS866="target_sister",$AO866,$AS866="target_brother", $AN866,$AS866="distractor_sister",$AQ866,$AS866="distractor_brother",$AP866)</f>
        <v>HT2_brother_jordan.png</v>
      </c>
      <c r="AA866" s="106" t="str" cm="1">
        <f t="array" ref="AA866">_xlfn.IFS($AT866="target_sister",$AO866,$AT866="target_brother", $AN866,$AT866="distractor_sister",$AQ866,$AT866="distractor_brother",$AP866)</f>
        <v>HT3_brother_sam.png</v>
      </c>
      <c r="AB866" s="106" t="str" cm="1">
        <f t="array" ref="AB866">_xlfn.IFS($AU866="target_sister",$AO866,$AU866="target_brother", $AN866,$AU866="distractor_sister",$AQ866,$AU866="distractor_brother",$AP866)</f>
        <v>HT2_sister_jordan.png</v>
      </c>
      <c r="AC866" s="111" t="str">
        <f>_xlfn.CONCAT(VLOOKUP($C866&amp;$G866,'Character Sets'!$A$3:$H$21,6,FALSE)," gave the ",LEFT($Q866,FIND(".",$Q866)-1)," to ",$AK866," ",$AL866,".")</f>
        <v>Jordan gave the tomato to their sister.</v>
      </c>
      <c r="AD866" s="107">
        <v>30</v>
      </c>
      <c r="AE866" s="106" t="str" cm="1">
        <f t="array" ref="AE866">_xlfn.IFS($B866="both", "_nametag", $B866="nametag", "_nametag", $B866="intro", "", $B866="neither", "")</f>
        <v/>
      </c>
      <c r="AF866" s="46" t="s">
        <v>6</v>
      </c>
      <c r="AG866" s="46" t="s">
        <v>5</v>
      </c>
      <c r="AH866" s="108" t="str">
        <f t="shared" si="159"/>
        <v>tomato</v>
      </c>
      <c r="AI866" s="108" t="s">
        <v>8</v>
      </c>
      <c r="AJ866" s="110" t="str">
        <f t="shared" si="157"/>
        <v>bottom right</v>
      </c>
      <c r="AK866" s="110" t="str" cm="1">
        <f t="array" ref="AK866">_xlfn.IFS($G866="he", "his", $G866="she", "her", $G866="they", "their")</f>
        <v>their</v>
      </c>
      <c r="AL866" s="110" t="s">
        <v>136</v>
      </c>
      <c r="AM866" s="111" t="str">
        <f t="shared" si="158"/>
        <v>they_sister</v>
      </c>
      <c r="AN866" s="106" t="str">
        <f t="shared" si="160"/>
        <v>HT2_brother_jordan.png</v>
      </c>
      <c r="AO866" s="106" t="str">
        <f t="shared" si="161"/>
        <v>HT2_sister_jordan.png</v>
      </c>
      <c r="AP866" s="106" t="str">
        <f t="shared" si="162"/>
        <v>HT3_brother_sam.png</v>
      </c>
      <c r="AQ866" s="106" t="str">
        <f t="shared" si="163"/>
        <v>HT3_sister_sam.png</v>
      </c>
      <c r="AR866" s="106" t="s">
        <v>358</v>
      </c>
      <c r="AS866" s="106" t="s">
        <v>355</v>
      </c>
      <c r="AT866" s="106" t="s">
        <v>357</v>
      </c>
      <c r="AU866" s="106" t="s">
        <v>356</v>
      </c>
    </row>
  </sheetData>
  <autoFilter ref="A2:AU866" xr:uid="{A2E07048-06F3-4934-AD4F-575416A2F621}"/>
  <mergeCells count="6">
    <mergeCell ref="X1:AB1"/>
    <mergeCell ref="AD1:AU1"/>
    <mergeCell ref="A1:F1"/>
    <mergeCell ref="G1:K1"/>
    <mergeCell ref="L1:P1"/>
    <mergeCell ref="R1:W1"/>
  </mergeCells>
  <conditionalFormatting sqref="AF2:AM866 AC2:AC866 D2:Q866">
    <cfRule type="cellIs" dxfId="617" priority="169" operator="equal">
      <formula>"top right"</formula>
    </cfRule>
    <cfRule type="cellIs" dxfId="616" priority="170" operator="equal">
      <formula>"top left"</formula>
    </cfRule>
    <cfRule type="cellIs" dxfId="615" priority="171" operator="equal">
      <formula>"bottom left"</formula>
    </cfRule>
    <cfRule type="cellIs" dxfId="614" priority="172" operator="equal">
      <formula>"bottom right"</formula>
    </cfRule>
    <cfRule type="cellIs" dxfId="613" priority="173" operator="equal">
      <formula>"she"</formula>
    </cfRule>
    <cfRule type="cellIs" dxfId="612" priority="174" operator="equal">
      <formula>"they"</formula>
    </cfRule>
    <cfRule type="cellIs" dxfId="611" priority="175" operator="equal">
      <formula>"he"</formula>
    </cfRule>
    <cfRule type="cellIs" dxfId="610" priority="176" operator="equal">
      <formula>"bottom"</formula>
    </cfRule>
    <cfRule type="cellIs" dxfId="609" priority="177" operator="equal">
      <formula>"top"</formula>
    </cfRule>
    <cfRule type="cellIs" dxfId="608" priority="178" operator="equal">
      <formula>"right"</formula>
    </cfRule>
    <cfRule type="cellIs" dxfId="607" priority="179" operator="equal">
      <formula>"left"</formula>
    </cfRule>
    <cfRule type="cellIs" dxfId="606" priority="180" operator="equal">
      <formula>"she/her"</formula>
    </cfRule>
    <cfRule type="cellIs" dxfId="605" priority="181" operator="equal">
      <formula>"he/him"</formula>
    </cfRule>
    <cfRule type="cellIs" dxfId="604" priority="182" operator="equal">
      <formula>"they/them"</formula>
    </cfRule>
  </conditionalFormatting>
  <conditionalFormatting sqref="X3:X866">
    <cfRule type="cellIs" dxfId="603" priority="85" operator="equal">
      <formula>"top right"</formula>
    </cfRule>
    <cfRule type="cellIs" dxfId="602" priority="86" operator="equal">
      <formula>"top left"</formula>
    </cfRule>
    <cfRule type="cellIs" dxfId="601" priority="87" operator="equal">
      <formula>"bottom left"</formula>
    </cfRule>
    <cfRule type="cellIs" dxfId="600" priority="88" operator="equal">
      <formula>"bottom right"</formula>
    </cfRule>
    <cfRule type="cellIs" dxfId="599" priority="89" operator="equal">
      <formula>"she"</formula>
    </cfRule>
    <cfRule type="cellIs" dxfId="598" priority="90" operator="equal">
      <formula>"they"</formula>
    </cfRule>
    <cfRule type="cellIs" dxfId="597" priority="91" operator="equal">
      <formula>"he"</formula>
    </cfRule>
    <cfRule type="cellIs" dxfId="596" priority="92" operator="equal">
      <formula>"bottom"</formula>
    </cfRule>
    <cfRule type="cellIs" dxfId="595" priority="93" operator="equal">
      <formula>"top"</formula>
    </cfRule>
    <cfRule type="cellIs" dxfId="594" priority="94" operator="equal">
      <formula>"right"</formula>
    </cfRule>
    <cfRule type="cellIs" dxfId="593" priority="95" operator="equal">
      <formula>"left"</formula>
    </cfRule>
    <cfRule type="cellIs" dxfId="592" priority="96" operator="equal">
      <formula>"she/her"</formula>
    </cfRule>
    <cfRule type="cellIs" dxfId="591" priority="97" operator="equal">
      <formula>"he/him"</formula>
    </cfRule>
    <cfRule type="cellIs" dxfId="590" priority="98" operator="equal">
      <formula>"they/them"</formula>
    </cfRule>
  </conditionalFormatting>
  <conditionalFormatting sqref="AA2:AB2">
    <cfRule type="cellIs" dxfId="589" priority="71" operator="equal">
      <formula>"top right"</formula>
    </cfRule>
    <cfRule type="cellIs" dxfId="588" priority="72" operator="equal">
      <formula>"top left"</formula>
    </cfRule>
    <cfRule type="cellIs" dxfId="587" priority="73" operator="equal">
      <formula>"bottom left"</formula>
    </cfRule>
    <cfRule type="cellIs" dxfId="586" priority="74" operator="equal">
      <formula>"bottom right"</formula>
    </cfRule>
    <cfRule type="cellIs" dxfId="585" priority="75" operator="equal">
      <formula>"she"</formula>
    </cfRule>
    <cfRule type="cellIs" dxfId="584" priority="76" operator="equal">
      <formula>"they"</formula>
    </cfRule>
    <cfRule type="cellIs" dxfId="583" priority="77" operator="equal">
      <formula>"he"</formula>
    </cfRule>
    <cfRule type="cellIs" dxfId="582" priority="78" operator="equal">
      <formula>"bottom"</formula>
    </cfRule>
    <cfRule type="cellIs" dxfId="581" priority="79" operator="equal">
      <formula>"top"</formula>
    </cfRule>
    <cfRule type="cellIs" dxfId="580" priority="80" operator="equal">
      <formula>"right"</formula>
    </cfRule>
    <cfRule type="cellIs" dxfId="579" priority="81" operator="equal">
      <formula>"left"</formula>
    </cfRule>
    <cfRule type="cellIs" dxfId="578" priority="82" operator="equal">
      <formula>"she/her"</formula>
    </cfRule>
    <cfRule type="cellIs" dxfId="577" priority="83" operator="equal">
      <formula>"he/him"</formula>
    </cfRule>
    <cfRule type="cellIs" dxfId="576" priority="84" operator="equal">
      <formula>"they/them"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B274-2E56-42A3-B60D-88BC0775CB3B}">
  <dimension ref="A1:AD74"/>
  <sheetViews>
    <sheetView tabSelected="1" topLeftCell="A53" workbookViewId="0">
      <selection activeCell="G64" sqref="G64"/>
    </sheetView>
  </sheetViews>
  <sheetFormatPr defaultRowHeight="13.8" x14ac:dyDescent="0.25"/>
  <cols>
    <col min="1" max="1" width="8.09765625" style="30" customWidth="1"/>
    <col min="2" max="2" width="9.8984375" style="30" customWidth="1"/>
    <col min="3" max="3" width="10.5" style="30" customWidth="1"/>
    <col min="4" max="4" width="18.796875" style="1" customWidth="1"/>
    <col min="5" max="5" width="9.5" style="30" customWidth="1"/>
    <col min="6" max="6" width="7.5" style="1" customWidth="1"/>
    <col min="7" max="7" width="11.5" style="1" customWidth="1"/>
    <col min="8" max="8" width="8.796875" style="1"/>
    <col min="9" max="9" width="30.296875" style="1" customWidth="1"/>
    <col min="10" max="10" width="22.69921875" style="1" customWidth="1"/>
    <col min="11" max="11" width="24.296875" style="1" customWidth="1"/>
    <col min="12" max="12" width="13.8984375" style="1" customWidth="1"/>
    <col min="13" max="13" width="26.69921875" style="1" customWidth="1"/>
    <col min="14" max="14" width="25.59765625" style="1" customWidth="1"/>
    <col min="15" max="15" width="18.59765625" style="1" customWidth="1"/>
    <col min="16" max="16" width="26.09765625" style="1" customWidth="1"/>
    <col min="17" max="17" width="25.5" style="1" customWidth="1"/>
    <col min="18" max="18" width="8.796875" style="30"/>
    <col min="19" max="19" width="9.8984375" style="30" customWidth="1"/>
    <col min="20" max="20" width="9.8984375" style="120" customWidth="1"/>
    <col min="21" max="16384" width="8.796875" style="1"/>
  </cols>
  <sheetData>
    <row r="1" spans="1:30" s="106" customFormat="1" ht="14.4" thickBot="1" x14ac:dyDescent="0.3">
      <c r="A1" s="148" t="s">
        <v>343</v>
      </c>
      <c r="B1" s="149"/>
      <c r="C1" s="149"/>
      <c r="D1" s="150"/>
      <c r="E1" s="148" t="s">
        <v>344</v>
      </c>
      <c r="F1" s="149"/>
      <c r="G1" s="149"/>
      <c r="H1" s="149"/>
      <c r="I1" s="150"/>
      <c r="J1" s="148" t="s">
        <v>359</v>
      </c>
      <c r="K1" s="150"/>
      <c r="L1" s="148" t="s">
        <v>370</v>
      </c>
      <c r="M1" s="149"/>
      <c r="N1" s="149"/>
      <c r="O1" s="149"/>
      <c r="P1" s="149"/>
      <c r="Q1" s="150"/>
      <c r="R1" s="153" t="s">
        <v>371</v>
      </c>
      <c r="S1" s="154"/>
      <c r="T1" s="155"/>
      <c r="U1" s="119"/>
      <c r="V1" s="119"/>
      <c r="W1" s="119"/>
      <c r="X1" s="119"/>
      <c r="Y1" s="119"/>
      <c r="Z1" s="119"/>
      <c r="AA1" s="119"/>
      <c r="AB1" s="119"/>
      <c r="AC1" s="119"/>
      <c r="AD1" s="119"/>
    </row>
    <row r="2" spans="1:30" s="119" customFormat="1" x14ac:dyDescent="0.25">
      <c r="A2" s="121" t="s">
        <v>45</v>
      </c>
      <c r="B2" s="121" t="s">
        <v>120</v>
      </c>
      <c r="C2" s="121" t="s">
        <v>245</v>
      </c>
      <c r="D2" s="121" t="s">
        <v>55</v>
      </c>
      <c r="E2" s="109" t="s">
        <v>47</v>
      </c>
      <c r="F2" s="121" t="s">
        <v>121</v>
      </c>
      <c r="G2" s="121" t="s">
        <v>48</v>
      </c>
      <c r="H2" s="121" t="s">
        <v>127</v>
      </c>
      <c r="I2" s="121" t="s">
        <v>126</v>
      </c>
      <c r="J2" s="121" t="s">
        <v>135</v>
      </c>
      <c r="K2" s="121" t="s">
        <v>136</v>
      </c>
      <c r="L2" s="121" t="s">
        <v>137</v>
      </c>
      <c r="M2" s="122" t="s">
        <v>138</v>
      </c>
      <c r="N2" s="122" t="s">
        <v>372</v>
      </c>
      <c r="O2" s="122" t="s">
        <v>373</v>
      </c>
      <c r="P2" s="121" t="s">
        <v>374</v>
      </c>
      <c r="Q2" s="121" t="s">
        <v>375</v>
      </c>
      <c r="R2" s="109" t="s">
        <v>360</v>
      </c>
      <c r="S2" s="121" t="s">
        <v>123</v>
      </c>
      <c r="T2" s="121" t="s">
        <v>381</v>
      </c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46">
        <v>1</v>
      </c>
      <c r="B3" s="46" t="s">
        <v>64</v>
      </c>
      <c r="C3" s="46">
        <v>1</v>
      </c>
      <c r="D3" s="111" t="str">
        <f t="shared" ref="D3:D34" si="0">_xlfn.CONCAT($B3, "_list", $C3, "_char", $R3)</f>
        <v>both_list1_char1</v>
      </c>
      <c r="E3" s="123" t="s">
        <v>195</v>
      </c>
      <c r="F3" s="46">
        <f>VLOOKUP($C3&amp;$E3,'Character Sets'!$A$3:$H$21,3,FALSE)</f>
        <v>1</v>
      </c>
      <c r="G3" s="46" t="str">
        <f>VLOOKUP($C3&amp;$E3,'Character Sets'!$A$3:$H$21,4,FALSE)</f>
        <v>HT1</v>
      </c>
      <c r="H3" s="46" t="str">
        <f>LOWER(VLOOKUP($C3&amp;$E3,'Character Sets'!$A$3:$H$21,6,FALSE))</f>
        <v>alex</v>
      </c>
      <c r="I3" s="114" t="str">
        <f>_xlfn.CONCAT($G3,"_",$E3,"_",$H3, $S3,".png")</f>
        <v>HT1_he_alex_nametag.png</v>
      </c>
      <c r="J3" s="111" t="str">
        <f>_xlfn.CONCAT($G3, "_brother_", $H3, ".png")</f>
        <v>HT1_brother_alex.png</v>
      </c>
      <c r="K3" s="111" t="str">
        <f>_xlfn.CONCAT($G3, "_sister_", $H3, ".png")</f>
        <v>HT1_sister_alex.png</v>
      </c>
      <c r="L3" s="114" t="str">
        <f>_xlfn.CONCAT("This is ", VLOOKUP($C3&amp;$E3,'Character Sets'!$A$3:$H$21,6,FALSE) )</f>
        <v>This is Alex</v>
      </c>
      <c r="M3" s="111" t="s">
        <v>139</v>
      </c>
      <c r="N3" s="111" t="str">
        <f>_xlfn.CONCAT(_xlfn.IFS($E3="he", "He works", $E3="she", "She works", $E3="they", "They work"), " as ", VLOOKUP($C3&amp;$E3,'Character Sets'!$A$3:$H$21,8,FALSE), " ")</f>
        <v xml:space="preserve">He works as an engineer </v>
      </c>
      <c r="O3" s="111" t="str">
        <f>_xlfn.CONCAT("and ", _xlfn.IFS($E3="he", "has", $E3="she", "has", $E3="they", "have"), " a ", VLOOKUP($C3&amp;$E3,'Character Sets'!$A$3:$H$21,7,FALSE), ".")</f>
        <v>and has a cat.</v>
      </c>
      <c r="P3" s="111" t="str">
        <f>_xlfn.CONCAT($T3, " a younger brother.")</f>
        <v>He has a younger brother.</v>
      </c>
      <c r="Q3" s="111" t="str">
        <f>_xlfn.CONCAT("And ", LOWER($T3), " a younger sister.")</f>
        <v>And he has a younger sister.</v>
      </c>
      <c r="R3" s="46">
        <v>1</v>
      </c>
      <c r="S3" s="46" t="str" cm="1">
        <f t="array" ref="S3">_xlfn.IFS($B3="both","_nametag",$B3="nametag","_nametag",$B3="intro","",$B3="neither","")</f>
        <v>_nametag</v>
      </c>
      <c r="T3" s="127" t="str" cm="1">
        <f t="array" ref="T3">_xlfn.IFS($E3="he", "He has", $E3="she", "She has", $E3="they", "They have")</f>
        <v>He has</v>
      </c>
    </row>
    <row r="4" spans="1:30" x14ac:dyDescent="0.25">
      <c r="A4" s="46">
        <v>1</v>
      </c>
      <c r="B4" s="46" t="s">
        <v>64</v>
      </c>
      <c r="C4" s="46">
        <v>1</v>
      </c>
      <c r="D4" s="111" t="str">
        <f t="shared" si="0"/>
        <v>both_list1_char2</v>
      </c>
      <c r="E4" s="123" t="s">
        <v>196</v>
      </c>
      <c r="F4" s="46">
        <f>VLOOKUP($C4&amp;$E4,'Character Sets'!$A$3:$H$21,3,FALSE)</f>
        <v>2</v>
      </c>
      <c r="G4" s="46" t="str">
        <f>VLOOKUP($C4&amp;$E4,'Character Sets'!$A$3:$H$21,4,FALSE)</f>
        <v>ST1</v>
      </c>
      <c r="H4" s="46" t="str">
        <f>LOWER(VLOOKUP($C4&amp;$E4,'Character Sets'!$A$3:$H$21,6,FALSE))</f>
        <v>sam</v>
      </c>
      <c r="I4" s="114" t="str">
        <f t="shared" ref="I4:I67" si="1">_xlfn.CONCAT($G4,"_",$E4,"_",$H4, $S4,".png")</f>
        <v>ST1_she_sam_nametag.png</v>
      </c>
      <c r="J4" s="111" t="str">
        <f t="shared" ref="J4:J67" si="2">_xlfn.CONCAT($G4, "_brother_", $H4, ".png")</f>
        <v>ST1_brother_sam.png</v>
      </c>
      <c r="K4" s="111" t="str">
        <f t="shared" ref="K4:K67" si="3">_xlfn.CONCAT($G4, "_sister_", $H4, ".png")</f>
        <v>ST1_sister_sam.png</v>
      </c>
      <c r="L4" s="114" t="str">
        <f>_xlfn.CONCAT("This is ", VLOOKUP($C4&amp;$E4,'Character Sets'!$A$3:$H$21,6,FALSE) )</f>
        <v>This is Sam</v>
      </c>
      <c r="M4" s="111" t="s">
        <v>140</v>
      </c>
      <c r="N4" s="111" t="str">
        <f>_xlfn.CONCAT(_xlfn.IFS($E4="he", "He works", $E4="she", "She works", $E4="they", "They work"), " as ", VLOOKUP($C4&amp;$E4,'Character Sets'!$A$3:$H$21,8,FALSE), " ")</f>
        <v xml:space="preserve">She works as a nurse </v>
      </c>
      <c r="O4" s="111" t="str">
        <f>_xlfn.CONCAT("and ", _xlfn.IFS($E4="he", "has", $E4="she", "has", $E4="they", "have"), " a ", VLOOKUP($C4&amp;$E4,'Character Sets'!$A$3:$H$21,7,FALSE), ".")</f>
        <v>and has a dog.</v>
      </c>
      <c r="P4" s="111" t="str">
        <f t="shared" ref="P4:P67" si="4">_xlfn.CONCAT($T4, " a younger brother.")</f>
        <v>She has a younger brother.</v>
      </c>
      <c r="Q4" s="111" t="str">
        <f t="shared" ref="Q4:Q67" si="5">_xlfn.CONCAT("And ", LOWER($T4), " a younger sister.")</f>
        <v>And she has a younger sister.</v>
      </c>
      <c r="R4" s="46">
        <v>2</v>
      </c>
      <c r="S4" s="46" t="str" cm="1">
        <f t="array" ref="S4">_xlfn.IFS($B4="both","_nametag",$B4="nametag","_nametag",$B4="intro","",$B4="neither","")</f>
        <v>_nametag</v>
      </c>
      <c r="T4" s="127" t="str" cm="1">
        <f t="array" ref="T4">_xlfn.IFS($E4="he", "He has", $E4="she", "She has", $E4="they", "They have")</f>
        <v>She has</v>
      </c>
    </row>
    <row r="5" spans="1:30" x14ac:dyDescent="0.25">
      <c r="A5" s="46">
        <v>1</v>
      </c>
      <c r="B5" s="46" t="s">
        <v>64</v>
      </c>
      <c r="C5" s="46">
        <v>1</v>
      </c>
      <c r="D5" s="111" t="str">
        <f t="shared" si="0"/>
        <v>both_list1_char3</v>
      </c>
      <c r="E5" s="123" t="s">
        <v>197</v>
      </c>
      <c r="F5" s="46">
        <f>VLOOKUP($C5&amp;$E5,'Character Sets'!$A$3:$H$21,3,FALSE)</f>
        <v>3</v>
      </c>
      <c r="G5" s="46" t="str">
        <f>VLOOKUP($C5&amp;$E5,'Character Sets'!$A$3:$H$21,4,FALSE)</f>
        <v>HT3</v>
      </c>
      <c r="H5" s="46" t="str">
        <f>LOWER(VLOOKUP($C5&amp;$E5,'Character Sets'!$A$3:$H$21,6,FALSE))</f>
        <v>taylor</v>
      </c>
      <c r="I5" s="114" t="str">
        <f t="shared" si="1"/>
        <v>HT3_they_taylor_nametag.png</v>
      </c>
      <c r="J5" s="111" t="str">
        <f t="shared" si="2"/>
        <v>HT3_brother_taylor.png</v>
      </c>
      <c r="K5" s="111" t="str">
        <f t="shared" si="3"/>
        <v>HT3_sister_taylor.png</v>
      </c>
      <c r="L5" s="114" t="str">
        <f>_xlfn.CONCAT("This is ", VLOOKUP($C5&amp;$E5,'Character Sets'!$A$3:$H$21,6,FALSE) )</f>
        <v>This is Taylor</v>
      </c>
      <c r="M5" s="111" t="s">
        <v>141</v>
      </c>
      <c r="N5" s="111" t="str">
        <f>_xlfn.CONCAT(_xlfn.IFS($E5="he", "He works", $E5="she", "She works", $E5="they", "They work"), " as ", VLOOKUP($C5&amp;$E5,'Character Sets'!$A$3:$H$21,8,FALSE), " ")</f>
        <v xml:space="preserve">They work as a teacher </v>
      </c>
      <c r="O5" s="111" t="str">
        <f>_xlfn.CONCAT("and ", _xlfn.IFS($E5="he", "has", $E5="she", "has", $E5="they", "have"), " a ", VLOOKUP($C5&amp;$E5,'Character Sets'!$A$3:$H$21,7,FALSE), ".")</f>
        <v>and have a fish.</v>
      </c>
      <c r="P5" s="111" t="str">
        <f t="shared" si="4"/>
        <v>They have a younger brother.</v>
      </c>
      <c r="Q5" s="111" t="str">
        <f t="shared" si="5"/>
        <v>And they have a younger sister.</v>
      </c>
      <c r="R5" s="46">
        <v>3</v>
      </c>
      <c r="S5" s="46" t="str" cm="1">
        <f t="array" ref="S5">_xlfn.IFS($B5="both","_nametag",$B5="nametag","_nametag",$B5="intro","",$B5="neither","")</f>
        <v>_nametag</v>
      </c>
      <c r="T5" s="127" t="str" cm="1">
        <f t="array" ref="T5">_xlfn.IFS($E5="he", "He has", $E5="she", "She has", $E5="they", "They have")</f>
        <v>They have</v>
      </c>
    </row>
    <row r="6" spans="1:30" x14ac:dyDescent="0.25">
      <c r="A6" s="46">
        <v>2</v>
      </c>
      <c r="B6" s="46" t="s">
        <v>64</v>
      </c>
      <c r="C6" s="46">
        <v>2</v>
      </c>
      <c r="D6" s="111" t="str">
        <f t="shared" si="0"/>
        <v>both_list2_char1</v>
      </c>
      <c r="E6" s="123" t="s">
        <v>195</v>
      </c>
      <c r="F6" s="46">
        <f>VLOOKUP($C6&amp;$E6,'Character Sets'!$A$3:$H$21,3,FALSE)</f>
        <v>4</v>
      </c>
      <c r="G6" s="46" t="str">
        <f>VLOOKUP($C6&amp;$E6,'Character Sets'!$A$3:$H$21,4,FALSE)</f>
        <v>HT1</v>
      </c>
      <c r="H6" s="46" t="str">
        <f>LOWER(VLOOKUP($C6&amp;$E6,'Character Sets'!$A$3:$H$21,6,FALSE))</f>
        <v>jordan</v>
      </c>
      <c r="I6" s="114" t="str">
        <f t="shared" si="1"/>
        <v>HT1_he_jordan_nametag.png</v>
      </c>
      <c r="J6" s="111" t="str">
        <f t="shared" si="2"/>
        <v>HT1_brother_jordan.png</v>
      </c>
      <c r="K6" s="111" t="str">
        <f t="shared" si="3"/>
        <v>HT1_sister_jordan.png</v>
      </c>
      <c r="L6" s="114" t="str">
        <f>_xlfn.CONCAT("This is ", VLOOKUP($C6&amp;$E6,'Character Sets'!$A$3:$H$21,6,FALSE) )</f>
        <v>This is Jordan</v>
      </c>
      <c r="M6" s="111" t="s">
        <v>139</v>
      </c>
      <c r="N6" s="111" t="str">
        <f>_xlfn.CONCAT(_xlfn.IFS($E6="he", "He works", $E6="she", "She works", $E6="they", "They work"), " as ", VLOOKUP($C6&amp;$E6,'Character Sets'!$A$3:$H$21,8,FALSE), " ")</f>
        <v xml:space="preserve">He works as a nurse </v>
      </c>
      <c r="O6" s="111" t="str">
        <f>_xlfn.CONCAT("and ", _xlfn.IFS($E6="he", "has", $E6="she", "has", $E6="they", "have"), " a ", VLOOKUP($C6&amp;$E6,'Character Sets'!$A$3:$H$21,7,FALSE), ".")</f>
        <v>and has a dog.</v>
      </c>
      <c r="P6" s="111" t="str">
        <f t="shared" si="4"/>
        <v>He has a younger brother.</v>
      </c>
      <c r="Q6" s="111" t="str">
        <f t="shared" si="5"/>
        <v>And he has a younger sister.</v>
      </c>
      <c r="R6" s="46">
        <v>1</v>
      </c>
      <c r="S6" s="46" t="str" cm="1">
        <f t="array" ref="S6">_xlfn.IFS($B6="both","_nametag",$B6="nametag","_nametag",$B6="intro","",$B6="neither","")</f>
        <v>_nametag</v>
      </c>
      <c r="T6" s="127" t="str" cm="1">
        <f t="array" ref="T6">_xlfn.IFS($E6="he", "He has", $E6="she", "She has", $E6="they", "They have")</f>
        <v>He has</v>
      </c>
    </row>
    <row r="7" spans="1:30" x14ac:dyDescent="0.25">
      <c r="A7" s="46">
        <v>2</v>
      </c>
      <c r="B7" s="46" t="s">
        <v>64</v>
      </c>
      <c r="C7" s="46">
        <v>2</v>
      </c>
      <c r="D7" s="111" t="str">
        <f t="shared" si="0"/>
        <v>both_list2_char2</v>
      </c>
      <c r="E7" s="123" t="s">
        <v>196</v>
      </c>
      <c r="F7" s="46">
        <f>VLOOKUP($C7&amp;$E7,'Character Sets'!$A$3:$H$21,3,FALSE)</f>
        <v>5</v>
      </c>
      <c r="G7" s="46" t="str">
        <f>VLOOKUP($C7&amp;$E7,'Character Sets'!$A$3:$H$21,4,FALSE)</f>
        <v>ST2</v>
      </c>
      <c r="H7" s="46" t="str">
        <f>LOWER(VLOOKUP($C7&amp;$E7,'Character Sets'!$A$3:$H$21,6,FALSE))</f>
        <v>casey</v>
      </c>
      <c r="I7" s="114" t="str">
        <f t="shared" si="1"/>
        <v>ST2_she_casey_nametag.png</v>
      </c>
      <c r="J7" s="111" t="str">
        <f t="shared" si="2"/>
        <v>ST2_brother_casey.png</v>
      </c>
      <c r="K7" s="111" t="str">
        <f t="shared" si="3"/>
        <v>ST2_sister_casey.png</v>
      </c>
      <c r="L7" s="114" t="str">
        <f>_xlfn.CONCAT("This is ", VLOOKUP($C7&amp;$E7,'Character Sets'!$A$3:$H$21,6,FALSE) )</f>
        <v>This is Casey</v>
      </c>
      <c r="M7" s="111" t="s">
        <v>140</v>
      </c>
      <c r="N7" s="111" t="str">
        <f>_xlfn.CONCAT(_xlfn.IFS($E7="he", "He works", $E7="she", "She works", $E7="they", "They work"), " as ", VLOOKUP($C7&amp;$E7,'Character Sets'!$A$3:$H$21,8,FALSE), " ")</f>
        <v xml:space="preserve">She works as an engineer </v>
      </c>
      <c r="O7" s="111" t="str">
        <f>_xlfn.CONCAT("and ", _xlfn.IFS($E7="he", "has", $E7="she", "has", $E7="they", "have"), " a ", VLOOKUP($C7&amp;$E7,'Character Sets'!$A$3:$H$21,7,FALSE), ".")</f>
        <v>and has a fish.</v>
      </c>
      <c r="P7" s="111" t="str">
        <f t="shared" si="4"/>
        <v>She has a younger brother.</v>
      </c>
      <c r="Q7" s="111" t="str">
        <f t="shared" si="5"/>
        <v>And she has a younger sister.</v>
      </c>
      <c r="R7" s="46">
        <v>2</v>
      </c>
      <c r="S7" s="46" t="str" cm="1">
        <f t="array" ref="S7">_xlfn.IFS($B7="both","_nametag",$B7="nametag","_nametag",$B7="intro","",$B7="neither","")</f>
        <v>_nametag</v>
      </c>
      <c r="T7" s="127" t="str" cm="1">
        <f t="array" ref="T7">_xlfn.IFS($E7="he", "He has", $E7="she", "She has", $E7="they", "They have")</f>
        <v>She has</v>
      </c>
    </row>
    <row r="8" spans="1:30" x14ac:dyDescent="0.25">
      <c r="A8" s="46">
        <v>2</v>
      </c>
      <c r="B8" s="46" t="s">
        <v>64</v>
      </c>
      <c r="C8" s="46">
        <v>2</v>
      </c>
      <c r="D8" s="111" t="str">
        <f t="shared" si="0"/>
        <v>both_list2_char3</v>
      </c>
      <c r="E8" s="123" t="s">
        <v>197</v>
      </c>
      <c r="F8" s="46">
        <f>VLOOKUP($C8&amp;$E8,'Character Sets'!$A$3:$H$21,3,FALSE)</f>
        <v>6</v>
      </c>
      <c r="G8" s="46" t="str">
        <f>VLOOKUP($C8&amp;$E8,'Character Sets'!$A$3:$H$21,4,FALSE)</f>
        <v>ST3</v>
      </c>
      <c r="H8" s="46" t="str">
        <f>LOWER(VLOOKUP($C8&amp;$E8,'Character Sets'!$A$3:$H$21,6,FALSE))</f>
        <v>jaime</v>
      </c>
      <c r="I8" s="114" t="str">
        <f t="shared" si="1"/>
        <v>ST3_they_jaime_nametag.png</v>
      </c>
      <c r="J8" s="111" t="str">
        <f t="shared" si="2"/>
        <v>ST3_brother_jaime.png</v>
      </c>
      <c r="K8" s="111" t="str">
        <f t="shared" si="3"/>
        <v>ST3_sister_jaime.png</v>
      </c>
      <c r="L8" s="114" t="str">
        <f>_xlfn.CONCAT("This is ", VLOOKUP($C8&amp;$E8,'Character Sets'!$A$3:$H$21,6,FALSE) )</f>
        <v>This is Jaime</v>
      </c>
      <c r="M8" s="111" t="s">
        <v>141</v>
      </c>
      <c r="N8" s="111" t="str">
        <f>_xlfn.CONCAT(_xlfn.IFS($E8="he", "He works", $E8="she", "She works", $E8="they", "They work"), " as ", VLOOKUP($C8&amp;$E8,'Character Sets'!$A$3:$H$21,8,FALSE), " ")</f>
        <v xml:space="preserve">They work as a teacher </v>
      </c>
      <c r="O8" s="111" t="str">
        <f>_xlfn.CONCAT("and ", _xlfn.IFS($E8="he", "has", $E8="she", "has", $E8="they", "have"), " a ", VLOOKUP($C8&amp;$E8,'Character Sets'!$A$3:$H$21,7,FALSE), ".")</f>
        <v>and have a cat.</v>
      </c>
      <c r="P8" s="111" t="str">
        <f t="shared" si="4"/>
        <v>They have a younger brother.</v>
      </c>
      <c r="Q8" s="111" t="str">
        <f t="shared" si="5"/>
        <v>And they have a younger sister.</v>
      </c>
      <c r="R8" s="46">
        <v>3</v>
      </c>
      <c r="S8" s="46" t="str" cm="1">
        <f t="array" ref="S8">_xlfn.IFS($B8="both","_nametag",$B8="nametag","_nametag",$B8="intro","",$B8="neither","")</f>
        <v>_nametag</v>
      </c>
      <c r="T8" s="127" t="str" cm="1">
        <f t="array" ref="T8">_xlfn.IFS($E8="he", "He has", $E8="she", "She has", $E8="they", "They have")</f>
        <v>They have</v>
      </c>
    </row>
    <row r="9" spans="1:30" x14ac:dyDescent="0.25">
      <c r="A9" s="46">
        <v>3</v>
      </c>
      <c r="B9" s="46" t="s">
        <v>64</v>
      </c>
      <c r="C9" s="46">
        <v>3</v>
      </c>
      <c r="D9" s="111" t="str">
        <f t="shared" si="0"/>
        <v>both_list3_char1</v>
      </c>
      <c r="E9" s="123" t="s">
        <v>195</v>
      </c>
      <c r="F9" s="46">
        <f>VLOOKUP($C9&amp;$E9,'Character Sets'!$A$3:$H$21,3,FALSE)</f>
        <v>7</v>
      </c>
      <c r="G9" s="46" t="str">
        <f>VLOOKUP($C9&amp;$E9,'Character Sets'!$A$3:$H$21,4,FALSE)</f>
        <v>HT3</v>
      </c>
      <c r="H9" s="46" t="str">
        <f>LOWER(VLOOKUP($C9&amp;$E9,'Character Sets'!$A$3:$H$21,6,FALSE))</f>
        <v>jaime</v>
      </c>
      <c r="I9" s="114" t="str">
        <f t="shared" si="1"/>
        <v>HT3_he_jaime_nametag.png</v>
      </c>
      <c r="J9" s="111" t="str">
        <f t="shared" si="2"/>
        <v>HT3_brother_jaime.png</v>
      </c>
      <c r="K9" s="111" t="str">
        <f t="shared" si="3"/>
        <v>HT3_sister_jaime.png</v>
      </c>
      <c r="L9" s="114" t="str">
        <f>_xlfn.CONCAT("This is ", VLOOKUP($C9&amp;$E9,'Character Sets'!$A$3:$H$21,6,FALSE) )</f>
        <v>This is Jaime</v>
      </c>
      <c r="M9" s="111" t="s">
        <v>139</v>
      </c>
      <c r="N9" s="111" t="str">
        <f>_xlfn.CONCAT(_xlfn.IFS($E9="he", "He works", $E9="she", "She works", $E9="they", "They work"), " as ", VLOOKUP($C9&amp;$E9,'Character Sets'!$A$3:$H$21,8,FALSE), " ")</f>
        <v xml:space="preserve">He works as a teacher </v>
      </c>
      <c r="O9" s="111" t="str">
        <f>_xlfn.CONCAT("and ", _xlfn.IFS($E9="he", "has", $E9="she", "has", $E9="they", "have"), " a ", VLOOKUP($C9&amp;$E9,'Character Sets'!$A$3:$H$21,7,FALSE), ".")</f>
        <v>and has a fish.</v>
      </c>
      <c r="P9" s="111" t="str">
        <f t="shared" si="4"/>
        <v>He has a younger brother.</v>
      </c>
      <c r="Q9" s="111" t="str">
        <f t="shared" si="5"/>
        <v>And he has a younger sister.</v>
      </c>
      <c r="R9" s="46">
        <v>1</v>
      </c>
      <c r="S9" s="46" t="str" cm="1">
        <f t="array" ref="S9">_xlfn.IFS($B9="both","_nametag",$B9="nametag","_nametag",$B9="intro","",$B9="neither","")</f>
        <v>_nametag</v>
      </c>
      <c r="T9" s="127" t="str" cm="1">
        <f t="array" ref="T9">_xlfn.IFS($E9="he", "He has", $E9="she", "She has", $E9="they", "They have")</f>
        <v>He has</v>
      </c>
    </row>
    <row r="10" spans="1:30" x14ac:dyDescent="0.25">
      <c r="A10" s="46">
        <v>3</v>
      </c>
      <c r="B10" s="46" t="s">
        <v>64</v>
      </c>
      <c r="C10" s="46">
        <v>3</v>
      </c>
      <c r="D10" s="111" t="str">
        <f t="shared" si="0"/>
        <v>both_list3_char2</v>
      </c>
      <c r="E10" s="123" t="s">
        <v>196</v>
      </c>
      <c r="F10" s="46">
        <f>VLOOKUP($C10&amp;$E10,'Character Sets'!$A$3:$H$21,3,FALSE)</f>
        <v>8</v>
      </c>
      <c r="G10" s="46" t="str">
        <f>VLOOKUP($C10&amp;$E10,'Character Sets'!$A$3:$H$21,4,FALSE)</f>
        <v>ST3</v>
      </c>
      <c r="H10" s="46" t="str">
        <f>LOWER(VLOOKUP($C10&amp;$E10,'Character Sets'!$A$3:$H$21,6,FALSE))</f>
        <v>alex</v>
      </c>
      <c r="I10" s="114" t="str">
        <f t="shared" si="1"/>
        <v>ST3_she_alex_nametag.png</v>
      </c>
      <c r="J10" s="111" t="str">
        <f t="shared" si="2"/>
        <v>ST3_brother_alex.png</v>
      </c>
      <c r="K10" s="111" t="str">
        <f t="shared" si="3"/>
        <v>ST3_sister_alex.png</v>
      </c>
      <c r="L10" s="114" t="str">
        <f>_xlfn.CONCAT("This is ", VLOOKUP($C10&amp;$E10,'Character Sets'!$A$3:$H$21,6,FALSE) )</f>
        <v>This is Alex</v>
      </c>
      <c r="M10" s="111" t="s">
        <v>140</v>
      </c>
      <c r="N10" s="111" t="str">
        <f>_xlfn.CONCAT(_xlfn.IFS($E10="he", "He works", $E10="she", "She works", $E10="they", "They work"), " as ", VLOOKUP($C10&amp;$E10,'Character Sets'!$A$3:$H$21,8,FALSE), " ")</f>
        <v xml:space="preserve">She works as an engineer </v>
      </c>
      <c r="O10" s="111" t="str">
        <f>_xlfn.CONCAT("and ", _xlfn.IFS($E10="he", "has", $E10="she", "has", $E10="they", "have"), " a ", VLOOKUP($C10&amp;$E10,'Character Sets'!$A$3:$H$21,7,FALSE), ".")</f>
        <v>and has a cat.</v>
      </c>
      <c r="P10" s="111" t="str">
        <f t="shared" si="4"/>
        <v>She has a younger brother.</v>
      </c>
      <c r="Q10" s="111" t="str">
        <f t="shared" si="5"/>
        <v>And she has a younger sister.</v>
      </c>
      <c r="R10" s="46">
        <v>2</v>
      </c>
      <c r="S10" s="46" t="str" cm="1">
        <f t="array" ref="S10">_xlfn.IFS($B10="both","_nametag",$B10="nametag","_nametag",$B10="intro","",$B10="neither","")</f>
        <v>_nametag</v>
      </c>
      <c r="T10" s="127" t="str" cm="1">
        <f t="array" ref="T10">_xlfn.IFS($E10="he", "He has", $E10="she", "She has", $E10="they", "They have")</f>
        <v>She has</v>
      </c>
    </row>
    <row r="11" spans="1:30" x14ac:dyDescent="0.25">
      <c r="A11" s="46">
        <v>3</v>
      </c>
      <c r="B11" s="46" t="s">
        <v>64</v>
      </c>
      <c r="C11" s="46">
        <v>3</v>
      </c>
      <c r="D11" s="111" t="str">
        <f t="shared" si="0"/>
        <v>both_list3_char3</v>
      </c>
      <c r="E11" s="123" t="s">
        <v>197</v>
      </c>
      <c r="F11" s="46">
        <f>VLOOKUP($C11&amp;$E11,'Character Sets'!$A$3:$H$21,3,FALSE)</f>
        <v>9</v>
      </c>
      <c r="G11" s="46" t="str">
        <f>VLOOKUP($C11&amp;$E11,'Character Sets'!$A$3:$H$21,4,FALSE)</f>
        <v>HT1</v>
      </c>
      <c r="H11" s="46" t="str">
        <f>LOWER(VLOOKUP($C11&amp;$E11,'Character Sets'!$A$3:$H$21,6,FALSE))</f>
        <v>casey</v>
      </c>
      <c r="I11" s="114" t="str">
        <f t="shared" si="1"/>
        <v>HT1_they_casey_nametag.png</v>
      </c>
      <c r="J11" s="111" t="str">
        <f t="shared" si="2"/>
        <v>HT1_brother_casey.png</v>
      </c>
      <c r="K11" s="111" t="str">
        <f t="shared" si="3"/>
        <v>HT1_sister_casey.png</v>
      </c>
      <c r="L11" s="114" t="str">
        <f>_xlfn.CONCAT("This is ", VLOOKUP($C11&amp;$E11,'Character Sets'!$A$3:$H$21,6,FALSE) )</f>
        <v>This is Casey</v>
      </c>
      <c r="M11" s="111" t="s">
        <v>141</v>
      </c>
      <c r="N11" s="111" t="str">
        <f>_xlfn.CONCAT(_xlfn.IFS($E11="he", "He works", $E11="she", "She works", $E11="they", "They work"), " as ", VLOOKUP($C11&amp;$E11,'Character Sets'!$A$3:$H$21,8,FALSE), " ")</f>
        <v xml:space="preserve">They work as a nurse </v>
      </c>
      <c r="O11" s="111" t="str">
        <f>_xlfn.CONCAT("and ", _xlfn.IFS($E11="he", "has", $E11="she", "has", $E11="they", "have"), " a ", VLOOKUP($C11&amp;$E11,'Character Sets'!$A$3:$H$21,7,FALSE), ".")</f>
        <v>and have a dog.</v>
      </c>
      <c r="P11" s="111" t="str">
        <f t="shared" si="4"/>
        <v>They have a younger brother.</v>
      </c>
      <c r="Q11" s="111" t="str">
        <f t="shared" si="5"/>
        <v>And they have a younger sister.</v>
      </c>
      <c r="R11" s="46">
        <v>3</v>
      </c>
      <c r="S11" s="46" t="str" cm="1">
        <f t="array" ref="S11">_xlfn.IFS($B11="both","_nametag",$B11="nametag","_nametag",$B11="intro","",$B11="neither","")</f>
        <v>_nametag</v>
      </c>
      <c r="T11" s="127" t="str" cm="1">
        <f t="array" ref="T11">_xlfn.IFS($E11="he", "He has", $E11="she", "She has", $E11="they", "They have")</f>
        <v>They have</v>
      </c>
    </row>
    <row r="12" spans="1:30" x14ac:dyDescent="0.25">
      <c r="A12" s="46">
        <v>4</v>
      </c>
      <c r="B12" s="46" t="s">
        <v>64</v>
      </c>
      <c r="C12" s="46">
        <v>4</v>
      </c>
      <c r="D12" s="111" t="str">
        <f t="shared" si="0"/>
        <v>both_list4_char1</v>
      </c>
      <c r="E12" s="123" t="s">
        <v>195</v>
      </c>
      <c r="F12" s="46">
        <f>VLOOKUP($C12&amp;$E12,'Character Sets'!$A$3:$H$21,3,FALSE)</f>
        <v>10</v>
      </c>
      <c r="G12" s="46" t="str">
        <f>VLOOKUP($C12&amp;$E12,'Character Sets'!$A$3:$H$21,4,FALSE)</f>
        <v>HT2</v>
      </c>
      <c r="H12" s="46" t="str">
        <f>LOWER(VLOOKUP($C12&amp;$E12,'Character Sets'!$A$3:$H$21,6,FALSE))</f>
        <v>taylor</v>
      </c>
      <c r="I12" s="114" t="str">
        <f t="shared" si="1"/>
        <v>HT2_he_taylor_nametag.png</v>
      </c>
      <c r="J12" s="111" t="str">
        <f t="shared" si="2"/>
        <v>HT2_brother_taylor.png</v>
      </c>
      <c r="K12" s="111" t="str">
        <f t="shared" si="3"/>
        <v>HT2_sister_taylor.png</v>
      </c>
      <c r="L12" s="114" t="str">
        <f>_xlfn.CONCAT("This is ", VLOOKUP($C12&amp;$E12,'Character Sets'!$A$3:$H$21,6,FALSE) )</f>
        <v>This is Taylor</v>
      </c>
      <c r="M12" s="111" t="s">
        <v>139</v>
      </c>
      <c r="N12" s="111" t="str">
        <f>_xlfn.CONCAT(_xlfn.IFS($E12="he", "He works", $E12="she", "She works", $E12="they", "They work"), " as ", VLOOKUP($C12&amp;$E12,'Character Sets'!$A$3:$H$21,8,FALSE), " ")</f>
        <v xml:space="preserve">He works as an engineer </v>
      </c>
      <c r="O12" s="111" t="str">
        <f>_xlfn.CONCAT("and ", _xlfn.IFS($E12="he", "has", $E12="she", "has", $E12="they", "have"), " a ", VLOOKUP($C12&amp;$E12,'Character Sets'!$A$3:$H$21,7,FALSE), ".")</f>
        <v>and has a cat.</v>
      </c>
      <c r="P12" s="111" t="str">
        <f t="shared" si="4"/>
        <v>He has a younger brother.</v>
      </c>
      <c r="Q12" s="111" t="str">
        <f t="shared" si="5"/>
        <v>And he has a younger sister.</v>
      </c>
      <c r="R12" s="46">
        <v>1</v>
      </c>
      <c r="S12" s="46" t="str" cm="1">
        <f t="array" ref="S12">_xlfn.IFS($B12="both","_nametag",$B12="nametag","_nametag",$B12="intro","",$B12="neither","")</f>
        <v>_nametag</v>
      </c>
      <c r="T12" s="127" t="str" cm="1">
        <f t="array" ref="T12">_xlfn.IFS($E12="he", "He has", $E12="she", "She has", $E12="they", "They have")</f>
        <v>He has</v>
      </c>
    </row>
    <row r="13" spans="1:30" x14ac:dyDescent="0.25">
      <c r="A13" s="46">
        <v>4</v>
      </c>
      <c r="B13" s="46" t="s">
        <v>64</v>
      </c>
      <c r="C13" s="46">
        <v>4</v>
      </c>
      <c r="D13" s="111" t="str">
        <f t="shared" si="0"/>
        <v>both_list4_char2</v>
      </c>
      <c r="E13" s="123" t="s">
        <v>196</v>
      </c>
      <c r="F13" s="46">
        <f>VLOOKUP($C13&amp;$E13,'Character Sets'!$A$3:$H$21,3,FALSE)</f>
        <v>11</v>
      </c>
      <c r="G13" s="46" t="str">
        <f>VLOOKUP($C13&amp;$E13,'Character Sets'!$A$3:$H$21,4,FALSE)</f>
        <v>ST1</v>
      </c>
      <c r="H13" s="46" t="str">
        <f>LOWER(VLOOKUP($C13&amp;$E13,'Character Sets'!$A$3:$H$21,6,FALSE))</f>
        <v>jordan</v>
      </c>
      <c r="I13" s="114" t="str">
        <f t="shared" si="1"/>
        <v>ST1_she_jordan_nametag.png</v>
      </c>
      <c r="J13" s="111" t="str">
        <f t="shared" si="2"/>
        <v>ST1_brother_jordan.png</v>
      </c>
      <c r="K13" s="111" t="str">
        <f t="shared" si="3"/>
        <v>ST1_sister_jordan.png</v>
      </c>
      <c r="L13" s="114" t="str">
        <f>_xlfn.CONCAT("This is ", VLOOKUP($C13&amp;$E13,'Character Sets'!$A$3:$H$21,6,FALSE) )</f>
        <v>This is Jordan</v>
      </c>
      <c r="M13" s="111" t="s">
        <v>140</v>
      </c>
      <c r="N13" s="111" t="str">
        <f>_xlfn.CONCAT(_xlfn.IFS($E13="he", "He works", $E13="she", "She works", $E13="they", "They work"), " as ", VLOOKUP($C13&amp;$E13,'Character Sets'!$A$3:$H$21,8,FALSE), " ")</f>
        <v xml:space="preserve">She works as a nurse </v>
      </c>
      <c r="O13" s="111" t="str">
        <f>_xlfn.CONCAT("and ", _xlfn.IFS($E13="he", "has", $E13="she", "has", $E13="they", "have"), " a ", VLOOKUP($C13&amp;$E13,'Character Sets'!$A$3:$H$21,7,FALSE), ".")</f>
        <v>and has a dog.</v>
      </c>
      <c r="P13" s="111" t="str">
        <f t="shared" si="4"/>
        <v>She has a younger brother.</v>
      </c>
      <c r="Q13" s="111" t="str">
        <f t="shared" si="5"/>
        <v>And she has a younger sister.</v>
      </c>
      <c r="R13" s="46">
        <v>2</v>
      </c>
      <c r="S13" s="46" t="str" cm="1">
        <f t="array" ref="S13">_xlfn.IFS($B13="both","_nametag",$B13="nametag","_nametag",$B13="intro","",$B13="neither","")</f>
        <v>_nametag</v>
      </c>
      <c r="T13" s="127" t="str" cm="1">
        <f t="array" ref="T13">_xlfn.IFS($E13="he", "He has", $E13="she", "She has", $E13="they", "They have")</f>
        <v>She has</v>
      </c>
    </row>
    <row r="14" spans="1:30" x14ac:dyDescent="0.25">
      <c r="A14" s="46">
        <v>4</v>
      </c>
      <c r="B14" s="46" t="s">
        <v>64</v>
      </c>
      <c r="C14" s="46">
        <v>4</v>
      </c>
      <c r="D14" s="111" t="str">
        <f t="shared" si="0"/>
        <v>both_list4_char3</v>
      </c>
      <c r="E14" s="123" t="s">
        <v>197</v>
      </c>
      <c r="F14" s="46">
        <f>VLOOKUP($C14&amp;$E14,'Character Sets'!$A$3:$H$21,3,FALSE)</f>
        <v>12</v>
      </c>
      <c r="G14" s="46" t="str">
        <f>VLOOKUP($C14&amp;$E14,'Character Sets'!$A$3:$H$21,4,FALSE)</f>
        <v>ST2</v>
      </c>
      <c r="H14" s="46" t="str">
        <f>LOWER(VLOOKUP($C14&amp;$E14,'Character Sets'!$A$3:$H$21,6,FALSE))</f>
        <v>sam</v>
      </c>
      <c r="I14" s="114" t="str">
        <f t="shared" si="1"/>
        <v>ST2_they_sam_nametag.png</v>
      </c>
      <c r="J14" s="111" t="str">
        <f t="shared" si="2"/>
        <v>ST2_brother_sam.png</v>
      </c>
      <c r="K14" s="111" t="str">
        <f t="shared" si="3"/>
        <v>ST2_sister_sam.png</v>
      </c>
      <c r="L14" s="114" t="str">
        <f>_xlfn.CONCAT("This is ", VLOOKUP($C14&amp;$E14,'Character Sets'!$A$3:$H$21,6,FALSE) )</f>
        <v>This is Sam</v>
      </c>
      <c r="M14" s="111" t="s">
        <v>141</v>
      </c>
      <c r="N14" s="111" t="str">
        <f>_xlfn.CONCAT(_xlfn.IFS($E14="he", "He works", $E14="she", "She works", $E14="they", "They work"), " as ", VLOOKUP($C14&amp;$E14,'Character Sets'!$A$3:$H$21,8,FALSE), " ")</f>
        <v xml:space="preserve">They work as a teacher </v>
      </c>
      <c r="O14" s="111" t="str">
        <f>_xlfn.CONCAT("and ", _xlfn.IFS($E14="he", "has", $E14="she", "has", $E14="they", "have"), " a ", VLOOKUP($C14&amp;$E14,'Character Sets'!$A$3:$H$21,7,FALSE), ".")</f>
        <v>and have a fish.</v>
      </c>
      <c r="P14" s="111" t="str">
        <f t="shared" si="4"/>
        <v>They have a younger brother.</v>
      </c>
      <c r="Q14" s="111" t="str">
        <f t="shared" si="5"/>
        <v>And they have a younger sister.</v>
      </c>
      <c r="R14" s="46">
        <v>3</v>
      </c>
      <c r="S14" s="46" t="str" cm="1">
        <f t="array" ref="S14">_xlfn.IFS($B14="both","_nametag",$B14="nametag","_nametag",$B14="intro","",$B14="neither","")</f>
        <v>_nametag</v>
      </c>
      <c r="T14" s="127" t="str" cm="1">
        <f t="array" ref="T14">_xlfn.IFS($E14="he", "He has", $E14="she", "She has", $E14="they", "They have")</f>
        <v>They have</v>
      </c>
    </row>
    <row r="15" spans="1:30" x14ac:dyDescent="0.25">
      <c r="A15" s="46">
        <v>5</v>
      </c>
      <c r="B15" s="46" t="s">
        <v>64</v>
      </c>
      <c r="C15" s="46">
        <v>5</v>
      </c>
      <c r="D15" s="111" t="str">
        <f t="shared" si="0"/>
        <v>both_list5_char1</v>
      </c>
      <c r="E15" s="123" t="s">
        <v>195</v>
      </c>
      <c r="F15" s="46">
        <f>VLOOKUP($C15&amp;$E15,'Character Sets'!$A$3:$H$21,3,FALSE)</f>
        <v>13</v>
      </c>
      <c r="G15" s="46" t="str">
        <f>VLOOKUP($C15&amp;$E15,'Character Sets'!$A$3:$H$21,4,FALSE)</f>
        <v>HT2</v>
      </c>
      <c r="H15" s="46" t="str">
        <f>LOWER(VLOOKUP($C15&amp;$E15,'Character Sets'!$A$3:$H$21,6,FALSE))</f>
        <v>casey</v>
      </c>
      <c r="I15" s="114" t="str">
        <f t="shared" si="1"/>
        <v>HT2_he_casey_nametag.png</v>
      </c>
      <c r="J15" s="111" t="str">
        <f t="shared" si="2"/>
        <v>HT2_brother_casey.png</v>
      </c>
      <c r="K15" s="111" t="str">
        <f t="shared" si="3"/>
        <v>HT2_sister_casey.png</v>
      </c>
      <c r="L15" s="114" t="str">
        <f>_xlfn.CONCAT("This is ", VLOOKUP($C15&amp;$E15,'Character Sets'!$A$3:$H$21,6,FALSE) )</f>
        <v>This is Casey</v>
      </c>
      <c r="M15" s="111" t="s">
        <v>139</v>
      </c>
      <c r="N15" s="111" t="str">
        <f>_xlfn.CONCAT(_xlfn.IFS($E15="he", "He works", $E15="she", "She works", $E15="they", "They work"), " as ", VLOOKUP($C15&amp;$E15,'Character Sets'!$A$3:$H$21,8,FALSE), " ")</f>
        <v xml:space="preserve">He works as a nurse </v>
      </c>
      <c r="O15" s="111" t="str">
        <f>_xlfn.CONCAT("and ", _xlfn.IFS($E15="he", "has", $E15="she", "has", $E15="they", "have"), " a ", VLOOKUP($C15&amp;$E15,'Character Sets'!$A$3:$H$21,7,FALSE), ".")</f>
        <v>and has a dog.</v>
      </c>
      <c r="P15" s="111" t="str">
        <f t="shared" si="4"/>
        <v>He has a younger brother.</v>
      </c>
      <c r="Q15" s="111" t="str">
        <f t="shared" si="5"/>
        <v>And he has a younger sister.</v>
      </c>
      <c r="R15" s="46">
        <v>1</v>
      </c>
      <c r="S15" s="46" t="str" cm="1">
        <f t="array" ref="S15">_xlfn.IFS($B15="both","_nametag",$B15="nametag","_nametag",$B15="intro","",$B15="neither","")</f>
        <v>_nametag</v>
      </c>
      <c r="T15" s="127" t="str" cm="1">
        <f t="array" ref="T15">_xlfn.IFS($E15="he", "He has", $E15="she", "She has", $E15="they", "They have")</f>
        <v>He has</v>
      </c>
    </row>
    <row r="16" spans="1:30" x14ac:dyDescent="0.25">
      <c r="A16" s="46">
        <v>5</v>
      </c>
      <c r="B16" s="46" t="s">
        <v>64</v>
      </c>
      <c r="C16" s="46">
        <v>5</v>
      </c>
      <c r="D16" s="111" t="str">
        <f t="shared" si="0"/>
        <v>both_list5_char2</v>
      </c>
      <c r="E16" s="123" t="s">
        <v>196</v>
      </c>
      <c r="F16" s="46">
        <f>VLOOKUP($C16&amp;$E16,'Character Sets'!$A$3:$H$21,3,FALSE)</f>
        <v>14</v>
      </c>
      <c r="G16" s="46" t="str">
        <f>VLOOKUP($C16&amp;$E16,'Character Sets'!$A$3:$H$21,4,FALSE)</f>
        <v>ST2</v>
      </c>
      <c r="H16" s="46" t="str">
        <f>LOWER(VLOOKUP($C16&amp;$E16,'Character Sets'!$A$3:$H$21,6,FALSE))</f>
        <v>jaime</v>
      </c>
      <c r="I16" s="114" t="str">
        <f t="shared" si="1"/>
        <v>ST2_she_jaime_nametag.png</v>
      </c>
      <c r="J16" s="111" t="str">
        <f t="shared" si="2"/>
        <v>ST2_brother_jaime.png</v>
      </c>
      <c r="K16" s="111" t="str">
        <f t="shared" si="3"/>
        <v>ST2_sister_jaime.png</v>
      </c>
      <c r="L16" s="114" t="str">
        <f>_xlfn.CONCAT("This is ", VLOOKUP($C16&amp;$E16,'Character Sets'!$A$3:$H$21,6,FALSE) )</f>
        <v>This is Jaime</v>
      </c>
      <c r="M16" s="111" t="s">
        <v>140</v>
      </c>
      <c r="N16" s="111" t="str">
        <f>_xlfn.CONCAT(_xlfn.IFS($E16="he", "He works", $E16="she", "She works", $E16="they", "They work"), " as ", VLOOKUP($C16&amp;$E16,'Character Sets'!$A$3:$H$21,8,FALSE), " ")</f>
        <v xml:space="preserve">She works as an engineer </v>
      </c>
      <c r="O16" s="111" t="str">
        <f>_xlfn.CONCAT("and ", _xlfn.IFS($E16="he", "has", $E16="she", "has", $E16="they", "have"), " a ", VLOOKUP($C16&amp;$E16,'Character Sets'!$A$3:$H$21,7,FALSE), ".")</f>
        <v>and has a fish.</v>
      </c>
      <c r="P16" s="111" t="str">
        <f t="shared" si="4"/>
        <v>She has a younger brother.</v>
      </c>
      <c r="Q16" s="111" t="str">
        <f t="shared" si="5"/>
        <v>And she has a younger sister.</v>
      </c>
      <c r="R16" s="46">
        <v>2</v>
      </c>
      <c r="S16" s="46" t="str" cm="1">
        <f t="array" ref="S16">_xlfn.IFS($B16="both","_nametag",$B16="nametag","_nametag",$B16="intro","",$B16="neither","")</f>
        <v>_nametag</v>
      </c>
      <c r="T16" s="127" t="str" cm="1">
        <f t="array" ref="T16">_xlfn.IFS($E16="he", "He has", $E16="she", "She has", $E16="they", "They have")</f>
        <v>She has</v>
      </c>
    </row>
    <row r="17" spans="1:20" x14ac:dyDescent="0.25">
      <c r="A17" s="46">
        <v>5</v>
      </c>
      <c r="B17" s="46" t="s">
        <v>64</v>
      </c>
      <c r="C17" s="46">
        <v>5</v>
      </c>
      <c r="D17" s="111" t="str">
        <f t="shared" si="0"/>
        <v>both_list5_char3</v>
      </c>
      <c r="E17" s="123" t="s">
        <v>197</v>
      </c>
      <c r="F17" s="46">
        <f>VLOOKUP($C17&amp;$E17,'Character Sets'!$A$3:$H$21,3,FALSE)</f>
        <v>15</v>
      </c>
      <c r="G17" s="46" t="str">
        <f>VLOOKUP($C17&amp;$E17,'Character Sets'!$A$3:$H$21,4,FALSE)</f>
        <v>ST1</v>
      </c>
      <c r="H17" s="46" t="str">
        <f>LOWER(VLOOKUP($C17&amp;$E17,'Character Sets'!$A$3:$H$21,6,FALSE))</f>
        <v>alex</v>
      </c>
      <c r="I17" s="114" t="str">
        <f t="shared" si="1"/>
        <v>ST1_they_alex_nametag.png</v>
      </c>
      <c r="J17" s="111" t="str">
        <f t="shared" si="2"/>
        <v>ST1_brother_alex.png</v>
      </c>
      <c r="K17" s="111" t="str">
        <f t="shared" si="3"/>
        <v>ST1_sister_alex.png</v>
      </c>
      <c r="L17" s="114" t="str">
        <f>_xlfn.CONCAT("This is ", VLOOKUP($C17&amp;$E17,'Character Sets'!$A$3:$H$21,6,FALSE) )</f>
        <v>This is Alex</v>
      </c>
      <c r="M17" s="111" t="s">
        <v>141</v>
      </c>
      <c r="N17" s="111" t="str">
        <f>_xlfn.CONCAT(_xlfn.IFS($E17="he", "He works", $E17="she", "She works", $E17="they", "They work"), " as ", VLOOKUP($C17&amp;$E17,'Character Sets'!$A$3:$H$21,8,FALSE), " ")</f>
        <v xml:space="preserve">They work as a teacher </v>
      </c>
      <c r="O17" s="111" t="str">
        <f>_xlfn.CONCAT("and ", _xlfn.IFS($E17="he", "has", $E17="she", "has", $E17="they", "have"), " a ", VLOOKUP($C17&amp;$E17,'Character Sets'!$A$3:$H$21,7,FALSE), ".")</f>
        <v>and have a cat.</v>
      </c>
      <c r="P17" s="111" t="str">
        <f t="shared" si="4"/>
        <v>They have a younger brother.</v>
      </c>
      <c r="Q17" s="111" t="str">
        <f t="shared" si="5"/>
        <v>And they have a younger sister.</v>
      </c>
      <c r="R17" s="46">
        <v>3</v>
      </c>
      <c r="S17" s="46" t="str" cm="1">
        <f t="array" ref="S17">_xlfn.IFS($B17="both","_nametag",$B17="nametag","_nametag",$B17="intro","",$B17="neither","")</f>
        <v>_nametag</v>
      </c>
      <c r="T17" s="127" t="str" cm="1">
        <f t="array" ref="T17">_xlfn.IFS($E17="he", "He has", $E17="she", "She has", $E17="they", "They have")</f>
        <v>They have</v>
      </c>
    </row>
    <row r="18" spans="1:20" x14ac:dyDescent="0.25">
      <c r="A18" s="46">
        <v>6</v>
      </c>
      <c r="B18" s="46" t="s">
        <v>64</v>
      </c>
      <c r="C18" s="46">
        <v>6</v>
      </c>
      <c r="D18" s="111" t="str">
        <f t="shared" si="0"/>
        <v>both_list6_char1</v>
      </c>
      <c r="E18" s="123" t="s">
        <v>195</v>
      </c>
      <c r="F18" s="46">
        <f>VLOOKUP($C18&amp;$E18,'Character Sets'!$A$3:$H$21,3,FALSE)</f>
        <v>16</v>
      </c>
      <c r="G18" s="46" t="str">
        <f>VLOOKUP($C18&amp;$E18,'Character Sets'!$A$3:$H$21,4,FALSE)</f>
        <v>HT3</v>
      </c>
      <c r="H18" s="46" t="str">
        <f>LOWER(VLOOKUP($C18&amp;$E18,'Character Sets'!$A$3:$H$21,6,FALSE))</f>
        <v>sam</v>
      </c>
      <c r="I18" s="114" t="str">
        <f t="shared" si="1"/>
        <v>HT3_he_sam_nametag.png</v>
      </c>
      <c r="J18" s="111" t="str">
        <f t="shared" si="2"/>
        <v>HT3_brother_sam.png</v>
      </c>
      <c r="K18" s="111" t="str">
        <f t="shared" si="3"/>
        <v>HT3_sister_sam.png</v>
      </c>
      <c r="L18" s="114" t="str">
        <f>_xlfn.CONCAT("This is ", VLOOKUP($C18&amp;$E18,'Character Sets'!$A$3:$H$21,6,FALSE) )</f>
        <v>This is Sam</v>
      </c>
      <c r="M18" s="111" t="s">
        <v>139</v>
      </c>
      <c r="N18" s="111" t="str">
        <f>_xlfn.CONCAT(_xlfn.IFS($E18="he", "He works", $E18="she", "She works", $E18="they", "They work"), " as ", VLOOKUP($C18&amp;$E18,'Character Sets'!$A$3:$H$21,8,FALSE), " ")</f>
        <v xml:space="preserve">He works as an engineer </v>
      </c>
      <c r="O18" s="111" t="str">
        <f>_xlfn.CONCAT("and ", _xlfn.IFS($E18="he", "has", $E18="she", "has", $E18="they", "have"), " a ", VLOOKUP($C18&amp;$E18,'Character Sets'!$A$3:$H$21,7,FALSE), ".")</f>
        <v>and has a fish.</v>
      </c>
      <c r="P18" s="111" t="str">
        <f t="shared" si="4"/>
        <v>He has a younger brother.</v>
      </c>
      <c r="Q18" s="111" t="str">
        <f t="shared" si="5"/>
        <v>And he has a younger sister.</v>
      </c>
      <c r="R18" s="46">
        <v>1</v>
      </c>
      <c r="S18" s="46" t="str" cm="1">
        <f t="array" ref="S18">_xlfn.IFS($B18="both","_nametag",$B18="nametag","_nametag",$B18="intro","",$B18="neither","")</f>
        <v>_nametag</v>
      </c>
      <c r="T18" s="127" t="str" cm="1">
        <f t="array" ref="T18">_xlfn.IFS($E18="he", "He has", $E18="she", "She has", $E18="they", "They have")</f>
        <v>He has</v>
      </c>
    </row>
    <row r="19" spans="1:20" x14ac:dyDescent="0.25">
      <c r="A19" s="46">
        <v>6</v>
      </c>
      <c r="B19" s="46" t="s">
        <v>64</v>
      </c>
      <c r="C19" s="46">
        <v>6</v>
      </c>
      <c r="D19" s="111" t="str">
        <f t="shared" si="0"/>
        <v>both_list6_char2</v>
      </c>
      <c r="E19" s="123" t="s">
        <v>196</v>
      </c>
      <c r="F19" s="46">
        <f>VLOOKUP($C19&amp;$E19,'Character Sets'!$A$3:$H$21,3,FALSE)</f>
        <v>17</v>
      </c>
      <c r="G19" s="46" t="str">
        <f>VLOOKUP($C19&amp;$E19,'Character Sets'!$A$3:$H$21,4,FALSE)</f>
        <v>ST3</v>
      </c>
      <c r="H19" s="46" t="str">
        <f>LOWER(VLOOKUP($C19&amp;$E19,'Character Sets'!$A$3:$H$21,6,FALSE))</f>
        <v>taylor</v>
      </c>
      <c r="I19" s="114" t="str">
        <f t="shared" si="1"/>
        <v>ST3_she_taylor_nametag.png</v>
      </c>
      <c r="J19" s="111" t="str">
        <f t="shared" si="2"/>
        <v>ST3_brother_taylor.png</v>
      </c>
      <c r="K19" s="111" t="str">
        <f t="shared" si="3"/>
        <v>ST3_sister_taylor.png</v>
      </c>
      <c r="L19" s="114" t="str">
        <f>_xlfn.CONCAT("This is ", VLOOKUP($C19&amp;$E19,'Character Sets'!$A$3:$H$21,6,FALSE) )</f>
        <v>This is Taylor</v>
      </c>
      <c r="M19" s="111" t="s">
        <v>140</v>
      </c>
      <c r="N19" s="111" t="str">
        <f>_xlfn.CONCAT(_xlfn.IFS($E19="he", "He works", $E19="she", "She works", $E19="they", "They work"), " as ", VLOOKUP($C19&amp;$E19,'Character Sets'!$A$3:$H$21,8,FALSE), " ")</f>
        <v xml:space="preserve">She works as a nurse </v>
      </c>
      <c r="O19" s="111" t="str">
        <f>_xlfn.CONCAT("and ", _xlfn.IFS($E19="he", "has", $E19="she", "has", $E19="they", "have"), " a ", VLOOKUP($C19&amp;$E19,'Character Sets'!$A$3:$H$21,7,FALSE), ".")</f>
        <v>and has a cat.</v>
      </c>
      <c r="P19" s="111" t="str">
        <f t="shared" si="4"/>
        <v>She has a younger brother.</v>
      </c>
      <c r="Q19" s="111" t="str">
        <f t="shared" si="5"/>
        <v>And she has a younger sister.</v>
      </c>
      <c r="R19" s="46">
        <v>2</v>
      </c>
      <c r="S19" s="46" t="str" cm="1">
        <f t="array" ref="S19">_xlfn.IFS($B19="both","_nametag",$B19="nametag","_nametag",$B19="intro","",$B19="neither","")</f>
        <v>_nametag</v>
      </c>
      <c r="T19" s="127" t="str" cm="1">
        <f t="array" ref="T19">_xlfn.IFS($E19="he", "He has", $E19="she", "She has", $E19="they", "They have")</f>
        <v>She has</v>
      </c>
    </row>
    <row r="20" spans="1:20" x14ac:dyDescent="0.25">
      <c r="A20" s="46">
        <v>6</v>
      </c>
      <c r="B20" s="46" t="s">
        <v>64</v>
      </c>
      <c r="C20" s="46">
        <v>6</v>
      </c>
      <c r="D20" s="111" t="str">
        <f t="shared" si="0"/>
        <v>both_list6_char3</v>
      </c>
      <c r="E20" s="123" t="s">
        <v>197</v>
      </c>
      <c r="F20" s="46">
        <f>VLOOKUP($C20&amp;$E20,'Character Sets'!$A$3:$H$21,3,FALSE)</f>
        <v>18</v>
      </c>
      <c r="G20" s="46" t="str">
        <f>VLOOKUP($C20&amp;$E20,'Character Sets'!$A$3:$H$21,4,FALSE)</f>
        <v>HT2</v>
      </c>
      <c r="H20" s="46" t="str">
        <f>LOWER(VLOOKUP($C20&amp;$E20,'Character Sets'!$A$3:$H$21,6,FALSE))</f>
        <v>jordan</v>
      </c>
      <c r="I20" s="114" t="str">
        <f t="shared" si="1"/>
        <v>HT2_they_jordan_nametag.png</v>
      </c>
      <c r="J20" s="111" t="str">
        <f t="shared" si="2"/>
        <v>HT2_brother_jordan.png</v>
      </c>
      <c r="K20" s="111" t="str">
        <f t="shared" si="3"/>
        <v>HT2_sister_jordan.png</v>
      </c>
      <c r="L20" s="114" t="str">
        <f>_xlfn.CONCAT("This is ", VLOOKUP($C20&amp;$E20,'Character Sets'!$A$3:$H$21,6,FALSE) )</f>
        <v>This is Jordan</v>
      </c>
      <c r="M20" s="111" t="s">
        <v>141</v>
      </c>
      <c r="N20" s="111" t="str">
        <f>_xlfn.CONCAT(_xlfn.IFS($E20="he", "He works", $E20="she", "She works", $E20="they", "They work"), " as ", VLOOKUP($C20&amp;$E20,'Character Sets'!$A$3:$H$21,8,FALSE), " ")</f>
        <v xml:space="preserve">They work as a teacher </v>
      </c>
      <c r="O20" s="111" t="str">
        <f>_xlfn.CONCAT("and ", _xlfn.IFS($E20="he", "has", $E20="she", "has", $E20="they", "have"), " a ", VLOOKUP($C20&amp;$E20,'Character Sets'!$A$3:$H$21,7,FALSE), ".")</f>
        <v>and have a dog.</v>
      </c>
      <c r="P20" s="111" t="str">
        <f t="shared" si="4"/>
        <v>They have a younger brother.</v>
      </c>
      <c r="Q20" s="111" t="str">
        <f t="shared" si="5"/>
        <v>And they have a younger sister.</v>
      </c>
      <c r="R20" s="46">
        <v>3</v>
      </c>
      <c r="S20" s="46" t="str" cm="1">
        <f t="array" ref="S20">_xlfn.IFS($B20="both","_nametag",$B20="nametag","_nametag",$B20="intro","",$B20="neither","")</f>
        <v>_nametag</v>
      </c>
      <c r="T20" s="127" t="str" cm="1">
        <f t="array" ref="T20">_xlfn.IFS($E20="he", "He has", $E20="she", "She has", $E20="they", "They have")</f>
        <v>They have</v>
      </c>
    </row>
    <row r="21" spans="1:20" x14ac:dyDescent="0.25">
      <c r="A21" s="46">
        <v>7</v>
      </c>
      <c r="B21" s="46" t="s">
        <v>123</v>
      </c>
      <c r="C21" s="46">
        <v>1</v>
      </c>
      <c r="D21" s="111" t="str">
        <f t="shared" si="0"/>
        <v>nametag_list1_char1</v>
      </c>
      <c r="E21" s="123" t="s">
        <v>195</v>
      </c>
      <c r="F21" s="46">
        <f>VLOOKUP($C21&amp;$E21,'Character Sets'!$A$3:$H$21,3,FALSE)</f>
        <v>1</v>
      </c>
      <c r="G21" s="46" t="str">
        <f>VLOOKUP($C21&amp;$E21,'Character Sets'!$A$3:$H$21,4,FALSE)</f>
        <v>HT1</v>
      </c>
      <c r="H21" s="46" t="str">
        <f>LOWER(VLOOKUP($C21&amp;$E21,'Character Sets'!$A$3:$H$21,6,FALSE))</f>
        <v>alex</v>
      </c>
      <c r="I21" s="114" t="str">
        <f t="shared" si="1"/>
        <v>HT1_he_alex_nametag.png</v>
      </c>
      <c r="J21" s="111" t="str">
        <f t="shared" si="2"/>
        <v>HT1_brother_alex.png</v>
      </c>
      <c r="K21" s="111" t="str">
        <f t="shared" si="3"/>
        <v>HT1_sister_alex.png</v>
      </c>
      <c r="L21" s="114" t="str">
        <f>_xlfn.CONCAT("This is ", VLOOKUP($C21&amp;$E21,'Character Sets'!$A$3:$H$21,6,FALSE) )</f>
        <v>This is Alex</v>
      </c>
      <c r="M21" s="111" t="s">
        <v>117</v>
      </c>
      <c r="N21" s="111" t="str">
        <f>_xlfn.CONCAT(_xlfn.IFS($E21="he", "He works", $E21="she", "She works", $E21="they", "They work"), " as ", VLOOKUP($C21&amp;$E21,'Character Sets'!$A$3:$H$21,8,FALSE), " ")</f>
        <v xml:space="preserve">He works as an engineer </v>
      </c>
      <c r="O21" s="111" t="str">
        <f>_xlfn.CONCAT("and ", _xlfn.IFS($E21="he", "has", $E21="she", "has", $E21="they", "have"), " a ", VLOOKUP($C21&amp;$E21,'Character Sets'!$A$3:$H$21,7,FALSE), ".")</f>
        <v>and has a cat.</v>
      </c>
      <c r="P21" s="111" t="str">
        <f t="shared" si="4"/>
        <v>He has a younger brother.</v>
      </c>
      <c r="Q21" s="111" t="str">
        <f t="shared" si="5"/>
        <v>And he has a younger sister.</v>
      </c>
      <c r="R21" s="46">
        <v>1</v>
      </c>
      <c r="S21" s="46" t="str" cm="1">
        <f t="array" ref="S21">_xlfn.IFS($B21="both","_nametag",$B21="nametag","_nametag",$B21="intro","",$B21="neither","")</f>
        <v>_nametag</v>
      </c>
      <c r="T21" s="127" t="str" cm="1">
        <f t="array" ref="T21">_xlfn.IFS($E21="he", "He has", $E21="she", "She has", $E21="they", "They have")</f>
        <v>He has</v>
      </c>
    </row>
    <row r="22" spans="1:20" x14ac:dyDescent="0.25">
      <c r="A22" s="46">
        <v>7</v>
      </c>
      <c r="B22" s="46" t="s">
        <v>123</v>
      </c>
      <c r="C22" s="46">
        <v>1</v>
      </c>
      <c r="D22" s="111" t="str">
        <f t="shared" si="0"/>
        <v>nametag_list1_char2</v>
      </c>
      <c r="E22" s="123" t="s">
        <v>196</v>
      </c>
      <c r="F22" s="46">
        <f>VLOOKUP($C22&amp;$E22,'Character Sets'!$A$3:$H$21,3,FALSE)</f>
        <v>2</v>
      </c>
      <c r="G22" s="46" t="str">
        <f>VLOOKUP($C22&amp;$E22,'Character Sets'!$A$3:$H$21,4,FALSE)</f>
        <v>ST1</v>
      </c>
      <c r="H22" s="46" t="str">
        <f>LOWER(VLOOKUP($C22&amp;$E22,'Character Sets'!$A$3:$H$21,6,FALSE))</f>
        <v>sam</v>
      </c>
      <c r="I22" s="114" t="str">
        <f t="shared" si="1"/>
        <v>ST1_she_sam_nametag.png</v>
      </c>
      <c r="J22" s="111" t="str">
        <f t="shared" si="2"/>
        <v>ST1_brother_sam.png</v>
      </c>
      <c r="K22" s="111" t="str">
        <f t="shared" si="3"/>
        <v>ST1_sister_sam.png</v>
      </c>
      <c r="L22" s="114" t="str">
        <f>_xlfn.CONCAT("This is ", VLOOKUP($C22&amp;$E22,'Character Sets'!$A$3:$H$21,6,FALSE) )</f>
        <v>This is Sam</v>
      </c>
      <c r="M22" s="111" t="s">
        <v>117</v>
      </c>
      <c r="N22" s="111" t="str">
        <f>_xlfn.CONCAT(_xlfn.IFS($E22="he", "He works", $E22="she", "She works", $E22="they", "They work"), " as ", VLOOKUP($C22&amp;$E22,'Character Sets'!$A$3:$H$21,8,FALSE), " ")</f>
        <v xml:space="preserve">She works as a nurse </v>
      </c>
      <c r="O22" s="111" t="str">
        <f>_xlfn.CONCAT("and ", _xlfn.IFS($E22="he", "has", $E22="she", "has", $E22="they", "have"), " a ", VLOOKUP($C22&amp;$E22,'Character Sets'!$A$3:$H$21,7,FALSE), ".")</f>
        <v>and has a dog.</v>
      </c>
      <c r="P22" s="111" t="str">
        <f t="shared" si="4"/>
        <v>She has a younger brother.</v>
      </c>
      <c r="Q22" s="111" t="str">
        <f t="shared" si="5"/>
        <v>And she has a younger sister.</v>
      </c>
      <c r="R22" s="46">
        <v>2</v>
      </c>
      <c r="S22" s="46" t="str" cm="1">
        <f t="array" ref="S22">_xlfn.IFS($B22="both","_nametag",$B22="nametag","_nametag",$B22="intro","",$B22="neither","")</f>
        <v>_nametag</v>
      </c>
      <c r="T22" s="127" t="str" cm="1">
        <f t="array" ref="T22">_xlfn.IFS($E22="he", "He has", $E22="she", "She has", $E22="they", "They have")</f>
        <v>She has</v>
      </c>
    </row>
    <row r="23" spans="1:20" x14ac:dyDescent="0.25">
      <c r="A23" s="46">
        <v>7</v>
      </c>
      <c r="B23" s="46" t="s">
        <v>123</v>
      </c>
      <c r="C23" s="46">
        <v>1</v>
      </c>
      <c r="D23" s="111" t="str">
        <f t="shared" si="0"/>
        <v>nametag_list1_char3</v>
      </c>
      <c r="E23" s="123" t="s">
        <v>197</v>
      </c>
      <c r="F23" s="46">
        <f>VLOOKUP($C23&amp;$E23,'Character Sets'!$A$3:$H$21,3,FALSE)</f>
        <v>3</v>
      </c>
      <c r="G23" s="46" t="str">
        <f>VLOOKUP($C23&amp;$E23,'Character Sets'!$A$3:$H$21,4,FALSE)</f>
        <v>HT3</v>
      </c>
      <c r="H23" s="46" t="str">
        <f>LOWER(VLOOKUP($C23&amp;$E23,'Character Sets'!$A$3:$H$21,6,FALSE))</f>
        <v>taylor</v>
      </c>
      <c r="I23" s="114" t="str">
        <f t="shared" si="1"/>
        <v>HT3_they_taylor_nametag.png</v>
      </c>
      <c r="J23" s="111" t="str">
        <f t="shared" si="2"/>
        <v>HT3_brother_taylor.png</v>
      </c>
      <c r="K23" s="111" t="str">
        <f t="shared" si="3"/>
        <v>HT3_sister_taylor.png</v>
      </c>
      <c r="L23" s="114" t="str">
        <f>_xlfn.CONCAT("This is ", VLOOKUP($C23&amp;$E23,'Character Sets'!$A$3:$H$21,6,FALSE) )</f>
        <v>This is Taylor</v>
      </c>
      <c r="M23" s="111" t="s">
        <v>117</v>
      </c>
      <c r="N23" s="111" t="str">
        <f>_xlfn.CONCAT(_xlfn.IFS($E23="he", "He works", $E23="she", "She works", $E23="they", "They work"), " as ", VLOOKUP($C23&amp;$E23,'Character Sets'!$A$3:$H$21,8,FALSE), " ")</f>
        <v xml:space="preserve">They work as a teacher </v>
      </c>
      <c r="O23" s="111" t="str">
        <f>_xlfn.CONCAT("and ", _xlfn.IFS($E23="he", "has", $E23="she", "has", $E23="they", "have"), " a ", VLOOKUP($C23&amp;$E23,'Character Sets'!$A$3:$H$21,7,FALSE), ".")</f>
        <v>and have a fish.</v>
      </c>
      <c r="P23" s="111" t="str">
        <f t="shared" si="4"/>
        <v>They have a younger brother.</v>
      </c>
      <c r="Q23" s="111" t="str">
        <f t="shared" si="5"/>
        <v>And they have a younger sister.</v>
      </c>
      <c r="R23" s="46">
        <v>3</v>
      </c>
      <c r="S23" s="46" t="str" cm="1">
        <f t="array" ref="S23">_xlfn.IFS($B23="both","_nametag",$B23="nametag","_nametag",$B23="intro","",$B23="neither","")</f>
        <v>_nametag</v>
      </c>
      <c r="T23" s="127" t="str" cm="1">
        <f t="array" ref="T23">_xlfn.IFS($E23="he", "He has", $E23="she", "She has", $E23="they", "They have")</f>
        <v>They have</v>
      </c>
    </row>
    <row r="24" spans="1:20" x14ac:dyDescent="0.25">
      <c r="A24" s="46">
        <v>8</v>
      </c>
      <c r="B24" s="46" t="s">
        <v>123</v>
      </c>
      <c r="C24" s="46">
        <v>2</v>
      </c>
      <c r="D24" s="111" t="str">
        <f t="shared" si="0"/>
        <v>nametag_list2_char1</v>
      </c>
      <c r="E24" s="123" t="s">
        <v>195</v>
      </c>
      <c r="F24" s="46">
        <f>VLOOKUP($C24&amp;$E24,'Character Sets'!$A$3:$H$21,3,FALSE)</f>
        <v>4</v>
      </c>
      <c r="G24" s="46" t="str">
        <f>VLOOKUP($C24&amp;$E24,'Character Sets'!$A$3:$H$21,4,FALSE)</f>
        <v>HT1</v>
      </c>
      <c r="H24" s="46" t="str">
        <f>LOWER(VLOOKUP($C24&amp;$E24,'Character Sets'!$A$3:$H$21,6,FALSE))</f>
        <v>jordan</v>
      </c>
      <c r="I24" s="114" t="str">
        <f t="shared" si="1"/>
        <v>HT1_he_jordan_nametag.png</v>
      </c>
      <c r="J24" s="111" t="str">
        <f t="shared" si="2"/>
        <v>HT1_brother_jordan.png</v>
      </c>
      <c r="K24" s="111" t="str">
        <f t="shared" si="3"/>
        <v>HT1_sister_jordan.png</v>
      </c>
      <c r="L24" s="114" t="str">
        <f>_xlfn.CONCAT("This is ", VLOOKUP($C24&amp;$E24,'Character Sets'!$A$3:$H$21,6,FALSE) )</f>
        <v>This is Jordan</v>
      </c>
      <c r="M24" s="111" t="s">
        <v>117</v>
      </c>
      <c r="N24" s="111" t="str">
        <f>_xlfn.CONCAT(_xlfn.IFS($E24="he", "He works", $E24="she", "She works", $E24="they", "They work"), " as ", VLOOKUP($C24&amp;$E24,'Character Sets'!$A$3:$H$21,8,FALSE), " ")</f>
        <v xml:space="preserve">He works as a nurse </v>
      </c>
      <c r="O24" s="111" t="str">
        <f>_xlfn.CONCAT("and ", _xlfn.IFS($E24="he", "has", $E24="she", "has", $E24="they", "have"), " a ", VLOOKUP($C24&amp;$E24,'Character Sets'!$A$3:$H$21,7,FALSE), ".")</f>
        <v>and has a dog.</v>
      </c>
      <c r="P24" s="111" t="str">
        <f t="shared" si="4"/>
        <v>He has a younger brother.</v>
      </c>
      <c r="Q24" s="111" t="str">
        <f t="shared" si="5"/>
        <v>And he has a younger sister.</v>
      </c>
      <c r="R24" s="46">
        <v>1</v>
      </c>
      <c r="S24" s="46" t="str" cm="1">
        <f t="array" ref="S24">_xlfn.IFS($B24="both","_nametag",$B24="nametag","_nametag",$B24="intro","",$B24="neither","")</f>
        <v>_nametag</v>
      </c>
      <c r="T24" s="127" t="str" cm="1">
        <f t="array" ref="T24">_xlfn.IFS($E24="he", "He has", $E24="she", "She has", $E24="they", "They have")</f>
        <v>He has</v>
      </c>
    </row>
    <row r="25" spans="1:20" x14ac:dyDescent="0.25">
      <c r="A25" s="46">
        <v>8</v>
      </c>
      <c r="B25" s="46" t="s">
        <v>123</v>
      </c>
      <c r="C25" s="46">
        <v>2</v>
      </c>
      <c r="D25" s="111" t="str">
        <f t="shared" si="0"/>
        <v>nametag_list2_char2</v>
      </c>
      <c r="E25" s="123" t="s">
        <v>196</v>
      </c>
      <c r="F25" s="46">
        <f>VLOOKUP($C25&amp;$E25,'Character Sets'!$A$3:$H$21,3,FALSE)</f>
        <v>5</v>
      </c>
      <c r="G25" s="46" t="str">
        <f>VLOOKUP($C25&amp;$E25,'Character Sets'!$A$3:$H$21,4,FALSE)</f>
        <v>ST2</v>
      </c>
      <c r="H25" s="46" t="str">
        <f>LOWER(VLOOKUP($C25&amp;$E25,'Character Sets'!$A$3:$H$21,6,FALSE))</f>
        <v>casey</v>
      </c>
      <c r="I25" s="114" t="str">
        <f t="shared" si="1"/>
        <v>ST2_she_casey_nametag.png</v>
      </c>
      <c r="J25" s="111" t="str">
        <f t="shared" si="2"/>
        <v>ST2_brother_casey.png</v>
      </c>
      <c r="K25" s="111" t="str">
        <f t="shared" si="3"/>
        <v>ST2_sister_casey.png</v>
      </c>
      <c r="L25" s="114" t="str">
        <f>_xlfn.CONCAT("This is ", VLOOKUP($C25&amp;$E25,'Character Sets'!$A$3:$H$21,6,FALSE) )</f>
        <v>This is Casey</v>
      </c>
      <c r="M25" s="111" t="s">
        <v>117</v>
      </c>
      <c r="N25" s="111" t="str">
        <f>_xlfn.CONCAT(_xlfn.IFS($E25="he", "He works", $E25="she", "She works", $E25="they", "They work"), " as ", VLOOKUP($C25&amp;$E25,'Character Sets'!$A$3:$H$21,8,FALSE), " ")</f>
        <v xml:space="preserve">She works as an engineer </v>
      </c>
      <c r="O25" s="111" t="str">
        <f>_xlfn.CONCAT("and ", _xlfn.IFS($E25="he", "has", $E25="she", "has", $E25="they", "have"), " a ", VLOOKUP($C25&amp;$E25,'Character Sets'!$A$3:$H$21,7,FALSE), ".")</f>
        <v>and has a fish.</v>
      </c>
      <c r="P25" s="111" t="str">
        <f t="shared" si="4"/>
        <v>She has a younger brother.</v>
      </c>
      <c r="Q25" s="111" t="str">
        <f t="shared" si="5"/>
        <v>And she has a younger sister.</v>
      </c>
      <c r="R25" s="46">
        <v>2</v>
      </c>
      <c r="S25" s="46" t="str" cm="1">
        <f t="array" ref="S25">_xlfn.IFS($B25="both","_nametag",$B25="nametag","_nametag",$B25="intro","",$B25="neither","")</f>
        <v>_nametag</v>
      </c>
      <c r="T25" s="127" t="str" cm="1">
        <f t="array" ref="T25">_xlfn.IFS($E25="he", "He has", $E25="she", "She has", $E25="they", "They have")</f>
        <v>She has</v>
      </c>
    </row>
    <row r="26" spans="1:20" x14ac:dyDescent="0.25">
      <c r="A26" s="46">
        <v>8</v>
      </c>
      <c r="B26" s="46" t="s">
        <v>123</v>
      </c>
      <c r="C26" s="46">
        <v>2</v>
      </c>
      <c r="D26" s="111" t="str">
        <f t="shared" si="0"/>
        <v>nametag_list2_char3</v>
      </c>
      <c r="E26" s="123" t="s">
        <v>197</v>
      </c>
      <c r="F26" s="46">
        <f>VLOOKUP($C26&amp;$E26,'Character Sets'!$A$3:$H$21,3,FALSE)</f>
        <v>6</v>
      </c>
      <c r="G26" s="46" t="str">
        <f>VLOOKUP($C26&amp;$E26,'Character Sets'!$A$3:$H$21,4,FALSE)</f>
        <v>ST3</v>
      </c>
      <c r="H26" s="46" t="str">
        <f>LOWER(VLOOKUP($C26&amp;$E26,'Character Sets'!$A$3:$H$21,6,FALSE))</f>
        <v>jaime</v>
      </c>
      <c r="I26" s="114" t="str">
        <f t="shared" si="1"/>
        <v>ST3_they_jaime_nametag.png</v>
      </c>
      <c r="J26" s="111" t="str">
        <f t="shared" si="2"/>
        <v>ST3_brother_jaime.png</v>
      </c>
      <c r="K26" s="111" t="str">
        <f t="shared" si="3"/>
        <v>ST3_sister_jaime.png</v>
      </c>
      <c r="L26" s="114" t="str">
        <f>_xlfn.CONCAT("This is ", VLOOKUP($C26&amp;$E26,'Character Sets'!$A$3:$H$21,6,FALSE) )</f>
        <v>This is Jaime</v>
      </c>
      <c r="M26" s="111" t="s">
        <v>117</v>
      </c>
      <c r="N26" s="111" t="str">
        <f>_xlfn.CONCAT(_xlfn.IFS($E26="he", "He works", $E26="she", "She works", $E26="they", "They work"), " as ", VLOOKUP($C26&amp;$E26,'Character Sets'!$A$3:$H$21,8,FALSE), " ")</f>
        <v xml:space="preserve">They work as a teacher </v>
      </c>
      <c r="O26" s="111" t="str">
        <f>_xlfn.CONCAT("and ", _xlfn.IFS($E26="he", "has", $E26="she", "has", $E26="they", "have"), " a ", VLOOKUP($C26&amp;$E26,'Character Sets'!$A$3:$H$21,7,FALSE), ".")</f>
        <v>and have a cat.</v>
      </c>
      <c r="P26" s="111" t="str">
        <f t="shared" si="4"/>
        <v>They have a younger brother.</v>
      </c>
      <c r="Q26" s="111" t="str">
        <f t="shared" si="5"/>
        <v>And they have a younger sister.</v>
      </c>
      <c r="R26" s="46">
        <v>3</v>
      </c>
      <c r="S26" s="46" t="str" cm="1">
        <f t="array" ref="S26">_xlfn.IFS($B26="both","_nametag",$B26="nametag","_nametag",$B26="intro","",$B26="neither","")</f>
        <v>_nametag</v>
      </c>
      <c r="T26" s="127" t="str" cm="1">
        <f t="array" ref="T26">_xlfn.IFS($E26="he", "He has", $E26="she", "She has", $E26="they", "They have")</f>
        <v>They have</v>
      </c>
    </row>
    <row r="27" spans="1:20" x14ac:dyDescent="0.25">
      <c r="A27" s="46">
        <v>9</v>
      </c>
      <c r="B27" s="46" t="s">
        <v>123</v>
      </c>
      <c r="C27" s="46">
        <v>3</v>
      </c>
      <c r="D27" s="111" t="str">
        <f t="shared" si="0"/>
        <v>nametag_list3_char1</v>
      </c>
      <c r="E27" s="123" t="s">
        <v>195</v>
      </c>
      <c r="F27" s="46">
        <f>VLOOKUP($C27&amp;$E27,'Character Sets'!$A$3:$H$21,3,FALSE)</f>
        <v>7</v>
      </c>
      <c r="G27" s="46" t="str">
        <f>VLOOKUP($C27&amp;$E27,'Character Sets'!$A$3:$H$21,4,FALSE)</f>
        <v>HT3</v>
      </c>
      <c r="H27" s="46" t="str">
        <f>LOWER(VLOOKUP($C27&amp;$E27,'Character Sets'!$A$3:$H$21,6,FALSE))</f>
        <v>jaime</v>
      </c>
      <c r="I27" s="114" t="str">
        <f t="shared" si="1"/>
        <v>HT3_he_jaime_nametag.png</v>
      </c>
      <c r="J27" s="111" t="str">
        <f t="shared" si="2"/>
        <v>HT3_brother_jaime.png</v>
      </c>
      <c r="K27" s="111" t="str">
        <f t="shared" si="3"/>
        <v>HT3_sister_jaime.png</v>
      </c>
      <c r="L27" s="114" t="str">
        <f>_xlfn.CONCAT("This is ", VLOOKUP($C27&amp;$E27,'Character Sets'!$A$3:$H$21,6,FALSE) )</f>
        <v>This is Jaime</v>
      </c>
      <c r="M27" s="111" t="s">
        <v>117</v>
      </c>
      <c r="N27" s="111" t="str">
        <f>_xlfn.CONCAT(_xlfn.IFS($E27="he", "He works", $E27="she", "She works", $E27="they", "They work"), " as ", VLOOKUP($C27&amp;$E27,'Character Sets'!$A$3:$H$21,8,FALSE), " ")</f>
        <v xml:space="preserve">He works as a teacher </v>
      </c>
      <c r="O27" s="111" t="str">
        <f>_xlfn.CONCAT("and ", _xlfn.IFS($E27="he", "has", $E27="she", "has", $E27="they", "have"), " a ", VLOOKUP($C27&amp;$E27,'Character Sets'!$A$3:$H$21,7,FALSE), ".")</f>
        <v>and has a fish.</v>
      </c>
      <c r="P27" s="111" t="str">
        <f t="shared" si="4"/>
        <v>He has a younger brother.</v>
      </c>
      <c r="Q27" s="111" t="str">
        <f t="shared" si="5"/>
        <v>And he has a younger sister.</v>
      </c>
      <c r="R27" s="46">
        <v>1</v>
      </c>
      <c r="S27" s="46" t="str" cm="1">
        <f t="array" ref="S27">_xlfn.IFS($B27="both","_nametag",$B27="nametag","_nametag",$B27="intro","",$B27="neither","")</f>
        <v>_nametag</v>
      </c>
      <c r="T27" s="127" t="str" cm="1">
        <f t="array" ref="T27">_xlfn.IFS($E27="he", "He has", $E27="she", "She has", $E27="they", "They have")</f>
        <v>He has</v>
      </c>
    </row>
    <row r="28" spans="1:20" x14ac:dyDescent="0.25">
      <c r="A28" s="46">
        <v>9</v>
      </c>
      <c r="B28" s="46" t="s">
        <v>123</v>
      </c>
      <c r="C28" s="46">
        <v>3</v>
      </c>
      <c r="D28" s="111" t="str">
        <f t="shared" si="0"/>
        <v>nametag_list3_char2</v>
      </c>
      <c r="E28" s="123" t="s">
        <v>196</v>
      </c>
      <c r="F28" s="46">
        <f>VLOOKUP($C28&amp;$E28,'Character Sets'!$A$3:$H$21,3,FALSE)</f>
        <v>8</v>
      </c>
      <c r="G28" s="46" t="str">
        <f>VLOOKUP($C28&amp;$E28,'Character Sets'!$A$3:$H$21,4,FALSE)</f>
        <v>ST3</v>
      </c>
      <c r="H28" s="46" t="str">
        <f>LOWER(VLOOKUP($C28&amp;$E28,'Character Sets'!$A$3:$H$21,6,FALSE))</f>
        <v>alex</v>
      </c>
      <c r="I28" s="114" t="str">
        <f t="shared" si="1"/>
        <v>ST3_she_alex_nametag.png</v>
      </c>
      <c r="J28" s="111" t="str">
        <f t="shared" si="2"/>
        <v>ST3_brother_alex.png</v>
      </c>
      <c r="K28" s="111" t="str">
        <f t="shared" si="3"/>
        <v>ST3_sister_alex.png</v>
      </c>
      <c r="L28" s="114" t="str">
        <f>_xlfn.CONCAT("This is ", VLOOKUP($C28&amp;$E28,'Character Sets'!$A$3:$H$21,6,FALSE) )</f>
        <v>This is Alex</v>
      </c>
      <c r="M28" s="111" t="s">
        <v>117</v>
      </c>
      <c r="N28" s="111" t="str">
        <f>_xlfn.CONCAT(_xlfn.IFS($E28="he", "He works", $E28="she", "She works", $E28="they", "They work"), " as ", VLOOKUP($C28&amp;$E28,'Character Sets'!$A$3:$H$21,8,FALSE), " ")</f>
        <v xml:space="preserve">She works as an engineer </v>
      </c>
      <c r="O28" s="111" t="str">
        <f>_xlfn.CONCAT("and ", _xlfn.IFS($E28="he", "has", $E28="she", "has", $E28="they", "have"), " a ", VLOOKUP($C28&amp;$E28,'Character Sets'!$A$3:$H$21,7,FALSE), ".")</f>
        <v>and has a cat.</v>
      </c>
      <c r="P28" s="111" t="str">
        <f t="shared" si="4"/>
        <v>She has a younger brother.</v>
      </c>
      <c r="Q28" s="111" t="str">
        <f t="shared" si="5"/>
        <v>And she has a younger sister.</v>
      </c>
      <c r="R28" s="46">
        <v>2</v>
      </c>
      <c r="S28" s="46" t="str" cm="1">
        <f t="array" ref="S28">_xlfn.IFS($B28="both","_nametag",$B28="nametag","_nametag",$B28="intro","",$B28="neither","")</f>
        <v>_nametag</v>
      </c>
      <c r="T28" s="127" t="str" cm="1">
        <f t="array" ref="T28">_xlfn.IFS($E28="he", "He has", $E28="she", "She has", $E28="they", "They have")</f>
        <v>She has</v>
      </c>
    </row>
    <row r="29" spans="1:20" x14ac:dyDescent="0.25">
      <c r="A29" s="46">
        <v>9</v>
      </c>
      <c r="B29" s="46" t="s">
        <v>123</v>
      </c>
      <c r="C29" s="46">
        <v>3</v>
      </c>
      <c r="D29" s="111" t="str">
        <f t="shared" si="0"/>
        <v>nametag_list3_char3</v>
      </c>
      <c r="E29" s="123" t="s">
        <v>197</v>
      </c>
      <c r="F29" s="46">
        <f>VLOOKUP($C29&amp;$E29,'Character Sets'!$A$3:$H$21,3,FALSE)</f>
        <v>9</v>
      </c>
      <c r="G29" s="46" t="str">
        <f>VLOOKUP($C29&amp;$E29,'Character Sets'!$A$3:$H$21,4,FALSE)</f>
        <v>HT1</v>
      </c>
      <c r="H29" s="46" t="str">
        <f>LOWER(VLOOKUP($C29&amp;$E29,'Character Sets'!$A$3:$H$21,6,FALSE))</f>
        <v>casey</v>
      </c>
      <c r="I29" s="114" t="str">
        <f t="shared" si="1"/>
        <v>HT1_they_casey_nametag.png</v>
      </c>
      <c r="J29" s="111" t="str">
        <f t="shared" si="2"/>
        <v>HT1_brother_casey.png</v>
      </c>
      <c r="K29" s="111" t="str">
        <f t="shared" si="3"/>
        <v>HT1_sister_casey.png</v>
      </c>
      <c r="L29" s="114" t="str">
        <f>_xlfn.CONCAT("This is ", VLOOKUP($C29&amp;$E29,'Character Sets'!$A$3:$H$21,6,FALSE) )</f>
        <v>This is Casey</v>
      </c>
      <c r="M29" s="111" t="s">
        <v>117</v>
      </c>
      <c r="N29" s="111" t="str">
        <f>_xlfn.CONCAT(_xlfn.IFS($E29="he", "He works", $E29="she", "She works", $E29="they", "They work"), " as ", VLOOKUP($C29&amp;$E29,'Character Sets'!$A$3:$H$21,8,FALSE), " ")</f>
        <v xml:space="preserve">They work as a nurse </v>
      </c>
      <c r="O29" s="111" t="str">
        <f>_xlfn.CONCAT("and ", _xlfn.IFS($E29="he", "has", $E29="she", "has", $E29="they", "have"), " a ", VLOOKUP($C29&amp;$E29,'Character Sets'!$A$3:$H$21,7,FALSE), ".")</f>
        <v>and have a dog.</v>
      </c>
      <c r="P29" s="111" t="str">
        <f t="shared" si="4"/>
        <v>They have a younger brother.</v>
      </c>
      <c r="Q29" s="111" t="str">
        <f t="shared" si="5"/>
        <v>And they have a younger sister.</v>
      </c>
      <c r="R29" s="46">
        <v>3</v>
      </c>
      <c r="S29" s="46" t="str" cm="1">
        <f t="array" ref="S29">_xlfn.IFS($B29="both","_nametag",$B29="nametag","_nametag",$B29="intro","",$B29="neither","")</f>
        <v>_nametag</v>
      </c>
      <c r="T29" s="127" t="str" cm="1">
        <f t="array" ref="T29">_xlfn.IFS($E29="he", "He has", $E29="she", "She has", $E29="they", "They have")</f>
        <v>They have</v>
      </c>
    </row>
    <row r="30" spans="1:20" x14ac:dyDescent="0.25">
      <c r="A30" s="46">
        <v>10</v>
      </c>
      <c r="B30" s="46" t="s">
        <v>123</v>
      </c>
      <c r="C30" s="46">
        <v>4</v>
      </c>
      <c r="D30" s="111" t="str">
        <f t="shared" si="0"/>
        <v>nametag_list4_char1</v>
      </c>
      <c r="E30" s="123" t="s">
        <v>195</v>
      </c>
      <c r="F30" s="46">
        <f>VLOOKUP($C30&amp;$E30,'Character Sets'!$A$3:$H$21,3,FALSE)</f>
        <v>10</v>
      </c>
      <c r="G30" s="46" t="str">
        <f>VLOOKUP($C30&amp;$E30,'Character Sets'!$A$3:$H$21,4,FALSE)</f>
        <v>HT2</v>
      </c>
      <c r="H30" s="46" t="str">
        <f>LOWER(VLOOKUP($C30&amp;$E30,'Character Sets'!$A$3:$H$21,6,FALSE))</f>
        <v>taylor</v>
      </c>
      <c r="I30" s="114" t="str">
        <f t="shared" si="1"/>
        <v>HT2_he_taylor_nametag.png</v>
      </c>
      <c r="J30" s="111" t="str">
        <f t="shared" si="2"/>
        <v>HT2_brother_taylor.png</v>
      </c>
      <c r="K30" s="111" t="str">
        <f t="shared" si="3"/>
        <v>HT2_sister_taylor.png</v>
      </c>
      <c r="L30" s="114" t="str">
        <f>_xlfn.CONCAT("This is ", VLOOKUP($C30&amp;$E30,'Character Sets'!$A$3:$H$21,6,FALSE) )</f>
        <v>This is Taylor</v>
      </c>
      <c r="M30" s="111" t="s">
        <v>117</v>
      </c>
      <c r="N30" s="111" t="str">
        <f>_xlfn.CONCAT(_xlfn.IFS($E30="he", "He works", $E30="she", "She works", $E30="they", "They work"), " as ", VLOOKUP($C30&amp;$E30,'Character Sets'!$A$3:$H$21,8,FALSE), " ")</f>
        <v xml:space="preserve">He works as an engineer </v>
      </c>
      <c r="O30" s="111" t="str">
        <f>_xlfn.CONCAT("and ", _xlfn.IFS($E30="he", "has", $E30="she", "has", $E30="they", "have"), " a ", VLOOKUP($C30&amp;$E30,'Character Sets'!$A$3:$H$21,7,FALSE), ".")</f>
        <v>and has a cat.</v>
      </c>
      <c r="P30" s="111" t="str">
        <f t="shared" si="4"/>
        <v>He has a younger brother.</v>
      </c>
      <c r="Q30" s="111" t="str">
        <f t="shared" si="5"/>
        <v>And he has a younger sister.</v>
      </c>
      <c r="R30" s="46">
        <v>1</v>
      </c>
      <c r="S30" s="46" t="str" cm="1">
        <f t="array" ref="S30">_xlfn.IFS($B30="both","_nametag",$B30="nametag","_nametag",$B30="intro","",$B30="neither","")</f>
        <v>_nametag</v>
      </c>
      <c r="T30" s="127" t="str" cm="1">
        <f t="array" ref="T30">_xlfn.IFS($E30="he", "He has", $E30="she", "She has", $E30="they", "They have")</f>
        <v>He has</v>
      </c>
    </row>
    <row r="31" spans="1:20" x14ac:dyDescent="0.25">
      <c r="A31" s="46">
        <v>10</v>
      </c>
      <c r="B31" s="46" t="s">
        <v>123</v>
      </c>
      <c r="C31" s="46">
        <v>4</v>
      </c>
      <c r="D31" s="111" t="str">
        <f t="shared" si="0"/>
        <v>nametag_list4_char2</v>
      </c>
      <c r="E31" s="123" t="s">
        <v>196</v>
      </c>
      <c r="F31" s="46">
        <f>VLOOKUP($C31&amp;$E31,'Character Sets'!$A$3:$H$21,3,FALSE)</f>
        <v>11</v>
      </c>
      <c r="G31" s="46" t="str">
        <f>VLOOKUP($C31&amp;$E31,'Character Sets'!$A$3:$H$21,4,FALSE)</f>
        <v>ST1</v>
      </c>
      <c r="H31" s="46" t="str">
        <f>LOWER(VLOOKUP($C31&amp;$E31,'Character Sets'!$A$3:$H$21,6,FALSE))</f>
        <v>jordan</v>
      </c>
      <c r="I31" s="114" t="str">
        <f t="shared" si="1"/>
        <v>ST1_she_jordan_nametag.png</v>
      </c>
      <c r="J31" s="111" t="str">
        <f t="shared" si="2"/>
        <v>ST1_brother_jordan.png</v>
      </c>
      <c r="K31" s="111" t="str">
        <f t="shared" si="3"/>
        <v>ST1_sister_jordan.png</v>
      </c>
      <c r="L31" s="114" t="str">
        <f>_xlfn.CONCAT("This is ", VLOOKUP($C31&amp;$E31,'Character Sets'!$A$3:$H$21,6,FALSE) )</f>
        <v>This is Jordan</v>
      </c>
      <c r="M31" s="111" t="s">
        <v>117</v>
      </c>
      <c r="N31" s="111" t="str">
        <f>_xlfn.CONCAT(_xlfn.IFS($E31="he", "He works", $E31="she", "She works", $E31="they", "They work"), " as ", VLOOKUP($C31&amp;$E31,'Character Sets'!$A$3:$H$21,8,FALSE), " ")</f>
        <v xml:space="preserve">She works as a nurse </v>
      </c>
      <c r="O31" s="111" t="str">
        <f>_xlfn.CONCAT("and ", _xlfn.IFS($E31="he", "has", $E31="she", "has", $E31="they", "have"), " a ", VLOOKUP($C31&amp;$E31,'Character Sets'!$A$3:$H$21,7,FALSE), ".")</f>
        <v>and has a dog.</v>
      </c>
      <c r="P31" s="111" t="str">
        <f t="shared" si="4"/>
        <v>She has a younger brother.</v>
      </c>
      <c r="Q31" s="111" t="str">
        <f t="shared" si="5"/>
        <v>And she has a younger sister.</v>
      </c>
      <c r="R31" s="46">
        <v>2</v>
      </c>
      <c r="S31" s="46" t="str" cm="1">
        <f t="array" ref="S31">_xlfn.IFS($B31="both","_nametag",$B31="nametag","_nametag",$B31="intro","",$B31="neither","")</f>
        <v>_nametag</v>
      </c>
      <c r="T31" s="127" t="str" cm="1">
        <f t="array" ref="T31">_xlfn.IFS($E31="he", "He has", $E31="she", "She has", $E31="they", "They have")</f>
        <v>She has</v>
      </c>
    </row>
    <row r="32" spans="1:20" x14ac:dyDescent="0.25">
      <c r="A32" s="46">
        <v>10</v>
      </c>
      <c r="B32" s="46" t="s">
        <v>123</v>
      </c>
      <c r="C32" s="46">
        <v>4</v>
      </c>
      <c r="D32" s="111" t="str">
        <f t="shared" si="0"/>
        <v>nametag_list4_char3</v>
      </c>
      <c r="E32" s="123" t="s">
        <v>197</v>
      </c>
      <c r="F32" s="46">
        <f>VLOOKUP($C32&amp;$E32,'Character Sets'!$A$3:$H$21,3,FALSE)</f>
        <v>12</v>
      </c>
      <c r="G32" s="46" t="str">
        <f>VLOOKUP($C32&amp;$E32,'Character Sets'!$A$3:$H$21,4,FALSE)</f>
        <v>ST2</v>
      </c>
      <c r="H32" s="46" t="str">
        <f>LOWER(VLOOKUP($C32&amp;$E32,'Character Sets'!$A$3:$H$21,6,FALSE))</f>
        <v>sam</v>
      </c>
      <c r="I32" s="114" t="str">
        <f t="shared" si="1"/>
        <v>ST2_they_sam_nametag.png</v>
      </c>
      <c r="J32" s="111" t="str">
        <f t="shared" si="2"/>
        <v>ST2_brother_sam.png</v>
      </c>
      <c r="K32" s="111" t="str">
        <f t="shared" si="3"/>
        <v>ST2_sister_sam.png</v>
      </c>
      <c r="L32" s="114" t="str">
        <f>_xlfn.CONCAT("This is ", VLOOKUP($C32&amp;$E32,'Character Sets'!$A$3:$H$21,6,FALSE) )</f>
        <v>This is Sam</v>
      </c>
      <c r="M32" s="111" t="s">
        <v>117</v>
      </c>
      <c r="N32" s="111" t="str">
        <f>_xlfn.CONCAT(_xlfn.IFS($E32="he", "He works", $E32="she", "She works", $E32="they", "They work"), " as ", VLOOKUP($C32&amp;$E32,'Character Sets'!$A$3:$H$21,8,FALSE), " ")</f>
        <v xml:space="preserve">They work as a teacher </v>
      </c>
      <c r="O32" s="111" t="str">
        <f>_xlfn.CONCAT("and ", _xlfn.IFS($E32="he", "has", $E32="she", "has", $E32="they", "have"), " a ", VLOOKUP($C32&amp;$E32,'Character Sets'!$A$3:$H$21,7,FALSE), ".")</f>
        <v>and have a fish.</v>
      </c>
      <c r="P32" s="111" t="str">
        <f t="shared" si="4"/>
        <v>They have a younger brother.</v>
      </c>
      <c r="Q32" s="111" t="str">
        <f t="shared" si="5"/>
        <v>And they have a younger sister.</v>
      </c>
      <c r="R32" s="46">
        <v>3</v>
      </c>
      <c r="S32" s="46" t="str" cm="1">
        <f t="array" ref="S32">_xlfn.IFS($B32="both","_nametag",$B32="nametag","_nametag",$B32="intro","",$B32="neither","")</f>
        <v>_nametag</v>
      </c>
      <c r="T32" s="127" t="str" cm="1">
        <f t="array" ref="T32">_xlfn.IFS($E32="he", "He has", $E32="she", "She has", $E32="they", "They have")</f>
        <v>They have</v>
      </c>
    </row>
    <row r="33" spans="1:20" x14ac:dyDescent="0.25">
      <c r="A33" s="46">
        <v>11</v>
      </c>
      <c r="B33" s="46" t="s">
        <v>123</v>
      </c>
      <c r="C33" s="46">
        <v>5</v>
      </c>
      <c r="D33" s="111" t="str">
        <f t="shared" si="0"/>
        <v>nametag_list5_char1</v>
      </c>
      <c r="E33" s="123" t="s">
        <v>195</v>
      </c>
      <c r="F33" s="46">
        <f>VLOOKUP($C33&amp;$E33,'Character Sets'!$A$3:$H$21,3,FALSE)</f>
        <v>13</v>
      </c>
      <c r="G33" s="46" t="str">
        <f>VLOOKUP($C33&amp;$E33,'Character Sets'!$A$3:$H$21,4,FALSE)</f>
        <v>HT2</v>
      </c>
      <c r="H33" s="46" t="str">
        <f>LOWER(VLOOKUP($C33&amp;$E33,'Character Sets'!$A$3:$H$21,6,FALSE))</f>
        <v>casey</v>
      </c>
      <c r="I33" s="114" t="str">
        <f t="shared" si="1"/>
        <v>HT2_he_casey_nametag.png</v>
      </c>
      <c r="J33" s="111" t="str">
        <f t="shared" si="2"/>
        <v>HT2_brother_casey.png</v>
      </c>
      <c r="K33" s="111" t="str">
        <f t="shared" si="3"/>
        <v>HT2_sister_casey.png</v>
      </c>
      <c r="L33" s="114" t="str">
        <f>_xlfn.CONCAT("This is ", VLOOKUP($C33&amp;$E33,'Character Sets'!$A$3:$H$21,6,FALSE) )</f>
        <v>This is Casey</v>
      </c>
      <c r="M33" s="111" t="s">
        <v>117</v>
      </c>
      <c r="N33" s="111" t="str">
        <f>_xlfn.CONCAT(_xlfn.IFS($E33="he", "He works", $E33="she", "She works", $E33="they", "They work"), " as ", VLOOKUP($C33&amp;$E33,'Character Sets'!$A$3:$H$21,8,FALSE), " ")</f>
        <v xml:space="preserve">He works as a nurse </v>
      </c>
      <c r="O33" s="111" t="str">
        <f>_xlfn.CONCAT("and ", _xlfn.IFS($E33="he", "has", $E33="she", "has", $E33="they", "have"), " a ", VLOOKUP($C33&amp;$E33,'Character Sets'!$A$3:$H$21,7,FALSE), ".")</f>
        <v>and has a dog.</v>
      </c>
      <c r="P33" s="111" t="str">
        <f t="shared" si="4"/>
        <v>He has a younger brother.</v>
      </c>
      <c r="Q33" s="111" t="str">
        <f t="shared" si="5"/>
        <v>And he has a younger sister.</v>
      </c>
      <c r="R33" s="46">
        <v>1</v>
      </c>
      <c r="S33" s="46" t="str" cm="1">
        <f t="array" ref="S33">_xlfn.IFS($B33="both","_nametag",$B33="nametag","_nametag",$B33="intro","",$B33="neither","")</f>
        <v>_nametag</v>
      </c>
      <c r="T33" s="127" t="str" cm="1">
        <f t="array" ref="T33">_xlfn.IFS($E33="he", "He has", $E33="she", "She has", $E33="they", "They have")</f>
        <v>He has</v>
      </c>
    </row>
    <row r="34" spans="1:20" x14ac:dyDescent="0.25">
      <c r="A34" s="46">
        <v>11</v>
      </c>
      <c r="B34" s="46" t="s">
        <v>123</v>
      </c>
      <c r="C34" s="46">
        <v>5</v>
      </c>
      <c r="D34" s="111" t="str">
        <f t="shared" si="0"/>
        <v>nametag_list5_char2</v>
      </c>
      <c r="E34" s="123" t="s">
        <v>196</v>
      </c>
      <c r="F34" s="46">
        <f>VLOOKUP($C34&amp;$E34,'Character Sets'!$A$3:$H$21,3,FALSE)</f>
        <v>14</v>
      </c>
      <c r="G34" s="46" t="str">
        <f>VLOOKUP($C34&amp;$E34,'Character Sets'!$A$3:$H$21,4,FALSE)</f>
        <v>ST2</v>
      </c>
      <c r="H34" s="46" t="str">
        <f>LOWER(VLOOKUP($C34&amp;$E34,'Character Sets'!$A$3:$H$21,6,FALSE))</f>
        <v>jaime</v>
      </c>
      <c r="I34" s="114" t="str">
        <f t="shared" si="1"/>
        <v>ST2_she_jaime_nametag.png</v>
      </c>
      <c r="J34" s="111" t="str">
        <f t="shared" si="2"/>
        <v>ST2_brother_jaime.png</v>
      </c>
      <c r="K34" s="111" t="str">
        <f t="shared" si="3"/>
        <v>ST2_sister_jaime.png</v>
      </c>
      <c r="L34" s="114" t="str">
        <f>_xlfn.CONCAT("This is ", VLOOKUP($C34&amp;$E34,'Character Sets'!$A$3:$H$21,6,FALSE) )</f>
        <v>This is Jaime</v>
      </c>
      <c r="M34" s="111" t="s">
        <v>117</v>
      </c>
      <c r="N34" s="111" t="str">
        <f>_xlfn.CONCAT(_xlfn.IFS($E34="he", "He works", $E34="she", "She works", $E34="they", "They work"), " as ", VLOOKUP($C34&amp;$E34,'Character Sets'!$A$3:$H$21,8,FALSE), " ")</f>
        <v xml:space="preserve">She works as an engineer </v>
      </c>
      <c r="O34" s="111" t="str">
        <f>_xlfn.CONCAT("and ", _xlfn.IFS($E34="he", "has", $E34="she", "has", $E34="they", "have"), " a ", VLOOKUP($C34&amp;$E34,'Character Sets'!$A$3:$H$21,7,FALSE), ".")</f>
        <v>and has a fish.</v>
      </c>
      <c r="P34" s="111" t="str">
        <f t="shared" si="4"/>
        <v>She has a younger brother.</v>
      </c>
      <c r="Q34" s="111" t="str">
        <f t="shared" si="5"/>
        <v>And she has a younger sister.</v>
      </c>
      <c r="R34" s="46">
        <v>2</v>
      </c>
      <c r="S34" s="46" t="str" cm="1">
        <f t="array" ref="S34">_xlfn.IFS($B34="both","_nametag",$B34="nametag","_nametag",$B34="intro","",$B34="neither","")</f>
        <v>_nametag</v>
      </c>
      <c r="T34" s="127" t="str" cm="1">
        <f t="array" ref="T34">_xlfn.IFS($E34="he", "He has", $E34="she", "She has", $E34="they", "They have")</f>
        <v>She has</v>
      </c>
    </row>
    <row r="35" spans="1:20" x14ac:dyDescent="0.25">
      <c r="A35" s="46">
        <v>11</v>
      </c>
      <c r="B35" s="46" t="s">
        <v>123</v>
      </c>
      <c r="C35" s="46">
        <v>5</v>
      </c>
      <c r="D35" s="111" t="str">
        <f t="shared" ref="D35:D66" si="6">_xlfn.CONCAT($B35, "_list", $C35, "_char", $R35)</f>
        <v>nametag_list5_char3</v>
      </c>
      <c r="E35" s="123" t="s">
        <v>197</v>
      </c>
      <c r="F35" s="46">
        <f>VLOOKUP($C35&amp;$E35,'Character Sets'!$A$3:$H$21,3,FALSE)</f>
        <v>15</v>
      </c>
      <c r="G35" s="46" t="str">
        <f>VLOOKUP($C35&amp;$E35,'Character Sets'!$A$3:$H$21,4,FALSE)</f>
        <v>ST1</v>
      </c>
      <c r="H35" s="46" t="str">
        <f>LOWER(VLOOKUP($C35&amp;$E35,'Character Sets'!$A$3:$H$21,6,FALSE))</f>
        <v>alex</v>
      </c>
      <c r="I35" s="114" t="str">
        <f t="shared" si="1"/>
        <v>ST1_they_alex_nametag.png</v>
      </c>
      <c r="J35" s="111" t="str">
        <f t="shared" si="2"/>
        <v>ST1_brother_alex.png</v>
      </c>
      <c r="K35" s="111" t="str">
        <f t="shared" si="3"/>
        <v>ST1_sister_alex.png</v>
      </c>
      <c r="L35" s="114" t="str">
        <f>_xlfn.CONCAT("This is ", VLOOKUP($C35&amp;$E35,'Character Sets'!$A$3:$H$21,6,FALSE) )</f>
        <v>This is Alex</v>
      </c>
      <c r="M35" s="111" t="s">
        <v>117</v>
      </c>
      <c r="N35" s="111" t="str">
        <f>_xlfn.CONCAT(_xlfn.IFS($E35="he", "He works", $E35="she", "She works", $E35="they", "They work"), " as ", VLOOKUP($C35&amp;$E35,'Character Sets'!$A$3:$H$21,8,FALSE), " ")</f>
        <v xml:space="preserve">They work as a teacher </v>
      </c>
      <c r="O35" s="111" t="str">
        <f>_xlfn.CONCAT("and ", _xlfn.IFS($E35="he", "has", $E35="she", "has", $E35="they", "have"), " a ", VLOOKUP($C35&amp;$E35,'Character Sets'!$A$3:$H$21,7,FALSE), ".")</f>
        <v>and have a cat.</v>
      </c>
      <c r="P35" s="111" t="str">
        <f t="shared" si="4"/>
        <v>They have a younger brother.</v>
      </c>
      <c r="Q35" s="111" t="str">
        <f t="shared" si="5"/>
        <v>And they have a younger sister.</v>
      </c>
      <c r="R35" s="46">
        <v>3</v>
      </c>
      <c r="S35" s="46" t="str" cm="1">
        <f t="array" ref="S35">_xlfn.IFS($B35="both","_nametag",$B35="nametag","_nametag",$B35="intro","",$B35="neither","")</f>
        <v>_nametag</v>
      </c>
      <c r="T35" s="127" t="str" cm="1">
        <f t="array" ref="T35">_xlfn.IFS($E35="he", "He has", $E35="she", "She has", $E35="they", "They have")</f>
        <v>They have</v>
      </c>
    </row>
    <row r="36" spans="1:20" x14ac:dyDescent="0.25">
      <c r="A36" s="46">
        <v>12</v>
      </c>
      <c r="B36" s="46" t="s">
        <v>123</v>
      </c>
      <c r="C36" s="46">
        <v>6</v>
      </c>
      <c r="D36" s="111" t="str">
        <f t="shared" si="6"/>
        <v>nametag_list6_char1</v>
      </c>
      <c r="E36" s="123" t="s">
        <v>195</v>
      </c>
      <c r="F36" s="46">
        <f>VLOOKUP($C36&amp;$E36,'Character Sets'!$A$3:$H$21,3,FALSE)</f>
        <v>16</v>
      </c>
      <c r="G36" s="46" t="str">
        <f>VLOOKUP($C36&amp;$E36,'Character Sets'!$A$3:$H$21,4,FALSE)</f>
        <v>HT3</v>
      </c>
      <c r="H36" s="46" t="str">
        <f>LOWER(VLOOKUP($C36&amp;$E36,'Character Sets'!$A$3:$H$21,6,FALSE))</f>
        <v>sam</v>
      </c>
      <c r="I36" s="114" t="str">
        <f t="shared" si="1"/>
        <v>HT3_he_sam_nametag.png</v>
      </c>
      <c r="J36" s="111" t="str">
        <f t="shared" si="2"/>
        <v>HT3_brother_sam.png</v>
      </c>
      <c r="K36" s="111" t="str">
        <f t="shared" si="3"/>
        <v>HT3_sister_sam.png</v>
      </c>
      <c r="L36" s="114" t="str">
        <f>_xlfn.CONCAT("This is ", VLOOKUP($C36&amp;$E36,'Character Sets'!$A$3:$H$21,6,FALSE) )</f>
        <v>This is Sam</v>
      </c>
      <c r="M36" s="111" t="s">
        <v>117</v>
      </c>
      <c r="N36" s="111" t="str">
        <f>_xlfn.CONCAT(_xlfn.IFS($E36="he", "He works", $E36="she", "She works", $E36="they", "They work"), " as ", VLOOKUP($C36&amp;$E36,'Character Sets'!$A$3:$H$21,8,FALSE), " ")</f>
        <v xml:space="preserve">He works as an engineer </v>
      </c>
      <c r="O36" s="111" t="str">
        <f>_xlfn.CONCAT("and ", _xlfn.IFS($E36="he", "has", $E36="she", "has", $E36="they", "have"), " a ", VLOOKUP($C36&amp;$E36,'Character Sets'!$A$3:$H$21,7,FALSE), ".")</f>
        <v>and has a fish.</v>
      </c>
      <c r="P36" s="111" t="str">
        <f t="shared" si="4"/>
        <v>He has a younger brother.</v>
      </c>
      <c r="Q36" s="111" t="str">
        <f t="shared" si="5"/>
        <v>And he has a younger sister.</v>
      </c>
      <c r="R36" s="46">
        <v>1</v>
      </c>
      <c r="S36" s="46" t="str" cm="1">
        <f t="array" ref="S36">_xlfn.IFS($B36="both","_nametag",$B36="nametag","_nametag",$B36="intro","",$B36="neither","")</f>
        <v>_nametag</v>
      </c>
      <c r="T36" s="127" t="str" cm="1">
        <f t="array" ref="T36">_xlfn.IFS($E36="he", "He has", $E36="she", "She has", $E36="they", "They have")</f>
        <v>He has</v>
      </c>
    </row>
    <row r="37" spans="1:20" x14ac:dyDescent="0.25">
      <c r="A37" s="46">
        <v>12</v>
      </c>
      <c r="B37" s="46" t="s">
        <v>123</v>
      </c>
      <c r="C37" s="46">
        <v>6</v>
      </c>
      <c r="D37" s="111" t="str">
        <f t="shared" si="6"/>
        <v>nametag_list6_char2</v>
      </c>
      <c r="E37" s="123" t="s">
        <v>196</v>
      </c>
      <c r="F37" s="46">
        <f>VLOOKUP($C37&amp;$E37,'Character Sets'!$A$3:$H$21,3,FALSE)</f>
        <v>17</v>
      </c>
      <c r="G37" s="46" t="str">
        <f>VLOOKUP($C37&amp;$E37,'Character Sets'!$A$3:$H$21,4,FALSE)</f>
        <v>ST3</v>
      </c>
      <c r="H37" s="46" t="str">
        <f>LOWER(VLOOKUP($C37&amp;$E37,'Character Sets'!$A$3:$H$21,6,FALSE))</f>
        <v>taylor</v>
      </c>
      <c r="I37" s="114" t="str">
        <f t="shared" si="1"/>
        <v>ST3_she_taylor_nametag.png</v>
      </c>
      <c r="J37" s="111" t="str">
        <f t="shared" si="2"/>
        <v>ST3_brother_taylor.png</v>
      </c>
      <c r="K37" s="111" t="str">
        <f t="shared" si="3"/>
        <v>ST3_sister_taylor.png</v>
      </c>
      <c r="L37" s="114" t="str">
        <f>_xlfn.CONCAT("This is ", VLOOKUP($C37&amp;$E37,'Character Sets'!$A$3:$H$21,6,FALSE) )</f>
        <v>This is Taylor</v>
      </c>
      <c r="M37" s="111" t="s">
        <v>117</v>
      </c>
      <c r="N37" s="111" t="str">
        <f>_xlfn.CONCAT(_xlfn.IFS($E37="he", "He works", $E37="she", "She works", $E37="they", "They work"), " as ", VLOOKUP($C37&amp;$E37,'Character Sets'!$A$3:$H$21,8,FALSE), " ")</f>
        <v xml:space="preserve">She works as a nurse </v>
      </c>
      <c r="O37" s="111" t="str">
        <f>_xlfn.CONCAT("and ", _xlfn.IFS($E37="he", "has", $E37="she", "has", $E37="they", "have"), " a ", VLOOKUP($C37&amp;$E37,'Character Sets'!$A$3:$H$21,7,FALSE), ".")</f>
        <v>and has a cat.</v>
      </c>
      <c r="P37" s="111" t="str">
        <f t="shared" si="4"/>
        <v>She has a younger brother.</v>
      </c>
      <c r="Q37" s="111" t="str">
        <f t="shared" si="5"/>
        <v>And she has a younger sister.</v>
      </c>
      <c r="R37" s="46">
        <v>2</v>
      </c>
      <c r="S37" s="46" t="str" cm="1">
        <f t="array" ref="S37">_xlfn.IFS($B37="both","_nametag",$B37="nametag","_nametag",$B37="intro","",$B37="neither","")</f>
        <v>_nametag</v>
      </c>
      <c r="T37" s="127" t="str" cm="1">
        <f t="array" ref="T37">_xlfn.IFS($E37="he", "He has", $E37="she", "She has", $E37="they", "They have")</f>
        <v>She has</v>
      </c>
    </row>
    <row r="38" spans="1:20" x14ac:dyDescent="0.25">
      <c r="A38" s="46">
        <v>12</v>
      </c>
      <c r="B38" s="46" t="s">
        <v>123</v>
      </c>
      <c r="C38" s="46">
        <v>6</v>
      </c>
      <c r="D38" s="111" t="str">
        <f t="shared" si="6"/>
        <v>nametag_list6_char3</v>
      </c>
      <c r="E38" s="123" t="s">
        <v>197</v>
      </c>
      <c r="F38" s="46">
        <f>VLOOKUP($C38&amp;$E38,'Character Sets'!$A$3:$H$21,3,FALSE)</f>
        <v>18</v>
      </c>
      <c r="G38" s="46" t="str">
        <f>VLOOKUP($C38&amp;$E38,'Character Sets'!$A$3:$H$21,4,FALSE)</f>
        <v>HT2</v>
      </c>
      <c r="H38" s="46" t="str">
        <f>LOWER(VLOOKUP($C38&amp;$E38,'Character Sets'!$A$3:$H$21,6,FALSE))</f>
        <v>jordan</v>
      </c>
      <c r="I38" s="114" t="str">
        <f t="shared" si="1"/>
        <v>HT2_they_jordan_nametag.png</v>
      </c>
      <c r="J38" s="111" t="str">
        <f t="shared" si="2"/>
        <v>HT2_brother_jordan.png</v>
      </c>
      <c r="K38" s="111" t="str">
        <f t="shared" si="3"/>
        <v>HT2_sister_jordan.png</v>
      </c>
      <c r="L38" s="114" t="str">
        <f>_xlfn.CONCAT("This is ", VLOOKUP($C38&amp;$E38,'Character Sets'!$A$3:$H$21,6,FALSE) )</f>
        <v>This is Jordan</v>
      </c>
      <c r="M38" s="111" t="s">
        <v>117</v>
      </c>
      <c r="N38" s="111" t="str">
        <f>_xlfn.CONCAT(_xlfn.IFS($E38="he", "He works", $E38="she", "She works", $E38="they", "They work"), " as ", VLOOKUP($C38&amp;$E38,'Character Sets'!$A$3:$H$21,8,FALSE), " ")</f>
        <v xml:space="preserve">They work as a teacher </v>
      </c>
      <c r="O38" s="111" t="str">
        <f>_xlfn.CONCAT("and ", _xlfn.IFS($E38="he", "has", $E38="she", "has", $E38="they", "have"), " a ", VLOOKUP($C38&amp;$E38,'Character Sets'!$A$3:$H$21,7,FALSE), ".")</f>
        <v>and have a dog.</v>
      </c>
      <c r="P38" s="111" t="str">
        <f t="shared" si="4"/>
        <v>They have a younger brother.</v>
      </c>
      <c r="Q38" s="111" t="str">
        <f t="shared" si="5"/>
        <v>And they have a younger sister.</v>
      </c>
      <c r="R38" s="46">
        <v>3</v>
      </c>
      <c r="S38" s="46" t="str" cm="1">
        <f t="array" ref="S38">_xlfn.IFS($B38="both","_nametag",$B38="nametag","_nametag",$B38="intro","",$B38="neither","")</f>
        <v>_nametag</v>
      </c>
      <c r="T38" s="127" t="str" cm="1">
        <f t="array" ref="T38">_xlfn.IFS($E38="he", "He has", $E38="she", "She has", $E38="they", "They have")</f>
        <v>They have</v>
      </c>
    </row>
    <row r="39" spans="1:20" x14ac:dyDescent="0.25">
      <c r="A39" s="46">
        <v>13</v>
      </c>
      <c r="B39" s="46" t="s">
        <v>124</v>
      </c>
      <c r="C39" s="46">
        <v>1</v>
      </c>
      <c r="D39" s="111" t="str">
        <f t="shared" si="6"/>
        <v>intro_list1_char1</v>
      </c>
      <c r="E39" s="123" t="s">
        <v>195</v>
      </c>
      <c r="F39" s="46">
        <f>VLOOKUP($C39&amp;$E39,'Character Sets'!$A$3:$H$21,3,FALSE)</f>
        <v>1</v>
      </c>
      <c r="G39" s="46" t="str">
        <f>VLOOKUP($C39&amp;$E39,'Character Sets'!$A$3:$H$21,4,FALSE)</f>
        <v>HT1</v>
      </c>
      <c r="H39" s="46" t="str">
        <f>LOWER(VLOOKUP($C39&amp;$E39,'Character Sets'!$A$3:$H$21,6,FALSE))</f>
        <v>alex</v>
      </c>
      <c r="I39" s="114" t="str">
        <f t="shared" si="1"/>
        <v>HT1_he_alex.png</v>
      </c>
      <c r="J39" s="111" t="str">
        <f t="shared" si="2"/>
        <v>HT1_brother_alex.png</v>
      </c>
      <c r="K39" s="111" t="str">
        <f t="shared" si="3"/>
        <v>HT1_sister_alex.png</v>
      </c>
      <c r="L39" s="114" t="str">
        <f>_xlfn.CONCAT("This is ", VLOOKUP($C39&amp;$E39,'Character Sets'!$A$3:$H$21,6,FALSE) )</f>
        <v>This is Alex</v>
      </c>
      <c r="M39" s="111" t="s">
        <v>139</v>
      </c>
      <c r="N39" s="111" t="str">
        <f>_xlfn.CONCAT(_xlfn.IFS($E39="he", "He works", $E39="she", "She works", $E39="they", "They work"), " as ", VLOOKUP($C39&amp;$E39,'Character Sets'!$A$3:$H$21,8,FALSE), " ")</f>
        <v xml:space="preserve">He works as an engineer </v>
      </c>
      <c r="O39" s="111" t="str">
        <f>_xlfn.CONCAT("and ", _xlfn.IFS($E39="he", "has", $E39="she", "has", $E39="they", "have"), " a ", VLOOKUP($C39&amp;$E39,'Character Sets'!$A$3:$H$21,7,FALSE), ".")</f>
        <v>and has a cat.</v>
      </c>
      <c r="P39" s="111" t="str">
        <f t="shared" si="4"/>
        <v>He has a younger brother.</v>
      </c>
      <c r="Q39" s="111" t="str">
        <f t="shared" si="5"/>
        <v>And he has a younger sister.</v>
      </c>
      <c r="R39" s="46">
        <v>1</v>
      </c>
      <c r="S39" s="46" t="str" cm="1">
        <f t="array" ref="S39">_xlfn.IFS($B39="both","_nametag",$B39="nametag","_nametag",$B39="intro","",$B39="neither","")</f>
        <v/>
      </c>
      <c r="T39" s="127" t="str" cm="1">
        <f t="array" ref="T39">_xlfn.IFS($E39="he", "He has", $E39="she", "She has", $E39="they", "They have")</f>
        <v>He has</v>
      </c>
    </row>
    <row r="40" spans="1:20" x14ac:dyDescent="0.25">
      <c r="A40" s="46">
        <v>13</v>
      </c>
      <c r="B40" s="46" t="s">
        <v>124</v>
      </c>
      <c r="C40" s="46">
        <v>1</v>
      </c>
      <c r="D40" s="111" t="str">
        <f t="shared" si="6"/>
        <v>intro_list1_char2</v>
      </c>
      <c r="E40" s="123" t="s">
        <v>196</v>
      </c>
      <c r="F40" s="46">
        <f>VLOOKUP($C40&amp;$E40,'Character Sets'!$A$3:$H$21,3,FALSE)</f>
        <v>2</v>
      </c>
      <c r="G40" s="46" t="str">
        <f>VLOOKUP($C40&amp;$E40,'Character Sets'!$A$3:$H$21,4,FALSE)</f>
        <v>ST1</v>
      </c>
      <c r="H40" s="46" t="str">
        <f>LOWER(VLOOKUP($C40&amp;$E40,'Character Sets'!$A$3:$H$21,6,FALSE))</f>
        <v>sam</v>
      </c>
      <c r="I40" s="114" t="str">
        <f t="shared" si="1"/>
        <v>ST1_she_sam.png</v>
      </c>
      <c r="J40" s="111" t="str">
        <f t="shared" si="2"/>
        <v>ST1_brother_sam.png</v>
      </c>
      <c r="K40" s="111" t="str">
        <f t="shared" si="3"/>
        <v>ST1_sister_sam.png</v>
      </c>
      <c r="L40" s="114" t="str">
        <f>_xlfn.CONCAT("This is ", VLOOKUP($C40&amp;$E40,'Character Sets'!$A$3:$H$21,6,FALSE) )</f>
        <v>This is Sam</v>
      </c>
      <c r="M40" s="111" t="s">
        <v>140</v>
      </c>
      <c r="N40" s="111" t="str">
        <f>_xlfn.CONCAT(_xlfn.IFS($E40="he", "He works", $E40="she", "She works", $E40="they", "They work"), " as ", VLOOKUP($C40&amp;$E40,'Character Sets'!$A$3:$H$21,8,FALSE), " ")</f>
        <v xml:space="preserve">She works as a nurse </v>
      </c>
      <c r="O40" s="111" t="str">
        <f>_xlfn.CONCAT("and ", _xlfn.IFS($E40="he", "has", $E40="she", "has", $E40="they", "have"), " a ", VLOOKUP($C40&amp;$E40,'Character Sets'!$A$3:$H$21,7,FALSE), ".")</f>
        <v>and has a dog.</v>
      </c>
      <c r="P40" s="111" t="str">
        <f t="shared" si="4"/>
        <v>She has a younger brother.</v>
      </c>
      <c r="Q40" s="111" t="str">
        <f t="shared" si="5"/>
        <v>And she has a younger sister.</v>
      </c>
      <c r="R40" s="46">
        <v>2</v>
      </c>
      <c r="S40" s="46" t="str" cm="1">
        <f t="array" ref="S40">_xlfn.IFS($B40="both","_nametag",$B40="nametag","_nametag",$B40="intro","",$B40="neither","")</f>
        <v/>
      </c>
      <c r="T40" s="127" t="str" cm="1">
        <f t="array" ref="T40">_xlfn.IFS($E40="he", "He has", $E40="she", "She has", $E40="they", "They have")</f>
        <v>She has</v>
      </c>
    </row>
    <row r="41" spans="1:20" x14ac:dyDescent="0.25">
      <c r="A41" s="46">
        <v>13</v>
      </c>
      <c r="B41" s="46" t="s">
        <v>124</v>
      </c>
      <c r="C41" s="46">
        <v>1</v>
      </c>
      <c r="D41" s="111" t="str">
        <f t="shared" si="6"/>
        <v>intro_list1_char3</v>
      </c>
      <c r="E41" s="123" t="s">
        <v>197</v>
      </c>
      <c r="F41" s="46">
        <f>VLOOKUP($C41&amp;$E41,'Character Sets'!$A$3:$H$21,3,FALSE)</f>
        <v>3</v>
      </c>
      <c r="G41" s="46" t="str">
        <f>VLOOKUP($C41&amp;$E41,'Character Sets'!$A$3:$H$21,4,FALSE)</f>
        <v>HT3</v>
      </c>
      <c r="H41" s="46" t="str">
        <f>LOWER(VLOOKUP($C41&amp;$E41,'Character Sets'!$A$3:$H$21,6,FALSE))</f>
        <v>taylor</v>
      </c>
      <c r="I41" s="114" t="str">
        <f t="shared" si="1"/>
        <v>HT3_they_taylor.png</v>
      </c>
      <c r="J41" s="111" t="str">
        <f t="shared" si="2"/>
        <v>HT3_brother_taylor.png</v>
      </c>
      <c r="K41" s="111" t="str">
        <f t="shared" si="3"/>
        <v>HT3_sister_taylor.png</v>
      </c>
      <c r="L41" s="114" t="str">
        <f>_xlfn.CONCAT("This is ", VLOOKUP($C41&amp;$E41,'Character Sets'!$A$3:$H$21,6,FALSE) )</f>
        <v>This is Taylor</v>
      </c>
      <c r="M41" s="111" t="s">
        <v>141</v>
      </c>
      <c r="N41" s="111" t="str">
        <f>_xlfn.CONCAT(_xlfn.IFS($E41="he", "He works", $E41="she", "She works", $E41="they", "They work"), " as ", VLOOKUP($C41&amp;$E41,'Character Sets'!$A$3:$H$21,8,FALSE), " ")</f>
        <v xml:space="preserve">They work as a teacher </v>
      </c>
      <c r="O41" s="111" t="str">
        <f>_xlfn.CONCAT("and ", _xlfn.IFS($E41="he", "has", $E41="she", "has", $E41="they", "have"), " a ", VLOOKUP($C41&amp;$E41,'Character Sets'!$A$3:$H$21,7,FALSE), ".")</f>
        <v>and have a fish.</v>
      </c>
      <c r="P41" s="111" t="str">
        <f t="shared" si="4"/>
        <v>They have a younger brother.</v>
      </c>
      <c r="Q41" s="111" t="str">
        <f t="shared" si="5"/>
        <v>And they have a younger sister.</v>
      </c>
      <c r="R41" s="46">
        <v>3</v>
      </c>
      <c r="S41" s="46" t="str" cm="1">
        <f t="array" ref="S41">_xlfn.IFS($B41="both","_nametag",$B41="nametag","_nametag",$B41="intro","",$B41="neither","")</f>
        <v/>
      </c>
      <c r="T41" s="127" t="str" cm="1">
        <f t="array" ref="T41">_xlfn.IFS($E41="he", "He has", $E41="she", "She has", $E41="they", "They have")</f>
        <v>They have</v>
      </c>
    </row>
    <row r="42" spans="1:20" x14ac:dyDescent="0.25">
      <c r="A42" s="46">
        <v>14</v>
      </c>
      <c r="B42" s="46" t="s">
        <v>124</v>
      </c>
      <c r="C42" s="46">
        <v>2</v>
      </c>
      <c r="D42" s="111" t="str">
        <f t="shared" si="6"/>
        <v>intro_list2_char1</v>
      </c>
      <c r="E42" s="123" t="s">
        <v>195</v>
      </c>
      <c r="F42" s="46">
        <f>VLOOKUP($C42&amp;$E42,'Character Sets'!$A$3:$H$21,3,FALSE)</f>
        <v>4</v>
      </c>
      <c r="G42" s="46" t="str">
        <f>VLOOKUP($C42&amp;$E42,'Character Sets'!$A$3:$H$21,4,FALSE)</f>
        <v>HT1</v>
      </c>
      <c r="H42" s="46" t="str">
        <f>LOWER(VLOOKUP($C42&amp;$E42,'Character Sets'!$A$3:$H$21,6,FALSE))</f>
        <v>jordan</v>
      </c>
      <c r="I42" s="114" t="str">
        <f t="shared" si="1"/>
        <v>HT1_he_jordan.png</v>
      </c>
      <c r="J42" s="111" t="str">
        <f t="shared" si="2"/>
        <v>HT1_brother_jordan.png</v>
      </c>
      <c r="K42" s="111" t="str">
        <f t="shared" si="3"/>
        <v>HT1_sister_jordan.png</v>
      </c>
      <c r="L42" s="114" t="str">
        <f>_xlfn.CONCAT("This is ", VLOOKUP($C42&amp;$E42,'Character Sets'!$A$3:$H$21,6,FALSE) )</f>
        <v>This is Jordan</v>
      </c>
      <c r="M42" s="111" t="s">
        <v>139</v>
      </c>
      <c r="N42" s="111" t="str">
        <f>_xlfn.CONCAT(_xlfn.IFS($E42="he", "He works", $E42="she", "She works", $E42="they", "They work"), " as ", VLOOKUP($C42&amp;$E42,'Character Sets'!$A$3:$H$21,8,FALSE), " ")</f>
        <v xml:space="preserve">He works as a nurse </v>
      </c>
      <c r="O42" s="111" t="str">
        <f>_xlfn.CONCAT("and ", _xlfn.IFS($E42="he", "has", $E42="she", "has", $E42="they", "have"), " a ", VLOOKUP($C42&amp;$E42,'Character Sets'!$A$3:$H$21,7,FALSE), ".")</f>
        <v>and has a dog.</v>
      </c>
      <c r="P42" s="111" t="str">
        <f t="shared" si="4"/>
        <v>He has a younger brother.</v>
      </c>
      <c r="Q42" s="111" t="str">
        <f t="shared" si="5"/>
        <v>And he has a younger sister.</v>
      </c>
      <c r="R42" s="46">
        <v>1</v>
      </c>
      <c r="S42" s="46" t="str" cm="1">
        <f t="array" ref="S42">_xlfn.IFS($B42="both","_nametag",$B42="nametag","_nametag",$B42="intro","",$B42="neither","")</f>
        <v/>
      </c>
      <c r="T42" s="127" t="str" cm="1">
        <f t="array" ref="T42">_xlfn.IFS($E42="he", "He has", $E42="she", "She has", $E42="they", "They have")</f>
        <v>He has</v>
      </c>
    </row>
    <row r="43" spans="1:20" x14ac:dyDescent="0.25">
      <c r="A43" s="46">
        <v>14</v>
      </c>
      <c r="B43" s="46" t="s">
        <v>124</v>
      </c>
      <c r="C43" s="46">
        <v>2</v>
      </c>
      <c r="D43" s="111" t="str">
        <f t="shared" si="6"/>
        <v>intro_list2_char2</v>
      </c>
      <c r="E43" s="123" t="s">
        <v>196</v>
      </c>
      <c r="F43" s="46">
        <f>VLOOKUP($C43&amp;$E43,'Character Sets'!$A$3:$H$21,3,FALSE)</f>
        <v>5</v>
      </c>
      <c r="G43" s="46" t="str">
        <f>VLOOKUP($C43&amp;$E43,'Character Sets'!$A$3:$H$21,4,FALSE)</f>
        <v>ST2</v>
      </c>
      <c r="H43" s="46" t="str">
        <f>LOWER(VLOOKUP($C43&amp;$E43,'Character Sets'!$A$3:$H$21,6,FALSE))</f>
        <v>casey</v>
      </c>
      <c r="I43" s="114" t="str">
        <f t="shared" si="1"/>
        <v>ST2_she_casey.png</v>
      </c>
      <c r="J43" s="111" t="str">
        <f t="shared" si="2"/>
        <v>ST2_brother_casey.png</v>
      </c>
      <c r="K43" s="111" t="str">
        <f t="shared" si="3"/>
        <v>ST2_sister_casey.png</v>
      </c>
      <c r="L43" s="114" t="str">
        <f>_xlfn.CONCAT("This is ", VLOOKUP($C43&amp;$E43,'Character Sets'!$A$3:$H$21,6,FALSE) )</f>
        <v>This is Casey</v>
      </c>
      <c r="M43" s="111" t="s">
        <v>140</v>
      </c>
      <c r="N43" s="111" t="str">
        <f>_xlfn.CONCAT(_xlfn.IFS($E43="he", "He works", $E43="she", "She works", $E43="they", "They work"), " as ", VLOOKUP($C43&amp;$E43,'Character Sets'!$A$3:$H$21,8,FALSE), " ")</f>
        <v xml:space="preserve">She works as an engineer </v>
      </c>
      <c r="O43" s="111" t="str">
        <f>_xlfn.CONCAT("and ", _xlfn.IFS($E43="he", "has", $E43="she", "has", $E43="they", "have"), " a ", VLOOKUP($C43&amp;$E43,'Character Sets'!$A$3:$H$21,7,FALSE), ".")</f>
        <v>and has a fish.</v>
      </c>
      <c r="P43" s="111" t="str">
        <f t="shared" si="4"/>
        <v>She has a younger brother.</v>
      </c>
      <c r="Q43" s="111" t="str">
        <f t="shared" si="5"/>
        <v>And she has a younger sister.</v>
      </c>
      <c r="R43" s="46">
        <v>2</v>
      </c>
      <c r="S43" s="46" t="str" cm="1">
        <f t="array" ref="S43">_xlfn.IFS($B43="both","_nametag",$B43="nametag","_nametag",$B43="intro","",$B43="neither","")</f>
        <v/>
      </c>
      <c r="T43" s="127" t="str" cm="1">
        <f t="array" ref="T43">_xlfn.IFS($E43="he", "He has", $E43="she", "She has", $E43="they", "They have")</f>
        <v>She has</v>
      </c>
    </row>
    <row r="44" spans="1:20" x14ac:dyDescent="0.25">
      <c r="A44" s="46">
        <v>14</v>
      </c>
      <c r="B44" s="46" t="s">
        <v>124</v>
      </c>
      <c r="C44" s="46">
        <v>2</v>
      </c>
      <c r="D44" s="111" t="str">
        <f t="shared" si="6"/>
        <v>intro_list2_char3</v>
      </c>
      <c r="E44" s="123" t="s">
        <v>197</v>
      </c>
      <c r="F44" s="46">
        <f>VLOOKUP($C44&amp;$E44,'Character Sets'!$A$3:$H$21,3,FALSE)</f>
        <v>6</v>
      </c>
      <c r="G44" s="46" t="str">
        <f>VLOOKUP($C44&amp;$E44,'Character Sets'!$A$3:$H$21,4,FALSE)</f>
        <v>ST3</v>
      </c>
      <c r="H44" s="46" t="str">
        <f>LOWER(VLOOKUP($C44&amp;$E44,'Character Sets'!$A$3:$H$21,6,FALSE))</f>
        <v>jaime</v>
      </c>
      <c r="I44" s="114" t="str">
        <f t="shared" si="1"/>
        <v>ST3_they_jaime.png</v>
      </c>
      <c r="J44" s="111" t="str">
        <f t="shared" si="2"/>
        <v>ST3_brother_jaime.png</v>
      </c>
      <c r="K44" s="111" t="str">
        <f t="shared" si="3"/>
        <v>ST3_sister_jaime.png</v>
      </c>
      <c r="L44" s="114" t="str">
        <f>_xlfn.CONCAT("This is ", VLOOKUP($C44&amp;$E44,'Character Sets'!$A$3:$H$21,6,FALSE) )</f>
        <v>This is Jaime</v>
      </c>
      <c r="M44" s="111" t="s">
        <v>141</v>
      </c>
      <c r="N44" s="111" t="str">
        <f>_xlfn.CONCAT(_xlfn.IFS($E44="he", "He works", $E44="she", "She works", $E44="they", "They work"), " as ", VLOOKUP($C44&amp;$E44,'Character Sets'!$A$3:$H$21,8,FALSE), " ")</f>
        <v xml:space="preserve">They work as a teacher </v>
      </c>
      <c r="O44" s="111" t="str">
        <f>_xlfn.CONCAT("and ", _xlfn.IFS($E44="he", "has", $E44="she", "has", $E44="they", "have"), " a ", VLOOKUP($C44&amp;$E44,'Character Sets'!$A$3:$H$21,7,FALSE), ".")</f>
        <v>and have a cat.</v>
      </c>
      <c r="P44" s="111" t="str">
        <f t="shared" si="4"/>
        <v>They have a younger brother.</v>
      </c>
      <c r="Q44" s="111" t="str">
        <f t="shared" si="5"/>
        <v>And they have a younger sister.</v>
      </c>
      <c r="R44" s="46">
        <v>3</v>
      </c>
      <c r="S44" s="46" t="str" cm="1">
        <f t="array" ref="S44">_xlfn.IFS($B44="both","_nametag",$B44="nametag","_nametag",$B44="intro","",$B44="neither","")</f>
        <v/>
      </c>
      <c r="T44" s="127" t="str" cm="1">
        <f t="array" ref="T44">_xlfn.IFS($E44="he", "He has", $E44="she", "She has", $E44="they", "They have")</f>
        <v>They have</v>
      </c>
    </row>
    <row r="45" spans="1:20" x14ac:dyDescent="0.25">
      <c r="A45" s="46">
        <v>15</v>
      </c>
      <c r="B45" s="46" t="s">
        <v>124</v>
      </c>
      <c r="C45" s="46">
        <v>3</v>
      </c>
      <c r="D45" s="111" t="str">
        <f t="shared" si="6"/>
        <v>intro_list3_char1</v>
      </c>
      <c r="E45" s="123" t="s">
        <v>195</v>
      </c>
      <c r="F45" s="46">
        <f>VLOOKUP($C45&amp;$E45,'Character Sets'!$A$3:$H$21,3,FALSE)</f>
        <v>7</v>
      </c>
      <c r="G45" s="46" t="str">
        <f>VLOOKUP($C45&amp;$E45,'Character Sets'!$A$3:$H$21,4,FALSE)</f>
        <v>HT3</v>
      </c>
      <c r="H45" s="46" t="str">
        <f>LOWER(VLOOKUP($C45&amp;$E45,'Character Sets'!$A$3:$H$21,6,FALSE))</f>
        <v>jaime</v>
      </c>
      <c r="I45" s="114" t="str">
        <f t="shared" si="1"/>
        <v>HT3_he_jaime.png</v>
      </c>
      <c r="J45" s="111" t="str">
        <f t="shared" si="2"/>
        <v>HT3_brother_jaime.png</v>
      </c>
      <c r="K45" s="111" t="str">
        <f t="shared" si="3"/>
        <v>HT3_sister_jaime.png</v>
      </c>
      <c r="L45" s="114" t="str">
        <f>_xlfn.CONCAT("This is ", VLOOKUP($C45&amp;$E45,'Character Sets'!$A$3:$H$21,6,FALSE) )</f>
        <v>This is Jaime</v>
      </c>
      <c r="M45" s="111" t="s">
        <v>139</v>
      </c>
      <c r="N45" s="111" t="str">
        <f>_xlfn.CONCAT(_xlfn.IFS($E45="he", "He works", $E45="she", "She works", $E45="they", "They work"), " as ", VLOOKUP($C45&amp;$E45,'Character Sets'!$A$3:$H$21,8,FALSE), " ")</f>
        <v xml:space="preserve">He works as a teacher </v>
      </c>
      <c r="O45" s="111" t="str">
        <f>_xlfn.CONCAT("and ", _xlfn.IFS($E45="he", "has", $E45="she", "has", $E45="they", "have"), " a ", VLOOKUP($C45&amp;$E45,'Character Sets'!$A$3:$H$21,7,FALSE), ".")</f>
        <v>and has a fish.</v>
      </c>
      <c r="P45" s="111" t="str">
        <f t="shared" si="4"/>
        <v>He has a younger brother.</v>
      </c>
      <c r="Q45" s="111" t="str">
        <f t="shared" si="5"/>
        <v>And he has a younger sister.</v>
      </c>
      <c r="R45" s="46">
        <v>1</v>
      </c>
      <c r="S45" s="46" t="str" cm="1">
        <f t="array" ref="S45">_xlfn.IFS($B45="both","_nametag",$B45="nametag","_nametag",$B45="intro","",$B45="neither","")</f>
        <v/>
      </c>
      <c r="T45" s="127" t="str" cm="1">
        <f t="array" ref="T45">_xlfn.IFS($E45="he", "He has", $E45="she", "She has", $E45="they", "They have")</f>
        <v>He has</v>
      </c>
    </row>
    <row r="46" spans="1:20" x14ac:dyDescent="0.25">
      <c r="A46" s="46">
        <v>15</v>
      </c>
      <c r="B46" s="46" t="s">
        <v>124</v>
      </c>
      <c r="C46" s="46">
        <v>3</v>
      </c>
      <c r="D46" s="111" t="str">
        <f t="shared" si="6"/>
        <v>intro_list3_char2</v>
      </c>
      <c r="E46" s="123" t="s">
        <v>196</v>
      </c>
      <c r="F46" s="46">
        <f>VLOOKUP($C46&amp;$E46,'Character Sets'!$A$3:$H$21,3,FALSE)</f>
        <v>8</v>
      </c>
      <c r="G46" s="46" t="str">
        <f>VLOOKUP($C46&amp;$E46,'Character Sets'!$A$3:$H$21,4,FALSE)</f>
        <v>ST3</v>
      </c>
      <c r="H46" s="46" t="str">
        <f>LOWER(VLOOKUP($C46&amp;$E46,'Character Sets'!$A$3:$H$21,6,FALSE))</f>
        <v>alex</v>
      </c>
      <c r="I46" s="114" t="str">
        <f t="shared" si="1"/>
        <v>ST3_she_alex.png</v>
      </c>
      <c r="J46" s="111" t="str">
        <f t="shared" si="2"/>
        <v>ST3_brother_alex.png</v>
      </c>
      <c r="K46" s="111" t="str">
        <f t="shared" si="3"/>
        <v>ST3_sister_alex.png</v>
      </c>
      <c r="L46" s="114" t="str">
        <f>_xlfn.CONCAT("This is ", VLOOKUP($C46&amp;$E46,'Character Sets'!$A$3:$H$21,6,FALSE) )</f>
        <v>This is Alex</v>
      </c>
      <c r="M46" s="111" t="s">
        <v>140</v>
      </c>
      <c r="N46" s="111" t="str">
        <f>_xlfn.CONCAT(_xlfn.IFS($E46="he", "He works", $E46="she", "She works", $E46="they", "They work"), " as ", VLOOKUP($C46&amp;$E46,'Character Sets'!$A$3:$H$21,8,FALSE), " ")</f>
        <v xml:space="preserve">She works as an engineer </v>
      </c>
      <c r="O46" s="111" t="str">
        <f>_xlfn.CONCAT("and ", _xlfn.IFS($E46="he", "has", $E46="she", "has", $E46="they", "have"), " a ", VLOOKUP($C46&amp;$E46,'Character Sets'!$A$3:$H$21,7,FALSE), ".")</f>
        <v>and has a cat.</v>
      </c>
      <c r="P46" s="111" t="str">
        <f t="shared" si="4"/>
        <v>She has a younger brother.</v>
      </c>
      <c r="Q46" s="111" t="str">
        <f t="shared" si="5"/>
        <v>And she has a younger sister.</v>
      </c>
      <c r="R46" s="46">
        <v>2</v>
      </c>
      <c r="S46" s="46" t="str" cm="1">
        <f t="array" ref="S46">_xlfn.IFS($B46="both","_nametag",$B46="nametag","_nametag",$B46="intro","",$B46="neither","")</f>
        <v/>
      </c>
      <c r="T46" s="127" t="str" cm="1">
        <f t="array" ref="T46">_xlfn.IFS($E46="he", "He has", $E46="she", "She has", $E46="they", "They have")</f>
        <v>She has</v>
      </c>
    </row>
    <row r="47" spans="1:20" x14ac:dyDescent="0.25">
      <c r="A47" s="46">
        <v>15</v>
      </c>
      <c r="B47" s="46" t="s">
        <v>124</v>
      </c>
      <c r="C47" s="46">
        <v>3</v>
      </c>
      <c r="D47" s="111" t="str">
        <f t="shared" si="6"/>
        <v>intro_list3_char3</v>
      </c>
      <c r="E47" s="123" t="s">
        <v>197</v>
      </c>
      <c r="F47" s="46">
        <f>VLOOKUP($C47&amp;$E47,'Character Sets'!$A$3:$H$21,3,FALSE)</f>
        <v>9</v>
      </c>
      <c r="G47" s="46" t="str">
        <f>VLOOKUP($C47&amp;$E47,'Character Sets'!$A$3:$H$21,4,FALSE)</f>
        <v>HT1</v>
      </c>
      <c r="H47" s="46" t="str">
        <f>LOWER(VLOOKUP($C47&amp;$E47,'Character Sets'!$A$3:$H$21,6,FALSE))</f>
        <v>casey</v>
      </c>
      <c r="I47" s="114" t="str">
        <f t="shared" si="1"/>
        <v>HT1_they_casey.png</v>
      </c>
      <c r="J47" s="111" t="str">
        <f t="shared" si="2"/>
        <v>HT1_brother_casey.png</v>
      </c>
      <c r="K47" s="111" t="str">
        <f t="shared" si="3"/>
        <v>HT1_sister_casey.png</v>
      </c>
      <c r="L47" s="114" t="str">
        <f>_xlfn.CONCAT("This is ", VLOOKUP($C47&amp;$E47,'Character Sets'!$A$3:$H$21,6,FALSE) )</f>
        <v>This is Casey</v>
      </c>
      <c r="M47" s="111" t="s">
        <v>141</v>
      </c>
      <c r="N47" s="111" t="str">
        <f>_xlfn.CONCAT(_xlfn.IFS($E47="he", "He works", $E47="she", "She works", $E47="they", "They work"), " as ", VLOOKUP($C47&amp;$E47,'Character Sets'!$A$3:$H$21,8,FALSE), " ")</f>
        <v xml:space="preserve">They work as a nurse </v>
      </c>
      <c r="O47" s="111" t="str">
        <f>_xlfn.CONCAT("and ", _xlfn.IFS($E47="he", "has", $E47="she", "has", $E47="they", "have"), " a ", VLOOKUP($C47&amp;$E47,'Character Sets'!$A$3:$H$21,7,FALSE), ".")</f>
        <v>and have a dog.</v>
      </c>
      <c r="P47" s="111" t="str">
        <f t="shared" si="4"/>
        <v>They have a younger brother.</v>
      </c>
      <c r="Q47" s="111" t="str">
        <f t="shared" si="5"/>
        <v>And they have a younger sister.</v>
      </c>
      <c r="R47" s="46">
        <v>3</v>
      </c>
      <c r="S47" s="46" t="str" cm="1">
        <f t="array" ref="S47">_xlfn.IFS($B47="both","_nametag",$B47="nametag","_nametag",$B47="intro","",$B47="neither","")</f>
        <v/>
      </c>
      <c r="T47" s="127" t="str" cm="1">
        <f t="array" ref="T47">_xlfn.IFS($E47="he", "He has", $E47="she", "She has", $E47="they", "They have")</f>
        <v>They have</v>
      </c>
    </row>
    <row r="48" spans="1:20" x14ac:dyDescent="0.25">
      <c r="A48" s="46">
        <v>16</v>
      </c>
      <c r="B48" s="46" t="s">
        <v>124</v>
      </c>
      <c r="C48" s="46">
        <v>4</v>
      </c>
      <c r="D48" s="111" t="str">
        <f t="shared" si="6"/>
        <v>intro_list4_char1</v>
      </c>
      <c r="E48" s="123" t="s">
        <v>195</v>
      </c>
      <c r="F48" s="46">
        <f>VLOOKUP($C48&amp;$E48,'Character Sets'!$A$3:$H$21,3,FALSE)</f>
        <v>10</v>
      </c>
      <c r="G48" s="46" t="str">
        <f>VLOOKUP($C48&amp;$E48,'Character Sets'!$A$3:$H$21,4,FALSE)</f>
        <v>HT2</v>
      </c>
      <c r="H48" s="46" t="str">
        <f>LOWER(VLOOKUP($C48&amp;$E48,'Character Sets'!$A$3:$H$21,6,FALSE))</f>
        <v>taylor</v>
      </c>
      <c r="I48" s="114" t="str">
        <f t="shared" si="1"/>
        <v>HT2_he_taylor.png</v>
      </c>
      <c r="J48" s="111" t="str">
        <f t="shared" si="2"/>
        <v>HT2_brother_taylor.png</v>
      </c>
      <c r="K48" s="111" t="str">
        <f t="shared" si="3"/>
        <v>HT2_sister_taylor.png</v>
      </c>
      <c r="L48" s="114" t="str">
        <f>_xlfn.CONCAT("This is ", VLOOKUP($C48&amp;$E48,'Character Sets'!$A$3:$H$21,6,FALSE) )</f>
        <v>This is Taylor</v>
      </c>
      <c r="M48" s="111" t="s">
        <v>139</v>
      </c>
      <c r="N48" s="111" t="str">
        <f>_xlfn.CONCAT(_xlfn.IFS($E48="he", "He works", $E48="she", "She works", $E48="they", "They work"), " as ", VLOOKUP($C48&amp;$E48,'Character Sets'!$A$3:$H$21,8,FALSE), " ")</f>
        <v xml:space="preserve">He works as an engineer </v>
      </c>
      <c r="O48" s="111" t="str">
        <f>_xlfn.CONCAT("and ", _xlfn.IFS($E48="he", "has", $E48="she", "has", $E48="they", "have"), " a ", VLOOKUP($C48&amp;$E48,'Character Sets'!$A$3:$H$21,7,FALSE), ".")</f>
        <v>and has a cat.</v>
      </c>
      <c r="P48" s="111" t="str">
        <f t="shared" si="4"/>
        <v>He has a younger brother.</v>
      </c>
      <c r="Q48" s="111" t="str">
        <f t="shared" si="5"/>
        <v>And he has a younger sister.</v>
      </c>
      <c r="R48" s="46">
        <v>1</v>
      </c>
      <c r="S48" s="46" t="str" cm="1">
        <f t="array" ref="S48">_xlfn.IFS($B48="both","_nametag",$B48="nametag","_nametag",$B48="intro","",$B48="neither","")</f>
        <v/>
      </c>
      <c r="T48" s="127" t="str" cm="1">
        <f t="array" ref="T48">_xlfn.IFS($E48="he", "He has", $E48="she", "She has", $E48="they", "They have")</f>
        <v>He has</v>
      </c>
    </row>
    <row r="49" spans="1:20" x14ac:dyDescent="0.25">
      <c r="A49" s="46">
        <v>16</v>
      </c>
      <c r="B49" s="46" t="s">
        <v>124</v>
      </c>
      <c r="C49" s="46">
        <v>4</v>
      </c>
      <c r="D49" s="111" t="str">
        <f t="shared" si="6"/>
        <v>intro_list4_char2</v>
      </c>
      <c r="E49" s="123" t="s">
        <v>196</v>
      </c>
      <c r="F49" s="46">
        <f>VLOOKUP($C49&amp;$E49,'Character Sets'!$A$3:$H$21,3,FALSE)</f>
        <v>11</v>
      </c>
      <c r="G49" s="46" t="str">
        <f>VLOOKUP($C49&amp;$E49,'Character Sets'!$A$3:$H$21,4,FALSE)</f>
        <v>ST1</v>
      </c>
      <c r="H49" s="46" t="str">
        <f>LOWER(VLOOKUP($C49&amp;$E49,'Character Sets'!$A$3:$H$21,6,FALSE))</f>
        <v>jordan</v>
      </c>
      <c r="I49" s="114" t="str">
        <f t="shared" si="1"/>
        <v>ST1_she_jordan.png</v>
      </c>
      <c r="J49" s="111" t="str">
        <f t="shared" si="2"/>
        <v>ST1_brother_jordan.png</v>
      </c>
      <c r="K49" s="111" t="str">
        <f t="shared" si="3"/>
        <v>ST1_sister_jordan.png</v>
      </c>
      <c r="L49" s="114" t="str">
        <f>_xlfn.CONCAT("This is ", VLOOKUP($C49&amp;$E49,'Character Sets'!$A$3:$H$21,6,FALSE) )</f>
        <v>This is Jordan</v>
      </c>
      <c r="M49" s="111" t="s">
        <v>140</v>
      </c>
      <c r="N49" s="111" t="str">
        <f>_xlfn.CONCAT(_xlfn.IFS($E49="he", "He works", $E49="she", "She works", $E49="they", "They work"), " as ", VLOOKUP($C49&amp;$E49,'Character Sets'!$A$3:$H$21,8,FALSE), " ")</f>
        <v xml:space="preserve">She works as a nurse </v>
      </c>
      <c r="O49" s="111" t="str">
        <f>_xlfn.CONCAT("and ", _xlfn.IFS($E49="he", "has", $E49="she", "has", $E49="they", "have"), " a ", VLOOKUP($C49&amp;$E49,'Character Sets'!$A$3:$H$21,7,FALSE), ".")</f>
        <v>and has a dog.</v>
      </c>
      <c r="P49" s="111" t="str">
        <f t="shared" si="4"/>
        <v>She has a younger brother.</v>
      </c>
      <c r="Q49" s="111" t="str">
        <f t="shared" si="5"/>
        <v>And she has a younger sister.</v>
      </c>
      <c r="R49" s="46">
        <v>2</v>
      </c>
      <c r="S49" s="46" t="str" cm="1">
        <f t="array" ref="S49">_xlfn.IFS($B49="both","_nametag",$B49="nametag","_nametag",$B49="intro","",$B49="neither","")</f>
        <v/>
      </c>
      <c r="T49" s="127" t="str" cm="1">
        <f t="array" ref="T49">_xlfn.IFS($E49="he", "He has", $E49="she", "She has", $E49="they", "They have")</f>
        <v>She has</v>
      </c>
    </row>
    <row r="50" spans="1:20" x14ac:dyDescent="0.25">
      <c r="A50" s="46">
        <v>16</v>
      </c>
      <c r="B50" s="46" t="s">
        <v>124</v>
      </c>
      <c r="C50" s="46">
        <v>4</v>
      </c>
      <c r="D50" s="111" t="str">
        <f t="shared" si="6"/>
        <v>intro_list4_char3</v>
      </c>
      <c r="E50" s="123" t="s">
        <v>197</v>
      </c>
      <c r="F50" s="46">
        <f>VLOOKUP($C50&amp;$E50,'Character Sets'!$A$3:$H$21,3,FALSE)</f>
        <v>12</v>
      </c>
      <c r="G50" s="46" t="str">
        <f>VLOOKUP($C50&amp;$E50,'Character Sets'!$A$3:$H$21,4,FALSE)</f>
        <v>ST2</v>
      </c>
      <c r="H50" s="46" t="str">
        <f>LOWER(VLOOKUP($C50&amp;$E50,'Character Sets'!$A$3:$H$21,6,FALSE))</f>
        <v>sam</v>
      </c>
      <c r="I50" s="114" t="str">
        <f t="shared" si="1"/>
        <v>ST2_they_sam.png</v>
      </c>
      <c r="J50" s="111" t="str">
        <f t="shared" si="2"/>
        <v>ST2_brother_sam.png</v>
      </c>
      <c r="K50" s="111" t="str">
        <f t="shared" si="3"/>
        <v>ST2_sister_sam.png</v>
      </c>
      <c r="L50" s="114" t="str">
        <f>_xlfn.CONCAT("This is ", VLOOKUP($C50&amp;$E50,'Character Sets'!$A$3:$H$21,6,FALSE) )</f>
        <v>This is Sam</v>
      </c>
      <c r="M50" s="111" t="s">
        <v>141</v>
      </c>
      <c r="N50" s="111" t="str">
        <f>_xlfn.CONCAT(_xlfn.IFS($E50="he", "He works", $E50="she", "She works", $E50="they", "They work"), " as ", VLOOKUP($C50&amp;$E50,'Character Sets'!$A$3:$H$21,8,FALSE), " ")</f>
        <v xml:space="preserve">They work as a teacher </v>
      </c>
      <c r="O50" s="111" t="str">
        <f>_xlfn.CONCAT("and ", _xlfn.IFS($E50="he", "has", $E50="she", "has", $E50="they", "have"), " a ", VLOOKUP($C50&amp;$E50,'Character Sets'!$A$3:$H$21,7,FALSE), ".")</f>
        <v>and have a fish.</v>
      </c>
      <c r="P50" s="111" t="str">
        <f t="shared" si="4"/>
        <v>They have a younger brother.</v>
      </c>
      <c r="Q50" s="111" t="str">
        <f t="shared" si="5"/>
        <v>And they have a younger sister.</v>
      </c>
      <c r="R50" s="46">
        <v>3</v>
      </c>
      <c r="S50" s="46" t="str" cm="1">
        <f t="array" ref="S50">_xlfn.IFS($B50="both","_nametag",$B50="nametag","_nametag",$B50="intro","",$B50="neither","")</f>
        <v/>
      </c>
      <c r="T50" s="127" t="str" cm="1">
        <f t="array" ref="T50">_xlfn.IFS($E50="he", "He has", $E50="she", "She has", $E50="they", "They have")</f>
        <v>They have</v>
      </c>
    </row>
    <row r="51" spans="1:20" x14ac:dyDescent="0.25">
      <c r="A51" s="46">
        <v>17</v>
      </c>
      <c r="B51" s="46" t="s">
        <v>124</v>
      </c>
      <c r="C51" s="46">
        <v>5</v>
      </c>
      <c r="D51" s="111" t="str">
        <f t="shared" si="6"/>
        <v>intro_list5_char1</v>
      </c>
      <c r="E51" s="123" t="s">
        <v>195</v>
      </c>
      <c r="F51" s="46">
        <f>VLOOKUP($C51&amp;$E51,'Character Sets'!$A$3:$H$21,3,FALSE)</f>
        <v>13</v>
      </c>
      <c r="G51" s="46" t="str">
        <f>VLOOKUP($C51&amp;$E51,'Character Sets'!$A$3:$H$21,4,FALSE)</f>
        <v>HT2</v>
      </c>
      <c r="H51" s="46" t="str">
        <f>LOWER(VLOOKUP($C51&amp;$E51,'Character Sets'!$A$3:$H$21,6,FALSE))</f>
        <v>casey</v>
      </c>
      <c r="I51" s="114" t="str">
        <f t="shared" si="1"/>
        <v>HT2_he_casey.png</v>
      </c>
      <c r="J51" s="111" t="str">
        <f t="shared" si="2"/>
        <v>HT2_brother_casey.png</v>
      </c>
      <c r="K51" s="111" t="str">
        <f t="shared" si="3"/>
        <v>HT2_sister_casey.png</v>
      </c>
      <c r="L51" s="114" t="str">
        <f>_xlfn.CONCAT("This is ", VLOOKUP($C51&amp;$E51,'Character Sets'!$A$3:$H$21,6,FALSE) )</f>
        <v>This is Casey</v>
      </c>
      <c r="M51" s="111" t="s">
        <v>139</v>
      </c>
      <c r="N51" s="111" t="str">
        <f>_xlfn.CONCAT(_xlfn.IFS($E51="he", "He works", $E51="she", "She works", $E51="they", "They work"), " as ", VLOOKUP($C51&amp;$E51,'Character Sets'!$A$3:$H$21,8,FALSE), " ")</f>
        <v xml:space="preserve">He works as a nurse </v>
      </c>
      <c r="O51" s="111" t="str">
        <f>_xlfn.CONCAT("and ", _xlfn.IFS($E51="he", "has", $E51="she", "has", $E51="they", "have"), " a ", VLOOKUP($C51&amp;$E51,'Character Sets'!$A$3:$H$21,7,FALSE), ".")</f>
        <v>and has a dog.</v>
      </c>
      <c r="P51" s="111" t="str">
        <f t="shared" si="4"/>
        <v>He has a younger brother.</v>
      </c>
      <c r="Q51" s="111" t="str">
        <f t="shared" si="5"/>
        <v>And he has a younger sister.</v>
      </c>
      <c r="R51" s="46">
        <v>1</v>
      </c>
      <c r="S51" s="46" t="str" cm="1">
        <f t="array" ref="S51">_xlfn.IFS($B51="both","_nametag",$B51="nametag","_nametag",$B51="intro","",$B51="neither","")</f>
        <v/>
      </c>
      <c r="T51" s="127" t="str" cm="1">
        <f t="array" ref="T51">_xlfn.IFS($E51="he", "He has", $E51="she", "She has", $E51="they", "They have")</f>
        <v>He has</v>
      </c>
    </row>
    <row r="52" spans="1:20" x14ac:dyDescent="0.25">
      <c r="A52" s="46">
        <v>17</v>
      </c>
      <c r="B52" s="46" t="s">
        <v>124</v>
      </c>
      <c r="C52" s="46">
        <v>5</v>
      </c>
      <c r="D52" s="111" t="str">
        <f t="shared" si="6"/>
        <v>intro_list5_char2</v>
      </c>
      <c r="E52" s="123" t="s">
        <v>196</v>
      </c>
      <c r="F52" s="46">
        <f>VLOOKUP($C52&amp;$E52,'Character Sets'!$A$3:$H$21,3,FALSE)</f>
        <v>14</v>
      </c>
      <c r="G52" s="46" t="str">
        <f>VLOOKUP($C52&amp;$E52,'Character Sets'!$A$3:$H$21,4,FALSE)</f>
        <v>ST2</v>
      </c>
      <c r="H52" s="46" t="str">
        <f>LOWER(VLOOKUP($C52&amp;$E52,'Character Sets'!$A$3:$H$21,6,FALSE))</f>
        <v>jaime</v>
      </c>
      <c r="I52" s="114" t="str">
        <f t="shared" si="1"/>
        <v>ST2_she_jaime.png</v>
      </c>
      <c r="J52" s="111" t="str">
        <f t="shared" si="2"/>
        <v>ST2_brother_jaime.png</v>
      </c>
      <c r="K52" s="111" t="str">
        <f t="shared" si="3"/>
        <v>ST2_sister_jaime.png</v>
      </c>
      <c r="L52" s="114" t="str">
        <f>_xlfn.CONCAT("This is ", VLOOKUP($C52&amp;$E52,'Character Sets'!$A$3:$H$21,6,FALSE) )</f>
        <v>This is Jaime</v>
      </c>
      <c r="M52" s="111" t="s">
        <v>140</v>
      </c>
      <c r="N52" s="111" t="str">
        <f>_xlfn.CONCAT(_xlfn.IFS($E52="he", "He works", $E52="she", "She works", $E52="they", "They work"), " as ", VLOOKUP($C52&amp;$E52,'Character Sets'!$A$3:$H$21,8,FALSE), " ")</f>
        <v xml:space="preserve">She works as an engineer </v>
      </c>
      <c r="O52" s="111" t="str">
        <f>_xlfn.CONCAT("and ", _xlfn.IFS($E52="he", "has", $E52="she", "has", $E52="they", "have"), " a ", VLOOKUP($C52&amp;$E52,'Character Sets'!$A$3:$H$21,7,FALSE), ".")</f>
        <v>and has a fish.</v>
      </c>
      <c r="P52" s="111" t="str">
        <f t="shared" si="4"/>
        <v>She has a younger brother.</v>
      </c>
      <c r="Q52" s="111" t="str">
        <f t="shared" si="5"/>
        <v>And she has a younger sister.</v>
      </c>
      <c r="R52" s="46">
        <v>2</v>
      </c>
      <c r="S52" s="46" t="str" cm="1">
        <f t="array" ref="S52">_xlfn.IFS($B52="both","_nametag",$B52="nametag","_nametag",$B52="intro","",$B52="neither","")</f>
        <v/>
      </c>
      <c r="T52" s="127" t="str" cm="1">
        <f t="array" ref="T52">_xlfn.IFS($E52="he", "He has", $E52="she", "She has", $E52="they", "They have")</f>
        <v>She has</v>
      </c>
    </row>
    <row r="53" spans="1:20" x14ac:dyDescent="0.25">
      <c r="A53" s="46">
        <v>17</v>
      </c>
      <c r="B53" s="46" t="s">
        <v>124</v>
      </c>
      <c r="C53" s="46">
        <v>5</v>
      </c>
      <c r="D53" s="111" t="str">
        <f t="shared" si="6"/>
        <v>intro_list5_char3</v>
      </c>
      <c r="E53" s="123" t="s">
        <v>197</v>
      </c>
      <c r="F53" s="46">
        <f>VLOOKUP($C53&amp;$E53,'Character Sets'!$A$3:$H$21,3,FALSE)</f>
        <v>15</v>
      </c>
      <c r="G53" s="46" t="str">
        <f>VLOOKUP($C53&amp;$E53,'Character Sets'!$A$3:$H$21,4,FALSE)</f>
        <v>ST1</v>
      </c>
      <c r="H53" s="46" t="str">
        <f>LOWER(VLOOKUP($C53&amp;$E53,'Character Sets'!$A$3:$H$21,6,FALSE))</f>
        <v>alex</v>
      </c>
      <c r="I53" s="114" t="str">
        <f t="shared" si="1"/>
        <v>ST1_they_alex.png</v>
      </c>
      <c r="J53" s="111" t="str">
        <f t="shared" si="2"/>
        <v>ST1_brother_alex.png</v>
      </c>
      <c r="K53" s="111" t="str">
        <f t="shared" si="3"/>
        <v>ST1_sister_alex.png</v>
      </c>
      <c r="L53" s="114" t="str">
        <f>_xlfn.CONCAT("This is ", VLOOKUP($C53&amp;$E53,'Character Sets'!$A$3:$H$21,6,FALSE) )</f>
        <v>This is Alex</v>
      </c>
      <c r="M53" s="111" t="s">
        <v>141</v>
      </c>
      <c r="N53" s="111" t="str">
        <f>_xlfn.CONCAT(_xlfn.IFS($E53="he", "He works", $E53="she", "She works", $E53="they", "They work"), " as ", VLOOKUP($C53&amp;$E53,'Character Sets'!$A$3:$H$21,8,FALSE), " ")</f>
        <v xml:space="preserve">They work as a teacher </v>
      </c>
      <c r="O53" s="111" t="str">
        <f>_xlfn.CONCAT("and ", _xlfn.IFS($E53="he", "has", $E53="she", "has", $E53="they", "have"), " a ", VLOOKUP($C53&amp;$E53,'Character Sets'!$A$3:$H$21,7,FALSE), ".")</f>
        <v>and have a cat.</v>
      </c>
      <c r="P53" s="111" t="str">
        <f t="shared" si="4"/>
        <v>They have a younger brother.</v>
      </c>
      <c r="Q53" s="111" t="str">
        <f t="shared" si="5"/>
        <v>And they have a younger sister.</v>
      </c>
      <c r="R53" s="46">
        <v>3</v>
      </c>
      <c r="S53" s="46" t="str" cm="1">
        <f t="array" ref="S53">_xlfn.IFS($B53="both","_nametag",$B53="nametag","_nametag",$B53="intro","",$B53="neither","")</f>
        <v/>
      </c>
      <c r="T53" s="127" t="str" cm="1">
        <f t="array" ref="T53">_xlfn.IFS($E53="he", "He has", $E53="she", "She has", $E53="they", "They have")</f>
        <v>They have</v>
      </c>
    </row>
    <row r="54" spans="1:20" x14ac:dyDescent="0.25">
      <c r="A54" s="46">
        <v>18</v>
      </c>
      <c r="B54" s="46" t="s">
        <v>124</v>
      </c>
      <c r="C54" s="46">
        <v>6</v>
      </c>
      <c r="D54" s="111" t="str">
        <f t="shared" si="6"/>
        <v>intro_list6_char1</v>
      </c>
      <c r="E54" s="123" t="s">
        <v>195</v>
      </c>
      <c r="F54" s="46">
        <f>VLOOKUP($C54&amp;$E54,'Character Sets'!$A$3:$H$21,3,FALSE)</f>
        <v>16</v>
      </c>
      <c r="G54" s="46" t="str">
        <f>VLOOKUP($C54&amp;$E54,'Character Sets'!$A$3:$H$21,4,FALSE)</f>
        <v>HT3</v>
      </c>
      <c r="H54" s="46" t="str">
        <f>LOWER(VLOOKUP($C54&amp;$E54,'Character Sets'!$A$3:$H$21,6,FALSE))</f>
        <v>sam</v>
      </c>
      <c r="I54" s="114" t="str">
        <f t="shared" si="1"/>
        <v>HT3_he_sam.png</v>
      </c>
      <c r="J54" s="111" t="str">
        <f t="shared" si="2"/>
        <v>HT3_brother_sam.png</v>
      </c>
      <c r="K54" s="111" t="str">
        <f t="shared" si="3"/>
        <v>HT3_sister_sam.png</v>
      </c>
      <c r="L54" s="114" t="str">
        <f>_xlfn.CONCAT("This is ", VLOOKUP($C54&amp;$E54,'Character Sets'!$A$3:$H$21,6,FALSE) )</f>
        <v>This is Sam</v>
      </c>
      <c r="M54" s="111" t="s">
        <v>139</v>
      </c>
      <c r="N54" s="111" t="str">
        <f>_xlfn.CONCAT(_xlfn.IFS($E54="he", "He works", $E54="she", "She works", $E54="they", "They work"), " as ", VLOOKUP($C54&amp;$E54,'Character Sets'!$A$3:$H$21,8,FALSE), " ")</f>
        <v xml:space="preserve">He works as an engineer </v>
      </c>
      <c r="O54" s="111" t="str">
        <f>_xlfn.CONCAT("and ", _xlfn.IFS($E54="he", "has", $E54="she", "has", $E54="they", "have"), " a ", VLOOKUP($C54&amp;$E54,'Character Sets'!$A$3:$H$21,7,FALSE), ".")</f>
        <v>and has a fish.</v>
      </c>
      <c r="P54" s="111" t="str">
        <f t="shared" si="4"/>
        <v>He has a younger brother.</v>
      </c>
      <c r="Q54" s="111" t="str">
        <f t="shared" si="5"/>
        <v>And he has a younger sister.</v>
      </c>
      <c r="R54" s="46">
        <v>1</v>
      </c>
      <c r="S54" s="46" t="str" cm="1">
        <f t="array" ref="S54">_xlfn.IFS($B54="both","_nametag",$B54="nametag","_nametag",$B54="intro","",$B54="neither","")</f>
        <v/>
      </c>
      <c r="T54" s="127" t="str" cm="1">
        <f t="array" ref="T54">_xlfn.IFS($E54="he", "He has", $E54="she", "She has", $E54="they", "They have")</f>
        <v>He has</v>
      </c>
    </row>
    <row r="55" spans="1:20" x14ac:dyDescent="0.25">
      <c r="A55" s="46">
        <v>18</v>
      </c>
      <c r="B55" s="46" t="s">
        <v>124</v>
      </c>
      <c r="C55" s="46">
        <v>6</v>
      </c>
      <c r="D55" s="111" t="str">
        <f t="shared" si="6"/>
        <v>intro_list6_char2</v>
      </c>
      <c r="E55" s="123" t="s">
        <v>196</v>
      </c>
      <c r="F55" s="46">
        <f>VLOOKUP($C55&amp;$E55,'Character Sets'!$A$3:$H$21,3,FALSE)</f>
        <v>17</v>
      </c>
      <c r="G55" s="46" t="str">
        <f>VLOOKUP($C55&amp;$E55,'Character Sets'!$A$3:$H$21,4,FALSE)</f>
        <v>ST3</v>
      </c>
      <c r="H55" s="46" t="str">
        <f>LOWER(VLOOKUP($C55&amp;$E55,'Character Sets'!$A$3:$H$21,6,FALSE))</f>
        <v>taylor</v>
      </c>
      <c r="I55" s="114" t="str">
        <f t="shared" si="1"/>
        <v>ST3_she_taylor.png</v>
      </c>
      <c r="J55" s="111" t="str">
        <f t="shared" si="2"/>
        <v>ST3_brother_taylor.png</v>
      </c>
      <c r="K55" s="111" t="str">
        <f t="shared" si="3"/>
        <v>ST3_sister_taylor.png</v>
      </c>
      <c r="L55" s="114" t="str">
        <f>_xlfn.CONCAT("This is ", VLOOKUP($C55&amp;$E55,'Character Sets'!$A$3:$H$21,6,FALSE) )</f>
        <v>This is Taylor</v>
      </c>
      <c r="M55" s="111" t="s">
        <v>140</v>
      </c>
      <c r="N55" s="111" t="str">
        <f>_xlfn.CONCAT(_xlfn.IFS($E55="he", "He works", $E55="she", "She works", $E55="they", "They work"), " as ", VLOOKUP($C55&amp;$E55,'Character Sets'!$A$3:$H$21,8,FALSE), " ")</f>
        <v xml:space="preserve">She works as a nurse </v>
      </c>
      <c r="O55" s="111" t="str">
        <f>_xlfn.CONCAT("and ", _xlfn.IFS($E55="he", "has", $E55="she", "has", $E55="they", "have"), " a ", VLOOKUP($C55&amp;$E55,'Character Sets'!$A$3:$H$21,7,FALSE), ".")</f>
        <v>and has a cat.</v>
      </c>
      <c r="P55" s="111" t="str">
        <f t="shared" si="4"/>
        <v>She has a younger brother.</v>
      </c>
      <c r="Q55" s="111" t="str">
        <f t="shared" si="5"/>
        <v>And she has a younger sister.</v>
      </c>
      <c r="R55" s="46">
        <v>2</v>
      </c>
      <c r="S55" s="46" t="str" cm="1">
        <f t="array" ref="S55">_xlfn.IFS($B55="both","_nametag",$B55="nametag","_nametag",$B55="intro","",$B55="neither","")</f>
        <v/>
      </c>
      <c r="T55" s="127" t="str" cm="1">
        <f t="array" ref="T55">_xlfn.IFS($E55="he", "He has", $E55="she", "She has", $E55="they", "They have")</f>
        <v>She has</v>
      </c>
    </row>
    <row r="56" spans="1:20" x14ac:dyDescent="0.25">
      <c r="A56" s="46">
        <v>18</v>
      </c>
      <c r="B56" s="46" t="s">
        <v>124</v>
      </c>
      <c r="C56" s="46">
        <v>6</v>
      </c>
      <c r="D56" s="111" t="str">
        <f t="shared" si="6"/>
        <v>intro_list6_char3</v>
      </c>
      <c r="E56" s="123" t="s">
        <v>197</v>
      </c>
      <c r="F56" s="46">
        <f>VLOOKUP($C56&amp;$E56,'Character Sets'!$A$3:$H$21,3,FALSE)</f>
        <v>18</v>
      </c>
      <c r="G56" s="46" t="str">
        <f>VLOOKUP($C56&amp;$E56,'Character Sets'!$A$3:$H$21,4,FALSE)</f>
        <v>HT2</v>
      </c>
      <c r="H56" s="46" t="str">
        <f>LOWER(VLOOKUP($C56&amp;$E56,'Character Sets'!$A$3:$H$21,6,FALSE))</f>
        <v>jordan</v>
      </c>
      <c r="I56" s="114" t="str">
        <f t="shared" si="1"/>
        <v>HT2_they_jordan.png</v>
      </c>
      <c r="J56" s="111" t="str">
        <f t="shared" si="2"/>
        <v>HT2_brother_jordan.png</v>
      </c>
      <c r="K56" s="111" t="str">
        <f t="shared" si="3"/>
        <v>HT2_sister_jordan.png</v>
      </c>
      <c r="L56" s="114" t="str">
        <f>_xlfn.CONCAT("This is ", VLOOKUP($C56&amp;$E56,'Character Sets'!$A$3:$H$21,6,FALSE) )</f>
        <v>This is Jordan</v>
      </c>
      <c r="M56" s="111" t="s">
        <v>141</v>
      </c>
      <c r="N56" s="111" t="str">
        <f>_xlfn.CONCAT(_xlfn.IFS($E56="he", "He works", $E56="she", "She works", $E56="they", "They work"), " as ", VLOOKUP($C56&amp;$E56,'Character Sets'!$A$3:$H$21,8,FALSE), " ")</f>
        <v xml:space="preserve">They work as a teacher </v>
      </c>
      <c r="O56" s="111" t="str">
        <f>_xlfn.CONCAT("and ", _xlfn.IFS($E56="he", "has", $E56="she", "has", $E56="they", "have"), " a ", VLOOKUP($C56&amp;$E56,'Character Sets'!$A$3:$H$21,7,FALSE), ".")</f>
        <v>and have a dog.</v>
      </c>
      <c r="P56" s="111" t="str">
        <f t="shared" si="4"/>
        <v>They have a younger brother.</v>
      </c>
      <c r="Q56" s="111" t="str">
        <f t="shared" si="5"/>
        <v>And they have a younger sister.</v>
      </c>
      <c r="R56" s="46">
        <v>3</v>
      </c>
      <c r="S56" s="46" t="str" cm="1">
        <f t="array" ref="S56">_xlfn.IFS($B56="both","_nametag",$B56="nametag","_nametag",$B56="intro","",$B56="neither","")</f>
        <v/>
      </c>
      <c r="T56" s="127" t="str" cm="1">
        <f t="array" ref="T56">_xlfn.IFS($E56="he", "He has", $E56="she", "She has", $E56="they", "They have")</f>
        <v>They have</v>
      </c>
    </row>
    <row r="57" spans="1:20" x14ac:dyDescent="0.25">
      <c r="A57" s="46">
        <v>19</v>
      </c>
      <c r="B57" s="46" t="s">
        <v>125</v>
      </c>
      <c r="C57" s="46">
        <v>1</v>
      </c>
      <c r="D57" s="111" t="str">
        <f t="shared" si="6"/>
        <v>neither_list1_char1</v>
      </c>
      <c r="E57" s="123" t="s">
        <v>195</v>
      </c>
      <c r="F57" s="46">
        <f>VLOOKUP($C57&amp;$E57,'Character Sets'!$A$3:$H$21,3,FALSE)</f>
        <v>1</v>
      </c>
      <c r="G57" s="46" t="str">
        <f>VLOOKUP($C57&amp;$E57,'Character Sets'!$A$3:$H$21,4,FALSE)</f>
        <v>HT1</v>
      </c>
      <c r="H57" s="46" t="str">
        <f>LOWER(VLOOKUP($C57&amp;$E57,'Character Sets'!$A$3:$H$21,6,FALSE))</f>
        <v>alex</v>
      </c>
      <c r="I57" s="114" t="str">
        <f t="shared" si="1"/>
        <v>HT1_he_alex.png</v>
      </c>
      <c r="J57" s="111" t="str">
        <f t="shared" si="2"/>
        <v>HT1_brother_alex.png</v>
      </c>
      <c r="K57" s="111" t="str">
        <f t="shared" si="3"/>
        <v>HT1_sister_alex.png</v>
      </c>
      <c r="L57" s="114" t="str">
        <f>_xlfn.CONCAT("This is ", VLOOKUP($C57&amp;$E57,'Character Sets'!$A$3:$H$21,6,FALSE) )</f>
        <v>This is Alex</v>
      </c>
      <c r="M57" s="111" t="s">
        <v>117</v>
      </c>
      <c r="N57" s="111" t="str">
        <f>_xlfn.CONCAT(_xlfn.IFS($E57="he", "He works", $E57="she", "She works", $E57="they", "They work"), " as ", VLOOKUP($C57&amp;$E57,'Character Sets'!$A$3:$H$21,8,FALSE), " ")</f>
        <v xml:space="preserve">He works as an engineer </v>
      </c>
      <c r="O57" s="111" t="str">
        <f>_xlfn.CONCAT("and ", _xlfn.IFS($E57="he", "has", $E57="she", "has", $E57="they", "have"), " a ", VLOOKUP($C57&amp;$E57,'Character Sets'!$A$3:$H$21,7,FALSE), ".")</f>
        <v>and has a cat.</v>
      </c>
      <c r="P57" s="111" t="str">
        <f t="shared" si="4"/>
        <v>He has a younger brother.</v>
      </c>
      <c r="Q57" s="111" t="str">
        <f t="shared" si="5"/>
        <v>And he has a younger sister.</v>
      </c>
      <c r="R57" s="46">
        <v>1</v>
      </c>
      <c r="S57" s="46" t="str" cm="1">
        <f t="array" ref="S57">_xlfn.IFS($B57="both","_nametag",$B57="nametag","_nametag",$B57="intro","",$B57="neither","")</f>
        <v/>
      </c>
      <c r="T57" s="127" t="str" cm="1">
        <f t="array" ref="T57">_xlfn.IFS($E57="he", "He has", $E57="she", "She has", $E57="they", "They have")</f>
        <v>He has</v>
      </c>
    </row>
    <row r="58" spans="1:20" x14ac:dyDescent="0.25">
      <c r="A58" s="46">
        <v>19</v>
      </c>
      <c r="B58" s="46" t="s">
        <v>125</v>
      </c>
      <c r="C58" s="46">
        <v>1</v>
      </c>
      <c r="D58" s="111" t="str">
        <f t="shared" si="6"/>
        <v>neither_list1_char2</v>
      </c>
      <c r="E58" s="123" t="s">
        <v>196</v>
      </c>
      <c r="F58" s="46">
        <f>VLOOKUP($C58&amp;$E58,'Character Sets'!$A$3:$H$21,3,FALSE)</f>
        <v>2</v>
      </c>
      <c r="G58" s="46" t="str">
        <f>VLOOKUP($C58&amp;$E58,'Character Sets'!$A$3:$H$21,4,FALSE)</f>
        <v>ST1</v>
      </c>
      <c r="H58" s="46" t="str">
        <f>LOWER(VLOOKUP($C58&amp;$E58,'Character Sets'!$A$3:$H$21,6,FALSE))</f>
        <v>sam</v>
      </c>
      <c r="I58" s="114" t="str">
        <f t="shared" si="1"/>
        <v>ST1_she_sam.png</v>
      </c>
      <c r="J58" s="111" t="str">
        <f t="shared" si="2"/>
        <v>ST1_brother_sam.png</v>
      </c>
      <c r="K58" s="111" t="str">
        <f t="shared" si="3"/>
        <v>ST1_sister_sam.png</v>
      </c>
      <c r="L58" s="114" t="str">
        <f>_xlfn.CONCAT("This is ", VLOOKUP($C58&amp;$E58,'Character Sets'!$A$3:$H$21,6,FALSE) )</f>
        <v>This is Sam</v>
      </c>
      <c r="M58" s="111" t="s">
        <v>117</v>
      </c>
      <c r="N58" s="111" t="str">
        <f>_xlfn.CONCAT(_xlfn.IFS($E58="he", "He works", $E58="she", "She works", $E58="they", "They work"), " as ", VLOOKUP($C58&amp;$E58,'Character Sets'!$A$3:$H$21,8,FALSE), " ")</f>
        <v xml:space="preserve">She works as a nurse </v>
      </c>
      <c r="O58" s="111" t="str">
        <f>_xlfn.CONCAT("and ", _xlfn.IFS($E58="he", "has", $E58="she", "has", $E58="they", "have"), " a ", VLOOKUP($C58&amp;$E58,'Character Sets'!$A$3:$H$21,7,FALSE), ".")</f>
        <v>and has a dog.</v>
      </c>
      <c r="P58" s="111" t="str">
        <f t="shared" si="4"/>
        <v>She has a younger brother.</v>
      </c>
      <c r="Q58" s="111" t="str">
        <f t="shared" si="5"/>
        <v>And she has a younger sister.</v>
      </c>
      <c r="R58" s="46">
        <v>2</v>
      </c>
      <c r="S58" s="46" t="str" cm="1">
        <f t="array" ref="S58">_xlfn.IFS($B58="both","_nametag",$B58="nametag","_nametag",$B58="intro","",$B58="neither","")</f>
        <v/>
      </c>
      <c r="T58" s="127" t="str" cm="1">
        <f t="array" ref="T58">_xlfn.IFS($E58="he", "He has", $E58="she", "She has", $E58="they", "They have")</f>
        <v>She has</v>
      </c>
    </row>
    <row r="59" spans="1:20" x14ac:dyDescent="0.25">
      <c r="A59" s="46">
        <v>19</v>
      </c>
      <c r="B59" s="46" t="s">
        <v>125</v>
      </c>
      <c r="C59" s="46">
        <v>1</v>
      </c>
      <c r="D59" s="111" t="str">
        <f t="shared" si="6"/>
        <v>neither_list1_char3</v>
      </c>
      <c r="E59" s="123" t="s">
        <v>197</v>
      </c>
      <c r="F59" s="46">
        <f>VLOOKUP($C59&amp;$E59,'Character Sets'!$A$3:$H$21,3,FALSE)</f>
        <v>3</v>
      </c>
      <c r="G59" s="46" t="str">
        <f>VLOOKUP($C59&amp;$E59,'Character Sets'!$A$3:$H$21,4,FALSE)</f>
        <v>HT3</v>
      </c>
      <c r="H59" s="46" t="str">
        <f>LOWER(VLOOKUP($C59&amp;$E59,'Character Sets'!$A$3:$H$21,6,FALSE))</f>
        <v>taylor</v>
      </c>
      <c r="I59" s="114" t="str">
        <f t="shared" si="1"/>
        <v>HT3_they_taylor.png</v>
      </c>
      <c r="J59" s="111" t="str">
        <f t="shared" si="2"/>
        <v>HT3_brother_taylor.png</v>
      </c>
      <c r="K59" s="111" t="str">
        <f t="shared" si="3"/>
        <v>HT3_sister_taylor.png</v>
      </c>
      <c r="L59" s="114" t="str">
        <f>_xlfn.CONCAT("This is ", VLOOKUP($C59&amp;$E59,'Character Sets'!$A$3:$H$21,6,FALSE) )</f>
        <v>This is Taylor</v>
      </c>
      <c r="M59" s="111" t="s">
        <v>117</v>
      </c>
      <c r="N59" s="111" t="str">
        <f>_xlfn.CONCAT(_xlfn.IFS($E59="he", "He works", $E59="she", "She works", $E59="they", "They work"), " as ", VLOOKUP($C59&amp;$E59,'Character Sets'!$A$3:$H$21,8,FALSE), " ")</f>
        <v xml:space="preserve">They work as a teacher </v>
      </c>
      <c r="O59" s="111" t="str">
        <f>_xlfn.CONCAT("and ", _xlfn.IFS($E59="he", "has", $E59="she", "has", $E59="they", "have"), " a ", VLOOKUP($C59&amp;$E59,'Character Sets'!$A$3:$H$21,7,FALSE), ".")</f>
        <v>and have a fish.</v>
      </c>
      <c r="P59" s="111" t="str">
        <f t="shared" si="4"/>
        <v>They have a younger brother.</v>
      </c>
      <c r="Q59" s="111" t="str">
        <f t="shared" si="5"/>
        <v>And they have a younger sister.</v>
      </c>
      <c r="R59" s="46">
        <v>3</v>
      </c>
      <c r="S59" s="46" t="str" cm="1">
        <f t="array" ref="S59">_xlfn.IFS($B59="both","_nametag",$B59="nametag","_nametag",$B59="intro","",$B59="neither","")</f>
        <v/>
      </c>
      <c r="T59" s="127" t="str" cm="1">
        <f t="array" ref="T59">_xlfn.IFS($E59="he", "He has", $E59="she", "She has", $E59="they", "They have")</f>
        <v>They have</v>
      </c>
    </row>
    <row r="60" spans="1:20" x14ac:dyDescent="0.25">
      <c r="A60" s="46">
        <v>20</v>
      </c>
      <c r="B60" s="46" t="s">
        <v>125</v>
      </c>
      <c r="C60" s="46">
        <v>2</v>
      </c>
      <c r="D60" s="111" t="str">
        <f t="shared" si="6"/>
        <v>neither_list2_char1</v>
      </c>
      <c r="E60" s="123" t="s">
        <v>195</v>
      </c>
      <c r="F60" s="46">
        <f>VLOOKUP($C60&amp;$E60,'Character Sets'!$A$3:$H$21,3,FALSE)</f>
        <v>4</v>
      </c>
      <c r="G60" s="46" t="str">
        <f>VLOOKUP($C60&amp;$E60,'Character Sets'!$A$3:$H$21,4,FALSE)</f>
        <v>HT1</v>
      </c>
      <c r="H60" s="46" t="str">
        <f>LOWER(VLOOKUP($C60&amp;$E60,'Character Sets'!$A$3:$H$21,6,FALSE))</f>
        <v>jordan</v>
      </c>
      <c r="I60" s="114" t="str">
        <f t="shared" si="1"/>
        <v>HT1_he_jordan.png</v>
      </c>
      <c r="J60" s="111" t="str">
        <f t="shared" si="2"/>
        <v>HT1_brother_jordan.png</v>
      </c>
      <c r="K60" s="111" t="str">
        <f t="shared" si="3"/>
        <v>HT1_sister_jordan.png</v>
      </c>
      <c r="L60" s="114" t="str">
        <f>_xlfn.CONCAT("This is ", VLOOKUP($C60&amp;$E60,'Character Sets'!$A$3:$H$21,6,FALSE) )</f>
        <v>This is Jordan</v>
      </c>
      <c r="M60" s="111" t="s">
        <v>117</v>
      </c>
      <c r="N60" s="111" t="str">
        <f>_xlfn.CONCAT(_xlfn.IFS($E60="he", "He works", $E60="she", "She works", $E60="they", "They work"), " as ", VLOOKUP($C60&amp;$E60,'Character Sets'!$A$3:$H$21,8,FALSE), " ")</f>
        <v xml:space="preserve">He works as a nurse </v>
      </c>
      <c r="O60" s="111" t="str">
        <f>_xlfn.CONCAT("and ", _xlfn.IFS($E60="he", "has", $E60="she", "has", $E60="they", "have"), " a ", VLOOKUP($C60&amp;$E60,'Character Sets'!$A$3:$H$21,7,FALSE), ".")</f>
        <v>and has a dog.</v>
      </c>
      <c r="P60" s="111" t="str">
        <f t="shared" si="4"/>
        <v>He has a younger brother.</v>
      </c>
      <c r="Q60" s="111" t="str">
        <f t="shared" si="5"/>
        <v>And he has a younger sister.</v>
      </c>
      <c r="R60" s="46">
        <v>1</v>
      </c>
      <c r="S60" s="46" t="str" cm="1">
        <f t="array" ref="S60">_xlfn.IFS($B60="both","_nametag",$B60="nametag","_nametag",$B60="intro","",$B60="neither","")</f>
        <v/>
      </c>
      <c r="T60" s="127" t="str" cm="1">
        <f t="array" ref="T60">_xlfn.IFS($E60="he", "He has", $E60="she", "She has", $E60="they", "They have")</f>
        <v>He has</v>
      </c>
    </row>
    <row r="61" spans="1:20" x14ac:dyDescent="0.25">
      <c r="A61" s="46">
        <v>20</v>
      </c>
      <c r="B61" s="46" t="s">
        <v>125</v>
      </c>
      <c r="C61" s="46">
        <v>2</v>
      </c>
      <c r="D61" s="111" t="str">
        <f t="shared" si="6"/>
        <v>neither_list2_char2</v>
      </c>
      <c r="E61" s="123" t="s">
        <v>196</v>
      </c>
      <c r="F61" s="46">
        <f>VLOOKUP($C61&amp;$E61,'Character Sets'!$A$3:$H$21,3,FALSE)</f>
        <v>5</v>
      </c>
      <c r="G61" s="46" t="str">
        <f>VLOOKUP($C61&amp;$E61,'Character Sets'!$A$3:$H$21,4,FALSE)</f>
        <v>ST2</v>
      </c>
      <c r="H61" s="46" t="str">
        <f>LOWER(VLOOKUP($C61&amp;$E61,'Character Sets'!$A$3:$H$21,6,FALSE))</f>
        <v>casey</v>
      </c>
      <c r="I61" s="114" t="str">
        <f t="shared" si="1"/>
        <v>ST2_she_casey.png</v>
      </c>
      <c r="J61" s="111" t="str">
        <f t="shared" si="2"/>
        <v>ST2_brother_casey.png</v>
      </c>
      <c r="K61" s="111" t="str">
        <f t="shared" si="3"/>
        <v>ST2_sister_casey.png</v>
      </c>
      <c r="L61" s="114" t="str">
        <f>_xlfn.CONCAT("This is ", VLOOKUP($C61&amp;$E61,'Character Sets'!$A$3:$H$21,6,FALSE) )</f>
        <v>This is Casey</v>
      </c>
      <c r="M61" s="111" t="s">
        <v>117</v>
      </c>
      <c r="N61" s="111" t="str">
        <f>_xlfn.CONCAT(_xlfn.IFS($E61="he", "He works", $E61="she", "She works", $E61="they", "They work"), " as ", VLOOKUP($C61&amp;$E61,'Character Sets'!$A$3:$H$21,8,FALSE), " ")</f>
        <v xml:space="preserve">She works as an engineer </v>
      </c>
      <c r="O61" s="111" t="str">
        <f>_xlfn.CONCAT("and ", _xlfn.IFS($E61="he", "has", $E61="she", "has", $E61="they", "have"), " a ", VLOOKUP($C61&amp;$E61,'Character Sets'!$A$3:$H$21,7,FALSE), ".")</f>
        <v>and has a fish.</v>
      </c>
      <c r="P61" s="111" t="str">
        <f t="shared" si="4"/>
        <v>She has a younger brother.</v>
      </c>
      <c r="Q61" s="111" t="str">
        <f t="shared" si="5"/>
        <v>And she has a younger sister.</v>
      </c>
      <c r="R61" s="46">
        <v>2</v>
      </c>
      <c r="S61" s="46" t="str" cm="1">
        <f t="array" ref="S61">_xlfn.IFS($B61="both","_nametag",$B61="nametag","_nametag",$B61="intro","",$B61="neither","")</f>
        <v/>
      </c>
      <c r="T61" s="127" t="str" cm="1">
        <f t="array" ref="T61">_xlfn.IFS($E61="he", "He has", $E61="she", "She has", $E61="they", "They have")</f>
        <v>She has</v>
      </c>
    </row>
    <row r="62" spans="1:20" x14ac:dyDescent="0.25">
      <c r="A62" s="46">
        <v>20</v>
      </c>
      <c r="B62" s="46" t="s">
        <v>125</v>
      </c>
      <c r="C62" s="46">
        <v>2</v>
      </c>
      <c r="D62" s="111" t="str">
        <f t="shared" si="6"/>
        <v>neither_list2_char3</v>
      </c>
      <c r="E62" s="123" t="s">
        <v>197</v>
      </c>
      <c r="F62" s="46">
        <f>VLOOKUP($C62&amp;$E62,'Character Sets'!$A$3:$H$21,3,FALSE)</f>
        <v>6</v>
      </c>
      <c r="G62" s="46" t="str">
        <f>VLOOKUP($C62&amp;$E62,'Character Sets'!$A$3:$H$21,4,FALSE)</f>
        <v>ST3</v>
      </c>
      <c r="H62" s="46" t="str">
        <f>LOWER(VLOOKUP($C62&amp;$E62,'Character Sets'!$A$3:$H$21,6,FALSE))</f>
        <v>jaime</v>
      </c>
      <c r="I62" s="114" t="str">
        <f t="shared" si="1"/>
        <v>ST3_they_jaime.png</v>
      </c>
      <c r="J62" s="111" t="str">
        <f t="shared" si="2"/>
        <v>ST3_brother_jaime.png</v>
      </c>
      <c r="K62" s="111" t="str">
        <f t="shared" si="3"/>
        <v>ST3_sister_jaime.png</v>
      </c>
      <c r="L62" s="114" t="str">
        <f>_xlfn.CONCAT("This is ", VLOOKUP($C62&amp;$E62,'Character Sets'!$A$3:$H$21,6,FALSE) )</f>
        <v>This is Jaime</v>
      </c>
      <c r="M62" s="111" t="s">
        <v>117</v>
      </c>
      <c r="N62" s="111" t="str">
        <f>_xlfn.CONCAT(_xlfn.IFS($E62="he", "He works", $E62="she", "She works", $E62="they", "They work"), " as ", VLOOKUP($C62&amp;$E62,'Character Sets'!$A$3:$H$21,8,FALSE), " ")</f>
        <v xml:space="preserve">They work as a teacher </v>
      </c>
      <c r="O62" s="111" t="str">
        <f>_xlfn.CONCAT("and ", _xlfn.IFS($E62="he", "has", $E62="she", "has", $E62="they", "have"), " a ", VLOOKUP($C62&amp;$E62,'Character Sets'!$A$3:$H$21,7,FALSE), ".")</f>
        <v>and have a cat.</v>
      </c>
      <c r="P62" s="111" t="str">
        <f t="shared" si="4"/>
        <v>They have a younger brother.</v>
      </c>
      <c r="Q62" s="111" t="str">
        <f t="shared" si="5"/>
        <v>And they have a younger sister.</v>
      </c>
      <c r="R62" s="46">
        <v>3</v>
      </c>
      <c r="S62" s="46" t="str" cm="1">
        <f t="array" ref="S62">_xlfn.IFS($B62="both","_nametag",$B62="nametag","_nametag",$B62="intro","",$B62="neither","")</f>
        <v/>
      </c>
      <c r="T62" s="127" t="str" cm="1">
        <f t="array" ref="T62">_xlfn.IFS($E62="he", "He has", $E62="she", "She has", $E62="they", "They have")</f>
        <v>They have</v>
      </c>
    </row>
    <row r="63" spans="1:20" x14ac:dyDescent="0.25">
      <c r="A63" s="46">
        <v>21</v>
      </c>
      <c r="B63" s="46" t="s">
        <v>125</v>
      </c>
      <c r="C63" s="46">
        <v>3</v>
      </c>
      <c r="D63" s="111" t="str">
        <f t="shared" si="6"/>
        <v>neither_list3_char1</v>
      </c>
      <c r="E63" s="123" t="s">
        <v>195</v>
      </c>
      <c r="F63" s="46">
        <f>VLOOKUP($C63&amp;$E63,'Character Sets'!$A$3:$H$21,3,FALSE)</f>
        <v>7</v>
      </c>
      <c r="G63" s="46" t="str">
        <f>VLOOKUP($C63&amp;$E63,'Character Sets'!$A$3:$H$21,4,FALSE)</f>
        <v>HT3</v>
      </c>
      <c r="H63" s="46" t="str">
        <f>LOWER(VLOOKUP($C63&amp;$E63,'Character Sets'!$A$3:$H$21,6,FALSE))</f>
        <v>jaime</v>
      </c>
      <c r="I63" s="114" t="str">
        <f t="shared" si="1"/>
        <v>HT3_he_jaime.png</v>
      </c>
      <c r="J63" s="111" t="str">
        <f t="shared" si="2"/>
        <v>HT3_brother_jaime.png</v>
      </c>
      <c r="K63" s="111" t="str">
        <f t="shared" si="3"/>
        <v>HT3_sister_jaime.png</v>
      </c>
      <c r="L63" s="114" t="str">
        <f>_xlfn.CONCAT("This is ", VLOOKUP($C63&amp;$E63,'Character Sets'!$A$3:$H$21,6,FALSE) )</f>
        <v>This is Jaime</v>
      </c>
      <c r="M63" s="111" t="s">
        <v>117</v>
      </c>
      <c r="N63" s="111" t="str">
        <f>_xlfn.CONCAT(_xlfn.IFS($E63="he", "He works", $E63="she", "She works", $E63="they", "They work"), " as ", VLOOKUP($C63&amp;$E63,'Character Sets'!$A$3:$H$21,8,FALSE), " ")</f>
        <v xml:space="preserve">He works as a teacher </v>
      </c>
      <c r="O63" s="111" t="str">
        <f>_xlfn.CONCAT("and ", _xlfn.IFS($E63="he", "has", $E63="she", "has", $E63="they", "have"), " a ", VLOOKUP($C63&amp;$E63,'Character Sets'!$A$3:$H$21,7,FALSE), ".")</f>
        <v>and has a fish.</v>
      </c>
      <c r="P63" s="111" t="str">
        <f t="shared" si="4"/>
        <v>He has a younger brother.</v>
      </c>
      <c r="Q63" s="111" t="str">
        <f t="shared" si="5"/>
        <v>And he has a younger sister.</v>
      </c>
      <c r="R63" s="46">
        <v>1</v>
      </c>
      <c r="S63" s="46" t="str" cm="1">
        <f t="array" ref="S63">_xlfn.IFS($B63="both","_nametag",$B63="nametag","_nametag",$B63="intro","",$B63="neither","")</f>
        <v/>
      </c>
      <c r="T63" s="127" t="str" cm="1">
        <f t="array" ref="T63">_xlfn.IFS($E63="he", "He has", $E63="she", "She has", $E63="they", "They have")</f>
        <v>He has</v>
      </c>
    </row>
    <row r="64" spans="1:20" x14ac:dyDescent="0.25">
      <c r="A64" s="46">
        <v>21</v>
      </c>
      <c r="B64" s="46" t="s">
        <v>125</v>
      </c>
      <c r="C64" s="46">
        <v>3</v>
      </c>
      <c r="D64" s="111" t="str">
        <f t="shared" si="6"/>
        <v>neither_list3_char2</v>
      </c>
      <c r="E64" s="123" t="s">
        <v>196</v>
      </c>
      <c r="F64" s="46">
        <f>VLOOKUP($C64&amp;$E64,'Character Sets'!$A$3:$H$21,3,FALSE)</f>
        <v>8</v>
      </c>
      <c r="G64" s="46" t="str">
        <f>VLOOKUP($C64&amp;$E64,'Character Sets'!$A$3:$H$21,4,FALSE)</f>
        <v>ST3</v>
      </c>
      <c r="H64" s="46" t="str">
        <f>LOWER(VLOOKUP($C64&amp;$E64,'Character Sets'!$A$3:$H$21,6,FALSE))</f>
        <v>alex</v>
      </c>
      <c r="I64" s="114" t="str">
        <f t="shared" si="1"/>
        <v>ST3_she_alex.png</v>
      </c>
      <c r="J64" s="111" t="str">
        <f t="shared" si="2"/>
        <v>ST3_brother_alex.png</v>
      </c>
      <c r="K64" s="111" t="str">
        <f t="shared" si="3"/>
        <v>ST3_sister_alex.png</v>
      </c>
      <c r="L64" s="114" t="str">
        <f>_xlfn.CONCAT("This is ", VLOOKUP($C64&amp;$E64,'Character Sets'!$A$3:$H$21,6,FALSE) )</f>
        <v>This is Alex</v>
      </c>
      <c r="M64" s="111" t="s">
        <v>117</v>
      </c>
      <c r="N64" s="111" t="str">
        <f>_xlfn.CONCAT(_xlfn.IFS($E64="he", "He works", $E64="she", "She works", $E64="they", "They work"), " as ", VLOOKUP($C64&amp;$E64,'Character Sets'!$A$3:$H$21,8,FALSE), " ")</f>
        <v xml:space="preserve">She works as an engineer </v>
      </c>
      <c r="O64" s="111" t="str">
        <f>_xlfn.CONCAT("and ", _xlfn.IFS($E64="he", "has", $E64="she", "has", $E64="they", "have"), " a ", VLOOKUP($C64&amp;$E64,'Character Sets'!$A$3:$H$21,7,FALSE), ".")</f>
        <v>and has a cat.</v>
      </c>
      <c r="P64" s="111" t="str">
        <f t="shared" si="4"/>
        <v>She has a younger brother.</v>
      </c>
      <c r="Q64" s="111" t="str">
        <f t="shared" si="5"/>
        <v>And she has a younger sister.</v>
      </c>
      <c r="R64" s="46">
        <v>2</v>
      </c>
      <c r="S64" s="46" t="str" cm="1">
        <f t="array" ref="S64">_xlfn.IFS($B64="both","_nametag",$B64="nametag","_nametag",$B64="intro","",$B64="neither","")</f>
        <v/>
      </c>
      <c r="T64" s="127" t="str" cm="1">
        <f t="array" ref="T64">_xlfn.IFS($E64="he", "He has", $E64="she", "She has", $E64="they", "They have")</f>
        <v>She has</v>
      </c>
    </row>
    <row r="65" spans="1:20" x14ac:dyDescent="0.25">
      <c r="A65" s="46">
        <v>21</v>
      </c>
      <c r="B65" s="46" t="s">
        <v>125</v>
      </c>
      <c r="C65" s="46">
        <v>3</v>
      </c>
      <c r="D65" s="111" t="str">
        <f t="shared" si="6"/>
        <v>neither_list3_char3</v>
      </c>
      <c r="E65" s="123" t="s">
        <v>197</v>
      </c>
      <c r="F65" s="46">
        <f>VLOOKUP($C65&amp;$E65,'Character Sets'!$A$3:$H$21,3,FALSE)</f>
        <v>9</v>
      </c>
      <c r="G65" s="46" t="str">
        <f>VLOOKUP($C65&amp;$E65,'Character Sets'!$A$3:$H$21,4,FALSE)</f>
        <v>HT1</v>
      </c>
      <c r="H65" s="46" t="str">
        <f>LOWER(VLOOKUP($C65&amp;$E65,'Character Sets'!$A$3:$H$21,6,FALSE))</f>
        <v>casey</v>
      </c>
      <c r="I65" s="114" t="str">
        <f t="shared" si="1"/>
        <v>HT1_they_casey.png</v>
      </c>
      <c r="J65" s="111" t="str">
        <f t="shared" si="2"/>
        <v>HT1_brother_casey.png</v>
      </c>
      <c r="K65" s="111" t="str">
        <f t="shared" si="3"/>
        <v>HT1_sister_casey.png</v>
      </c>
      <c r="L65" s="114" t="str">
        <f>_xlfn.CONCAT("This is ", VLOOKUP($C65&amp;$E65,'Character Sets'!$A$3:$H$21,6,FALSE) )</f>
        <v>This is Casey</v>
      </c>
      <c r="M65" s="111" t="s">
        <v>117</v>
      </c>
      <c r="N65" s="111" t="str">
        <f>_xlfn.CONCAT(_xlfn.IFS($E65="he", "He works", $E65="she", "She works", $E65="they", "They work"), " as ", VLOOKUP($C65&amp;$E65,'Character Sets'!$A$3:$H$21,8,FALSE), " ")</f>
        <v xml:space="preserve">They work as a nurse </v>
      </c>
      <c r="O65" s="111" t="str">
        <f>_xlfn.CONCAT("and ", _xlfn.IFS($E65="he", "has", $E65="she", "has", $E65="they", "have"), " a ", VLOOKUP($C65&amp;$E65,'Character Sets'!$A$3:$H$21,7,FALSE), ".")</f>
        <v>and have a dog.</v>
      </c>
      <c r="P65" s="111" t="str">
        <f t="shared" si="4"/>
        <v>They have a younger brother.</v>
      </c>
      <c r="Q65" s="111" t="str">
        <f t="shared" si="5"/>
        <v>And they have a younger sister.</v>
      </c>
      <c r="R65" s="46">
        <v>3</v>
      </c>
      <c r="S65" s="46" t="str" cm="1">
        <f t="array" ref="S65">_xlfn.IFS($B65="both","_nametag",$B65="nametag","_nametag",$B65="intro","",$B65="neither","")</f>
        <v/>
      </c>
      <c r="T65" s="127" t="str" cm="1">
        <f t="array" ref="T65">_xlfn.IFS($E65="he", "He has", $E65="she", "She has", $E65="they", "They have")</f>
        <v>They have</v>
      </c>
    </row>
    <row r="66" spans="1:20" x14ac:dyDescent="0.25">
      <c r="A66" s="46">
        <v>22</v>
      </c>
      <c r="B66" s="46" t="s">
        <v>125</v>
      </c>
      <c r="C66" s="46">
        <v>4</v>
      </c>
      <c r="D66" s="111" t="str">
        <f t="shared" si="6"/>
        <v>neither_list4_char1</v>
      </c>
      <c r="E66" s="123" t="s">
        <v>195</v>
      </c>
      <c r="F66" s="46">
        <f>VLOOKUP($C66&amp;$E66,'Character Sets'!$A$3:$H$21,3,FALSE)</f>
        <v>10</v>
      </c>
      <c r="G66" s="46" t="str">
        <f>VLOOKUP($C66&amp;$E66,'Character Sets'!$A$3:$H$21,4,FALSE)</f>
        <v>HT2</v>
      </c>
      <c r="H66" s="46" t="str">
        <f>LOWER(VLOOKUP($C66&amp;$E66,'Character Sets'!$A$3:$H$21,6,FALSE))</f>
        <v>taylor</v>
      </c>
      <c r="I66" s="114" t="str">
        <f t="shared" si="1"/>
        <v>HT2_he_taylor.png</v>
      </c>
      <c r="J66" s="111" t="str">
        <f t="shared" si="2"/>
        <v>HT2_brother_taylor.png</v>
      </c>
      <c r="K66" s="111" t="str">
        <f t="shared" si="3"/>
        <v>HT2_sister_taylor.png</v>
      </c>
      <c r="L66" s="114" t="str">
        <f>_xlfn.CONCAT("This is ", VLOOKUP($C66&amp;$E66,'Character Sets'!$A$3:$H$21,6,FALSE) )</f>
        <v>This is Taylor</v>
      </c>
      <c r="M66" s="111" t="s">
        <v>117</v>
      </c>
      <c r="N66" s="111" t="str">
        <f>_xlfn.CONCAT(_xlfn.IFS($E66="he", "He works", $E66="she", "She works", $E66="they", "They work"), " as ", VLOOKUP($C66&amp;$E66,'Character Sets'!$A$3:$H$21,8,FALSE), " ")</f>
        <v xml:space="preserve">He works as an engineer </v>
      </c>
      <c r="O66" s="111" t="str">
        <f>_xlfn.CONCAT("and ", _xlfn.IFS($E66="he", "has", $E66="she", "has", $E66="they", "have"), " a ", VLOOKUP($C66&amp;$E66,'Character Sets'!$A$3:$H$21,7,FALSE), ".")</f>
        <v>and has a cat.</v>
      </c>
      <c r="P66" s="111" t="str">
        <f t="shared" si="4"/>
        <v>He has a younger brother.</v>
      </c>
      <c r="Q66" s="111" t="str">
        <f t="shared" si="5"/>
        <v>And he has a younger sister.</v>
      </c>
      <c r="R66" s="46">
        <v>1</v>
      </c>
      <c r="S66" s="46" t="str" cm="1">
        <f t="array" ref="S66">_xlfn.IFS($B66="both","_nametag",$B66="nametag","_nametag",$B66="intro","",$B66="neither","")</f>
        <v/>
      </c>
      <c r="T66" s="127" t="str" cm="1">
        <f t="array" ref="T66">_xlfn.IFS($E66="he", "He has", $E66="she", "She has", $E66="they", "They have")</f>
        <v>He has</v>
      </c>
    </row>
    <row r="67" spans="1:20" x14ac:dyDescent="0.25">
      <c r="A67" s="46">
        <v>22</v>
      </c>
      <c r="B67" s="46" t="s">
        <v>125</v>
      </c>
      <c r="C67" s="46">
        <v>4</v>
      </c>
      <c r="D67" s="111" t="str">
        <f t="shared" ref="D67:D74" si="7">_xlfn.CONCAT($B67, "_list", $C67, "_char", $R67)</f>
        <v>neither_list4_char2</v>
      </c>
      <c r="E67" s="123" t="s">
        <v>196</v>
      </c>
      <c r="F67" s="46">
        <f>VLOOKUP($C67&amp;$E67,'Character Sets'!$A$3:$H$21,3,FALSE)</f>
        <v>11</v>
      </c>
      <c r="G67" s="46" t="str">
        <f>VLOOKUP($C67&amp;$E67,'Character Sets'!$A$3:$H$21,4,FALSE)</f>
        <v>ST1</v>
      </c>
      <c r="H67" s="46" t="str">
        <f>LOWER(VLOOKUP($C67&amp;$E67,'Character Sets'!$A$3:$H$21,6,FALSE))</f>
        <v>jordan</v>
      </c>
      <c r="I67" s="114" t="str">
        <f t="shared" si="1"/>
        <v>ST1_she_jordan.png</v>
      </c>
      <c r="J67" s="111" t="str">
        <f t="shared" si="2"/>
        <v>ST1_brother_jordan.png</v>
      </c>
      <c r="K67" s="111" t="str">
        <f t="shared" si="3"/>
        <v>ST1_sister_jordan.png</v>
      </c>
      <c r="L67" s="114" t="str">
        <f>_xlfn.CONCAT("This is ", VLOOKUP($C67&amp;$E67,'Character Sets'!$A$3:$H$21,6,FALSE) )</f>
        <v>This is Jordan</v>
      </c>
      <c r="M67" s="111" t="s">
        <v>117</v>
      </c>
      <c r="N67" s="111" t="str">
        <f>_xlfn.CONCAT(_xlfn.IFS($E67="he", "He works", $E67="she", "She works", $E67="they", "They work"), " as ", VLOOKUP($C67&amp;$E67,'Character Sets'!$A$3:$H$21,8,FALSE), " ")</f>
        <v xml:space="preserve">She works as a nurse </v>
      </c>
      <c r="O67" s="111" t="str">
        <f>_xlfn.CONCAT("and ", _xlfn.IFS($E67="he", "has", $E67="she", "has", $E67="they", "have"), " a ", VLOOKUP($C67&amp;$E67,'Character Sets'!$A$3:$H$21,7,FALSE), ".")</f>
        <v>and has a dog.</v>
      </c>
      <c r="P67" s="111" t="str">
        <f t="shared" si="4"/>
        <v>She has a younger brother.</v>
      </c>
      <c r="Q67" s="111" t="str">
        <f t="shared" si="5"/>
        <v>And she has a younger sister.</v>
      </c>
      <c r="R67" s="46">
        <v>2</v>
      </c>
      <c r="S67" s="46" t="str" cm="1">
        <f t="array" ref="S67">_xlfn.IFS($B67="both","_nametag",$B67="nametag","_nametag",$B67="intro","",$B67="neither","")</f>
        <v/>
      </c>
      <c r="T67" s="127" t="str" cm="1">
        <f t="array" ref="T67">_xlfn.IFS($E67="he", "He has", $E67="she", "She has", $E67="they", "They have")</f>
        <v>She has</v>
      </c>
    </row>
    <row r="68" spans="1:20" x14ac:dyDescent="0.25">
      <c r="A68" s="46">
        <v>22</v>
      </c>
      <c r="B68" s="46" t="s">
        <v>125</v>
      </c>
      <c r="C68" s="46">
        <v>4</v>
      </c>
      <c r="D68" s="111" t="str">
        <f t="shared" si="7"/>
        <v>neither_list4_char3</v>
      </c>
      <c r="E68" s="123" t="s">
        <v>197</v>
      </c>
      <c r="F68" s="46">
        <f>VLOOKUP($C68&amp;$E68,'Character Sets'!$A$3:$H$21,3,FALSE)</f>
        <v>12</v>
      </c>
      <c r="G68" s="46" t="str">
        <f>VLOOKUP($C68&amp;$E68,'Character Sets'!$A$3:$H$21,4,FALSE)</f>
        <v>ST2</v>
      </c>
      <c r="H68" s="46" t="str">
        <f>LOWER(VLOOKUP($C68&amp;$E68,'Character Sets'!$A$3:$H$21,6,FALSE))</f>
        <v>sam</v>
      </c>
      <c r="I68" s="114" t="str">
        <f t="shared" ref="I68:I74" si="8">_xlfn.CONCAT($G68,"_",$E68,"_",$H68, $S68,".png")</f>
        <v>ST2_they_sam.png</v>
      </c>
      <c r="J68" s="111" t="str">
        <f t="shared" ref="J68:J74" si="9">_xlfn.CONCAT($G68, "_brother_", $H68, ".png")</f>
        <v>ST2_brother_sam.png</v>
      </c>
      <c r="K68" s="111" t="str">
        <f t="shared" ref="K68:K74" si="10">_xlfn.CONCAT($G68, "_sister_", $H68, ".png")</f>
        <v>ST2_sister_sam.png</v>
      </c>
      <c r="L68" s="114" t="str">
        <f>_xlfn.CONCAT("This is ", VLOOKUP($C68&amp;$E68,'Character Sets'!$A$3:$H$21,6,FALSE) )</f>
        <v>This is Sam</v>
      </c>
      <c r="M68" s="111" t="s">
        <v>117</v>
      </c>
      <c r="N68" s="111" t="str">
        <f>_xlfn.CONCAT(_xlfn.IFS($E68="he", "He works", $E68="she", "She works", $E68="they", "They work"), " as ", VLOOKUP($C68&amp;$E68,'Character Sets'!$A$3:$H$21,8,FALSE), " ")</f>
        <v xml:space="preserve">They work as a teacher </v>
      </c>
      <c r="O68" s="111" t="str">
        <f>_xlfn.CONCAT("and ", _xlfn.IFS($E68="he", "has", $E68="she", "has", $E68="they", "have"), " a ", VLOOKUP($C68&amp;$E68,'Character Sets'!$A$3:$H$21,7,FALSE), ".")</f>
        <v>and have a fish.</v>
      </c>
      <c r="P68" s="111" t="str">
        <f t="shared" ref="P68:P74" si="11">_xlfn.CONCAT($T68, " a younger brother.")</f>
        <v>They have a younger brother.</v>
      </c>
      <c r="Q68" s="111" t="str">
        <f t="shared" ref="Q68:Q74" si="12">_xlfn.CONCAT("And ", LOWER($T68), " a younger sister.")</f>
        <v>And they have a younger sister.</v>
      </c>
      <c r="R68" s="46">
        <v>3</v>
      </c>
      <c r="S68" s="46" t="str" cm="1">
        <f t="array" ref="S68">_xlfn.IFS($B68="both","_nametag",$B68="nametag","_nametag",$B68="intro","",$B68="neither","")</f>
        <v/>
      </c>
      <c r="T68" s="127" t="str" cm="1">
        <f t="array" ref="T68">_xlfn.IFS($E68="he", "He has", $E68="she", "She has", $E68="they", "They have")</f>
        <v>They have</v>
      </c>
    </row>
    <row r="69" spans="1:20" x14ac:dyDescent="0.25">
      <c r="A69" s="46">
        <v>23</v>
      </c>
      <c r="B69" s="46" t="s">
        <v>125</v>
      </c>
      <c r="C69" s="46">
        <v>5</v>
      </c>
      <c r="D69" s="111" t="str">
        <f t="shared" si="7"/>
        <v>neither_list5_char1</v>
      </c>
      <c r="E69" s="123" t="s">
        <v>195</v>
      </c>
      <c r="F69" s="46">
        <f>VLOOKUP($C69&amp;$E69,'Character Sets'!$A$3:$H$21,3,FALSE)</f>
        <v>13</v>
      </c>
      <c r="G69" s="46" t="str">
        <f>VLOOKUP($C69&amp;$E69,'Character Sets'!$A$3:$H$21,4,FALSE)</f>
        <v>HT2</v>
      </c>
      <c r="H69" s="46" t="str">
        <f>LOWER(VLOOKUP($C69&amp;$E69,'Character Sets'!$A$3:$H$21,6,FALSE))</f>
        <v>casey</v>
      </c>
      <c r="I69" s="114" t="str">
        <f t="shared" si="8"/>
        <v>HT2_he_casey.png</v>
      </c>
      <c r="J69" s="111" t="str">
        <f t="shared" si="9"/>
        <v>HT2_brother_casey.png</v>
      </c>
      <c r="K69" s="111" t="str">
        <f t="shared" si="10"/>
        <v>HT2_sister_casey.png</v>
      </c>
      <c r="L69" s="114" t="str">
        <f>_xlfn.CONCAT("This is ", VLOOKUP($C69&amp;$E69,'Character Sets'!$A$3:$H$21,6,FALSE) )</f>
        <v>This is Casey</v>
      </c>
      <c r="M69" s="111" t="s">
        <v>117</v>
      </c>
      <c r="N69" s="111" t="str">
        <f>_xlfn.CONCAT(_xlfn.IFS($E69="he", "He works", $E69="she", "She works", $E69="they", "They work"), " as ", VLOOKUP($C69&amp;$E69,'Character Sets'!$A$3:$H$21,8,FALSE), " ")</f>
        <v xml:space="preserve">He works as a nurse </v>
      </c>
      <c r="O69" s="111" t="str">
        <f>_xlfn.CONCAT("and ", _xlfn.IFS($E69="he", "has", $E69="she", "has", $E69="they", "have"), " a ", VLOOKUP($C69&amp;$E69,'Character Sets'!$A$3:$H$21,7,FALSE), ".")</f>
        <v>and has a dog.</v>
      </c>
      <c r="P69" s="111" t="str">
        <f t="shared" si="11"/>
        <v>He has a younger brother.</v>
      </c>
      <c r="Q69" s="111" t="str">
        <f t="shared" si="12"/>
        <v>And he has a younger sister.</v>
      </c>
      <c r="R69" s="46">
        <v>1</v>
      </c>
      <c r="S69" s="46" t="str" cm="1">
        <f t="array" ref="S69">_xlfn.IFS($B69="both","_nametag",$B69="nametag","_nametag",$B69="intro","",$B69="neither","")</f>
        <v/>
      </c>
      <c r="T69" s="127" t="str" cm="1">
        <f t="array" ref="T69">_xlfn.IFS($E69="he", "He has", $E69="she", "She has", $E69="they", "They have")</f>
        <v>He has</v>
      </c>
    </row>
    <row r="70" spans="1:20" x14ac:dyDescent="0.25">
      <c r="A70" s="46">
        <v>23</v>
      </c>
      <c r="B70" s="46" t="s">
        <v>125</v>
      </c>
      <c r="C70" s="46">
        <v>5</v>
      </c>
      <c r="D70" s="111" t="str">
        <f t="shared" si="7"/>
        <v>neither_list5_char2</v>
      </c>
      <c r="E70" s="123" t="s">
        <v>196</v>
      </c>
      <c r="F70" s="46">
        <f>VLOOKUP($C70&amp;$E70,'Character Sets'!$A$3:$H$21,3,FALSE)</f>
        <v>14</v>
      </c>
      <c r="G70" s="46" t="str">
        <f>VLOOKUP($C70&amp;$E70,'Character Sets'!$A$3:$H$21,4,FALSE)</f>
        <v>ST2</v>
      </c>
      <c r="H70" s="46" t="str">
        <f>LOWER(VLOOKUP($C70&amp;$E70,'Character Sets'!$A$3:$H$21,6,FALSE))</f>
        <v>jaime</v>
      </c>
      <c r="I70" s="114" t="str">
        <f t="shared" si="8"/>
        <v>ST2_she_jaime.png</v>
      </c>
      <c r="J70" s="111" t="str">
        <f t="shared" si="9"/>
        <v>ST2_brother_jaime.png</v>
      </c>
      <c r="K70" s="111" t="str">
        <f t="shared" si="10"/>
        <v>ST2_sister_jaime.png</v>
      </c>
      <c r="L70" s="114" t="str">
        <f>_xlfn.CONCAT("This is ", VLOOKUP($C70&amp;$E70,'Character Sets'!$A$3:$H$21,6,FALSE) )</f>
        <v>This is Jaime</v>
      </c>
      <c r="M70" s="111" t="s">
        <v>117</v>
      </c>
      <c r="N70" s="111" t="str">
        <f>_xlfn.CONCAT(_xlfn.IFS($E70="he", "He works", $E70="she", "She works", $E70="they", "They work"), " as ", VLOOKUP($C70&amp;$E70,'Character Sets'!$A$3:$H$21,8,FALSE), " ")</f>
        <v xml:space="preserve">She works as an engineer </v>
      </c>
      <c r="O70" s="111" t="str">
        <f>_xlfn.CONCAT("and ", _xlfn.IFS($E70="he", "has", $E70="she", "has", $E70="they", "have"), " a ", VLOOKUP($C70&amp;$E70,'Character Sets'!$A$3:$H$21,7,FALSE), ".")</f>
        <v>and has a fish.</v>
      </c>
      <c r="P70" s="111" t="str">
        <f t="shared" si="11"/>
        <v>She has a younger brother.</v>
      </c>
      <c r="Q70" s="111" t="str">
        <f t="shared" si="12"/>
        <v>And she has a younger sister.</v>
      </c>
      <c r="R70" s="46">
        <v>2</v>
      </c>
      <c r="S70" s="46" t="str" cm="1">
        <f t="array" ref="S70">_xlfn.IFS($B70="both","_nametag",$B70="nametag","_nametag",$B70="intro","",$B70="neither","")</f>
        <v/>
      </c>
      <c r="T70" s="127" t="str" cm="1">
        <f t="array" ref="T70">_xlfn.IFS($E70="he", "He has", $E70="she", "She has", $E70="they", "They have")</f>
        <v>She has</v>
      </c>
    </row>
    <row r="71" spans="1:20" x14ac:dyDescent="0.25">
      <c r="A71" s="46">
        <v>23</v>
      </c>
      <c r="B71" s="46" t="s">
        <v>125</v>
      </c>
      <c r="C71" s="46">
        <v>5</v>
      </c>
      <c r="D71" s="111" t="str">
        <f t="shared" si="7"/>
        <v>neither_list5_char3</v>
      </c>
      <c r="E71" s="123" t="s">
        <v>197</v>
      </c>
      <c r="F71" s="46">
        <f>VLOOKUP($C71&amp;$E71,'Character Sets'!$A$3:$H$21,3,FALSE)</f>
        <v>15</v>
      </c>
      <c r="G71" s="46" t="str">
        <f>VLOOKUP($C71&amp;$E71,'Character Sets'!$A$3:$H$21,4,FALSE)</f>
        <v>ST1</v>
      </c>
      <c r="H71" s="46" t="str">
        <f>LOWER(VLOOKUP($C71&amp;$E71,'Character Sets'!$A$3:$H$21,6,FALSE))</f>
        <v>alex</v>
      </c>
      <c r="I71" s="114" t="str">
        <f t="shared" si="8"/>
        <v>ST1_they_alex.png</v>
      </c>
      <c r="J71" s="111" t="str">
        <f t="shared" si="9"/>
        <v>ST1_brother_alex.png</v>
      </c>
      <c r="K71" s="111" t="str">
        <f t="shared" si="10"/>
        <v>ST1_sister_alex.png</v>
      </c>
      <c r="L71" s="114" t="str">
        <f>_xlfn.CONCAT("This is ", VLOOKUP($C71&amp;$E71,'Character Sets'!$A$3:$H$21,6,FALSE) )</f>
        <v>This is Alex</v>
      </c>
      <c r="M71" s="111" t="s">
        <v>117</v>
      </c>
      <c r="N71" s="111" t="str">
        <f>_xlfn.CONCAT(_xlfn.IFS($E71="he", "He works", $E71="she", "She works", $E71="they", "They work"), " as ", VLOOKUP($C71&amp;$E71,'Character Sets'!$A$3:$H$21,8,FALSE), " ")</f>
        <v xml:space="preserve">They work as a teacher </v>
      </c>
      <c r="O71" s="111" t="str">
        <f>_xlfn.CONCAT("and ", _xlfn.IFS($E71="he", "has", $E71="she", "has", $E71="they", "have"), " a ", VLOOKUP($C71&amp;$E71,'Character Sets'!$A$3:$H$21,7,FALSE), ".")</f>
        <v>and have a cat.</v>
      </c>
      <c r="P71" s="111" t="str">
        <f t="shared" si="11"/>
        <v>They have a younger brother.</v>
      </c>
      <c r="Q71" s="111" t="str">
        <f t="shared" si="12"/>
        <v>And they have a younger sister.</v>
      </c>
      <c r="R71" s="46">
        <v>3</v>
      </c>
      <c r="S71" s="46" t="str" cm="1">
        <f t="array" ref="S71">_xlfn.IFS($B71="both","_nametag",$B71="nametag","_nametag",$B71="intro","",$B71="neither","")</f>
        <v/>
      </c>
      <c r="T71" s="127" t="str" cm="1">
        <f t="array" ref="T71">_xlfn.IFS($E71="he", "He has", $E71="she", "She has", $E71="they", "They have")</f>
        <v>They have</v>
      </c>
    </row>
    <row r="72" spans="1:20" x14ac:dyDescent="0.25">
      <c r="A72" s="46">
        <v>24</v>
      </c>
      <c r="B72" s="46" t="s">
        <v>125</v>
      </c>
      <c r="C72" s="46">
        <v>6</v>
      </c>
      <c r="D72" s="111" t="str">
        <f t="shared" si="7"/>
        <v>neither_list6_char1</v>
      </c>
      <c r="E72" s="123" t="s">
        <v>195</v>
      </c>
      <c r="F72" s="46">
        <f>VLOOKUP($C72&amp;$E72,'Character Sets'!$A$3:$H$21,3,FALSE)</f>
        <v>16</v>
      </c>
      <c r="G72" s="46" t="str">
        <f>VLOOKUP($C72&amp;$E72,'Character Sets'!$A$3:$H$21,4,FALSE)</f>
        <v>HT3</v>
      </c>
      <c r="H72" s="46" t="str">
        <f>LOWER(VLOOKUP($C72&amp;$E72,'Character Sets'!$A$3:$H$21,6,FALSE))</f>
        <v>sam</v>
      </c>
      <c r="I72" s="114" t="str">
        <f t="shared" si="8"/>
        <v>HT3_he_sam.png</v>
      </c>
      <c r="J72" s="111" t="str">
        <f t="shared" si="9"/>
        <v>HT3_brother_sam.png</v>
      </c>
      <c r="K72" s="111" t="str">
        <f t="shared" si="10"/>
        <v>HT3_sister_sam.png</v>
      </c>
      <c r="L72" s="114" t="str">
        <f>_xlfn.CONCAT("This is ", VLOOKUP($C72&amp;$E72,'Character Sets'!$A$3:$H$21,6,FALSE) )</f>
        <v>This is Sam</v>
      </c>
      <c r="M72" s="111" t="s">
        <v>117</v>
      </c>
      <c r="N72" s="111" t="str">
        <f>_xlfn.CONCAT(_xlfn.IFS($E72="he", "He works", $E72="she", "She works", $E72="they", "They work"), " as ", VLOOKUP($C72&amp;$E72,'Character Sets'!$A$3:$H$21,8,FALSE), " ")</f>
        <v xml:space="preserve">He works as an engineer </v>
      </c>
      <c r="O72" s="111" t="str">
        <f>_xlfn.CONCAT("and ", _xlfn.IFS($E72="he", "has", $E72="she", "has", $E72="they", "have"), " a ", VLOOKUP($C72&amp;$E72,'Character Sets'!$A$3:$H$21,7,FALSE), ".")</f>
        <v>and has a fish.</v>
      </c>
      <c r="P72" s="111" t="str">
        <f t="shared" si="11"/>
        <v>He has a younger brother.</v>
      </c>
      <c r="Q72" s="111" t="str">
        <f t="shared" si="12"/>
        <v>And he has a younger sister.</v>
      </c>
      <c r="R72" s="46">
        <v>1</v>
      </c>
      <c r="S72" s="46" t="str" cm="1">
        <f t="array" ref="S72">_xlfn.IFS($B72="both","_nametag",$B72="nametag","_nametag",$B72="intro","",$B72="neither","")</f>
        <v/>
      </c>
      <c r="T72" s="127" t="str" cm="1">
        <f t="array" ref="T72">_xlfn.IFS($E72="he", "He has", $E72="she", "She has", $E72="they", "They have")</f>
        <v>He has</v>
      </c>
    </row>
    <row r="73" spans="1:20" x14ac:dyDescent="0.25">
      <c r="A73" s="46">
        <v>24</v>
      </c>
      <c r="B73" s="46" t="s">
        <v>125</v>
      </c>
      <c r="C73" s="46">
        <v>6</v>
      </c>
      <c r="D73" s="111" t="str">
        <f t="shared" si="7"/>
        <v>neither_list6_char2</v>
      </c>
      <c r="E73" s="123" t="s">
        <v>196</v>
      </c>
      <c r="F73" s="46">
        <f>VLOOKUP($C73&amp;$E73,'Character Sets'!$A$3:$H$21,3,FALSE)</f>
        <v>17</v>
      </c>
      <c r="G73" s="46" t="str">
        <f>VLOOKUP($C73&amp;$E73,'Character Sets'!$A$3:$H$21,4,FALSE)</f>
        <v>ST3</v>
      </c>
      <c r="H73" s="46" t="str">
        <f>LOWER(VLOOKUP($C73&amp;$E73,'Character Sets'!$A$3:$H$21,6,FALSE))</f>
        <v>taylor</v>
      </c>
      <c r="I73" s="114" t="str">
        <f t="shared" si="8"/>
        <v>ST3_she_taylor.png</v>
      </c>
      <c r="J73" s="111" t="str">
        <f t="shared" si="9"/>
        <v>ST3_brother_taylor.png</v>
      </c>
      <c r="K73" s="111" t="str">
        <f t="shared" si="10"/>
        <v>ST3_sister_taylor.png</v>
      </c>
      <c r="L73" s="114" t="str">
        <f>_xlfn.CONCAT("This is ", VLOOKUP($C73&amp;$E73,'Character Sets'!$A$3:$H$21,6,FALSE) )</f>
        <v>This is Taylor</v>
      </c>
      <c r="M73" s="111" t="s">
        <v>117</v>
      </c>
      <c r="N73" s="111" t="str">
        <f>_xlfn.CONCAT(_xlfn.IFS($E73="he", "He works", $E73="she", "She works", $E73="they", "They work"), " as ", VLOOKUP($C73&amp;$E73,'Character Sets'!$A$3:$H$21,8,FALSE), " ")</f>
        <v xml:space="preserve">She works as a nurse </v>
      </c>
      <c r="O73" s="111" t="str">
        <f>_xlfn.CONCAT("and ", _xlfn.IFS($E73="he", "has", $E73="she", "has", $E73="they", "have"), " a ", VLOOKUP($C73&amp;$E73,'Character Sets'!$A$3:$H$21,7,FALSE), ".")</f>
        <v>and has a cat.</v>
      </c>
      <c r="P73" s="111" t="str">
        <f t="shared" si="11"/>
        <v>She has a younger brother.</v>
      </c>
      <c r="Q73" s="111" t="str">
        <f t="shared" si="12"/>
        <v>And she has a younger sister.</v>
      </c>
      <c r="R73" s="46">
        <v>2</v>
      </c>
      <c r="S73" s="46" t="str" cm="1">
        <f t="array" ref="S73">_xlfn.IFS($B73="both","_nametag",$B73="nametag","_nametag",$B73="intro","",$B73="neither","")</f>
        <v/>
      </c>
      <c r="T73" s="127" t="str" cm="1">
        <f t="array" ref="T73">_xlfn.IFS($E73="he", "He has", $E73="she", "She has", $E73="they", "They have")</f>
        <v>She has</v>
      </c>
    </row>
    <row r="74" spans="1:20" x14ac:dyDescent="0.25">
      <c r="A74" s="46">
        <v>24</v>
      </c>
      <c r="B74" s="46" t="s">
        <v>125</v>
      </c>
      <c r="C74" s="46">
        <v>6</v>
      </c>
      <c r="D74" s="111" t="str">
        <f t="shared" si="7"/>
        <v>neither_list6_char3</v>
      </c>
      <c r="E74" s="123" t="s">
        <v>197</v>
      </c>
      <c r="F74" s="46">
        <f>VLOOKUP($C74&amp;$E74,'Character Sets'!$A$3:$H$21,3,FALSE)</f>
        <v>18</v>
      </c>
      <c r="G74" s="46" t="str">
        <f>VLOOKUP($C74&amp;$E74,'Character Sets'!$A$3:$H$21,4,FALSE)</f>
        <v>HT2</v>
      </c>
      <c r="H74" s="46" t="str">
        <f>LOWER(VLOOKUP($C74&amp;$E74,'Character Sets'!$A$3:$H$21,6,FALSE))</f>
        <v>jordan</v>
      </c>
      <c r="I74" s="114" t="str">
        <f t="shared" si="8"/>
        <v>HT2_they_jordan.png</v>
      </c>
      <c r="J74" s="111" t="str">
        <f t="shared" si="9"/>
        <v>HT2_brother_jordan.png</v>
      </c>
      <c r="K74" s="111" t="str">
        <f t="shared" si="10"/>
        <v>HT2_sister_jordan.png</v>
      </c>
      <c r="L74" s="114" t="str">
        <f>_xlfn.CONCAT("This is ", VLOOKUP($C74&amp;$E74,'Character Sets'!$A$3:$H$21,6,FALSE) )</f>
        <v>This is Jordan</v>
      </c>
      <c r="M74" s="111" t="s">
        <v>117</v>
      </c>
      <c r="N74" s="111" t="str">
        <f>_xlfn.CONCAT(_xlfn.IFS($E74="he", "He works", $E74="she", "She works", $E74="they", "They work"), " as ", VLOOKUP($C74&amp;$E74,'Character Sets'!$A$3:$H$21,8,FALSE), " ")</f>
        <v xml:space="preserve">They work as a teacher </v>
      </c>
      <c r="O74" s="111" t="str">
        <f>_xlfn.CONCAT("and ", _xlfn.IFS($E74="he", "has", $E74="she", "has", $E74="they", "have"), " a ", VLOOKUP($C74&amp;$E74,'Character Sets'!$A$3:$H$21,7,FALSE), ".")</f>
        <v>and have a dog.</v>
      </c>
      <c r="P74" s="111" t="str">
        <f t="shared" si="11"/>
        <v>They have a younger brother.</v>
      </c>
      <c r="Q74" s="111" t="str">
        <f t="shared" si="12"/>
        <v>And they have a younger sister.</v>
      </c>
      <c r="R74" s="46">
        <v>3</v>
      </c>
      <c r="S74" s="46" t="str" cm="1">
        <f t="array" ref="S74">_xlfn.IFS($B74="both","_nametag",$B74="nametag","_nametag",$B74="intro","",$B74="neither","")</f>
        <v/>
      </c>
      <c r="T74" s="127" t="str" cm="1">
        <f t="array" ref="T74">_xlfn.IFS($E74="he", "He has", $E74="she", "She has", $E74="they", "They have")</f>
        <v>They have</v>
      </c>
    </row>
  </sheetData>
  <autoFilter ref="A2:Q74" xr:uid="{5076B274-2E56-42A3-B60D-88BC0775CB3B}"/>
  <mergeCells count="5">
    <mergeCell ref="A1:D1"/>
    <mergeCell ref="E1:I1"/>
    <mergeCell ref="J1:K1"/>
    <mergeCell ref="L1:Q1"/>
    <mergeCell ref="R1:T1"/>
  </mergeCells>
  <conditionalFormatting sqref="A3:C74">
    <cfRule type="cellIs" dxfId="575" priority="511" operator="equal">
      <formula>"she/her"</formula>
    </cfRule>
    <cfRule type="cellIs" dxfId="574" priority="512" operator="equal">
      <formula>"he/him"</formula>
    </cfRule>
    <cfRule type="cellIs" dxfId="573" priority="513" operator="equal">
      <formula>"they/them"</formula>
    </cfRule>
  </conditionalFormatting>
  <conditionalFormatting sqref="A3:C74">
    <cfRule type="cellIs" dxfId="572" priority="505" operator="equal">
      <formula>60</formula>
    </cfRule>
    <cfRule type="cellIs" dxfId="571" priority="506" operator="equal">
      <formula>40</formula>
    </cfRule>
    <cfRule type="cellIs" dxfId="570" priority="507" operator="equal">
      <formula>25</formula>
    </cfRule>
    <cfRule type="cellIs" dxfId="569" priority="508" operator="equal">
      <formula>35</formula>
    </cfRule>
    <cfRule type="cellIs" dxfId="568" priority="509" operator="equal">
      <formula>65</formula>
    </cfRule>
    <cfRule type="cellIs" dxfId="567" priority="510" operator="equal">
      <formula>75</formula>
    </cfRule>
  </conditionalFormatting>
  <conditionalFormatting sqref="F3:I3 L3 I4:I74">
    <cfRule type="cellIs" dxfId="566" priority="502" operator="equal">
      <formula>"she/her"</formula>
    </cfRule>
    <cfRule type="cellIs" dxfId="565" priority="503" operator="equal">
      <formula>"he/him"</formula>
    </cfRule>
    <cfRule type="cellIs" dxfId="564" priority="504" operator="equal">
      <formula>"they/them"</formula>
    </cfRule>
  </conditionalFormatting>
  <conditionalFormatting sqref="F3:I3 L3 I4:I74">
    <cfRule type="cellIs" dxfId="563" priority="498" operator="equal">
      <formula>"bottom"</formula>
    </cfRule>
    <cfRule type="cellIs" dxfId="562" priority="499" operator="equal">
      <formula>"top"</formula>
    </cfRule>
    <cfRule type="cellIs" dxfId="561" priority="500" operator="equal">
      <formula>"right"</formula>
    </cfRule>
    <cfRule type="cellIs" dxfId="560" priority="501" operator="equal">
      <formula>"left"</formula>
    </cfRule>
  </conditionalFormatting>
  <conditionalFormatting sqref="F4:H4 L4">
    <cfRule type="cellIs" dxfId="559" priority="495" operator="equal">
      <formula>"she/her"</formula>
    </cfRule>
    <cfRule type="cellIs" dxfId="558" priority="496" operator="equal">
      <formula>"he/him"</formula>
    </cfRule>
    <cfRule type="cellIs" dxfId="557" priority="497" operator="equal">
      <formula>"they/them"</formula>
    </cfRule>
  </conditionalFormatting>
  <conditionalFormatting sqref="F4:H4 L4">
    <cfRule type="cellIs" dxfId="556" priority="491" operator="equal">
      <formula>"bottom"</formula>
    </cfRule>
    <cfRule type="cellIs" dxfId="555" priority="492" operator="equal">
      <formula>"top"</formula>
    </cfRule>
    <cfRule type="cellIs" dxfId="554" priority="493" operator="equal">
      <formula>"right"</formula>
    </cfRule>
    <cfRule type="cellIs" dxfId="553" priority="494" operator="equal">
      <formula>"left"</formula>
    </cfRule>
  </conditionalFormatting>
  <conditionalFormatting sqref="F5:H5">
    <cfRule type="cellIs" dxfId="552" priority="488" operator="equal">
      <formula>"she/her"</formula>
    </cfRule>
    <cfRule type="cellIs" dxfId="551" priority="489" operator="equal">
      <formula>"he/him"</formula>
    </cfRule>
    <cfRule type="cellIs" dxfId="550" priority="490" operator="equal">
      <formula>"they/them"</formula>
    </cfRule>
  </conditionalFormatting>
  <conditionalFormatting sqref="F5:H5">
    <cfRule type="cellIs" dxfId="549" priority="484" operator="equal">
      <formula>"bottom"</formula>
    </cfRule>
    <cfRule type="cellIs" dxfId="548" priority="485" operator="equal">
      <formula>"top"</formula>
    </cfRule>
    <cfRule type="cellIs" dxfId="547" priority="486" operator="equal">
      <formula>"right"</formula>
    </cfRule>
    <cfRule type="cellIs" dxfId="546" priority="487" operator="equal">
      <formula>"left"</formula>
    </cfRule>
  </conditionalFormatting>
  <conditionalFormatting sqref="F6:H6">
    <cfRule type="cellIs" dxfId="545" priority="481" operator="equal">
      <formula>"she/her"</formula>
    </cfRule>
    <cfRule type="cellIs" dxfId="544" priority="482" operator="equal">
      <formula>"he/him"</formula>
    </cfRule>
    <cfRule type="cellIs" dxfId="543" priority="483" operator="equal">
      <formula>"they/them"</formula>
    </cfRule>
  </conditionalFormatting>
  <conditionalFormatting sqref="F6:H6">
    <cfRule type="cellIs" dxfId="542" priority="477" operator="equal">
      <formula>"bottom"</formula>
    </cfRule>
    <cfRule type="cellIs" dxfId="541" priority="478" operator="equal">
      <formula>"top"</formula>
    </cfRule>
    <cfRule type="cellIs" dxfId="540" priority="479" operator="equal">
      <formula>"right"</formula>
    </cfRule>
    <cfRule type="cellIs" dxfId="539" priority="480" operator="equal">
      <formula>"left"</formula>
    </cfRule>
  </conditionalFormatting>
  <conditionalFormatting sqref="F7:H7">
    <cfRule type="cellIs" dxfId="538" priority="474" operator="equal">
      <formula>"she/her"</formula>
    </cfRule>
    <cfRule type="cellIs" dxfId="537" priority="475" operator="equal">
      <formula>"he/him"</formula>
    </cfRule>
    <cfRule type="cellIs" dxfId="536" priority="476" operator="equal">
      <formula>"they/them"</formula>
    </cfRule>
  </conditionalFormatting>
  <conditionalFormatting sqref="F7:H7">
    <cfRule type="cellIs" dxfId="535" priority="470" operator="equal">
      <formula>"bottom"</formula>
    </cfRule>
    <cfRule type="cellIs" dxfId="534" priority="471" operator="equal">
      <formula>"top"</formula>
    </cfRule>
    <cfRule type="cellIs" dxfId="533" priority="472" operator="equal">
      <formula>"right"</formula>
    </cfRule>
    <cfRule type="cellIs" dxfId="532" priority="473" operator="equal">
      <formula>"left"</formula>
    </cfRule>
  </conditionalFormatting>
  <conditionalFormatting sqref="F8:H8">
    <cfRule type="cellIs" dxfId="531" priority="467" operator="equal">
      <formula>"she/her"</formula>
    </cfRule>
    <cfRule type="cellIs" dxfId="530" priority="468" operator="equal">
      <formula>"he/him"</formula>
    </cfRule>
    <cfRule type="cellIs" dxfId="529" priority="469" operator="equal">
      <formula>"they/them"</formula>
    </cfRule>
  </conditionalFormatting>
  <conditionalFormatting sqref="F8:H8">
    <cfRule type="cellIs" dxfId="528" priority="463" operator="equal">
      <formula>"bottom"</formula>
    </cfRule>
    <cfRule type="cellIs" dxfId="527" priority="464" operator="equal">
      <formula>"top"</formula>
    </cfRule>
    <cfRule type="cellIs" dxfId="526" priority="465" operator="equal">
      <formula>"right"</formula>
    </cfRule>
    <cfRule type="cellIs" dxfId="525" priority="466" operator="equal">
      <formula>"left"</formula>
    </cfRule>
  </conditionalFormatting>
  <conditionalFormatting sqref="F9:H9">
    <cfRule type="cellIs" dxfId="524" priority="460" operator="equal">
      <formula>"she/her"</formula>
    </cfRule>
    <cfRule type="cellIs" dxfId="523" priority="461" operator="equal">
      <formula>"he/him"</formula>
    </cfRule>
    <cfRule type="cellIs" dxfId="522" priority="462" operator="equal">
      <formula>"they/them"</formula>
    </cfRule>
  </conditionalFormatting>
  <conditionalFormatting sqref="F9:H9">
    <cfRule type="cellIs" dxfId="521" priority="456" operator="equal">
      <formula>"bottom"</formula>
    </cfRule>
    <cfRule type="cellIs" dxfId="520" priority="457" operator="equal">
      <formula>"top"</formula>
    </cfRule>
    <cfRule type="cellIs" dxfId="519" priority="458" operator="equal">
      <formula>"right"</formula>
    </cfRule>
    <cfRule type="cellIs" dxfId="518" priority="459" operator="equal">
      <formula>"left"</formula>
    </cfRule>
  </conditionalFormatting>
  <conditionalFormatting sqref="F10:H10">
    <cfRule type="cellIs" dxfId="517" priority="453" operator="equal">
      <formula>"she/her"</formula>
    </cfRule>
    <cfRule type="cellIs" dxfId="516" priority="454" operator="equal">
      <formula>"he/him"</formula>
    </cfRule>
    <cfRule type="cellIs" dxfId="515" priority="455" operator="equal">
      <formula>"they/them"</formula>
    </cfRule>
  </conditionalFormatting>
  <conditionalFormatting sqref="F10:H10">
    <cfRule type="cellIs" dxfId="514" priority="449" operator="equal">
      <formula>"bottom"</formula>
    </cfRule>
    <cfRule type="cellIs" dxfId="513" priority="450" operator="equal">
      <formula>"top"</formula>
    </cfRule>
    <cfRule type="cellIs" dxfId="512" priority="451" operator="equal">
      <formula>"right"</formula>
    </cfRule>
    <cfRule type="cellIs" dxfId="511" priority="452" operator="equal">
      <formula>"left"</formula>
    </cfRule>
  </conditionalFormatting>
  <conditionalFormatting sqref="F11:H11">
    <cfRule type="cellIs" dxfId="510" priority="446" operator="equal">
      <formula>"she/her"</formula>
    </cfRule>
    <cfRule type="cellIs" dxfId="509" priority="447" operator="equal">
      <formula>"he/him"</formula>
    </cfRule>
    <cfRule type="cellIs" dxfId="508" priority="448" operator="equal">
      <formula>"they/them"</formula>
    </cfRule>
  </conditionalFormatting>
  <conditionalFormatting sqref="F11:H11">
    <cfRule type="cellIs" dxfId="507" priority="442" operator="equal">
      <formula>"bottom"</formula>
    </cfRule>
    <cfRule type="cellIs" dxfId="506" priority="443" operator="equal">
      <formula>"top"</formula>
    </cfRule>
    <cfRule type="cellIs" dxfId="505" priority="444" operator="equal">
      <formula>"right"</formula>
    </cfRule>
    <cfRule type="cellIs" dxfId="504" priority="445" operator="equal">
      <formula>"left"</formula>
    </cfRule>
  </conditionalFormatting>
  <conditionalFormatting sqref="F12:H12">
    <cfRule type="cellIs" dxfId="503" priority="439" operator="equal">
      <formula>"she/her"</formula>
    </cfRule>
    <cfRule type="cellIs" dxfId="502" priority="440" operator="equal">
      <formula>"he/him"</formula>
    </cfRule>
    <cfRule type="cellIs" dxfId="501" priority="441" operator="equal">
      <formula>"they/them"</formula>
    </cfRule>
  </conditionalFormatting>
  <conditionalFormatting sqref="F12:H12">
    <cfRule type="cellIs" dxfId="500" priority="435" operator="equal">
      <formula>"bottom"</formula>
    </cfRule>
    <cfRule type="cellIs" dxfId="499" priority="436" operator="equal">
      <formula>"top"</formula>
    </cfRule>
    <cfRule type="cellIs" dxfId="498" priority="437" operator="equal">
      <formula>"right"</formula>
    </cfRule>
    <cfRule type="cellIs" dxfId="497" priority="438" operator="equal">
      <formula>"left"</formula>
    </cfRule>
  </conditionalFormatting>
  <conditionalFormatting sqref="F13:H13">
    <cfRule type="cellIs" dxfId="496" priority="432" operator="equal">
      <formula>"she/her"</formula>
    </cfRule>
    <cfRule type="cellIs" dxfId="495" priority="433" operator="equal">
      <formula>"he/him"</formula>
    </cfRule>
    <cfRule type="cellIs" dxfId="494" priority="434" operator="equal">
      <formula>"they/them"</formula>
    </cfRule>
  </conditionalFormatting>
  <conditionalFormatting sqref="F13:H13">
    <cfRule type="cellIs" dxfId="493" priority="428" operator="equal">
      <formula>"bottom"</formula>
    </cfRule>
    <cfRule type="cellIs" dxfId="492" priority="429" operator="equal">
      <formula>"top"</formula>
    </cfRule>
    <cfRule type="cellIs" dxfId="491" priority="430" operator="equal">
      <formula>"right"</formula>
    </cfRule>
    <cfRule type="cellIs" dxfId="490" priority="431" operator="equal">
      <formula>"left"</formula>
    </cfRule>
  </conditionalFormatting>
  <conditionalFormatting sqref="F14:H14">
    <cfRule type="cellIs" dxfId="489" priority="425" operator="equal">
      <formula>"she/her"</formula>
    </cfRule>
    <cfRule type="cellIs" dxfId="488" priority="426" operator="equal">
      <formula>"he/him"</formula>
    </cfRule>
    <cfRule type="cellIs" dxfId="487" priority="427" operator="equal">
      <formula>"they/them"</formula>
    </cfRule>
  </conditionalFormatting>
  <conditionalFormatting sqref="F14:H14">
    <cfRule type="cellIs" dxfId="486" priority="421" operator="equal">
      <formula>"bottom"</formula>
    </cfRule>
    <cfRule type="cellIs" dxfId="485" priority="422" operator="equal">
      <formula>"top"</formula>
    </cfRule>
    <cfRule type="cellIs" dxfId="484" priority="423" operator="equal">
      <formula>"right"</formula>
    </cfRule>
    <cfRule type="cellIs" dxfId="483" priority="424" operator="equal">
      <formula>"left"</formula>
    </cfRule>
  </conditionalFormatting>
  <conditionalFormatting sqref="F15:H15">
    <cfRule type="cellIs" dxfId="482" priority="418" operator="equal">
      <formula>"she/her"</formula>
    </cfRule>
    <cfRule type="cellIs" dxfId="481" priority="419" operator="equal">
      <formula>"he/him"</formula>
    </cfRule>
    <cfRule type="cellIs" dxfId="480" priority="420" operator="equal">
      <formula>"they/them"</formula>
    </cfRule>
  </conditionalFormatting>
  <conditionalFormatting sqref="F15:H15">
    <cfRule type="cellIs" dxfId="479" priority="414" operator="equal">
      <formula>"bottom"</formula>
    </cfRule>
    <cfRule type="cellIs" dxfId="478" priority="415" operator="equal">
      <formula>"top"</formula>
    </cfRule>
    <cfRule type="cellIs" dxfId="477" priority="416" operator="equal">
      <formula>"right"</formula>
    </cfRule>
    <cfRule type="cellIs" dxfId="476" priority="417" operator="equal">
      <formula>"left"</formula>
    </cfRule>
  </conditionalFormatting>
  <conditionalFormatting sqref="F16:H16">
    <cfRule type="cellIs" dxfId="475" priority="411" operator="equal">
      <formula>"she/her"</formula>
    </cfRule>
    <cfRule type="cellIs" dxfId="474" priority="412" operator="equal">
      <formula>"he/him"</formula>
    </cfRule>
    <cfRule type="cellIs" dxfId="473" priority="413" operator="equal">
      <formula>"they/them"</formula>
    </cfRule>
  </conditionalFormatting>
  <conditionalFormatting sqref="F16:H16">
    <cfRule type="cellIs" dxfId="472" priority="407" operator="equal">
      <formula>"bottom"</formula>
    </cfRule>
    <cfRule type="cellIs" dxfId="471" priority="408" operator="equal">
      <formula>"top"</formula>
    </cfRule>
    <cfRule type="cellIs" dxfId="470" priority="409" operator="equal">
      <formula>"right"</formula>
    </cfRule>
    <cfRule type="cellIs" dxfId="469" priority="410" operator="equal">
      <formula>"left"</formula>
    </cfRule>
  </conditionalFormatting>
  <conditionalFormatting sqref="F17:H17">
    <cfRule type="cellIs" dxfId="468" priority="404" operator="equal">
      <formula>"she/her"</formula>
    </cfRule>
    <cfRule type="cellIs" dxfId="467" priority="405" operator="equal">
      <formula>"he/him"</formula>
    </cfRule>
    <cfRule type="cellIs" dxfId="466" priority="406" operator="equal">
      <formula>"they/them"</formula>
    </cfRule>
  </conditionalFormatting>
  <conditionalFormatting sqref="F17:H17">
    <cfRule type="cellIs" dxfId="465" priority="400" operator="equal">
      <formula>"bottom"</formula>
    </cfRule>
    <cfRule type="cellIs" dxfId="464" priority="401" operator="equal">
      <formula>"top"</formula>
    </cfRule>
    <cfRule type="cellIs" dxfId="463" priority="402" operator="equal">
      <formula>"right"</formula>
    </cfRule>
    <cfRule type="cellIs" dxfId="462" priority="403" operator="equal">
      <formula>"left"</formula>
    </cfRule>
  </conditionalFormatting>
  <conditionalFormatting sqref="F18:H18">
    <cfRule type="cellIs" dxfId="461" priority="397" operator="equal">
      <formula>"she/her"</formula>
    </cfRule>
    <cfRule type="cellIs" dxfId="460" priority="398" operator="equal">
      <formula>"he/him"</formula>
    </cfRule>
    <cfRule type="cellIs" dxfId="459" priority="399" operator="equal">
      <formula>"they/them"</formula>
    </cfRule>
  </conditionalFormatting>
  <conditionalFormatting sqref="F18:H18">
    <cfRule type="cellIs" dxfId="458" priority="393" operator="equal">
      <formula>"bottom"</formula>
    </cfRule>
    <cfRule type="cellIs" dxfId="457" priority="394" operator="equal">
      <formula>"top"</formula>
    </cfRule>
    <cfRule type="cellIs" dxfId="456" priority="395" operator="equal">
      <formula>"right"</formula>
    </cfRule>
    <cfRule type="cellIs" dxfId="455" priority="396" operator="equal">
      <formula>"left"</formula>
    </cfRule>
  </conditionalFormatting>
  <conditionalFormatting sqref="F19:H19">
    <cfRule type="cellIs" dxfId="454" priority="390" operator="equal">
      <formula>"she/her"</formula>
    </cfRule>
    <cfRule type="cellIs" dxfId="453" priority="391" operator="equal">
      <formula>"he/him"</formula>
    </cfRule>
    <cfRule type="cellIs" dxfId="452" priority="392" operator="equal">
      <formula>"they/them"</formula>
    </cfRule>
  </conditionalFormatting>
  <conditionalFormatting sqref="F19:H19">
    <cfRule type="cellIs" dxfId="451" priority="386" operator="equal">
      <formula>"bottom"</formula>
    </cfRule>
    <cfRule type="cellIs" dxfId="450" priority="387" operator="equal">
      <formula>"top"</formula>
    </cfRule>
    <cfRule type="cellIs" dxfId="449" priority="388" operator="equal">
      <formula>"right"</formula>
    </cfRule>
    <cfRule type="cellIs" dxfId="448" priority="389" operator="equal">
      <formula>"left"</formula>
    </cfRule>
  </conditionalFormatting>
  <conditionalFormatting sqref="F20:H20">
    <cfRule type="cellIs" dxfId="447" priority="383" operator="equal">
      <formula>"she/her"</formula>
    </cfRule>
    <cfRule type="cellIs" dxfId="446" priority="384" operator="equal">
      <formula>"he/him"</formula>
    </cfRule>
    <cfRule type="cellIs" dxfId="445" priority="385" operator="equal">
      <formula>"they/them"</formula>
    </cfRule>
  </conditionalFormatting>
  <conditionalFormatting sqref="F20:H20">
    <cfRule type="cellIs" dxfId="444" priority="379" operator="equal">
      <formula>"bottom"</formula>
    </cfRule>
    <cfRule type="cellIs" dxfId="443" priority="380" operator="equal">
      <formula>"top"</formula>
    </cfRule>
    <cfRule type="cellIs" dxfId="442" priority="381" operator="equal">
      <formula>"right"</formula>
    </cfRule>
    <cfRule type="cellIs" dxfId="441" priority="382" operator="equal">
      <formula>"left"</formula>
    </cfRule>
  </conditionalFormatting>
  <conditionalFormatting sqref="F21:H21">
    <cfRule type="cellIs" dxfId="440" priority="376" operator="equal">
      <formula>"she/her"</formula>
    </cfRule>
    <cfRule type="cellIs" dxfId="439" priority="377" operator="equal">
      <formula>"he/him"</formula>
    </cfRule>
    <cfRule type="cellIs" dxfId="438" priority="378" operator="equal">
      <formula>"they/them"</formula>
    </cfRule>
  </conditionalFormatting>
  <conditionalFormatting sqref="F21:H21">
    <cfRule type="cellIs" dxfId="437" priority="372" operator="equal">
      <formula>"bottom"</formula>
    </cfRule>
    <cfRule type="cellIs" dxfId="436" priority="373" operator="equal">
      <formula>"top"</formula>
    </cfRule>
    <cfRule type="cellIs" dxfId="435" priority="374" operator="equal">
      <formula>"right"</formula>
    </cfRule>
    <cfRule type="cellIs" dxfId="434" priority="375" operator="equal">
      <formula>"left"</formula>
    </cfRule>
  </conditionalFormatting>
  <conditionalFormatting sqref="F22:H22">
    <cfRule type="cellIs" dxfId="433" priority="369" operator="equal">
      <formula>"she/her"</formula>
    </cfRule>
    <cfRule type="cellIs" dxfId="432" priority="370" operator="equal">
      <formula>"he/him"</formula>
    </cfRule>
    <cfRule type="cellIs" dxfId="431" priority="371" operator="equal">
      <formula>"they/them"</formula>
    </cfRule>
  </conditionalFormatting>
  <conditionalFormatting sqref="F22:H22">
    <cfRule type="cellIs" dxfId="430" priority="365" operator="equal">
      <formula>"bottom"</formula>
    </cfRule>
    <cfRule type="cellIs" dxfId="429" priority="366" operator="equal">
      <formula>"top"</formula>
    </cfRule>
    <cfRule type="cellIs" dxfId="428" priority="367" operator="equal">
      <formula>"right"</formula>
    </cfRule>
    <cfRule type="cellIs" dxfId="427" priority="368" operator="equal">
      <formula>"left"</formula>
    </cfRule>
  </conditionalFormatting>
  <conditionalFormatting sqref="F23:H23">
    <cfRule type="cellIs" dxfId="426" priority="362" operator="equal">
      <formula>"she/her"</formula>
    </cfRule>
    <cfRule type="cellIs" dxfId="425" priority="363" operator="equal">
      <formula>"he/him"</formula>
    </cfRule>
    <cfRule type="cellIs" dxfId="424" priority="364" operator="equal">
      <formula>"they/them"</formula>
    </cfRule>
  </conditionalFormatting>
  <conditionalFormatting sqref="F23:H23">
    <cfRule type="cellIs" dxfId="423" priority="358" operator="equal">
      <formula>"bottom"</formula>
    </cfRule>
    <cfRule type="cellIs" dxfId="422" priority="359" operator="equal">
      <formula>"top"</formula>
    </cfRule>
    <cfRule type="cellIs" dxfId="421" priority="360" operator="equal">
      <formula>"right"</formula>
    </cfRule>
    <cfRule type="cellIs" dxfId="420" priority="361" operator="equal">
      <formula>"left"</formula>
    </cfRule>
  </conditionalFormatting>
  <conditionalFormatting sqref="F24:H24">
    <cfRule type="cellIs" dxfId="419" priority="355" operator="equal">
      <formula>"she/her"</formula>
    </cfRule>
    <cfRule type="cellIs" dxfId="418" priority="356" operator="equal">
      <formula>"he/him"</formula>
    </cfRule>
    <cfRule type="cellIs" dxfId="417" priority="357" operator="equal">
      <formula>"they/them"</formula>
    </cfRule>
  </conditionalFormatting>
  <conditionalFormatting sqref="F24:H24">
    <cfRule type="cellIs" dxfId="416" priority="351" operator="equal">
      <formula>"bottom"</formula>
    </cfRule>
    <cfRule type="cellIs" dxfId="415" priority="352" operator="equal">
      <formula>"top"</formula>
    </cfRule>
    <cfRule type="cellIs" dxfId="414" priority="353" operator="equal">
      <formula>"right"</formula>
    </cfRule>
    <cfRule type="cellIs" dxfId="413" priority="354" operator="equal">
      <formula>"left"</formula>
    </cfRule>
  </conditionalFormatting>
  <conditionalFormatting sqref="F25:H25">
    <cfRule type="cellIs" dxfId="412" priority="348" operator="equal">
      <formula>"she/her"</formula>
    </cfRule>
    <cfRule type="cellIs" dxfId="411" priority="349" operator="equal">
      <formula>"he/him"</formula>
    </cfRule>
    <cfRule type="cellIs" dxfId="410" priority="350" operator="equal">
      <formula>"they/them"</formula>
    </cfRule>
  </conditionalFormatting>
  <conditionalFormatting sqref="F25:H25">
    <cfRule type="cellIs" dxfId="409" priority="344" operator="equal">
      <formula>"bottom"</formula>
    </cfRule>
    <cfRule type="cellIs" dxfId="408" priority="345" operator="equal">
      <formula>"top"</formula>
    </cfRule>
    <cfRule type="cellIs" dxfId="407" priority="346" operator="equal">
      <formula>"right"</formula>
    </cfRule>
    <cfRule type="cellIs" dxfId="406" priority="347" operator="equal">
      <formula>"left"</formula>
    </cfRule>
  </conditionalFormatting>
  <conditionalFormatting sqref="F26:H26">
    <cfRule type="cellIs" dxfId="405" priority="341" operator="equal">
      <formula>"she/her"</formula>
    </cfRule>
    <cfRule type="cellIs" dxfId="404" priority="342" operator="equal">
      <formula>"he/him"</formula>
    </cfRule>
    <cfRule type="cellIs" dxfId="403" priority="343" operator="equal">
      <formula>"they/them"</formula>
    </cfRule>
  </conditionalFormatting>
  <conditionalFormatting sqref="F26:H26">
    <cfRule type="cellIs" dxfId="402" priority="337" operator="equal">
      <formula>"bottom"</formula>
    </cfRule>
    <cfRule type="cellIs" dxfId="401" priority="338" operator="equal">
      <formula>"top"</formula>
    </cfRule>
    <cfRule type="cellIs" dxfId="400" priority="339" operator="equal">
      <formula>"right"</formula>
    </cfRule>
    <cfRule type="cellIs" dxfId="399" priority="340" operator="equal">
      <formula>"left"</formula>
    </cfRule>
  </conditionalFormatting>
  <conditionalFormatting sqref="F27:H27">
    <cfRule type="cellIs" dxfId="398" priority="334" operator="equal">
      <formula>"she/her"</formula>
    </cfRule>
    <cfRule type="cellIs" dxfId="397" priority="335" operator="equal">
      <formula>"he/him"</formula>
    </cfRule>
    <cfRule type="cellIs" dxfId="396" priority="336" operator="equal">
      <formula>"they/them"</formula>
    </cfRule>
  </conditionalFormatting>
  <conditionalFormatting sqref="F27:H27">
    <cfRule type="cellIs" dxfId="395" priority="330" operator="equal">
      <formula>"bottom"</formula>
    </cfRule>
    <cfRule type="cellIs" dxfId="394" priority="331" operator="equal">
      <formula>"top"</formula>
    </cfRule>
    <cfRule type="cellIs" dxfId="393" priority="332" operator="equal">
      <formula>"right"</formula>
    </cfRule>
    <cfRule type="cellIs" dxfId="392" priority="333" operator="equal">
      <formula>"left"</formula>
    </cfRule>
  </conditionalFormatting>
  <conditionalFormatting sqref="F28:H28">
    <cfRule type="cellIs" dxfId="391" priority="327" operator="equal">
      <formula>"she/her"</formula>
    </cfRule>
    <cfRule type="cellIs" dxfId="390" priority="328" operator="equal">
      <formula>"he/him"</formula>
    </cfRule>
    <cfRule type="cellIs" dxfId="389" priority="329" operator="equal">
      <formula>"they/them"</formula>
    </cfRule>
  </conditionalFormatting>
  <conditionalFormatting sqref="F28:H28">
    <cfRule type="cellIs" dxfId="388" priority="323" operator="equal">
      <formula>"bottom"</formula>
    </cfRule>
    <cfRule type="cellIs" dxfId="387" priority="324" operator="equal">
      <formula>"top"</formula>
    </cfRule>
    <cfRule type="cellIs" dxfId="386" priority="325" operator="equal">
      <formula>"right"</formula>
    </cfRule>
    <cfRule type="cellIs" dxfId="385" priority="326" operator="equal">
      <formula>"left"</formula>
    </cfRule>
  </conditionalFormatting>
  <conditionalFormatting sqref="F29:H29">
    <cfRule type="cellIs" dxfId="384" priority="320" operator="equal">
      <formula>"she/her"</formula>
    </cfRule>
    <cfRule type="cellIs" dxfId="383" priority="321" operator="equal">
      <formula>"he/him"</formula>
    </cfRule>
    <cfRule type="cellIs" dxfId="382" priority="322" operator="equal">
      <formula>"they/them"</formula>
    </cfRule>
  </conditionalFormatting>
  <conditionalFormatting sqref="F29:H29">
    <cfRule type="cellIs" dxfId="381" priority="316" operator="equal">
      <formula>"bottom"</formula>
    </cfRule>
    <cfRule type="cellIs" dxfId="380" priority="317" operator="equal">
      <formula>"top"</formula>
    </cfRule>
    <cfRule type="cellIs" dxfId="379" priority="318" operator="equal">
      <formula>"right"</formula>
    </cfRule>
    <cfRule type="cellIs" dxfId="378" priority="319" operator="equal">
      <formula>"left"</formula>
    </cfRule>
  </conditionalFormatting>
  <conditionalFormatting sqref="F30:H30">
    <cfRule type="cellIs" dxfId="377" priority="313" operator="equal">
      <formula>"she/her"</formula>
    </cfRule>
    <cfRule type="cellIs" dxfId="376" priority="314" operator="equal">
      <formula>"he/him"</formula>
    </cfRule>
    <cfRule type="cellIs" dxfId="375" priority="315" operator="equal">
      <formula>"they/them"</formula>
    </cfRule>
  </conditionalFormatting>
  <conditionalFormatting sqref="F30:H30">
    <cfRule type="cellIs" dxfId="374" priority="309" operator="equal">
      <formula>"bottom"</formula>
    </cfRule>
    <cfRule type="cellIs" dxfId="373" priority="310" operator="equal">
      <formula>"top"</formula>
    </cfRule>
    <cfRule type="cellIs" dxfId="372" priority="311" operator="equal">
      <formula>"right"</formula>
    </cfRule>
    <cfRule type="cellIs" dxfId="371" priority="312" operator="equal">
      <formula>"left"</formula>
    </cfRule>
  </conditionalFormatting>
  <conditionalFormatting sqref="F31:H31">
    <cfRule type="cellIs" dxfId="370" priority="306" operator="equal">
      <formula>"she/her"</formula>
    </cfRule>
    <cfRule type="cellIs" dxfId="369" priority="307" operator="equal">
      <formula>"he/him"</formula>
    </cfRule>
    <cfRule type="cellIs" dxfId="368" priority="308" operator="equal">
      <formula>"they/them"</formula>
    </cfRule>
  </conditionalFormatting>
  <conditionalFormatting sqref="F31:H31">
    <cfRule type="cellIs" dxfId="367" priority="302" operator="equal">
      <formula>"bottom"</formula>
    </cfRule>
    <cfRule type="cellIs" dxfId="366" priority="303" operator="equal">
      <formula>"top"</formula>
    </cfRule>
    <cfRule type="cellIs" dxfId="365" priority="304" operator="equal">
      <formula>"right"</formula>
    </cfRule>
    <cfRule type="cellIs" dxfId="364" priority="305" operator="equal">
      <formula>"left"</formula>
    </cfRule>
  </conditionalFormatting>
  <conditionalFormatting sqref="F32:H32">
    <cfRule type="cellIs" dxfId="363" priority="299" operator="equal">
      <formula>"she/her"</formula>
    </cfRule>
    <cfRule type="cellIs" dxfId="362" priority="300" operator="equal">
      <formula>"he/him"</formula>
    </cfRule>
    <cfRule type="cellIs" dxfId="361" priority="301" operator="equal">
      <formula>"they/them"</formula>
    </cfRule>
  </conditionalFormatting>
  <conditionalFormatting sqref="F32:H32">
    <cfRule type="cellIs" dxfId="360" priority="295" operator="equal">
      <formula>"bottom"</formula>
    </cfRule>
    <cfRule type="cellIs" dxfId="359" priority="296" operator="equal">
      <formula>"top"</formula>
    </cfRule>
    <cfRule type="cellIs" dxfId="358" priority="297" operator="equal">
      <formula>"right"</formula>
    </cfRule>
    <cfRule type="cellIs" dxfId="357" priority="298" operator="equal">
      <formula>"left"</formula>
    </cfRule>
  </conditionalFormatting>
  <conditionalFormatting sqref="F33:H33">
    <cfRule type="cellIs" dxfId="356" priority="292" operator="equal">
      <formula>"she/her"</formula>
    </cfRule>
    <cfRule type="cellIs" dxfId="355" priority="293" operator="equal">
      <formula>"he/him"</formula>
    </cfRule>
    <cfRule type="cellIs" dxfId="354" priority="294" operator="equal">
      <formula>"they/them"</formula>
    </cfRule>
  </conditionalFormatting>
  <conditionalFormatting sqref="F33:H33">
    <cfRule type="cellIs" dxfId="353" priority="288" operator="equal">
      <formula>"bottom"</formula>
    </cfRule>
    <cfRule type="cellIs" dxfId="352" priority="289" operator="equal">
      <formula>"top"</formula>
    </cfRule>
    <cfRule type="cellIs" dxfId="351" priority="290" operator="equal">
      <formula>"right"</formula>
    </cfRule>
    <cfRule type="cellIs" dxfId="350" priority="291" operator="equal">
      <formula>"left"</formula>
    </cfRule>
  </conditionalFormatting>
  <conditionalFormatting sqref="F34:H34">
    <cfRule type="cellIs" dxfId="349" priority="285" operator="equal">
      <formula>"she/her"</formula>
    </cfRule>
    <cfRule type="cellIs" dxfId="348" priority="286" operator="equal">
      <formula>"he/him"</formula>
    </cfRule>
    <cfRule type="cellIs" dxfId="347" priority="287" operator="equal">
      <formula>"they/them"</formula>
    </cfRule>
  </conditionalFormatting>
  <conditionalFormatting sqref="F34:H34">
    <cfRule type="cellIs" dxfId="346" priority="281" operator="equal">
      <formula>"bottom"</formula>
    </cfRule>
    <cfRule type="cellIs" dxfId="345" priority="282" operator="equal">
      <formula>"top"</formula>
    </cfRule>
    <cfRule type="cellIs" dxfId="344" priority="283" operator="equal">
      <formula>"right"</formula>
    </cfRule>
    <cfRule type="cellIs" dxfId="343" priority="284" operator="equal">
      <formula>"left"</formula>
    </cfRule>
  </conditionalFormatting>
  <conditionalFormatting sqref="F35:H35">
    <cfRule type="cellIs" dxfId="342" priority="278" operator="equal">
      <formula>"she/her"</formula>
    </cfRule>
    <cfRule type="cellIs" dxfId="341" priority="279" operator="equal">
      <formula>"he/him"</formula>
    </cfRule>
    <cfRule type="cellIs" dxfId="340" priority="280" operator="equal">
      <formula>"they/them"</formula>
    </cfRule>
  </conditionalFormatting>
  <conditionalFormatting sqref="F35:H35">
    <cfRule type="cellIs" dxfId="339" priority="274" operator="equal">
      <formula>"bottom"</formula>
    </cfRule>
    <cfRule type="cellIs" dxfId="338" priority="275" operator="equal">
      <formula>"top"</formula>
    </cfRule>
    <cfRule type="cellIs" dxfId="337" priority="276" operator="equal">
      <formula>"right"</formula>
    </cfRule>
    <cfRule type="cellIs" dxfId="336" priority="277" operator="equal">
      <formula>"left"</formula>
    </cfRule>
  </conditionalFormatting>
  <conditionalFormatting sqref="F36:H36">
    <cfRule type="cellIs" dxfId="335" priority="271" operator="equal">
      <formula>"she/her"</formula>
    </cfRule>
    <cfRule type="cellIs" dxfId="334" priority="272" operator="equal">
      <formula>"he/him"</formula>
    </cfRule>
    <cfRule type="cellIs" dxfId="333" priority="273" operator="equal">
      <formula>"they/them"</formula>
    </cfRule>
  </conditionalFormatting>
  <conditionalFormatting sqref="F36:H36">
    <cfRule type="cellIs" dxfId="332" priority="267" operator="equal">
      <formula>"bottom"</formula>
    </cfRule>
    <cfRule type="cellIs" dxfId="331" priority="268" operator="equal">
      <formula>"top"</formula>
    </cfRule>
    <cfRule type="cellIs" dxfId="330" priority="269" operator="equal">
      <formula>"right"</formula>
    </cfRule>
    <cfRule type="cellIs" dxfId="329" priority="270" operator="equal">
      <formula>"left"</formula>
    </cfRule>
  </conditionalFormatting>
  <conditionalFormatting sqref="F37:H37">
    <cfRule type="cellIs" dxfId="328" priority="264" operator="equal">
      <formula>"she/her"</formula>
    </cfRule>
    <cfRule type="cellIs" dxfId="327" priority="265" operator="equal">
      <formula>"he/him"</formula>
    </cfRule>
    <cfRule type="cellIs" dxfId="326" priority="266" operator="equal">
      <formula>"they/them"</formula>
    </cfRule>
  </conditionalFormatting>
  <conditionalFormatting sqref="F37:H37">
    <cfRule type="cellIs" dxfId="325" priority="260" operator="equal">
      <formula>"bottom"</formula>
    </cfRule>
    <cfRule type="cellIs" dxfId="324" priority="261" operator="equal">
      <formula>"top"</formula>
    </cfRule>
    <cfRule type="cellIs" dxfId="323" priority="262" operator="equal">
      <formula>"right"</formula>
    </cfRule>
    <cfRule type="cellIs" dxfId="322" priority="263" operator="equal">
      <formula>"left"</formula>
    </cfRule>
  </conditionalFormatting>
  <conditionalFormatting sqref="F38:H38">
    <cfRule type="cellIs" dxfId="321" priority="257" operator="equal">
      <formula>"she/her"</formula>
    </cfRule>
    <cfRule type="cellIs" dxfId="320" priority="258" operator="equal">
      <formula>"he/him"</formula>
    </cfRule>
    <cfRule type="cellIs" dxfId="319" priority="259" operator="equal">
      <formula>"they/them"</formula>
    </cfRule>
  </conditionalFormatting>
  <conditionalFormatting sqref="F38:H38">
    <cfRule type="cellIs" dxfId="318" priority="253" operator="equal">
      <formula>"bottom"</formula>
    </cfRule>
    <cfRule type="cellIs" dxfId="317" priority="254" operator="equal">
      <formula>"top"</formula>
    </cfRule>
    <cfRule type="cellIs" dxfId="316" priority="255" operator="equal">
      <formula>"right"</formula>
    </cfRule>
    <cfRule type="cellIs" dxfId="315" priority="256" operator="equal">
      <formula>"left"</formula>
    </cfRule>
  </conditionalFormatting>
  <conditionalFormatting sqref="F39:H39">
    <cfRule type="cellIs" dxfId="314" priority="250" operator="equal">
      <formula>"she/her"</formula>
    </cfRule>
    <cfRule type="cellIs" dxfId="313" priority="251" operator="equal">
      <formula>"he/him"</formula>
    </cfRule>
    <cfRule type="cellIs" dxfId="312" priority="252" operator="equal">
      <formula>"they/them"</formula>
    </cfRule>
  </conditionalFormatting>
  <conditionalFormatting sqref="F39:H39">
    <cfRule type="cellIs" dxfId="311" priority="246" operator="equal">
      <formula>"bottom"</formula>
    </cfRule>
    <cfRule type="cellIs" dxfId="310" priority="247" operator="equal">
      <formula>"top"</formula>
    </cfRule>
    <cfRule type="cellIs" dxfId="309" priority="248" operator="equal">
      <formula>"right"</formula>
    </cfRule>
    <cfRule type="cellIs" dxfId="308" priority="249" operator="equal">
      <formula>"left"</formula>
    </cfRule>
  </conditionalFormatting>
  <conditionalFormatting sqref="F40:H40">
    <cfRule type="cellIs" dxfId="307" priority="243" operator="equal">
      <formula>"she/her"</formula>
    </cfRule>
    <cfRule type="cellIs" dxfId="306" priority="244" operator="equal">
      <formula>"he/him"</formula>
    </cfRule>
    <cfRule type="cellIs" dxfId="305" priority="245" operator="equal">
      <formula>"they/them"</formula>
    </cfRule>
  </conditionalFormatting>
  <conditionalFormatting sqref="F40:H40">
    <cfRule type="cellIs" dxfId="304" priority="239" operator="equal">
      <formula>"bottom"</formula>
    </cfRule>
    <cfRule type="cellIs" dxfId="303" priority="240" operator="equal">
      <formula>"top"</formula>
    </cfRule>
    <cfRule type="cellIs" dxfId="302" priority="241" operator="equal">
      <formula>"right"</formula>
    </cfRule>
    <cfRule type="cellIs" dxfId="301" priority="242" operator="equal">
      <formula>"left"</formula>
    </cfRule>
  </conditionalFormatting>
  <conditionalFormatting sqref="F41:H41">
    <cfRule type="cellIs" dxfId="300" priority="236" operator="equal">
      <formula>"she/her"</formula>
    </cfRule>
    <cfRule type="cellIs" dxfId="299" priority="237" operator="equal">
      <formula>"he/him"</formula>
    </cfRule>
    <cfRule type="cellIs" dxfId="298" priority="238" operator="equal">
      <formula>"they/them"</formula>
    </cfRule>
  </conditionalFormatting>
  <conditionalFormatting sqref="F41:H41">
    <cfRule type="cellIs" dxfId="297" priority="232" operator="equal">
      <formula>"bottom"</formula>
    </cfRule>
    <cfRule type="cellIs" dxfId="296" priority="233" operator="equal">
      <formula>"top"</formula>
    </cfRule>
    <cfRule type="cellIs" dxfId="295" priority="234" operator="equal">
      <formula>"right"</formula>
    </cfRule>
    <cfRule type="cellIs" dxfId="294" priority="235" operator="equal">
      <formula>"left"</formula>
    </cfRule>
  </conditionalFormatting>
  <conditionalFormatting sqref="F42:H42">
    <cfRule type="cellIs" dxfId="293" priority="229" operator="equal">
      <formula>"she/her"</formula>
    </cfRule>
    <cfRule type="cellIs" dxfId="292" priority="230" operator="equal">
      <formula>"he/him"</formula>
    </cfRule>
    <cfRule type="cellIs" dxfId="291" priority="231" operator="equal">
      <formula>"they/them"</formula>
    </cfRule>
  </conditionalFormatting>
  <conditionalFormatting sqref="F42:H42">
    <cfRule type="cellIs" dxfId="290" priority="225" operator="equal">
      <formula>"bottom"</formula>
    </cfRule>
    <cfRule type="cellIs" dxfId="289" priority="226" operator="equal">
      <formula>"top"</formula>
    </cfRule>
    <cfRule type="cellIs" dxfId="288" priority="227" operator="equal">
      <formula>"right"</formula>
    </cfRule>
    <cfRule type="cellIs" dxfId="287" priority="228" operator="equal">
      <formula>"left"</formula>
    </cfRule>
  </conditionalFormatting>
  <conditionalFormatting sqref="F43:H43">
    <cfRule type="cellIs" dxfId="286" priority="222" operator="equal">
      <formula>"she/her"</formula>
    </cfRule>
    <cfRule type="cellIs" dxfId="285" priority="223" operator="equal">
      <formula>"he/him"</formula>
    </cfRule>
    <cfRule type="cellIs" dxfId="284" priority="224" operator="equal">
      <formula>"they/them"</formula>
    </cfRule>
  </conditionalFormatting>
  <conditionalFormatting sqref="F43:H43">
    <cfRule type="cellIs" dxfId="283" priority="218" operator="equal">
      <formula>"bottom"</formula>
    </cfRule>
    <cfRule type="cellIs" dxfId="282" priority="219" operator="equal">
      <formula>"top"</formula>
    </cfRule>
    <cfRule type="cellIs" dxfId="281" priority="220" operator="equal">
      <formula>"right"</formula>
    </cfRule>
    <cfRule type="cellIs" dxfId="280" priority="221" operator="equal">
      <formula>"left"</formula>
    </cfRule>
  </conditionalFormatting>
  <conditionalFormatting sqref="F44:H44">
    <cfRule type="cellIs" dxfId="279" priority="215" operator="equal">
      <formula>"she/her"</formula>
    </cfRule>
    <cfRule type="cellIs" dxfId="278" priority="216" operator="equal">
      <formula>"he/him"</formula>
    </cfRule>
    <cfRule type="cellIs" dxfId="277" priority="217" operator="equal">
      <formula>"they/them"</formula>
    </cfRule>
  </conditionalFormatting>
  <conditionalFormatting sqref="F44:H44">
    <cfRule type="cellIs" dxfId="276" priority="211" operator="equal">
      <formula>"bottom"</formula>
    </cfRule>
    <cfRule type="cellIs" dxfId="275" priority="212" operator="equal">
      <formula>"top"</formula>
    </cfRule>
    <cfRule type="cellIs" dxfId="274" priority="213" operator="equal">
      <formula>"right"</formula>
    </cfRule>
    <cfRule type="cellIs" dxfId="273" priority="214" operator="equal">
      <formula>"left"</formula>
    </cfRule>
  </conditionalFormatting>
  <conditionalFormatting sqref="F45:H45">
    <cfRule type="cellIs" dxfId="272" priority="208" operator="equal">
      <formula>"she/her"</formula>
    </cfRule>
    <cfRule type="cellIs" dxfId="271" priority="209" operator="equal">
      <formula>"he/him"</formula>
    </cfRule>
    <cfRule type="cellIs" dxfId="270" priority="210" operator="equal">
      <formula>"they/them"</formula>
    </cfRule>
  </conditionalFormatting>
  <conditionalFormatting sqref="F45:H45">
    <cfRule type="cellIs" dxfId="269" priority="204" operator="equal">
      <formula>"bottom"</formula>
    </cfRule>
    <cfRule type="cellIs" dxfId="268" priority="205" operator="equal">
      <formula>"top"</formula>
    </cfRule>
    <cfRule type="cellIs" dxfId="267" priority="206" operator="equal">
      <formula>"right"</formula>
    </cfRule>
    <cfRule type="cellIs" dxfId="266" priority="207" operator="equal">
      <formula>"left"</formula>
    </cfRule>
  </conditionalFormatting>
  <conditionalFormatting sqref="F46:H46">
    <cfRule type="cellIs" dxfId="265" priority="201" operator="equal">
      <formula>"she/her"</formula>
    </cfRule>
    <cfRule type="cellIs" dxfId="264" priority="202" operator="equal">
      <formula>"he/him"</formula>
    </cfRule>
    <cfRule type="cellIs" dxfId="263" priority="203" operator="equal">
      <formula>"they/them"</formula>
    </cfRule>
  </conditionalFormatting>
  <conditionalFormatting sqref="F46:H46">
    <cfRule type="cellIs" dxfId="262" priority="197" operator="equal">
      <formula>"bottom"</formula>
    </cfRule>
    <cfRule type="cellIs" dxfId="261" priority="198" operator="equal">
      <formula>"top"</formula>
    </cfRule>
    <cfRule type="cellIs" dxfId="260" priority="199" operator="equal">
      <formula>"right"</formula>
    </cfRule>
    <cfRule type="cellIs" dxfId="259" priority="200" operator="equal">
      <formula>"left"</formula>
    </cfRule>
  </conditionalFormatting>
  <conditionalFormatting sqref="F47:H47">
    <cfRule type="cellIs" dxfId="258" priority="194" operator="equal">
      <formula>"she/her"</formula>
    </cfRule>
    <cfRule type="cellIs" dxfId="257" priority="195" operator="equal">
      <formula>"he/him"</formula>
    </cfRule>
    <cfRule type="cellIs" dxfId="256" priority="196" operator="equal">
      <formula>"they/them"</formula>
    </cfRule>
  </conditionalFormatting>
  <conditionalFormatting sqref="F47:H47">
    <cfRule type="cellIs" dxfId="255" priority="190" operator="equal">
      <formula>"bottom"</formula>
    </cfRule>
    <cfRule type="cellIs" dxfId="254" priority="191" operator="equal">
      <formula>"top"</formula>
    </cfRule>
    <cfRule type="cellIs" dxfId="253" priority="192" operator="equal">
      <formula>"right"</formula>
    </cfRule>
    <cfRule type="cellIs" dxfId="252" priority="193" operator="equal">
      <formula>"left"</formula>
    </cfRule>
  </conditionalFormatting>
  <conditionalFormatting sqref="F48:H48">
    <cfRule type="cellIs" dxfId="251" priority="187" operator="equal">
      <formula>"she/her"</formula>
    </cfRule>
    <cfRule type="cellIs" dxfId="250" priority="188" operator="equal">
      <formula>"he/him"</formula>
    </cfRule>
    <cfRule type="cellIs" dxfId="249" priority="189" operator="equal">
      <formula>"they/them"</formula>
    </cfRule>
  </conditionalFormatting>
  <conditionalFormatting sqref="F48:H48">
    <cfRule type="cellIs" dxfId="248" priority="183" operator="equal">
      <formula>"bottom"</formula>
    </cfRule>
    <cfRule type="cellIs" dxfId="247" priority="184" operator="equal">
      <formula>"top"</formula>
    </cfRule>
    <cfRule type="cellIs" dxfId="246" priority="185" operator="equal">
      <formula>"right"</formula>
    </cfRule>
    <cfRule type="cellIs" dxfId="245" priority="186" operator="equal">
      <formula>"left"</formula>
    </cfRule>
  </conditionalFormatting>
  <conditionalFormatting sqref="F49:H49">
    <cfRule type="cellIs" dxfId="244" priority="180" operator="equal">
      <formula>"she/her"</formula>
    </cfRule>
    <cfRule type="cellIs" dxfId="243" priority="181" operator="equal">
      <formula>"he/him"</formula>
    </cfRule>
    <cfRule type="cellIs" dxfId="242" priority="182" operator="equal">
      <formula>"they/them"</formula>
    </cfRule>
  </conditionalFormatting>
  <conditionalFormatting sqref="F49:H49">
    <cfRule type="cellIs" dxfId="241" priority="176" operator="equal">
      <formula>"bottom"</formula>
    </cfRule>
    <cfRule type="cellIs" dxfId="240" priority="177" operator="equal">
      <formula>"top"</formula>
    </cfRule>
    <cfRule type="cellIs" dxfId="239" priority="178" operator="equal">
      <formula>"right"</formula>
    </cfRule>
    <cfRule type="cellIs" dxfId="238" priority="179" operator="equal">
      <formula>"left"</formula>
    </cfRule>
  </conditionalFormatting>
  <conditionalFormatting sqref="F50:H50">
    <cfRule type="cellIs" dxfId="237" priority="173" operator="equal">
      <formula>"she/her"</formula>
    </cfRule>
    <cfRule type="cellIs" dxfId="236" priority="174" operator="equal">
      <formula>"he/him"</formula>
    </cfRule>
    <cfRule type="cellIs" dxfId="235" priority="175" operator="equal">
      <formula>"they/them"</formula>
    </cfRule>
  </conditionalFormatting>
  <conditionalFormatting sqref="F50:H50">
    <cfRule type="cellIs" dxfId="234" priority="169" operator="equal">
      <formula>"bottom"</formula>
    </cfRule>
    <cfRule type="cellIs" dxfId="233" priority="170" operator="equal">
      <formula>"top"</formula>
    </cfRule>
    <cfRule type="cellIs" dxfId="232" priority="171" operator="equal">
      <formula>"right"</formula>
    </cfRule>
    <cfRule type="cellIs" dxfId="231" priority="172" operator="equal">
      <formula>"left"</formula>
    </cfRule>
  </conditionalFormatting>
  <conditionalFormatting sqref="F51:H51">
    <cfRule type="cellIs" dxfId="230" priority="166" operator="equal">
      <formula>"she/her"</formula>
    </cfRule>
    <cfRule type="cellIs" dxfId="229" priority="167" operator="equal">
      <formula>"he/him"</formula>
    </cfRule>
    <cfRule type="cellIs" dxfId="228" priority="168" operator="equal">
      <formula>"they/them"</formula>
    </cfRule>
  </conditionalFormatting>
  <conditionalFormatting sqref="F51:H51">
    <cfRule type="cellIs" dxfId="227" priority="162" operator="equal">
      <formula>"bottom"</formula>
    </cfRule>
    <cfRule type="cellIs" dxfId="226" priority="163" operator="equal">
      <formula>"top"</formula>
    </cfRule>
    <cfRule type="cellIs" dxfId="225" priority="164" operator="equal">
      <formula>"right"</formula>
    </cfRule>
    <cfRule type="cellIs" dxfId="224" priority="165" operator="equal">
      <formula>"left"</formula>
    </cfRule>
  </conditionalFormatting>
  <conditionalFormatting sqref="F52:H52">
    <cfRule type="cellIs" dxfId="223" priority="159" operator="equal">
      <formula>"she/her"</formula>
    </cfRule>
    <cfRule type="cellIs" dxfId="222" priority="160" operator="equal">
      <formula>"he/him"</formula>
    </cfRule>
    <cfRule type="cellIs" dxfId="221" priority="161" operator="equal">
      <formula>"they/them"</formula>
    </cfRule>
  </conditionalFormatting>
  <conditionalFormatting sqref="F52:H52">
    <cfRule type="cellIs" dxfId="220" priority="155" operator="equal">
      <formula>"bottom"</formula>
    </cfRule>
    <cfRule type="cellIs" dxfId="219" priority="156" operator="equal">
      <formula>"top"</formula>
    </cfRule>
    <cfRule type="cellIs" dxfId="218" priority="157" operator="equal">
      <formula>"right"</formula>
    </cfRule>
    <cfRule type="cellIs" dxfId="217" priority="158" operator="equal">
      <formula>"left"</formula>
    </cfRule>
  </conditionalFormatting>
  <conditionalFormatting sqref="F53:H53">
    <cfRule type="cellIs" dxfId="216" priority="152" operator="equal">
      <formula>"she/her"</formula>
    </cfRule>
    <cfRule type="cellIs" dxfId="215" priority="153" operator="equal">
      <formula>"he/him"</formula>
    </cfRule>
    <cfRule type="cellIs" dxfId="214" priority="154" operator="equal">
      <formula>"they/them"</formula>
    </cfRule>
  </conditionalFormatting>
  <conditionalFormatting sqref="F53:H53">
    <cfRule type="cellIs" dxfId="213" priority="148" operator="equal">
      <formula>"bottom"</formula>
    </cfRule>
    <cfRule type="cellIs" dxfId="212" priority="149" operator="equal">
      <formula>"top"</formula>
    </cfRule>
    <cfRule type="cellIs" dxfId="211" priority="150" operator="equal">
      <formula>"right"</formula>
    </cfRule>
    <cfRule type="cellIs" dxfId="210" priority="151" operator="equal">
      <formula>"left"</formula>
    </cfRule>
  </conditionalFormatting>
  <conditionalFormatting sqref="F54:H54">
    <cfRule type="cellIs" dxfId="209" priority="145" operator="equal">
      <formula>"she/her"</formula>
    </cfRule>
    <cfRule type="cellIs" dxfId="208" priority="146" operator="equal">
      <formula>"he/him"</formula>
    </cfRule>
    <cfRule type="cellIs" dxfId="207" priority="147" operator="equal">
      <formula>"they/them"</formula>
    </cfRule>
  </conditionalFormatting>
  <conditionalFormatting sqref="F54:H54">
    <cfRule type="cellIs" dxfId="206" priority="141" operator="equal">
      <formula>"bottom"</formula>
    </cfRule>
    <cfRule type="cellIs" dxfId="205" priority="142" operator="equal">
      <formula>"top"</formula>
    </cfRule>
    <cfRule type="cellIs" dxfId="204" priority="143" operator="equal">
      <formula>"right"</formula>
    </cfRule>
    <cfRule type="cellIs" dxfId="203" priority="144" operator="equal">
      <formula>"left"</formula>
    </cfRule>
  </conditionalFormatting>
  <conditionalFormatting sqref="F55:H55">
    <cfRule type="cellIs" dxfId="202" priority="138" operator="equal">
      <formula>"she/her"</formula>
    </cfRule>
    <cfRule type="cellIs" dxfId="201" priority="139" operator="equal">
      <formula>"he/him"</formula>
    </cfRule>
    <cfRule type="cellIs" dxfId="200" priority="140" operator="equal">
      <formula>"they/them"</formula>
    </cfRule>
  </conditionalFormatting>
  <conditionalFormatting sqref="F55:H55">
    <cfRule type="cellIs" dxfId="199" priority="134" operator="equal">
      <formula>"bottom"</formula>
    </cfRule>
    <cfRule type="cellIs" dxfId="198" priority="135" operator="equal">
      <formula>"top"</formula>
    </cfRule>
    <cfRule type="cellIs" dxfId="197" priority="136" operator="equal">
      <formula>"right"</formula>
    </cfRule>
    <cfRule type="cellIs" dxfId="196" priority="137" operator="equal">
      <formula>"left"</formula>
    </cfRule>
  </conditionalFormatting>
  <conditionalFormatting sqref="F56:H56">
    <cfRule type="cellIs" dxfId="195" priority="131" operator="equal">
      <formula>"she/her"</formula>
    </cfRule>
    <cfRule type="cellIs" dxfId="194" priority="132" operator="equal">
      <formula>"he/him"</formula>
    </cfRule>
    <cfRule type="cellIs" dxfId="193" priority="133" operator="equal">
      <formula>"they/them"</formula>
    </cfRule>
  </conditionalFormatting>
  <conditionalFormatting sqref="F56:H56">
    <cfRule type="cellIs" dxfId="192" priority="127" operator="equal">
      <formula>"bottom"</formula>
    </cfRule>
    <cfRule type="cellIs" dxfId="191" priority="128" operator="equal">
      <formula>"top"</formula>
    </cfRule>
    <cfRule type="cellIs" dxfId="190" priority="129" operator="equal">
      <formula>"right"</formula>
    </cfRule>
    <cfRule type="cellIs" dxfId="189" priority="130" operator="equal">
      <formula>"left"</formula>
    </cfRule>
  </conditionalFormatting>
  <conditionalFormatting sqref="F57:H57">
    <cfRule type="cellIs" dxfId="188" priority="124" operator="equal">
      <formula>"she/her"</formula>
    </cfRule>
    <cfRule type="cellIs" dxfId="187" priority="125" operator="equal">
      <formula>"he/him"</formula>
    </cfRule>
    <cfRule type="cellIs" dxfId="186" priority="126" operator="equal">
      <formula>"they/them"</formula>
    </cfRule>
  </conditionalFormatting>
  <conditionalFormatting sqref="F57:H57">
    <cfRule type="cellIs" dxfId="185" priority="120" operator="equal">
      <formula>"bottom"</formula>
    </cfRule>
    <cfRule type="cellIs" dxfId="184" priority="121" operator="equal">
      <formula>"top"</formula>
    </cfRule>
    <cfRule type="cellIs" dxfId="183" priority="122" operator="equal">
      <formula>"right"</formula>
    </cfRule>
    <cfRule type="cellIs" dxfId="182" priority="123" operator="equal">
      <formula>"left"</formula>
    </cfRule>
  </conditionalFormatting>
  <conditionalFormatting sqref="F58:H58">
    <cfRule type="cellIs" dxfId="181" priority="117" operator="equal">
      <formula>"she/her"</formula>
    </cfRule>
    <cfRule type="cellIs" dxfId="180" priority="118" operator="equal">
      <formula>"he/him"</formula>
    </cfRule>
    <cfRule type="cellIs" dxfId="179" priority="119" operator="equal">
      <formula>"they/them"</formula>
    </cfRule>
  </conditionalFormatting>
  <conditionalFormatting sqref="F58:H58">
    <cfRule type="cellIs" dxfId="178" priority="113" operator="equal">
      <formula>"bottom"</formula>
    </cfRule>
    <cfRule type="cellIs" dxfId="177" priority="114" operator="equal">
      <formula>"top"</formula>
    </cfRule>
    <cfRule type="cellIs" dxfId="176" priority="115" operator="equal">
      <formula>"right"</formula>
    </cfRule>
    <cfRule type="cellIs" dxfId="175" priority="116" operator="equal">
      <formula>"left"</formula>
    </cfRule>
  </conditionalFormatting>
  <conditionalFormatting sqref="F59:H59">
    <cfRule type="cellIs" dxfId="174" priority="110" operator="equal">
      <formula>"she/her"</formula>
    </cfRule>
    <cfRule type="cellIs" dxfId="173" priority="111" operator="equal">
      <formula>"he/him"</formula>
    </cfRule>
    <cfRule type="cellIs" dxfId="172" priority="112" operator="equal">
      <formula>"they/them"</formula>
    </cfRule>
  </conditionalFormatting>
  <conditionalFormatting sqref="F59:H59">
    <cfRule type="cellIs" dxfId="171" priority="106" operator="equal">
      <formula>"bottom"</formula>
    </cfRule>
    <cfRule type="cellIs" dxfId="170" priority="107" operator="equal">
      <formula>"top"</formula>
    </cfRule>
    <cfRule type="cellIs" dxfId="169" priority="108" operator="equal">
      <formula>"right"</formula>
    </cfRule>
    <cfRule type="cellIs" dxfId="168" priority="109" operator="equal">
      <formula>"left"</formula>
    </cfRule>
  </conditionalFormatting>
  <conditionalFormatting sqref="F60:H60">
    <cfRule type="cellIs" dxfId="167" priority="103" operator="equal">
      <formula>"she/her"</formula>
    </cfRule>
    <cfRule type="cellIs" dxfId="166" priority="104" operator="equal">
      <formula>"he/him"</formula>
    </cfRule>
    <cfRule type="cellIs" dxfId="165" priority="105" operator="equal">
      <formula>"they/them"</formula>
    </cfRule>
  </conditionalFormatting>
  <conditionalFormatting sqref="F60:H60">
    <cfRule type="cellIs" dxfId="164" priority="99" operator="equal">
      <formula>"bottom"</formula>
    </cfRule>
    <cfRule type="cellIs" dxfId="163" priority="100" operator="equal">
      <formula>"top"</formula>
    </cfRule>
    <cfRule type="cellIs" dxfId="162" priority="101" operator="equal">
      <formula>"right"</formula>
    </cfRule>
    <cfRule type="cellIs" dxfId="161" priority="102" operator="equal">
      <formula>"left"</formula>
    </cfRule>
  </conditionalFormatting>
  <conditionalFormatting sqref="F61:H61">
    <cfRule type="cellIs" dxfId="160" priority="96" operator="equal">
      <formula>"she/her"</formula>
    </cfRule>
    <cfRule type="cellIs" dxfId="159" priority="97" operator="equal">
      <formula>"he/him"</formula>
    </cfRule>
    <cfRule type="cellIs" dxfId="158" priority="98" operator="equal">
      <formula>"they/them"</formula>
    </cfRule>
  </conditionalFormatting>
  <conditionalFormatting sqref="F61:H61">
    <cfRule type="cellIs" dxfId="157" priority="92" operator="equal">
      <formula>"bottom"</formula>
    </cfRule>
    <cfRule type="cellIs" dxfId="156" priority="93" operator="equal">
      <formula>"top"</formula>
    </cfRule>
    <cfRule type="cellIs" dxfId="155" priority="94" operator="equal">
      <formula>"right"</formula>
    </cfRule>
    <cfRule type="cellIs" dxfId="154" priority="95" operator="equal">
      <formula>"left"</formula>
    </cfRule>
  </conditionalFormatting>
  <conditionalFormatting sqref="F62:H62">
    <cfRule type="cellIs" dxfId="153" priority="89" operator="equal">
      <formula>"she/her"</formula>
    </cfRule>
    <cfRule type="cellIs" dxfId="152" priority="90" operator="equal">
      <formula>"he/him"</formula>
    </cfRule>
    <cfRule type="cellIs" dxfId="151" priority="91" operator="equal">
      <formula>"they/them"</formula>
    </cfRule>
  </conditionalFormatting>
  <conditionalFormatting sqref="F62:H62">
    <cfRule type="cellIs" dxfId="150" priority="85" operator="equal">
      <formula>"bottom"</formula>
    </cfRule>
    <cfRule type="cellIs" dxfId="149" priority="86" operator="equal">
      <formula>"top"</formula>
    </cfRule>
    <cfRule type="cellIs" dxfId="148" priority="87" operator="equal">
      <formula>"right"</formula>
    </cfRule>
    <cfRule type="cellIs" dxfId="147" priority="88" operator="equal">
      <formula>"left"</formula>
    </cfRule>
  </conditionalFormatting>
  <conditionalFormatting sqref="F63:H63">
    <cfRule type="cellIs" dxfId="146" priority="82" operator="equal">
      <formula>"she/her"</formula>
    </cfRule>
    <cfRule type="cellIs" dxfId="145" priority="83" operator="equal">
      <formula>"he/him"</formula>
    </cfRule>
    <cfRule type="cellIs" dxfId="144" priority="84" operator="equal">
      <formula>"they/them"</formula>
    </cfRule>
  </conditionalFormatting>
  <conditionalFormatting sqref="F63:H63">
    <cfRule type="cellIs" dxfId="143" priority="78" operator="equal">
      <formula>"bottom"</formula>
    </cfRule>
    <cfRule type="cellIs" dxfId="142" priority="79" operator="equal">
      <formula>"top"</formula>
    </cfRule>
    <cfRule type="cellIs" dxfId="141" priority="80" operator="equal">
      <formula>"right"</formula>
    </cfRule>
    <cfRule type="cellIs" dxfId="140" priority="81" operator="equal">
      <formula>"left"</formula>
    </cfRule>
  </conditionalFormatting>
  <conditionalFormatting sqref="F64:H64">
    <cfRule type="cellIs" dxfId="139" priority="75" operator="equal">
      <formula>"she/her"</formula>
    </cfRule>
    <cfRule type="cellIs" dxfId="138" priority="76" operator="equal">
      <formula>"he/him"</formula>
    </cfRule>
    <cfRule type="cellIs" dxfId="137" priority="77" operator="equal">
      <formula>"they/them"</formula>
    </cfRule>
  </conditionalFormatting>
  <conditionalFormatting sqref="F64:H64">
    <cfRule type="cellIs" dxfId="136" priority="71" operator="equal">
      <formula>"bottom"</formula>
    </cfRule>
    <cfRule type="cellIs" dxfId="135" priority="72" operator="equal">
      <formula>"top"</formula>
    </cfRule>
    <cfRule type="cellIs" dxfId="134" priority="73" operator="equal">
      <formula>"right"</formula>
    </cfRule>
    <cfRule type="cellIs" dxfId="133" priority="74" operator="equal">
      <formula>"left"</formula>
    </cfRule>
  </conditionalFormatting>
  <conditionalFormatting sqref="F65:H65">
    <cfRule type="cellIs" dxfId="132" priority="68" operator="equal">
      <formula>"she/her"</formula>
    </cfRule>
    <cfRule type="cellIs" dxfId="131" priority="69" operator="equal">
      <formula>"he/him"</formula>
    </cfRule>
    <cfRule type="cellIs" dxfId="130" priority="70" operator="equal">
      <formula>"they/them"</formula>
    </cfRule>
  </conditionalFormatting>
  <conditionalFormatting sqref="F65:H65">
    <cfRule type="cellIs" dxfId="129" priority="64" operator="equal">
      <formula>"bottom"</formula>
    </cfRule>
    <cfRule type="cellIs" dxfId="128" priority="65" operator="equal">
      <formula>"top"</formula>
    </cfRule>
    <cfRule type="cellIs" dxfId="127" priority="66" operator="equal">
      <formula>"right"</formula>
    </cfRule>
    <cfRule type="cellIs" dxfId="126" priority="67" operator="equal">
      <formula>"left"</formula>
    </cfRule>
  </conditionalFormatting>
  <conditionalFormatting sqref="F66:H66">
    <cfRule type="cellIs" dxfId="125" priority="61" operator="equal">
      <formula>"she/her"</formula>
    </cfRule>
    <cfRule type="cellIs" dxfId="124" priority="62" operator="equal">
      <formula>"he/him"</formula>
    </cfRule>
    <cfRule type="cellIs" dxfId="123" priority="63" operator="equal">
      <formula>"they/them"</formula>
    </cfRule>
  </conditionalFormatting>
  <conditionalFormatting sqref="F66:H66">
    <cfRule type="cellIs" dxfId="122" priority="57" operator="equal">
      <formula>"bottom"</formula>
    </cfRule>
    <cfRule type="cellIs" dxfId="121" priority="58" operator="equal">
      <formula>"top"</formula>
    </cfRule>
    <cfRule type="cellIs" dxfId="120" priority="59" operator="equal">
      <formula>"right"</formula>
    </cfRule>
    <cfRule type="cellIs" dxfId="119" priority="60" operator="equal">
      <formula>"left"</formula>
    </cfRule>
  </conditionalFormatting>
  <conditionalFormatting sqref="F67:H67">
    <cfRule type="cellIs" dxfId="118" priority="54" operator="equal">
      <formula>"she/her"</formula>
    </cfRule>
    <cfRule type="cellIs" dxfId="117" priority="55" operator="equal">
      <formula>"he/him"</formula>
    </cfRule>
    <cfRule type="cellIs" dxfId="116" priority="56" operator="equal">
      <formula>"they/them"</formula>
    </cfRule>
  </conditionalFormatting>
  <conditionalFormatting sqref="F67:H67">
    <cfRule type="cellIs" dxfId="115" priority="50" operator="equal">
      <formula>"bottom"</formula>
    </cfRule>
    <cfRule type="cellIs" dxfId="114" priority="51" operator="equal">
      <formula>"top"</formula>
    </cfRule>
    <cfRule type="cellIs" dxfId="113" priority="52" operator="equal">
      <formula>"right"</formula>
    </cfRule>
    <cfRule type="cellIs" dxfId="112" priority="53" operator="equal">
      <formula>"left"</formula>
    </cfRule>
  </conditionalFormatting>
  <conditionalFormatting sqref="F68:H68">
    <cfRule type="cellIs" dxfId="111" priority="47" operator="equal">
      <formula>"she/her"</formula>
    </cfRule>
    <cfRule type="cellIs" dxfId="110" priority="48" operator="equal">
      <formula>"he/him"</formula>
    </cfRule>
    <cfRule type="cellIs" dxfId="109" priority="49" operator="equal">
      <formula>"they/them"</formula>
    </cfRule>
  </conditionalFormatting>
  <conditionalFormatting sqref="F68:H68">
    <cfRule type="cellIs" dxfId="108" priority="43" operator="equal">
      <formula>"bottom"</formula>
    </cfRule>
    <cfRule type="cellIs" dxfId="107" priority="44" operator="equal">
      <formula>"top"</formula>
    </cfRule>
    <cfRule type="cellIs" dxfId="106" priority="45" operator="equal">
      <formula>"right"</formula>
    </cfRule>
    <cfRule type="cellIs" dxfId="105" priority="46" operator="equal">
      <formula>"left"</formula>
    </cfRule>
  </conditionalFormatting>
  <conditionalFormatting sqref="F69:H69">
    <cfRule type="cellIs" dxfId="104" priority="40" operator="equal">
      <formula>"she/her"</formula>
    </cfRule>
    <cfRule type="cellIs" dxfId="103" priority="41" operator="equal">
      <formula>"he/him"</formula>
    </cfRule>
    <cfRule type="cellIs" dxfId="102" priority="42" operator="equal">
      <formula>"they/them"</formula>
    </cfRule>
  </conditionalFormatting>
  <conditionalFormatting sqref="F69:H69">
    <cfRule type="cellIs" dxfId="101" priority="36" operator="equal">
      <formula>"bottom"</formula>
    </cfRule>
    <cfRule type="cellIs" dxfId="100" priority="37" operator="equal">
      <formula>"top"</formula>
    </cfRule>
    <cfRule type="cellIs" dxfId="99" priority="38" operator="equal">
      <formula>"right"</formula>
    </cfRule>
    <cfRule type="cellIs" dxfId="98" priority="39" operator="equal">
      <formula>"left"</formula>
    </cfRule>
  </conditionalFormatting>
  <conditionalFormatting sqref="F70:H70">
    <cfRule type="cellIs" dxfId="97" priority="33" operator="equal">
      <formula>"she/her"</formula>
    </cfRule>
    <cfRule type="cellIs" dxfId="96" priority="34" operator="equal">
      <formula>"he/him"</formula>
    </cfRule>
    <cfRule type="cellIs" dxfId="95" priority="35" operator="equal">
      <formula>"they/them"</formula>
    </cfRule>
  </conditionalFormatting>
  <conditionalFormatting sqref="F70:H70">
    <cfRule type="cellIs" dxfId="94" priority="29" operator="equal">
      <formula>"bottom"</formula>
    </cfRule>
    <cfRule type="cellIs" dxfId="93" priority="30" operator="equal">
      <formula>"top"</formula>
    </cfRule>
    <cfRule type="cellIs" dxfId="92" priority="31" operator="equal">
      <formula>"right"</formula>
    </cfRule>
    <cfRule type="cellIs" dxfId="91" priority="32" operator="equal">
      <formula>"left"</formula>
    </cfRule>
  </conditionalFormatting>
  <conditionalFormatting sqref="F71:H71">
    <cfRule type="cellIs" dxfId="90" priority="26" operator="equal">
      <formula>"she/her"</formula>
    </cfRule>
    <cfRule type="cellIs" dxfId="89" priority="27" operator="equal">
      <formula>"he/him"</formula>
    </cfRule>
    <cfRule type="cellIs" dxfId="88" priority="28" operator="equal">
      <formula>"they/them"</formula>
    </cfRule>
  </conditionalFormatting>
  <conditionalFormatting sqref="F71:H71">
    <cfRule type="cellIs" dxfId="87" priority="22" operator="equal">
      <formula>"bottom"</formula>
    </cfRule>
    <cfRule type="cellIs" dxfId="86" priority="23" operator="equal">
      <formula>"top"</formula>
    </cfRule>
    <cfRule type="cellIs" dxfId="85" priority="24" operator="equal">
      <formula>"right"</formula>
    </cfRule>
    <cfRule type="cellIs" dxfId="84" priority="25" operator="equal">
      <formula>"left"</formula>
    </cfRule>
  </conditionalFormatting>
  <conditionalFormatting sqref="F72:H72">
    <cfRule type="cellIs" dxfId="83" priority="19" operator="equal">
      <formula>"she/her"</formula>
    </cfRule>
    <cfRule type="cellIs" dxfId="82" priority="20" operator="equal">
      <formula>"he/him"</formula>
    </cfRule>
    <cfRule type="cellIs" dxfId="81" priority="21" operator="equal">
      <formula>"they/them"</formula>
    </cfRule>
  </conditionalFormatting>
  <conditionalFormatting sqref="F72:H72">
    <cfRule type="cellIs" dxfId="80" priority="15" operator="equal">
      <formula>"bottom"</formula>
    </cfRule>
    <cfRule type="cellIs" dxfId="79" priority="16" operator="equal">
      <formula>"top"</formula>
    </cfRule>
    <cfRule type="cellIs" dxfId="78" priority="17" operator="equal">
      <formula>"right"</formula>
    </cfRule>
    <cfRule type="cellIs" dxfId="77" priority="18" operator="equal">
      <formula>"left"</formula>
    </cfRule>
  </conditionalFormatting>
  <conditionalFormatting sqref="F73:H73">
    <cfRule type="cellIs" dxfId="76" priority="12" operator="equal">
      <formula>"she/her"</formula>
    </cfRule>
    <cfRule type="cellIs" dxfId="75" priority="13" operator="equal">
      <formula>"he/him"</formula>
    </cfRule>
    <cfRule type="cellIs" dxfId="74" priority="14" operator="equal">
      <formula>"they/them"</formula>
    </cfRule>
  </conditionalFormatting>
  <conditionalFormatting sqref="F73:H73">
    <cfRule type="cellIs" dxfId="73" priority="8" operator="equal">
      <formula>"bottom"</formula>
    </cfRule>
    <cfRule type="cellIs" dxfId="72" priority="9" operator="equal">
      <formula>"top"</formula>
    </cfRule>
    <cfRule type="cellIs" dxfId="71" priority="10" operator="equal">
      <formula>"right"</formula>
    </cfRule>
    <cfRule type="cellIs" dxfId="70" priority="11" operator="equal">
      <formula>"left"</formula>
    </cfRule>
  </conditionalFormatting>
  <conditionalFormatting sqref="F74:H74">
    <cfRule type="cellIs" dxfId="69" priority="5" operator="equal">
      <formula>"she/her"</formula>
    </cfRule>
    <cfRule type="cellIs" dxfId="68" priority="6" operator="equal">
      <formula>"he/him"</formula>
    </cfRule>
    <cfRule type="cellIs" dxfId="67" priority="7" operator="equal">
      <formula>"they/them"</formula>
    </cfRule>
  </conditionalFormatting>
  <conditionalFormatting sqref="F74:H74">
    <cfRule type="cellIs" dxfId="66" priority="1" operator="equal">
      <formula>"bottom"</formula>
    </cfRule>
    <cfRule type="cellIs" dxfId="65" priority="2" operator="equal">
      <formula>"top"</formula>
    </cfRule>
    <cfRule type="cellIs" dxfId="64" priority="3" operator="equal">
      <formula>"right"</formula>
    </cfRule>
    <cfRule type="cellIs" dxfId="63" priority="4" operator="equal">
      <formula>"left"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D98B-4447-4BF3-ACC9-56D0133F8355}">
  <dimension ref="A1:J1015"/>
  <sheetViews>
    <sheetView zoomScale="108" zoomScaleNormal="113" workbookViewId="0">
      <selection sqref="A1:C1"/>
    </sheetView>
  </sheetViews>
  <sheetFormatPr defaultRowHeight="13.8" x14ac:dyDescent="0.25"/>
  <cols>
    <col min="1" max="1" width="9.09765625" style="12" customWidth="1"/>
    <col min="2" max="2" width="27.3984375" style="1" customWidth="1"/>
    <col min="3" max="3" width="22.3984375" style="5" customWidth="1"/>
    <col min="4" max="4" width="21.19921875" style="1" customWidth="1"/>
    <col min="5" max="5" width="12" style="1" customWidth="1"/>
    <col min="6" max="6" width="17.296875" style="5" customWidth="1"/>
    <col min="7" max="8" width="15.09765625" style="1" customWidth="1"/>
    <col min="9" max="9" width="26.3984375" style="5" customWidth="1"/>
    <col min="10" max="16384" width="8.796875" style="1"/>
  </cols>
  <sheetData>
    <row r="1" spans="1:10" x14ac:dyDescent="0.25">
      <c r="A1" s="162" t="s">
        <v>109</v>
      </c>
      <c r="B1" s="162"/>
      <c r="C1" s="163"/>
      <c r="D1" s="162" t="s">
        <v>73</v>
      </c>
      <c r="E1" s="162"/>
      <c r="F1" s="163"/>
      <c r="G1" s="164" t="s">
        <v>67</v>
      </c>
      <c r="H1" s="164"/>
      <c r="I1" s="165"/>
    </row>
    <row r="2" spans="1:10" ht="14.4" thickBot="1" x14ac:dyDescent="0.3">
      <c r="A2" s="11" t="s">
        <v>112</v>
      </c>
      <c r="B2" s="6" t="s">
        <v>110</v>
      </c>
      <c r="C2" s="7" t="s">
        <v>111</v>
      </c>
      <c r="D2" s="6" t="s">
        <v>110</v>
      </c>
      <c r="E2" s="26" t="s">
        <v>178</v>
      </c>
      <c r="F2" s="7" t="s">
        <v>111</v>
      </c>
      <c r="G2" s="8" t="s">
        <v>110</v>
      </c>
      <c r="H2" s="6" t="s">
        <v>178</v>
      </c>
      <c r="I2" s="7" t="s">
        <v>111</v>
      </c>
    </row>
    <row r="3" spans="1:10" x14ac:dyDescent="0.25">
      <c r="A3" s="159" t="s">
        <v>144</v>
      </c>
      <c r="B3" s="31" t="s">
        <v>207</v>
      </c>
      <c r="C3" s="156" t="s">
        <v>154</v>
      </c>
      <c r="D3" s="31" t="s">
        <v>215</v>
      </c>
      <c r="E3" s="27" t="s">
        <v>184</v>
      </c>
      <c r="F3" s="22" t="s">
        <v>133</v>
      </c>
      <c r="G3" s="128" t="s">
        <v>30</v>
      </c>
      <c r="H3" s="20" t="s">
        <v>179</v>
      </c>
      <c r="I3" s="18" t="s">
        <v>74</v>
      </c>
      <c r="J3" s="1" t="s">
        <v>117</v>
      </c>
    </row>
    <row r="4" spans="1:10" ht="13.8" customHeight="1" x14ac:dyDescent="0.25">
      <c r="A4" s="160"/>
      <c r="B4" s="31" t="s">
        <v>208</v>
      </c>
      <c r="C4" s="157"/>
      <c r="D4" s="31" t="s">
        <v>216</v>
      </c>
      <c r="E4" s="27" t="s">
        <v>185</v>
      </c>
      <c r="F4" s="22" t="s">
        <v>134</v>
      </c>
      <c r="G4" s="128" t="s">
        <v>18</v>
      </c>
      <c r="H4" s="20" t="s">
        <v>180</v>
      </c>
      <c r="I4" s="18" t="s">
        <v>75</v>
      </c>
      <c r="J4" s="1" t="s">
        <v>117</v>
      </c>
    </row>
    <row r="5" spans="1:10" x14ac:dyDescent="0.25">
      <c r="A5" s="160"/>
      <c r="B5" s="31" t="s">
        <v>209</v>
      </c>
      <c r="C5" s="157"/>
      <c r="D5" s="31" t="s">
        <v>214</v>
      </c>
      <c r="E5" s="21"/>
      <c r="G5" s="128" t="s">
        <v>175</v>
      </c>
      <c r="H5" s="20" t="s">
        <v>180</v>
      </c>
      <c r="I5" s="19" t="s">
        <v>174</v>
      </c>
      <c r="J5" s="1" t="s">
        <v>117</v>
      </c>
    </row>
    <row r="6" spans="1:10" x14ac:dyDescent="0.25">
      <c r="A6" s="160"/>
      <c r="B6" s="31" t="s">
        <v>210</v>
      </c>
      <c r="C6" s="157"/>
      <c r="D6" s="31" t="s">
        <v>213</v>
      </c>
      <c r="G6" s="128" t="s">
        <v>26</v>
      </c>
      <c r="H6" s="20" t="s">
        <v>181</v>
      </c>
      <c r="I6" s="18" t="s">
        <v>76</v>
      </c>
      <c r="J6" s="1" t="s">
        <v>117</v>
      </c>
    </row>
    <row r="7" spans="1:10" x14ac:dyDescent="0.25">
      <c r="A7" s="160"/>
      <c r="B7" s="31" t="s">
        <v>211</v>
      </c>
      <c r="C7" s="157"/>
      <c r="D7" s="31" t="s">
        <v>159</v>
      </c>
      <c r="G7" s="128" t="s">
        <v>19</v>
      </c>
      <c r="H7" s="20" t="s">
        <v>180</v>
      </c>
      <c r="I7" s="18" t="s">
        <v>82</v>
      </c>
      <c r="J7" s="1" t="s">
        <v>117</v>
      </c>
    </row>
    <row r="8" spans="1:10" ht="14.4" thickBot="1" x14ac:dyDescent="0.3">
      <c r="A8" s="161"/>
      <c r="B8" s="69" t="s">
        <v>212</v>
      </c>
      <c r="C8" s="158"/>
      <c r="D8" s="31" t="s">
        <v>160</v>
      </c>
      <c r="G8" s="128" t="s">
        <v>23</v>
      </c>
      <c r="H8" s="20" t="s">
        <v>179</v>
      </c>
      <c r="I8" s="18" t="s">
        <v>78</v>
      </c>
      <c r="J8" s="1" t="s">
        <v>117</v>
      </c>
    </row>
    <row r="9" spans="1:10" x14ac:dyDescent="0.25">
      <c r="A9" s="159" t="s">
        <v>145</v>
      </c>
      <c r="B9" s="14" t="s">
        <v>249</v>
      </c>
      <c r="C9" s="156" t="s">
        <v>153</v>
      </c>
      <c r="D9" s="79" t="s">
        <v>253</v>
      </c>
      <c r="E9" s="28" t="s">
        <v>194</v>
      </c>
      <c r="F9" s="23" t="s">
        <v>156</v>
      </c>
      <c r="G9" s="128" t="s">
        <v>27</v>
      </c>
      <c r="H9" s="20" t="s">
        <v>182</v>
      </c>
      <c r="I9" s="18" t="s">
        <v>77</v>
      </c>
      <c r="J9" s="1" t="s">
        <v>117</v>
      </c>
    </row>
    <row r="10" spans="1:10" x14ac:dyDescent="0.25">
      <c r="A10" s="160"/>
      <c r="B10" s="14" t="s">
        <v>255</v>
      </c>
      <c r="C10" s="157"/>
      <c r="D10" s="14" t="s">
        <v>251</v>
      </c>
      <c r="E10" s="29" t="s">
        <v>186</v>
      </c>
      <c r="F10" s="24" t="s">
        <v>132</v>
      </c>
      <c r="G10" s="128" t="s">
        <v>17</v>
      </c>
      <c r="H10" s="20" t="s">
        <v>179</v>
      </c>
      <c r="I10" s="18" t="s">
        <v>79</v>
      </c>
      <c r="J10" s="1" t="s">
        <v>117</v>
      </c>
    </row>
    <row r="11" spans="1:10" x14ac:dyDescent="0.25">
      <c r="A11" s="160"/>
      <c r="B11" s="14" t="s">
        <v>250</v>
      </c>
      <c r="C11" s="157"/>
      <c r="D11" s="14" t="s">
        <v>254</v>
      </c>
      <c r="G11" s="128" t="s">
        <v>16</v>
      </c>
      <c r="H11" s="20" t="s">
        <v>183</v>
      </c>
      <c r="I11" s="18" t="s">
        <v>83</v>
      </c>
      <c r="J11" s="1" t="s">
        <v>117</v>
      </c>
    </row>
    <row r="12" spans="1:10" x14ac:dyDescent="0.25">
      <c r="A12" s="160"/>
      <c r="B12" s="14" t="s">
        <v>256</v>
      </c>
      <c r="C12" s="157"/>
      <c r="D12" s="14" t="s">
        <v>252</v>
      </c>
      <c r="G12" s="128" t="s">
        <v>85</v>
      </c>
      <c r="H12" s="20" t="s">
        <v>183</v>
      </c>
      <c r="I12" s="19" t="s">
        <v>84</v>
      </c>
      <c r="J12" s="1" t="s">
        <v>117</v>
      </c>
    </row>
    <row r="13" spans="1:10" x14ac:dyDescent="0.25">
      <c r="A13" s="160"/>
      <c r="B13" s="31" t="s">
        <v>217</v>
      </c>
      <c r="C13" s="157"/>
      <c r="D13" s="31" t="s">
        <v>165</v>
      </c>
      <c r="G13" s="128" t="s">
        <v>20</v>
      </c>
      <c r="H13" s="20" t="s">
        <v>183</v>
      </c>
      <c r="I13" s="18" t="s">
        <v>86</v>
      </c>
      <c r="J13" s="1" t="s">
        <v>117</v>
      </c>
    </row>
    <row r="14" spans="1:10" ht="14.4" thickBot="1" x14ac:dyDescent="0.3">
      <c r="A14" s="161"/>
      <c r="B14" s="31" t="s">
        <v>218</v>
      </c>
      <c r="C14" s="158"/>
      <c r="D14" s="31" t="s">
        <v>168</v>
      </c>
      <c r="G14" s="128" t="s">
        <v>24</v>
      </c>
      <c r="H14" s="20" t="s">
        <v>183</v>
      </c>
      <c r="I14" s="18" t="s">
        <v>87</v>
      </c>
      <c r="J14" s="1" t="s">
        <v>117</v>
      </c>
    </row>
    <row r="15" spans="1:10" x14ac:dyDescent="0.25">
      <c r="A15" s="159" t="s">
        <v>146</v>
      </c>
      <c r="B15" s="71" t="s">
        <v>219</v>
      </c>
      <c r="C15" s="156" t="s">
        <v>155</v>
      </c>
      <c r="D15" s="70" t="s">
        <v>161</v>
      </c>
      <c r="E15" s="28" t="s">
        <v>187</v>
      </c>
      <c r="F15" s="23" t="s">
        <v>116</v>
      </c>
      <c r="G15" s="128" t="s">
        <v>38</v>
      </c>
      <c r="H15" s="20" t="s">
        <v>181</v>
      </c>
      <c r="I15" s="18" t="s">
        <v>94</v>
      </c>
      <c r="J15" s="1" t="s">
        <v>117</v>
      </c>
    </row>
    <row r="16" spans="1:10" x14ac:dyDescent="0.25">
      <c r="A16" s="160"/>
      <c r="B16" s="31" t="s">
        <v>220</v>
      </c>
      <c r="C16" s="157"/>
      <c r="D16" s="31" t="s">
        <v>162</v>
      </c>
      <c r="E16" s="27" t="s">
        <v>188</v>
      </c>
      <c r="F16" s="24" t="s">
        <v>115</v>
      </c>
      <c r="G16" s="128" t="s">
        <v>40</v>
      </c>
      <c r="H16" s="20" t="s">
        <v>183</v>
      </c>
      <c r="I16" s="19" t="s">
        <v>80</v>
      </c>
      <c r="J16" s="1" t="s">
        <v>117</v>
      </c>
    </row>
    <row r="17" spans="1:10" x14ac:dyDescent="0.25">
      <c r="A17" s="160"/>
      <c r="B17" s="31" t="s">
        <v>221</v>
      </c>
      <c r="C17" s="157"/>
      <c r="D17" s="31" t="s">
        <v>223</v>
      </c>
      <c r="G17" s="128" t="s">
        <v>41</v>
      </c>
      <c r="H17" s="20" t="s">
        <v>181</v>
      </c>
      <c r="I17" s="18" t="s">
        <v>95</v>
      </c>
      <c r="J17" s="1" t="s">
        <v>117</v>
      </c>
    </row>
    <row r="18" spans="1:10" x14ac:dyDescent="0.25">
      <c r="A18" s="160"/>
      <c r="B18" s="31" t="s">
        <v>222</v>
      </c>
      <c r="C18" s="157"/>
      <c r="D18" s="31" t="s">
        <v>224</v>
      </c>
      <c r="G18" s="128" t="s">
        <v>171</v>
      </c>
      <c r="H18" s="20" t="s">
        <v>180</v>
      </c>
      <c r="I18" s="19" t="s">
        <v>172</v>
      </c>
      <c r="J18" s="1" t="s">
        <v>117</v>
      </c>
    </row>
    <row r="19" spans="1:10" x14ac:dyDescent="0.25">
      <c r="A19" s="160"/>
      <c r="B19" s="14" t="s">
        <v>259</v>
      </c>
      <c r="C19" s="157"/>
      <c r="D19" s="14" t="s">
        <v>257</v>
      </c>
      <c r="G19" s="128" t="s">
        <v>21</v>
      </c>
      <c r="H19" s="20" t="s">
        <v>179</v>
      </c>
      <c r="I19" s="18" t="s">
        <v>90</v>
      </c>
      <c r="J19" s="1" t="s">
        <v>117</v>
      </c>
    </row>
    <row r="20" spans="1:10" ht="14.4" thickBot="1" x14ac:dyDescent="0.3">
      <c r="A20" s="161"/>
      <c r="B20" s="14" t="s">
        <v>260</v>
      </c>
      <c r="C20" s="158"/>
      <c r="D20" s="14" t="s">
        <v>258</v>
      </c>
      <c r="G20" s="128" t="s">
        <v>103</v>
      </c>
      <c r="H20" s="20" t="s">
        <v>183</v>
      </c>
      <c r="I20" s="18" t="s">
        <v>104</v>
      </c>
      <c r="J20" s="1" t="s">
        <v>117</v>
      </c>
    </row>
    <row r="21" spans="1:10" x14ac:dyDescent="0.25">
      <c r="A21" s="159" t="s">
        <v>147</v>
      </c>
      <c r="B21" s="71" t="s">
        <v>225</v>
      </c>
      <c r="C21" s="156" t="s">
        <v>150</v>
      </c>
      <c r="D21" s="70" t="s">
        <v>229</v>
      </c>
      <c r="E21" s="28" t="s">
        <v>187</v>
      </c>
      <c r="F21" s="25" t="s">
        <v>131</v>
      </c>
      <c r="G21" s="128" t="s">
        <v>32</v>
      </c>
      <c r="H21" s="20" t="s">
        <v>181</v>
      </c>
      <c r="I21" s="18" t="s">
        <v>94</v>
      </c>
      <c r="J21" s="1" t="s">
        <v>117</v>
      </c>
    </row>
    <row r="22" spans="1:10" x14ac:dyDescent="0.25">
      <c r="A22" s="160"/>
      <c r="B22" s="31" t="s">
        <v>226</v>
      </c>
      <c r="C22" s="157"/>
      <c r="D22" s="31" t="s">
        <v>230</v>
      </c>
      <c r="E22" s="27" t="s">
        <v>189</v>
      </c>
      <c r="F22" s="22" t="s">
        <v>130</v>
      </c>
      <c r="G22" s="128" t="s">
        <v>28</v>
      </c>
      <c r="H22" s="20" t="s">
        <v>180</v>
      </c>
      <c r="I22" s="18" t="s">
        <v>88</v>
      </c>
      <c r="J22" s="1" t="s">
        <v>117</v>
      </c>
    </row>
    <row r="23" spans="1:10" x14ac:dyDescent="0.25">
      <c r="A23" s="160"/>
      <c r="B23" s="31" t="s">
        <v>227</v>
      </c>
      <c r="C23" s="157"/>
      <c r="D23" s="31" t="s">
        <v>163</v>
      </c>
      <c r="G23" s="128" t="s">
        <v>31</v>
      </c>
      <c r="H23" s="20" t="s">
        <v>183</v>
      </c>
      <c r="I23" s="18" t="s">
        <v>100</v>
      </c>
      <c r="J23" s="1" t="s">
        <v>117</v>
      </c>
    </row>
    <row r="24" spans="1:10" x14ac:dyDescent="0.25">
      <c r="A24" s="160"/>
      <c r="B24" s="31" t="s">
        <v>228</v>
      </c>
      <c r="C24" s="157"/>
      <c r="D24" s="31" t="s">
        <v>166</v>
      </c>
      <c r="G24" s="128" t="s">
        <v>37</v>
      </c>
      <c r="H24" s="20" t="s">
        <v>182</v>
      </c>
      <c r="I24" s="18" t="s">
        <v>89</v>
      </c>
      <c r="J24" s="1" t="s">
        <v>117</v>
      </c>
    </row>
    <row r="25" spans="1:10" x14ac:dyDescent="0.25">
      <c r="A25" s="160"/>
      <c r="B25" s="14" t="s">
        <v>263</v>
      </c>
      <c r="C25" s="157"/>
      <c r="D25" s="14" t="s">
        <v>261</v>
      </c>
      <c r="G25" s="128" t="s">
        <v>36</v>
      </c>
      <c r="H25" s="20" t="s">
        <v>180</v>
      </c>
      <c r="I25" s="18" t="s">
        <v>91</v>
      </c>
      <c r="J25" s="1" t="s">
        <v>117</v>
      </c>
    </row>
    <row r="26" spans="1:10" ht="14.4" thickBot="1" x14ac:dyDescent="0.3">
      <c r="A26" s="161"/>
      <c r="B26" s="14" t="s">
        <v>264</v>
      </c>
      <c r="C26" s="158"/>
      <c r="D26" s="14" t="s">
        <v>262</v>
      </c>
      <c r="G26" s="128" t="s">
        <v>101</v>
      </c>
      <c r="H26" s="20" t="s">
        <v>179</v>
      </c>
      <c r="I26" s="18" t="s">
        <v>102</v>
      </c>
      <c r="J26" s="1" t="s">
        <v>117</v>
      </c>
    </row>
    <row r="27" spans="1:10" x14ac:dyDescent="0.25">
      <c r="A27" s="159" t="s">
        <v>148</v>
      </c>
      <c r="B27" s="71" t="s">
        <v>233</v>
      </c>
      <c r="C27" s="156" t="s">
        <v>151</v>
      </c>
      <c r="D27" s="70" t="s">
        <v>231</v>
      </c>
      <c r="E27" s="28" t="s">
        <v>190</v>
      </c>
      <c r="F27" s="25" t="s">
        <v>158</v>
      </c>
      <c r="G27" s="128" t="s">
        <v>99</v>
      </c>
      <c r="H27" s="20" t="s">
        <v>182</v>
      </c>
      <c r="I27" s="19" t="s">
        <v>173</v>
      </c>
      <c r="J27" s="1" t="s">
        <v>117</v>
      </c>
    </row>
    <row r="28" spans="1:10" x14ac:dyDescent="0.25">
      <c r="A28" s="160"/>
      <c r="B28" s="31" t="s">
        <v>234</v>
      </c>
      <c r="C28" s="157"/>
      <c r="D28" s="31" t="s">
        <v>237</v>
      </c>
      <c r="E28" s="27" t="s">
        <v>191</v>
      </c>
      <c r="F28" s="24" t="s">
        <v>157</v>
      </c>
      <c r="G28" s="128" t="s">
        <v>25</v>
      </c>
      <c r="H28" s="20" t="s">
        <v>183</v>
      </c>
      <c r="I28" s="18" t="s">
        <v>92</v>
      </c>
      <c r="J28" s="1" t="s">
        <v>117</v>
      </c>
    </row>
    <row r="29" spans="1:10" x14ac:dyDescent="0.25">
      <c r="A29" s="160"/>
      <c r="B29" s="14" t="s">
        <v>265</v>
      </c>
      <c r="C29" s="157"/>
      <c r="D29" s="14" t="s">
        <v>267</v>
      </c>
      <c r="G29" s="128" t="s">
        <v>170</v>
      </c>
      <c r="H29" s="20" t="s">
        <v>180</v>
      </c>
      <c r="I29" s="19" t="s">
        <v>169</v>
      </c>
      <c r="J29" s="1" t="s">
        <v>117</v>
      </c>
    </row>
    <row r="30" spans="1:10" x14ac:dyDescent="0.25">
      <c r="A30" s="160"/>
      <c r="B30" s="14" t="s">
        <v>266</v>
      </c>
      <c r="C30" s="157"/>
      <c r="D30" s="14" t="s">
        <v>268</v>
      </c>
      <c r="G30" s="128" t="s">
        <v>176</v>
      </c>
      <c r="H30" s="20" t="s">
        <v>180</v>
      </c>
      <c r="I30" s="19" t="s">
        <v>177</v>
      </c>
      <c r="J30" s="1" t="s">
        <v>117</v>
      </c>
    </row>
    <row r="31" spans="1:10" x14ac:dyDescent="0.25">
      <c r="A31" s="160"/>
      <c r="B31" s="31" t="s">
        <v>235</v>
      </c>
      <c r="C31" s="157"/>
      <c r="D31" s="31" t="s">
        <v>232</v>
      </c>
      <c r="G31" s="128" t="s">
        <v>107</v>
      </c>
      <c r="H31" s="20" t="s">
        <v>182</v>
      </c>
      <c r="I31" s="18" t="s">
        <v>108</v>
      </c>
      <c r="J31" s="1" t="s">
        <v>117</v>
      </c>
    </row>
    <row r="32" spans="1:10" ht="14.4" thickBot="1" x14ac:dyDescent="0.3">
      <c r="A32" s="160"/>
      <c r="B32" s="31" t="s">
        <v>236</v>
      </c>
      <c r="C32" s="158"/>
      <c r="D32" s="31" t="s">
        <v>238</v>
      </c>
      <c r="G32" s="128" t="s">
        <v>29</v>
      </c>
      <c r="H32" s="20" t="s">
        <v>183</v>
      </c>
      <c r="I32" s="18" t="s">
        <v>93</v>
      </c>
      <c r="J32" s="1" t="s">
        <v>117</v>
      </c>
    </row>
    <row r="33" spans="1:10" x14ac:dyDescent="0.25">
      <c r="A33" s="159" t="s">
        <v>149</v>
      </c>
      <c r="B33" s="80" t="s">
        <v>269</v>
      </c>
      <c r="C33" s="156" t="s">
        <v>152</v>
      </c>
      <c r="D33" s="79" t="s">
        <v>270</v>
      </c>
      <c r="E33" s="28" t="s">
        <v>192</v>
      </c>
      <c r="F33" s="25" t="s">
        <v>113</v>
      </c>
      <c r="G33" s="128" t="s">
        <v>105</v>
      </c>
      <c r="H33" s="20" t="s">
        <v>182</v>
      </c>
      <c r="I33" s="18" t="s">
        <v>106</v>
      </c>
      <c r="J33" s="1" t="s">
        <v>117</v>
      </c>
    </row>
    <row r="34" spans="1:10" x14ac:dyDescent="0.25">
      <c r="A34" s="160"/>
      <c r="B34" s="14" t="s">
        <v>272</v>
      </c>
      <c r="C34" s="157"/>
      <c r="D34" s="14" t="s">
        <v>271</v>
      </c>
      <c r="E34" s="27" t="s">
        <v>193</v>
      </c>
      <c r="F34" s="24" t="s">
        <v>114</v>
      </c>
      <c r="G34" s="128" t="s">
        <v>39</v>
      </c>
      <c r="H34" s="20" t="s">
        <v>180</v>
      </c>
      <c r="I34" s="18" t="s">
        <v>81</v>
      </c>
      <c r="J34" s="1" t="s">
        <v>117</v>
      </c>
    </row>
    <row r="35" spans="1:10" x14ac:dyDescent="0.25">
      <c r="A35" s="160"/>
      <c r="B35" s="31" t="s">
        <v>239</v>
      </c>
      <c r="C35" s="157"/>
      <c r="D35" s="14" t="s">
        <v>164</v>
      </c>
      <c r="G35" s="128" t="s">
        <v>22</v>
      </c>
      <c r="H35" s="20" t="s">
        <v>181</v>
      </c>
      <c r="I35" s="18" t="s">
        <v>94</v>
      </c>
      <c r="J35" s="1" t="s">
        <v>117</v>
      </c>
    </row>
    <row r="36" spans="1:10" x14ac:dyDescent="0.25">
      <c r="A36" s="160"/>
      <c r="B36" s="31" t="s">
        <v>240</v>
      </c>
      <c r="C36" s="157"/>
      <c r="D36" s="31" t="s">
        <v>167</v>
      </c>
      <c r="G36" s="128" t="s">
        <v>35</v>
      </c>
      <c r="H36" s="20" t="s">
        <v>182</v>
      </c>
      <c r="I36" s="18" t="s">
        <v>97</v>
      </c>
      <c r="J36" s="1" t="s">
        <v>117</v>
      </c>
    </row>
    <row r="37" spans="1:10" x14ac:dyDescent="0.25">
      <c r="A37" s="160"/>
      <c r="B37" s="31" t="s">
        <v>241</v>
      </c>
      <c r="C37" s="157"/>
      <c r="D37" s="31" t="s">
        <v>243</v>
      </c>
      <c r="G37" s="128" t="s">
        <v>33</v>
      </c>
      <c r="H37" s="20" t="s">
        <v>182</v>
      </c>
      <c r="I37" s="18" t="s">
        <v>98</v>
      </c>
      <c r="J37" s="1" t="s">
        <v>117</v>
      </c>
    </row>
    <row r="38" spans="1:10" ht="14.4" thickBot="1" x14ac:dyDescent="0.3">
      <c r="A38" s="161"/>
      <c r="B38" s="69" t="s">
        <v>242</v>
      </c>
      <c r="C38" s="158"/>
      <c r="D38" s="69" t="s">
        <v>244</v>
      </c>
      <c r="E38" s="9"/>
      <c r="F38" s="10"/>
      <c r="G38" s="129" t="s">
        <v>34</v>
      </c>
      <c r="H38" s="9" t="s">
        <v>180</v>
      </c>
      <c r="I38" s="10" t="s">
        <v>96</v>
      </c>
      <c r="J38" s="1" t="s">
        <v>117</v>
      </c>
    </row>
    <row r="39" spans="1:10" x14ac:dyDescent="0.25">
      <c r="A39" s="13"/>
      <c r="B39"/>
      <c r="C39"/>
      <c r="D39"/>
      <c r="E39"/>
      <c r="F39"/>
      <c r="G39"/>
      <c r="H39"/>
      <c r="I39"/>
      <c r="J39"/>
    </row>
    <row r="40" spans="1:10" x14ac:dyDescent="0.25">
      <c r="A40" s="13"/>
      <c r="B40"/>
      <c r="C40"/>
      <c r="D40"/>
      <c r="E40"/>
      <c r="F40"/>
      <c r="G40"/>
      <c r="H40"/>
      <c r="I40"/>
      <c r="J40"/>
    </row>
    <row r="41" spans="1:10" x14ac:dyDescent="0.25">
      <c r="A41" s="13"/>
      <c r="B41"/>
      <c r="C41"/>
      <c r="D41"/>
      <c r="E41"/>
      <c r="F41"/>
      <c r="G41"/>
      <c r="H41"/>
      <c r="I41"/>
      <c r="J41"/>
    </row>
    <row r="42" spans="1:10" x14ac:dyDescent="0.25">
      <c r="A42" s="13"/>
      <c r="B42"/>
      <c r="C42"/>
      <c r="D42"/>
      <c r="E42"/>
      <c r="F42"/>
      <c r="G42"/>
      <c r="H42"/>
      <c r="I42"/>
      <c r="J42"/>
    </row>
    <row r="43" spans="1:10" x14ac:dyDescent="0.25">
      <c r="A43" s="13"/>
      <c r="B43"/>
      <c r="C43"/>
      <c r="D43"/>
      <c r="E43"/>
      <c r="F43"/>
      <c r="G43"/>
      <c r="H43"/>
      <c r="I43"/>
      <c r="J43"/>
    </row>
    <row r="44" spans="1:10" x14ac:dyDescent="0.25">
      <c r="A44" s="13"/>
      <c r="B44"/>
      <c r="C44"/>
      <c r="D44"/>
      <c r="E44"/>
      <c r="F44"/>
      <c r="G44"/>
      <c r="H44"/>
      <c r="I44"/>
      <c r="J44"/>
    </row>
    <row r="45" spans="1:10" customFormat="1" x14ac:dyDescent="0.25">
      <c r="A45" s="13"/>
    </row>
    <row r="46" spans="1:10" customFormat="1" x14ac:dyDescent="0.25">
      <c r="A46" s="13"/>
    </row>
    <row r="47" spans="1:10" customFormat="1" x14ac:dyDescent="0.25">
      <c r="A47" s="13"/>
    </row>
    <row r="48" spans="1:10" customFormat="1" x14ac:dyDescent="0.25">
      <c r="A48" s="13"/>
    </row>
    <row r="49" spans="1:1" customFormat="1" x14ac:dyDescent="0.25">
      <c r="A49" s="13"/>
    </row>
    <row r="50" spans="1:1" customFormat="1" x14ac:dyDescent="0.25">
      <c r="A50" s="13"/>
    </row>
    <row r="51" spans="1:1" customFormat="1" x14ac:dyDescent="0.25">
      <c r="A51" s="13"/>
    </row>
    <row r="52" spans="1:1" customFormat="1" x14ac:dyDescent="0.25">
      <c r="A52" s="13"/>
    </row>
    <row r="53" spans="1:1" customFormat="1" x14ac:dyDescent="0.25">
      <c r="A53" s="13"/>
    </row>
    <row r="54" spans="1:1" customFormat="1" x14ac:dyDescent="0.25">
      <c r="A54" s="13"/>
    </row>
    <row r="55" spans="1:1" customFormat="1" x14ac:dyDescent="0.25">
      <c r="A55" s="13"/>
    </row>
    <row r="56" spans="1:1" customFormat="1" x14ac:dyDescent="0.25">
      <c r="A56" s="13"/>
    </row>
    <row r="57" spans="1:1" customFormat="1" x14ac:dyDescent="0.25">
      <c r="A57" s="13"/>
    </row>
    <row r="58" spans="1:1" customFormat="1" x14ac:dyDescent="0.25">
      <c r="A58" s="13"/>
    </row>
    <row r="59" spans="1:1" customFormat="1" x14ac:dyDescent="0.25">
      <c r="A59" s="13"/>
    </row>
    <row r="60" spans="1:1" customFormat="1" x14ac:dyDescent="0.25">
      <c r="A60" s="13"/>
    </row>
    <row r="61" spans="1:1" customFormat="1" x14ac:dyDescent="0.25">
      <c r="A61" s="13"/>
    </row>
    <row r="62" spans="1:1" customFormat="1" x14ac:dyDescent="0.25">
      <c r="A62" s="13"/>
    </row>
    <row r="63" spans="1:1" customFormat="1" x14ac:dyDescent="0.25">
      <c r="A63" s="13"/>
    </row>
    <row r="64" spans="1:1" customFormat="1" x14ac:dyDescent="0.25">
      <c r="A64" s="13"/>
    </row>
    <row r="65" spans="1:1" customFormat="1" x14ac:dyDescent="0.25">
      <c r="A65" s="13"/>
    </row>
    <row r="66" spans="1:1" customFormat="1" x14ac:dyDescent="0.25">
      <c r="A66" s="13"/>
    </row>
    <row r="67" spans="1:1" customFormat="1" x14ac:dyDescent="0.25">
      <c r="A67" s="13"/>
    </row>
    <row r="68" spans="1:1" customFormat="1" x14ac:dyDescent="0.25">
      <c r="A68" s="13"/>
    </row>
    <row r="69" spans="1:1" customFormat="1" x14ac:dyDescent="0.25">
      <c r="A69" s="13"/>
    </row>
    <row r="70" spans="1:1" customFormat="1" x14ac:dyDescent="0.25">
      <c r="A70" s="13"/>
    </row>
    <row r="71" spans="1:1" customFormat="1" x14ac:dyDescent="0.25">
      <c r="A71" s="13"/>
    </row>
    <row r="72" spans="1:1" customFormat="1" x14ac:dyDescent="0.25">
      <c r="A72" s="13"/>
    </row>
    <row r="73" spans="1:1" customFormat="1" x14ac:dyDescent="0.25">
      <c r="A73" s="13"/>
    </row>
    <row r="74" spans="1:1" customFormat="1" x14ac:dyDescent="0.25">
      <c r="A74" s="13"/>
    </row>
    <row r="75" spans="1:1" customFormat="1" x14ac:dyDescent="0.25">
      <c r="A75" s="13"/>
    </row>
    <row r="76" spans="1:1" customFormat="1" x14ac:dyDescent="0.25">
      <c r="A76" s="13"/>
    </row>
    <row r="77" spans="1:1" customFormat="1" x14ac:dyDescent="0.25">
      <c r="A77" s="13"/>
    </row>
    <row r="78" spans="1:1" customFormat="1" x14ac:dyDescent="0.25">
      <c r="A78" s="13"/>
    </row>
    <row r="79" spans="1:1" customFormat="1" x14ac:dyDescent="0.25">
      <c r="A79" s="13"/>
    </row>
    <row r="80" spans="1:1" customFormat="1" x14ac:dyDescent="0.25">
      <c r="A80" s="13"/>
    </row>
    <row r="81" spans="1:1" customFormat="1" x14ac:dyDescent="0.25">
      <c r="A81" s="13"/>
    </row>
    <row r="82" spans="1:1" customFormat="1" x14ac:dyDescent="0.25">
      <c r="A82" s="13"/>
    </row>
    <row r="83" spans="1:1" customFormat="1" x14ac:dyDescent="0.25">
      <c r="A83" s="13"/>
    </row>
    <row r="84" spans="1:1" customFormat="1" x14ac:dyDescent="0.25">
      <c r="A84" s="13"/>
    </row>
    <row r="85" spans="1:1" customFormat="1" x14ac:dyDescent="0.25">
      <c r="A85" s="13"/>
    </row>
    <row r="86" spans="1:1" customFormat="1" x14ac:dyDescent="0.25">
      <c r="A86" s="13"/>
    </row>
    <row r="87" spans="1:1" customFormat="1" x14ac:dyDescent="0.25">
      <c r="A87" s="13"/>
    </row>
    <row r="88" spans="1:1" customFormat="1" x14ac:dyDescent="0.25">
      <c r="A88" s="13"/>
    </row>
    <row r="89" spans="1:1" customFormat="1" x14ac:dyDescent="0.25">
      <c r="A89" s="13"/>
    </row>
    <row r="90" spans="1:1" customFormat="1" x14ac:dyDescent="0.25">
      <c r="A90" s="13"/>
    </row>
    <row r="91" spans="1:1" customFormat="1" x14ac:dyDescent="0.25">
      <c r="A91" s="13"/>
    </row>
    <row r="92" spans="1:1" customFormat="1" x14ac:dyDescent="0.25">
      <c r="A92" s="13"/>
    </row>
    <row r="93" spans="1:1" customFormat="1" x14ac:dyDescent="0.25">
      <c r="A93" s="13"/>
    </row>
    <row r="94" spans="1:1" customFormat="1" x14ac:dyDescent="0.25">
      <c r="A94" s="13"/>
    </row>
    <row r="95" spans="1:1" customFormat="1" x14ac:dyDescent="0.25">
      <c r="A95" s="13"/>
    </row>
    <row r="96" spans="1:1" customFormat="1" x14ac:dyDescent="0.25">
      <c r="A96" s="13"/>
    </row>
    <row r="97" spans="1:1" customFormat="1" x14ac:dyDescent="0.25">
      <c r="A97" s="13"/>
    </row>
    <row r="98" spans="1:1" customFormat="1" x14ac:dyDescent="0.25">
      <c r="A98" s="13"/>
    </row>
    <row r="99" spans="1:1" customFormat="1" x14ac:dyDescent="0.25">
      <c r="A99" s="13"/>
    </row>
    <row r="100" spans="1:1" customFormat="1" x14ac:dyDescent="0.25">
      <c r="A100" s="13"/>
    </row>
    <row r="101" spans="1:1" customFormat="1" x14ac:dyDescent="0.25">
      <c r="A101" s="13"/>
    </row>
    <row r="102" spans="1:1" customFormat="1" x14ac:dyDescent="0.25">
      <c r="A102" s="13"/>
    </row>
    <row r="103" spans="1:1" customFormat="1" x14ac:dyDescent="0.25">
      <c r="A103" s="13"/>
    </row>
    <row r="104" spans="1:1" customFormat="1" x14ac:dyDescent="0.25">
      <c r="A104" s="13"/>
    </row>
    <row r="105" spans="1:1" customFormat="1" x14ac:dyDescent="0.25">
      <c r="A105" s="13"/>
    </row>
    <row r="106" spans="1:1" customFormat="1" x14ac:dyDescent="0.25">
      <c r="A106" s="13"/>
    </row>
    <row r="107" spans="1:1" customFormat="1" x14ac:dyDescent="0.25">
      <c r="A107" s="13"/>
    </row>
    <row r="108" spans="1:1" customFormat="1" x14ac:dyDescent="0.25">
      <c r="A108" s="13"/>
    </row>
    <row r="109" spans="1:1" customFormat="1" x14ac:dyDescent="0.25">
      <c r="A109" s="13"/>
    </row>
    <row r="110" spans="1:1" customFormat="1" x14ac:dyDescent="0.25">
      <c r="A110" s="13"/>
    </row>
    <row r="111" spans="1:1" customFormat="1" x14ac:dyDescent="0.25">
      <c r="A111" s="13"/>
    </row>
    <row r="112" spans="1:1" customFormat="1" x14ac:dyDescent="0.25">
      <c r="A112" s="13"/>
    </row>
    <row r="113" spans="1:1" customFormat="1" x14ac:dyDescent="0.25">
      <c r="A113" s="13"/>
    </row>
    <row r="114" spans="1:1" customFormat="1" x14ac:dyDescent="0.25">
      <c r="A114" s="13"/>
    </row>
    <row r="115" spans="1:1" customFormat="1" x14ac:dyDescent="0.25">
      <c r="A115" s="13"/>
    </row>
    <row r="116" spans="1:1" customFormat="1" x14ac:dyDescent="0.25">
      <c r="A116" s="13"/>
    </row>
    <row r="117" spans="1:1" customFormat="1" x14ac:dyDescent="0.25">
      <c r="A117" s="13"/>
    </row>
    <row r="118" spans="1:1" customFormat="1" x14ac:dyDescent="0.25">
      <c r="A118" s="13"/>
    </row>
    <row r="119" spans="1:1" customFormat="1" x14ac:dyDescent="0.25">
      <c r="A119" s="13"/>
    </row>
    <row r="120" spans="1:1" customFormat="1" x14ac:dyDescent="0.25">
      <c r="A120" s="13"/>
    </row>
    <row r="121" spans="1:1" customFormat="1" x14ac:dyDescent="0.25">
      <c r="A121" s="13"/>
    </row>
    <row r="122" spans="1:1" customFormat="1" x14ac:dyDescent="0.25">
      <c r="A122" s="13"/>
    </row>
    <row r="123" spans="1:1" customFormat="1" x14ac:dyDescent="0.25">
      <c r="A123" s="13"/>
    </row>
    <row r="124" spans="1:1" customFormat="1" x14ac:dyDescent="0.25">
      <c r="A124" s="13"/>
    </row>
    <row r="125" spans="1:1" customFormat="1" x14ac:dyDescent="0.25">
      <c r="A125" s="13"/>
    </row>
    <row r="126" spans="1:1" customFormat="1" x14ac:dyDescent="0.25">
      <c r="A126" s="13"/>
    </row>
    <row r="127" spans="1:1" customFormat="1" x14ac:dyDescent="0.25">
      <c r="A127" s="13"/>
    </row>
    <row r="128" spans="1:1" customFormat="1" x14ac:dyDescent="0.25">
      <c r="A128" s="13"/>
    </row>
    <row r="129" spans="1:1" customFormat="1" x14ac:dyDescent="0.25">
      <c r="A129" s="13"/>
    </row>
    <row r="130" spans="1:1" customFormat="1" x14ac:dyDescent="0.25">
      <c r="A130" s="13"/>
    </row>
    <row r="131" spans="1:1" customFormat="1" x14ac:dyDescent="0.25">
      <c r="A131" s="13"/>
    </row>
    <row r="132" spans="1:1" customFormat="1" x14ac:dyDescent="0.25">
      <c r="A132" s="13"/>
    </row>
    <row r="133" spans="1:1" customFormat="1" x14ac:dyDescent="0.25">
      <c r="A133" s="13"/>
    </row>
    <row r="134" spans="1:1" customFormat="1" x14ac:dyDescent="0.25">
      <c r="A134" s="13"/>
    </row>
    <row r="135" spans="1:1" customFormat="1" x14ac:dyDescent="0.25">
      <c r="A135" s="13"/>
    </row>
    <row r="136" spans="1:1" customFormat="1" x14ac:dyDescent="0.25">
      <c r="A136" s="13"/>
    </row>
    <row r="137" spans="1:1" customFormat="1" x14ac:dyDescent="0.25">
      <c r="A137" s="13"/>
    </row>
    <row r="138" spans="1:1" customFormat="1" x14ac:dyDescent="0.25">
      <c r="A138" s="13"/>
    </row>
    <row r="139" spans="1:1" customFormat="1" x14ac:dyDescent="0.25">
      <c r="A139" s="13"/>
    </row>
    <row r="140" spans="1:1" customFormat="1" x14ac:dyDescent="0.25">
      <c r="A140" s="13"/>
    </row>
    <row r="141" spans="1:1" customFormat="1" x14ac:dyDescent="0.25">
      <c r="A141" s="13"/>
    </row>
    <row r="142" spans="1:1" customFormat="1" x14ac:dyDescent="0.25">
      <c r="A142" s="13"/>
    </row>
    <row r="143" spans="1:1" customFormat="1" x14ac:dyDescent="0.25">
      <c r="A143" s="13"/>
    </row>
    <row r="144" spans="1:1" customFormat="1" x14ac:dyDescent="0.25">
      <c r="A144" s="13"/>
    </row>
    <row r="145" spans="1:1" customFormat="1" x14ac:dyDescent="0.25">
      <c r="A145" s="13"/>
    </row>
    <row r="146" spans="1:1" customFormat="1" x14ac:dyDescent="0.25">
      <c r="A146" s="13"/>
    </row>
    <row r="147" spans="1:1" customFormat="1" x14ac:dyDescent="0.25">
      <c r="A147" s="13"/>
    </row>
    <row r="148" spans="1:1" customFormat="1" x14ac:dyDescent="0.25">
      <c r="A148" s="13"/>
    </row>
    <row r="149" spans="1:1" customFormat="1" x14ac:dyDescent="0.25">
      <c r="A149" s="13"/>
    </row>
    <row r="150" spans="1:1" customFormat="1" x14ac:dyDescent="0.25">
      <c r="A150" s="13"/>
    </row>
    <row r="151" spans="1:1" customFormat="1" x14ac:dyDescent="0.25">
      <c r="A151" s="13"/>
    </row>
    <row r="152" spans="1:1" customFormat="1" x14ac:dyDescent="0.25">
      <c r="A152" s="13"/>
    </row>
    <row r="153" spans="1:1" customFormat="1" x14ac:dyDescent="0.25">
      <c r="A153" s="13"/>
    </row>
    <row r="154" spans="1:1" customFormat="1" x14ac:dyDescent="0.25">
      <c r="A154" s="13"/>
    </row>
    <row r="155" spans="1:1" customFormat="1" x14ac:dyDescent="0.25">
      <c r="A155" s="13"/>
    </row>
    <row r="156" spans="1:1" customFormat="1" x14ac:dyDescent="0.25">
      <c r="A156" s="13"/>
    </row>
    <row r="157" spans="1:1" customFormat="1" x14ac:dyDescent="0.25">
      <c r="A157" s="13"/>
    </row>
    <row r="158" spans="1:1" customFormat="1" x14ac:dyDescent="0.25">
      <c r="A158" s="13"/>
    </row>
    <row r="159" spans="1:1" customFormat="1" x14ac:dyDescent="0.25">
      <c r="A159" s="13"/>
    </row>
    <row r="160" spans="1:1" customFormat="1" x14ac:dyDescent="0.25">
      <c r="A160" s="13"/>
    </row>
    <row r="161" spans="1:1" customFormat="1" x14ac:dyDescent="0.25">
      <c r="A161" s="13"/>
    </row>
    <row r="162" spans="1:1" customFormat="1" x14ac:dyDescent="0.25">
      <c r="A162" s="13"/>
    </row>
    <row r="163" spans="1:1" customFormat="1" x14ac:dyDescent="0.25">
      <c r="A163" s="13"/>
    </row>
    <row r="164" spans="1:1" customFormat="1" x14ac:dyDescent="0.25">
      <c r="A164" s="13"/>
    </row>
    <row r="165" spans="1:1" customFormat="1" x14ac:dyDescent="0.25">
      <c r="A165" s="13"/>
    </row>
    <row r="166" spans="1:1" customFormat="1" x14ac:dyDescent="0.25">
      <c r="A166" s="13"/>
    </row>
    <row r="167" spans="1:1" customFormat="1" x14ac:dyDescent="0.25">
      <c r="A167" s="13"/>
    </row>
    <row r="168" spans="1:1" customFormat="1" x14ac:dyDescent="0.25">
      <c r="A168" s="13"/>
    </row>
    <row r="169" spans="1:1" customFormat="1" x14ac:dyDescent="0.25">
      <c r="A169" s="13"/>
    </row>
    <row r="170" spans="1:1" customFormat="1" x14ac:dyDescent="0.25">
      <c r="A170" s="13"/>
    </row>
    <row r="171" spans="1:1" customFormat="1" x14ac:dyDescent="0.25">
      <c r="A171" s="13"/>
    </row>
    <row r="172" spans="1:1" customFormat="1" x14ac:dyDescent="0.25">
      <c r="A172" s="13"/>
    </row>
    <row r="173" spans="1:1" customFormat="1" x14ac:dyDescent="0.25">
      <c r="A173" s="13"/>
    </row>
    <row r="174" spans="1:1" customFormat="1" x14ac:dyDescent="0.25">
      <c r="A174" s="13"/>
    </row>
    <row r="175" spans="1:1" customFormat="1" x14ac:dyDescent="0.25">
      <c r="A175" s="13"/>
    </row>
    <row r="176" spans="1:1" customFormat="1" x14ac:dyDescent="0.25">
      <c r="A176" s="13"/>
    </row>
    <row r="177" spans="1:1" customFormat="1" x14ac:dyDescent="0.25">
      <c r="A177" s="13"/>
    </row>
    <row r="178" spans="1:1" customFormat="1" x14ac:dyDescent="0.25">
      <c r="A178" s="13"/>
    </row>
    <row r="179" spans="1:1" customFormat="1" x14ac:dyDescent="0.25">
      <c r="A179" s="13"/>
    </row>
    <row r="180" spans="1:1" customFormat="1" x14ac:dyDescent="0.25">
      <c r="A180" s="13"/>
    </row>
    <row r="181" spans="1:1" customFormat="1" x14ac:dyDescent="0.25">
      <c r="A181" s="13"/>
    </row>
    <row r="182" spans="1:1" customFormat="1" x14ac:dyDescent="0.25">
      <c r="A182" s="13"/>
    </row>
    <row r="183" spans="1:1" customFormat="1" x14ac:dyDescent="0.25">
      <c r="A183" s="13"/>
    </row>
    <row r="184" spans="1:1" customFormat="1" x14ac:dyDescent="0.25">
      <c r="A184" s="13"/>
    </row>
    <row r="185" spans="1:1" customFormat="1" x14ac:dyDescent="0.25">
      <c r="A185" s="13"/>
    </row>
    <row r="186" spans="1:1" customFormat="1" x14ac:dyDescent="0.25">
      <c r="A186" s="13"/>
    </row>
    <row r="187" spans="1:1" customFormat="1" x14ac:dyDescent="0.25">
      <c r="A187" s="13"/>
    </row>
    <row r="188" spans="1:1" customFormat="1" x14ac:dyDescent="0.25">
      <c r="A188" s="13"/>
    </row>
    <row r="189" spans="1:1" customFormat="1" x14ac:dyDescent="0.25">
      <c r="A189" s="13"/>
    </row>
    <row r="190" spans="1:1" customFormat="1" x14ac:dyDescent="0.25">
      <c r="A190" s="13"/>
    </row>
    <row r="191" spans="1:1" customFormat="1" x14ac:dyDescent="0.25">
      <c r="A191" s="13"/>
    </row>
    <row r="192" spans="1:1" customFormat="1" x14ac:dyDescent="0.25">
      <c r="A192" s="13"/>
    </row>
    <row r="193" spans="1:1" customFormat="1" x14ac:dyDescent="0.25">
      <c r="A193" s="13"/>
    </row>
    <row r="194" spans="1:1" customFormat="1" x14ac:dyDescent="0.25">
      <c r="A194" s="13"/>
    </row>
    <row r="195" spans="1:1" customFormat="1" x14ac:dyDescent="0.25">
      <c r="A195" s="13"/>
    </row>
    <row r="196" spans="1:1" customFormat="1" x14ac:dyDescent="0.25">
      <c r="A196" s="13"/>
    </row>
    <row r="197" spans="1:1" customFormat="1" x14ac:dyDescent="0.25">
      <c r="A197" s="13"/>
    </row>
    <row r="198" spans="1:1" customFormat="1" x14ac:dyDescent="0.25">
      <c r="A198" s="13"/>
    </row>
    <row r="199" spans="1:1" customFormat="1" x14ac:dyDescent="0.25">
      <c r="A199" s="13"/>
    </row>
    <row r="200" spans="1:1" customFormat="1" x14ac:dyDescent="0.25">
      <c r="A200" s="13"/>
    </row>
    <row r="201" spans="1:1" customFormat="1" x14ac:dyDescent="0.25">
      <c r="A201" s="13"/>
    </row>
    <row r="202" spans="1:1" customFormat="1" x14ac:dyDescent="0.25">
      <c r="A202" s="13"/>
    </row>
    <row r="203" spans="1:1" customFormat="1" x14ac:dyDescent="0.25">
      <c r="A203" s="13"/>
    </row>
    <row r="204" spans="1:1" customFormat="1" x14ac:dyDescent="0.25">
      <c r="A204" s="13"/>
    </row>
    <row r="205" spans="1:1" customFormat="1" x14ac:dyDescent="0.25">
      <c r="A205" s="13"/>
    </row>
    <row r="206" spans="1:1" customFormat="1" x14ac:dyDescent="0.25">
      <c r="A206" s="13"/>
    </row>
    <row r="207" spans="1:1" customFormat="1" x14ac:dyDescent="0.25">
      <c r="A207" s="13"/>
    </row>
    <row r="208" spans="1:1" customFormat="1" x14ac:dyDescent="0.25">
      <c r="A208" s="13"/>
    </row>
    <row r="209" spans="1:1" customFormat="1" x14ac:dyDescent="0.25">
      <c r="A209" s="13"/>
    </row>
    <row r="210" spans="1:1" customFormat="1" x14ac:dyDescent="0.25">
      <c r="A210" s="13"/>
    </row>
    <row r="211" spans="1:1" customFormat="1" x14ac:dyDescent="0.25">
      <c r="A211" s="13"/>
    </row>
    <row r="212" spans="1:1" customFormat="1" x14ac:dyDescent="0.25">
      <c r="A212" s="13"/>
    </row>
    <row r="213" spans="1:1" customFormat="1" x14ac:dyDescent="0.25">
      <c r="A213" s="13"/>
    </row>
    <row r="214" spans="1:1" customFormat="1" x14ac:dyDescent="0.25">
      <c r="A214" s="13"/>
    </row>
    <row r="215" spans="1:1" customFormat="1" x14ac:dyDescent="0.25">
      <c r="A215" s="13"/>
    </row>
    <row r="216" spans="1:1" customFormat="1" x14ac:dyDescent="0.25">
      <c r="A216" s="13"/>
    </row>
    <row r="217" spans="1:1" customFormat="1" x14ac:dyDescent="0.25">
      <c r="A217" s="13"/>
    </row>
    <row r="218" spans="1:1" customFormat="1" x14ac:dyDescent="0.25">
      <c r="A218" s="13"/>
    </row>
    <row r="219" spans="1:1" customFormat="1" x14ac:dyDescent="0.25">
      <c r="A219" s="13"/>
    </row>
    <row r="220" spans="1:1" customFormat="1" x14ac:dyDescent="0.25">
      <c r="A220" s="13"/>
    </row>
    <row r="221" spans="1:1" customFormat="1" x14ac:dyDescent="0.25">
      <c r="A221" s="13"/>
    </row>
    <row r="222" spans="1:1" customFormat="1" x14ac:dyDescent="0.25">
      <c r="A222" s="13"/>
    </row>
    <row r="223" spans="1:1" customFormat="1" x14ac:dyDescent="0.25">
      <c r="A223" s="13"/>
    </row>
    <row r="224" spans="1:1" customFormat="1" x14ac:dyDescent="0.25">
      <c r="A224" s="13"/>
    </row>
    <row r="225" spans="1:1" customFormat="1" x14ac:dyDescent="0.25">
      <c r="A225" s="13"/>
    </row>
    <row r="226" spans="1:1" customFormat="1" x14ac:dyDescent="0.25">
      <c r="A226" s="13"/>
    </row>
    <row r="227" spans="1:1" customFormat="1" x14ac:dyDescent="0.25">
      <c r="A227" s="13"/>
    </row>
    <row r="228" spans="1:1" customFormat="1" x14ac:dyDescent="0.25">
      <c r="A228" s="13"/>
    </row>
    <row r="229" spans="1:1" customFormat="1" x14ac:dyDescent="0.25">
      <c r="A229" s="13"/>
    </row>
    <row r="230" spans="1:1" customFormat="1" x14ac:dyDescent="0.25">
      <c r="A230" s="13"/>
    </row>
    <row r="231" spans="1:1" customFormat="1" x14ac:dyDescent="0.25">
      <c r="A231" s="13"/>
    </row>
    <row r="232" spans="1:1" customFormat="1" x14ac:dyDescent="0.25">
      <c r="A232" s="13"/>
    </row>
    <row r="233" spans="1:1" customFormat="1" x14ac:dyDescent="0.25">
      <c r="A233" s="13"/>
    </row>
    <row r="234" spans="1:1" customFormat="1" x14ac:dyDescent="0.25">
      <c r="A234" s="13"/>
    </row>
    <row r="235" spans="1:1" customFormat="1" x14ac:dyDescent="0.25">
      <c r="A235" s="13"/>
    </row>
    <row r="236" spans="1:1" customFormat="1" x14ac:dyDescent="0.25">
      <c r="A236" s="13"/>
    </row>
    <row r="237" spans="1:1" customFormat="1" x14ac:dyDescent="0.25">
      <c r="A237" s="13"/>
    </row>
    <row r="238" spans="1:1" customFormat="1" x14ac:dyDescent="0.25">
      <c r="A238" s="13"/>
    </row>
    <row r="239" spans="1:1" customFormat="1" x14ac:dyDescent="0.25">
      <c r="A239" s="13"/>
    </row>
    <row r="240" spans="1:1" customFormat="1" x14ac:dyDescent="0.25">
      <c r="A240" s="13"/>
    </row>
    <row r="241" spans="1:1" customFormat="1" x14ac:dyDescent="0.25">
      <c r="A241" s="13"/>
    </row>
    <row r="242" spans="1:1" customFormat="1" x14ac:dyDescent="0.25">
      <c r="A242" s="13"/>
    </row>
    <row r="243" spans="1:1" customFormat="1" x14ac:dyDescent="0.25">
      <c r="A243" s="13"/>
    </row>
    <row r="244" spans="1:1" customFormat="1" x14ac:dyDescent="0.25">
      <c r="A244" s="13"/>
    </row>
    <row r="245" spans="1:1" customFormat="1" x14ac:dyDescent="0.25">
      <c r="A245" s="13"/>
    </row>
    <row r="246" spans="1:1" customFormat="1" x14ac:dyDescent="0.25">
      <c r="A246" s="13"/>
    </row>
    <row r="247" spans="1:1" customFormat="1" x14ac:dyDescent="0.25">
      <c r="A247" s="13"/>
    </row>
    <row r="248" spans="1:1" customFormat="1" x14ac:dyDescent="0.25">
      <c r="A248" s="13"/>
    </row>
    <row r="249" spans="1:1" customFormat="1" x14ac:dyDescent="0.25">
      <c r="A249" s="13"/>
    </row>
    <row r="250" spans="1:1" customFormat="1" x14ac:dyDescent="0.25">
      <c r="A250" s="13"/>
    </row>
    <row r="251" spans="1:1" customFormat="1" x14ac:dyDescent="0.25">
      <c r="A251" s="13"/>
    </row>
    <row r="252" spans="1:1" customFormat="1" x14ac:dyDescent="0.25">
      <c r="A252" s="13"/>
    </row>
    <row r="253" spans="1:1" customFormat="1" x14ac:dyDescent="0.25">
      <c r="A253" s="13"/>
    </row>
    <row r="254" spans="1:1" customFormat="1" x14ac:dyDescent="0.25">
      <c r="A254" s="13"/>
    </row>
    <row r="255" spans="1:1" customFormat="1" x14ac:dyDescent="0.25">
      <c r="A255" s="13"/>
    </row>
    <row r="256" spans="1:1" customFormat="1" x14ac:dyDescent="0.25">
      <c r="A256" s="13"/>
    </row>
    <row r="257" spans="1:1" customFormat="1" x14ac:dyDescent="0.25">
      <c r="A257" s="13"/>
    </row>
    <row r="258" spans="1:1" customFormat="1" x14ac:dyDescent="0.25">
      <c r="A258" s="13"/>
    </row>
    <row r="259" spans="1:1" customFormat="1" x14ac:dyDescent="0.25">
      <c r="A259" s="13"/>
    </row>
    <row r="260" spans="1:1" customFormat="1" x14ac:dyDescent="0.25">
      <c r="A260" s="13"/>
    </row>
    <row r="261" spans="1:1" customFormat="1" x14ac:dyDescent="0.25">
      <c r="A261" s="13"/>
    </row>
    <row r="262" spans="1:1" customFormat="1" x14ac:dyDescent="0.25">
      <c r="A262" s="13"/>
    </row>
    <row r="263" spans="1:1" customFormat="1" x14ac:dyDescent="0.25">
      <c r="A263" s="13"/>
    </row>
    <row r="264" spans="1:1" customFormat="1" x14ac:dyDescent="0.25">
      <c r="A264" s="13"/>
    </row>
    <row r="265" spans="1:1" customFormat="1" x14ac:dyDescent="0.25">
      <c r="A265" s="13"/>
    </row>
    <row r="266" spans="1:1" customFormat="1" x14ac:dyDescent="0.25">
      <c r="A266" s="13"/>
    </row>
    <row r="267" spans="1:1" customFormat="1" x14ac:dyDescent="0.25">
      <c r="A267" s="13"/>
    </row>
    <row r="268" spans="1:1" customFormat="1" x14ac:dyDescent="0.25">
      <c r="A268" s="13"/>
    </row>
    <row r="269" spans="1:1" customFormat="1" x14ac:dyDescent="0.25">
      <c r="A269" s="13"/>
    </row>
    <row r="270" spans="1:1" customFormat="1" x14ac:dyDescent="0.25">
      <c r="A270" s="13"/>
    </row>
    <row r="271" spans="1:1" customFormat="1" x14ac:dyDescent="0.25">
      <c r="A271" s="13"/>
    </row>
    <row r="272" spans="1:1" customFormat="1" x14ac:dyDescent="0.25">
      <c r="A272" s="13"/>
    </row>
    <row r="273" spans="1:1" customFormat="1" x14ac:dyDescent="0.25">
      <c r="A273" s="13"/>
    </row>
    <row r="274" spans="1:1" customFormat="1" x14ac:dyDescent="0.25">
      <c r="A274" s="13"/>
    </row>
    <row r="275" spans="1:1" customFormat="1" x14ac:dyDescent="0.25">
      <c r="A275" s="13"/>
    </row>
    <row r="276" spans="1:1" customFormat="1" x14ac:dyDescent="0.25">
      <c r="A276" s="13"/>
    </row>
    <row r="277" spans="1:1" customFormat="1" x14ac:dyDescent="0.25">
      <c r="A277" s="13"/>
    </row>
    <row r="278" spans="1:1" customFormat="1" x14ac:dyDescent="0.25">
      <c r="A278" s="13"/>
    </row>
    <row r="279" spans="1:1" customFormat="1" x14ac:dyDescent="0.25">
      <c r="A279" s="13"/>
    </row>
    <row r="280" spans="1:1" customFormat="1" x14ac:dyDescent="0.25">
      <c r="A280" s="13"/>
    </row>
    <row r="281" spans="1:1" customFormat="1" x14ac:dyDescent="0.25">
      <c r="A281" s="13"/>
    </row>
    <row r="282" spans="1:1" customFormat="1" x14ac:dyDescent="0.25">
      <c r="A282" s="13"/>
    </row>
    <row r="283" spans="1:1" customFormat="1" x14ac:dyDescent="0.25">
      <c r="A283" s="13"/>
    </row>
    <row r="284" spans="1:1" customFormat="1" x14ac:dyDescent="0.25">
      <c r="A284" s="13"/>
    </row>
    <row r="285" spans="1:1" customFormat="1" x14ac:dyDescent="0.25">
      <c r="A285" s="13"/>
    </row>
    <row r="286" spans="1:1" customFormat="1" x14ac:dyDescent="0.25">
      <c r="A286" s="13"/>
    </row>
    <row r="287" spans="1:1" customFormat="1" x14ac:dyDescent="0.25">
      <c r="A287" s="13"/>
    </row>
    <row r="288" spans="1:1" customFormat="1" x14ac:dyDescent="0.25">
      <c r="A288" s="13"/>
    </row>
    <row r="289" spans="1:1" customFormat="1" x14ac:dyDescent="0.25">
      <c r="A289" s="13"/>
    </row>
    <row r="290" spans="1:1" customFormat="1" x14ac:dyDescent="0.25">
      <c r="A290" s="13"/>
    </row>
    <row r="291" spans="1:1" customFormat="1" x14ac:dyDescent="0.25">
      <c r="A291" s="13"/>
    </row>
    <row r="292" spans="1:1" customFormat="1" x14ac:dyDescent="0.25">
      <c r="A292" s="13"/>
    </row>
    <row r="293" spans="1:1" customFormat="1" x14ac:dyDescent="0.25">
      <c r="A293" s="13"/>
    </row>
    <row r="294" spans="1:1" customFormat="1" x14ac:dyDescent="0.25">
      <c r="A294" s="13"/>
    </row>
    <row r="295" spans="1:1" customFormat="1" x14ac:dyDescent="0.25">
      <c r="A295" s="13"/>
    </row>
    <row r="296" spans="1:1" customFormat="1" x14ac:dyDescent="0.25">
      <c r="A296" s="13"/>
    </row>
    <row r="297" spans="1:1" customFormat="1" x14ac:dyDescent="0.25">
      <c r="A297" s="13"/>
    </row>
    <row r="298" spans="1:1" customFormat="1" x14ac:dyDescent="0.25">
      <c r="A298" s="13"/>
    </row>
    <row r="299" spans="1:1" customFormat="1" x14ac:dyDescent="0.25">
      <c r="A299" s="13"/>
    </row>
    <row r="300" spans="1:1" customFormat="1" x14ac:dyDescent="0.25">
      <c r="A300" s="13"/>
    </row>
    <row r="301" spans="1:1" customFormat="1" x14ac:dyDescent="0.25">
      <c r="A301" s="13"/>
    </row>
    <row r="302" spans="1:1" customFormat="1" x14ac:dyDescent="0.25">
      <c r="A302" s="13"/>
    </row>
    <row r="303" spans="1:1" customFormat="1" x14ac:dyDescent="0.25">
      <c r="A303" s="13"/>
    </row>
    <row r="304" spans="1:1" customFormat="1" x14ac:dyDescent="0.25">
      <c r="A304" s="13"/>
    </row>
    <row r="305" spans="1:1" customFormat="1" x14ac:dyDescent="0.25">
      <c r="A305" s="13"/>
    </row>
    <row r="306" spans="1:1" customFormat="1" x14ac:dyDescent="0.25">
      <c r="A306" s="13"/>
    </row>
    <row r="307" spans="1:1" customFormat="1" x14ac:dyDescent="0.25">
      <c r="A307" s="13"/>
    </row>
    <row r="308" spans="1:1" customFormat="1" x14ac:dyDescent="0.25">
      <c r="A308" s="13"/>
    </row>
    <row r="309" spans="1:1" customFormat="1" x14ac:dyDescent="0.25">
      <c r="A309" s="13"/>
    </row>
    <row r="310" spans="1:1" customFormat="1" x14ac:dyDescent="0.25">
      <c r="A310" s="13"/>
    </row>
    <row r="311" spans="1:1" customFormat="1" x14ac:dyDescent="0.25">
      <c r="A311" s="13"/>
    </row>
    <row r="312" spans="1:1" customFormat="1" x14ac:dyDescent="0.25">
      <c r="A312" s="13"/>
    </row>
    <row r="313" spans="1:1" customFormat="1" x14ac:dyDescent="0.25">
      <c r="A313" s="13"/>
    </row>
    <row r="314" spans="1:1" customFormat="1" x14ac:dyDescent="0.25">
      <c r="A314" s="13"/>
    </row>
    <row r="315" spans="1:1" customFormat="1" x14ac:dyDescent="0.25">
      <c r="A315" s="13"/>
    </row>
    <row r="316" spans="1:1" customFormat="1" x14ac:dyDescent="0.25">
      <c r="A316" s="13"/>
    </row>
    <row r="317" spans="1:1" customFormat="1" x14ac:dyDescent="0.25">
      <c r="A317" s="13"/>
    </row>
    <row r="318" spans="1:1" customFormat="1" x14ac:dyDescent="0.25">
      <c r="A318" s="13"/>
    </row>
    <row r="319" spans="1:1" customFormat="1" x14ac:dyDescent="0.25">
      <c r="A319" s="13"/>
    </row>
    <row r="320" spans="1:1" customFormat="1" x14ac:dyDescent="0.25">
      <c r="A320" s="13"/>
    </row>
    <row r="321" spans="1:1" customFormat="1" x14ac:dyDescent="0.25">
      <c r="A321" s="13"/>
    </row>
    <row r="322" spans="1:1" customFormat="1" x14ac:dyDescent="0.25">
      <c r="A322" s="13"/>
    </row>
    <row r="323" spans="1:1" customFormat="1" x14ac:dyDescent="0.25">
      <c r="A323" s="13"/>
    </row>
    <row r="324" spans="1:1" customFormat="1" x14ac:dyDescent="0.25">
      <c r="A324" s="13"/>
    </row>
    <row r="325" spans="1:1" customFormat="1" x14ac:dyDescent="0.25">
      <c r="A325" s="13"/>
    </row>
    <row r="326" spans="1:1" customFormat="1" x14ac:dyDescent="0.25">
      <c r="A326" s="13"/>
    </row>
    <row r="327" spans="1:1" customFormat="1" x14ac:dyDescent="0.25">
      <c r="A327" s="13"/>
    </row>
    <row r="328" spans="1:1" customFormat="1" x14ac:dyDescent="0.25">
      <c r="A328" s="13"/>
    </row>
    <row r="329" spans="1:1" customFormat="1" x14ac:dyDescent="0.25">
      <c r="A329" s="13"/>
    </row>
    <row r="330" spans="1:1" customFormat="1" x14ac:dyDescent="0.25">
      <c r="A330" s="13"/>
    </row>
    <row r="331" spans="1:1" customFormat="1" x14ac:dyDescent="0.25">
      <c r="A331" s="13"/>
    </row>
    <row r="332" spans="1:1" customFormat="1" x14ac:dyDescent="0.25">
      <c r="A332" s="13"/>
    </row>
    <row r="333" spans="1:1" customFormat="1" x14ac:dyDescent="0.25">
      <c r="A333" s="13"/>
    </row>
    <row r="334" spans="1:1" customFormat="1" x14ac:dyDescent="0.25">
      <c r="A334" s="13"/>
    </row>
    <row r="335" spans="1:1" customFormat="1" x14ac:dyDescent="0.25">
      <c r="A335" s="13"/>
    </row>
    <row r="336" spans="1:1" customFormat="1" x14ac:dyDescent="0.25">
      <c r="A336" s="13"/>
    </row>
    <row r="337" spans="1:1" customFormat="1" x14ac:dyDescent="0.25">
      <c r="A337" s="13"/>
    </row>
    <row r="338" spans="1:1" customFormat="1" x14ac:dyDescent="0.25">
      <c r="A338" s="13"/>
    </row>
    <row r="339" spans="1:1" customFormat="1" x14ac:dyDescent="0.25">
      <c r="A339" s="13"/>
    </row>
    <row r="340" spans="1:1" customFormat="1" x14ac:dyDescent="0.25">
      <c r="A340" s="13"/>
    </row>
    <row r="341" spans="1:1" customFormat="1" x14ac:dyDescent="0.25">
      <c r="A341" s="13"/>
    </row>
    <row r="342" spans="1:1" customFormat="1" x14ac:dyDescent="0.25">
      <c r="A342" s="13"/>
    </row>
    <row r="343" spans="1:1" customFormat="1" x14ac:dyDescent="0.25">
      <c r="A343" s="13"/>
    </row>
    <row r="344" spans="1:1" customFormat="1" x14ac:dyDescent="0.25">
      <c r="A344" s="13"/>
    </row>
    <row r="345" spans="1:1" customFormat="1" x14ac:dyDescent="0.25">
      <c r="A345" s="13"/>
    </row>
    <row r="346" spans="1:1" customFormat="1" x14ac:dyDescent="0.25">
      <c r="A346" s="13"/>
    </row>
    <row r="347" spans="1:1" customFormat="1" x14ac:dyDescent="0.25">
      <c r="A347" s="13"/>
    </row>
    <row r="348" spans="1:1" customFormat="1" x14ac:dyDescent="0.25">
      <c r="A348" s="13"/>
    </row>
    <row r="349" spans="1:1" customFormat="1" x14ac:dyDescent="0.25">
      <c r="A349" s="13"/>
    </row>
    <row r="350" spans="1:1" customFormat="1" x14ac:dyDescent="0.25">
      <c r="A350" s="13"/>
    </row>
    <row r="351" spans="1:1" customFormat="1" x14ac:dyDescent="0.25">
      <c r="A351" s="13"/>
    </row>
    <row r="352" spans="1:1" customFormat="1" x14ac:dyDescent="0.25">
      <c r="A352" s="13"/>
    </row>
    <row r="353" spans="1:1" customFormat="1" x14ac:dyDescent="0.25">
      <c r="A353" s="13"/>
    </row>
    <row r="354" spans="1:1" customFormat="1" x14ac:dyDescent="0.25">
      <c r="A354" s="13"/>
    </row>
    <row r="355" spans="1:1" customFormat="1" x14ac:dyDescent="0.25">
      <c r="A355" s="13"/>
    </row>
    <row r="356" spans="1:1" customFormat="1" x14ac:dyDescent="0.25">
      <c r="A356" s="13"/>
    </row>
    <row r="357" spans="1:1" customFormat="1" x14ac:dyDescent="0.25">
      <c r="A357" s="13"/>
    </row>
    <row r="358" spans="1:1" customFormat="1" x14ac:dyDescent="0.25">
      <c r="A358" s="13"/>
    </row>
    <row r="359" spans="1:1" customFormat="1" x14ac:dyDescent="0.25">
      <c r="A359" s="13"/>
    </row>
    <row r="360" spans="1:1" customFormat="1" x14ac:dyDescent="0.25">
      <c r="A360" s="13"/>
    </row>
    <row r="361" spans="1:1" customFormat="1" x14ac:dyDescent="0.25">
      <c r="A361" s="13"/>
    </row>
    <row r="362" spans="1:1" customFormat="1" x14ac:dyDescent="0.25">
      <c r="A362" s="13"/>
    </row>
    <row r="363" spans="1:1" customFormat="1" x14ac:dyDescent="0.25">
      <c r="A363" s="13"/>
    </row>
    <row r="364" spans="1:1" customFormat="1" x14ac:dyDescent="0.25">
      <c r="A364" s="13"/>
    </row>
    <row r="365" spans="1:1" customFormat="1" x14ac:dyDescent="0.25">
      <c r="A365" s="13"/>
    </row>
    <row r="366" spans="1:1" customFormat="1" x14ac:dyDescent="0.25">
      <c r="A366" s="13"/>
    </row>
    <row r="367" spans="1:1" customFormat="1" x14ac:dyDescent="0.25">
      <c r="A367" s="13"/>
    </row>
    <row r="368" spans="1:1" customFormat="1" x14ac:dyDescent="0.25">
      <c r="A368" s="13"/>
    </row>
    <row r="369" spans="1:1" customFormat="1" x14ac:dyDescent="0.25">
      <c r="A369" s="13"/>
    </row>
    <row r="370" spans="1:1" customFormat="1" x14ac:dyDescent="0.25">
      <c r="A370" s="13"/>
    </row>
    <row r="371" spans="1:1" customFormat="1" x14ac:dyDescent="0.25">
      <c r="A371" s="13"/>
    </row>
    <row r="372" spans="1:1" customFormat="1" x14ac:dyDescent="0.25">
      <c r="A372" s="13"/>
    </row>
    <row r="373" spans="1:1" customFormat="1" x14ac:dyDescent="0.25">
      <c r="A373" s="13"/>
    </row>
    <row r="374" spans="1:1" customFormat="1" x14ac:dyDescent="0.25">
      <c r="A374" s="13"/>
    </row>
    <row r="375" spans="1:1" customFormat="1" x14ac:dyDescent="0.25">
      <c r="A375" s="13"/>
    </row>
    <row r="376" spans="1:1" customFormat="1" x14ac:dyDescent="0.25">
      <c r="A376" s="13"/>
    </row>
    <row r="377" spans="1:1" customFormat="1" x14ac:dyDescent="0.25">
      <c r="A377" s="13"/>
    </row>
    <row r="378" spans="1:1" customFormat="1" x14ac:dyDescent="0.25">
      <c r="A378" s="13"/>
    </row>
    <row r="379" spans="1:1" customFormat="1" x14ac:dyDescent="0.25">
      <c r="A379" s="13"/>
    </row>
    <row r="380" spans="1:1" customFormat="1" x14ac:dyDescent="0.25">
      <c r="A380" s="13"/>
    </row>
    <row r="381" spans="1:1" customFormat="1" x14ac:dyDescent="0.25">
      <c r="A381" s="13"/>
    </row>
    <row r="382" spans="1:1" customFormat="1" x14ac:dyDescent="0.25">
      <c r="A382" s="13"/>
    </row>
    <row r="383" spans="1:1" customFormat="1" x14ac:dyDescent="0.25">
      <c r="A383" s="13"/>
    </row>
    <row r="384" spans="1:1" customFormat="1" x14ac:dyDescent="0.25">
      <c r="A384" s="13"/>
    </row>
    <row r="385" spans="1:1" customFormat="1" x14ac:dyDescent="0.25">
      <c r="A385" s="13"/>
    </row>
    <row r="386" spans="1:1" customFormat="1" x14ac:dyDescent="0.25">
      <c r="A386" s="13"/>
    </row>
    <row r="387" spans="1:1" customFormat="1" x14ac:dyDescent="0.25">
      <c r="A387" s="13"/>
    </row>
    <row r="388" spans="1:1" customFormat="1" x14ac:dyDescent="0.25">
      <c r="A388" s="13"/>
    </row>
    <row r="389" spans="1:1" customFormat="1" x14ac:dyDescent="0.25">
      <c r="A389" s="13"/>
    </row>
    <row r="390" spans="1:1" customFormat="1" x14ac:dyDescent="0.25">
      <c r="A390" s="13"/>
    </row>
    <row r="391" spans="1:1" customFormat="1" x14ac:dyDescent="0.25">
      <c r="A391" s="13"/>
    </row>
    <row r="392" spans="1:1" customFormat="1" x14ac:dyDescent="0.25">
      <c r="A392" s="13"/>
    </row>
    <row r="393" spans="1:1" customFormat="1" x14ac:dyDescent="0.25">
      <c r="A393" s="13"/>
    </row>
    <row r="394" spans="1:1" customFormat="1" x14ac:dyDescent="0.25">
      <c r="A394" s="13"/>
    </row>
    <row r="395" spans="1:1" customFormat="1" x14ac:dyDescent="0.25">
      <c r="A395" s="13"/>
    </row>
    <row r="396" spans="1:1" customFormat="1" x14ac:dyDescent="0.25">
      <c r="A396" s="13"/>
    </row>
    <row r="397" spans="1:1" customFormat="1" x14ac:dyDescent="0.25">
      <c r="A397" s="13"/>
    </row>
    <row r="398" spans="1:1" customFormat="1" x14ac:dyDescent="0.25">
      <c r="A398" s="13"/>
    </row>
    <row r="399" spans="1:1" customFormat="1" x14ac:dyDescent="0.25">
      <c r="A399" s="13"/>
    </row>
    <row r="400" spans="1:1" customFormat="1" x14ac:dyDescent="0.25">
      <c r="A400" s="13"/>
    </row>
    <row r="401" spans="1:1" customFormat="1" x14ac:dyDescent="0.25">
      <c r="A401" s="13"/>
    </row>
    <row r="402" spans="1:1" customFormat="1" x14ac:dyDescent="0.25">
      <c r="A402" s="13"/>
    </row>
    <row r="403" spans="1:1" customFormat="1" x14ac:dyDescent="0.25">
      <c r="A403" s="13"/>
    </row>
    <row r="404" spans="1:1" customFormat="1" x14ac:dyDescent="0.25">
      <c r="A404" s="13"/>
    </row>
    <row r="405" spans="1:1" customFormat="1" x14ac:dyDescent="0.25">
      <c r="A405" s="13"/>
    </row>
    <row r="406" spans="1:1" customFormat="1" x14ac:dyDescent="0.25">
      <c r="A406" s="13"/>
    </row>
    <row r="407" spans="1:1" customFormat="1" x14ac:dyDescent="0.25">
      <c r="A407" s="13"/>
    </row>
    <row r="408" spans="1:1" customFormat="1" x14ac:dyDescent="0.25">
      <c r="A408" s="13"/>
    </row>
    <row r="409" spans="1:1" customFormat="1" x14ac:dyDescent="0.25">
      <c r="A409" s="13"/>
    </row>
    <row r="410" spans="1:1" customFormat="1" x14ac:dyDescent="0.25">
      <c r="A410" s="13"/>
    </row>
    <row r="411" spans="1:1" customFormat="1" x14ac:dyDescent="0.25">
      <c r="A411" s="13"/>
    </row>
    <row r="412" spans="1:1" customFormat="1" x14ac:dyDescent="0.25">
      <c r="A412" s="13"/>
    </row>
    <row r="413" spans="1:1" customFormat="1" x14ac:dyDescent="0.25">
      <c r="A413" s="13"/>
    </row>
    <row r="414" spans="1:1" customFormat="1" x14ac:dyDescent="0.25">
      <c r="A414" s="13"/>
    </row>
    <row r="415" spans="1:1" customFormat="1" x14ac:dyDescent="0.25">
      <c r="A415" s="13"/>
    </row>
    <row r="416" spans="1:1" customFormat="1" x14ac:dyDescent="0.25">
      <c r="A416" s="13"/>
    </row>
    <row r="417" spans="1:1" customFormat="1" x14ac:dyDescent="0.25">
      <c r="A417" s="13"/>
    </row>
    <row r="418" spans="1:1" customFormat="1" x14ac:dyDescent="0.25">
      <c r="A418" s="13"/>
    </row>
    <row r="419" spans="1:1" customFormat="1" x14ac:dyDescent="0.25">
      <c r="A419" s="13"/>
    </row>
    <row r="420" spans="1:1" customFormat="1" x14ac:dyDescent="0.25">
      <c r="A420" s="13"/>
    </row>
    <row r="421" spans="1:1" customFormat="1" x14ac:dyDescent="0.25">
      <c r="A421" s="13"/>
    </row>
    <row r="422" spans="1:1" customFormat="1" x14ac:dyDescent="0.25">
      <c r="A422" s="13"/>
    </row>
    <row r="423" spans="1:1" customFormat="1" x14ac:dyDescent="0.25">
      <c r="A423" s="13"/>
    </row>
    <row r="424" spans="1:1" customFormat="1" x14ac:dyDescent="0.25">
      <c r="A424" s="13"/>
    </row>
    <row r="425" spans="1:1" customFormat="1" x14ac:dyDescent="0.25">
      <c r="A425" s="13"/>
    </row>
    <row r="426" spans="1:1" customFormat="1" x14ac:dyDescent="0.25">
      <c r="A426" s="13"/>
    </row>
    <row r="427" spans="1:1" customFormat="1" x14ac:dyDescent="0.25">
      <c r="A427" s="13"/>
    </row>
    <row r="428" spans="1:1" customFormat="1" x14ac:dyDescent="0.25">
      <c r="A428" s="13"/>
    </row>
    <row r="429" spans="1:1" customFormat="1" x14ac:dyDescent="0.25">
      <c r="A429" s="13"/>
    </row>
    <row r="430" spans="1:1" customFormat="1" x14ac:dyDescent="0.25">
      <c r="A430" s="13"/>
    </row>
    <row r="431" spans="1:1" customFormat="1" x14ac:dyDescent="0.25">
      <c r="A431" s="13"/>
    </row>
    <row r="432" spans="1:1" customFormat="1" x14ac:dyDescent="0.25">
      <c r="A432" s="13"/>
    </row>
    <row r="433" spans="1:1" customFormat="1" x14ac:dyDescent="0.25">
      <c r="A433" s="13"/>
    </row>
    <row r="434" spans="1:1" customFormat="1" x14ac:dyDescent="0.25">
      <c r="A434" s="13"/>
    </row>
    <row r="435" spans="1:1" customFormat="1" x14ac:dyDescent="0.25">
      <c r="A435" s="13"/>
    </row>
    <row r="436" spans="1:1" customFormat="1" x14ac:dyDescent="0.25">
      <c r="A436" s="13"/>
    </row>
    <row r="437" spans="1:1" customFormat="1" x14ac:dyDescent="0.25">
      <c r="A437" s="13"/>
    </row>
    <row r="438" spans="1:1" customFormat="1" x14ac:dyDescent="0.25">
      <c r="A438" s="13"/>
    </row>
    <row r="439" spans="1:1" customFormat="1" x14ac:dyDescent="0.25">
      <c r="A439" s="13"/>
    </row>
    <row r="440" spans="1:1" customFormat="1" x14ac:dyDescent="0.25">
      <c r="A440" s="13"/>
    </row>
    <row r="441" spans="1:1" customFormat="1" x14ac:dyDescent="0.25">
      <c r="A441" s="13"/>
    </row>
    <row r="442" spans="1:1" customFormat="1" x14ac:dyDescent="0.25">
      <c r="A442" s="13"/>
    </row>
    <row r="443" spans="1:1" customFormat="1" x14ac:dyDescent="0.25">
      <c r="A443" s="13"/>
    </row>
    <row r="444" spans="1:1" customFormat="1" x14ac:dyDescent="0.25">
      <c r="A444" s="13"/>
    </row>
    <row r="445" spans="1:1" customFormat="1" x14ac:dyDescent="0.25">
      <c r="A445" s="13"/>
    </row>
    <row r="446" spans="1:1" customFormat="1" x14ac:dyDescent="0.25">
      <c r="A446" s="13"/>
    </row>
    <row r="447" spans="1:1" customFormat="1" x14ac:dyDescent="0.25">
      <c r="A447" s="13"/>
    </row>
    <row r="448" spans="1:1" customFormat="1" x14ac:dyDescent="0.25">
      <c r="A448" s="13"/>
    </row>
    <row r="449" spans="1:1" customFormat="1" x14ac:dyDescent="0.25">
      <c r="A449" s="13"/>
    </row>
    <row r="450" spans="1:1" customFormat="1" x14ac:dyDescent="0.25">
      <c r="A450" s="13"/>
    </row>
    <row r="451" spans="1:1" customFormat="1" x14ac:dyDescent="0.25">
      <c r="A451" s="13"/>
    </row>
    <row r="452" spans="1:1" customFormat="1" x14ac:dyDescent="0.25">
      <c r="A452" s="13"/>
    </row>
    <row r="453" spans="1:1" customFormat="1" x14ac:dyDescent="0.25">
      <c r="A453" s="13"/>
    </row>
    <row r="454" spans="1:1" customFormat="1" x14ac:dyDescent="0.25">
      <c r="A454" s="13"/>
    </row>
    <row r="455" spans="1:1" customFormat="1" x14ac:dyDescent="0.25">
      <c r="A455" s="13"/>
    </row>
    <row r="456" spans="1:1" customFormat="1" x14ac:dyDescent="0.25">
      <c r="A456" s="13"/>
    </row>
    <row r="457" spans="1:1" customFormat="1" x14ac:dyDescent="0.25">
      <c r="A457" s="13"/>
    </row>
    <row r="458" spans="1:1" customFormat="1" x14ac:dyDescent="0.25">
      <c r="A458" s="13"/>
    </row>
    <row r="459" spans="1:1" customFormat="1" x14ac:dyDescent="0.25">
      <c r="A459" s="13"/>
    </row>
    <row r="460" spans="1:1" customFormat="1" x14ac:dyDescent="0.25">
      <c r="A460" s="13"/>
    </row>
    <row r="461" spans="1:1" customFormat="1" x14ac:dyDescent="0.25">
      <c r="A461" s="13"/>
    </row>
    <row r="462" spans="1:1" customFormat="1" x14ac:dyDescent="0.25">
      <c r="A462" s="13"/>
    </row>
    <row r="463" spans="1:1" customFormat="1" x14ac:dyDescent="0.25">
      <c r="A463" s="13"/>
    </row>
    <row r="464" spans="1:1" customFormat="1" x14ac:dyDescent="0.25">
      <c r="A464" s="13"/>
    </row>
    <row r="465" spans="1:1" customFormat="1" x14ac:dyDescent="0.25">
      <c r="A465" s="13"/>
    </row>
    <row r="466" spans="1:1" customFormat="1" x14ac:dyDescent="0.25">
      <c r="A466" s="13"/>
    </row>
    <row r="467" spans="1:1" customFormat="1" x14ac:dyDescent="0.25">
      <c r="A467" s="13"/>
    </row>
    <row r="468" spans="1:1" customFormat="1" x14ac:dyDescent="0.25">
      <c r="A468" s="13"/>
    </row>
    <row r="469" spans="1:1" customFormat="1" x14ac:dyDescent="0.25">
      <c r="A469" s="13"/>
    </row>
    <row r="470" spans="1:1" customFormat="1" x14ac:dyDescent="0.25">
      <c r="A470" s="13"/>
    </row>
    <row r="471" spans="1:1" customFormat="1" x14ac:dyDescent="0.25">
      <c r="A471" s="13"/>
    </row>
    <row r="472" spans="1:1" customFormat="1" x14ac:dyDescent="0.25">
      <c r="A472" s="13"/>
    </row>
    <row r="473" spans="1:1" customFormat="1" x14ac:dyDescent="0.25">
      <c r="A473" s="13"/>
    </row>
    <row r="474" spans="1:1" customFormat="1" x14ac:dyDescent="0.25">
      <c r="A474" s="13"/>
    </row>
    <row r="475" spans="1:1" customFormat="1" x14ac:dyDescent="0.25">
      <c r="A475" s="13"/>
    </row>
    <row r="476" spans="1:1" customFormat="1" x14ac:dyDescent="0.25">
      <c r="A476" s="13"/>
    </row>
    <row r="477" spans="1:1" customFormat="1" x14ac:dyDescent="0.25">
      <c r="A477" s="13"/>
    </row>
    <row r="478" spans="1:1" customFormat="1" x14ac:dyDescent="0.25">
      <c r="A478" s="13"/>
    </row>
    <row r="479" spans="1:1" customFormat="1" x14ac:dyDescent="0.25">
      <c r="A479" s="13"/>
    </row>
    <row r="480" spans="1:1" customFormat="1" x14ac:dyDescent="0.25">
      <c r="A480" s="13"/>
    </row>
    <row r="481" spans="1:1" customFormat="1" x14ac:dyDescent="0.25">
      <c r="A481" s="13"/>
    </row>
    <row r="482" spans="1:1" customFormat="1" x14ac:dyDescent="0.25">
      <c r="A482" s="13"/>
    </row>
    <row r="483" spans="1:1" customFormat="1" x14ac:dyDescent="0.25">
      <c r="A483" s="13"/>
    </row>
    <row r="484" spans="1:1" customFormat="1" x14ac:dyDescent="0.25">
      <c r="A484" s="13"/>
    </row>
    <row r="485" spans="1:1" customFormat="1" x14ac:dyDescent="0.25">
      <c r="A485" s="13"/>
    </row>
    <row r="486" spans="1:1" customFormat="1" x14ac:dyDescent="0.25">
      <c r="A486" s="13"/>
    </row>
    <row r="487" spans="1:1" customFormat="1" x14ac:dyDescent="0.25">
      <c r="A487" s="13"/>
    </row>
    <row r="488" spans="1:1" customFormat="1" x14ac:dyDescent="0.25">
      <c r="A488" s="13"/>
    </row>
    <row r="489" spans="1:1" customFormat="1" x14ac:dyDescent="0.25">
      <c r="A489" s="13"/>
    </row>
    <row r="490" spans="1:1" customFormat="1" x14ac:dyDescent="0.25">
      <c r="A490" s="13"/>
    </row>
    <row r="491" spans="1:1" customFormat="1" x14ac:dyDescent="0.25">
      <c r="A491" s="13"/>
    </row>
    <row r="492" spans="1:1" customFormat="1" x14ac:dyDescent="0.25">
      <c r="A492" s="13"/>
    </row>
    <row r="493" spans="1:1" customFormat="1" x14ac:dyDescent="0.25">
      <c r="A493" s="13"/>
    </row>
    <row r="494" spans="1:1" customFormat="1" x14ac:dyDescent="0.25">
      <c r="A494" s="13"/>
    </row>
    <row r="495" spans="1:1" customFormat="1" x14ac:dyDescent="0.25">
      <c r="A495" s="13"/>
    </row>
    <row r="496" spans="1:1" customFormat="1" x14ac:dyDescent="0.25">
      <c r="A496" s="13"/>
    </row>
    <row r="497" spans="1:1" customFormat="1" x14ac:dyDescent="0.25">
      <c r="A497" s="13"/>
    </row>
    <row r="498" spans="1:1" customFormat="1" x14ac:dyDescent="0.25">
      <c r="A498" s="13"/>
    </row>
    <row r="499" spans="1:1" customFormat="1" x14ac:dyDescent="0.25">
      <c r="A499" s="13"/>
    </row>
    <row r="500" spans="1:1" customFormat="1" x14ac:dyDescent="0.25">
      <c r="A500" s="13"/>
    </row>
    <row r="501" spans="1:1" customFormat="1" x14ac:dyDescent="0.25">
      <c r="A501" s="13"/>
    </row>
    <row r="502" spans="1:1" customFormat="1" x14ac:dyDescent="0.25">
      <c r="A502" s="13"/>
    </row>
    <row r="503" spans="1:1" customFormat="1" x14ac:dyDescent="0.25">
      <c r="A503" s="13"/>
    </row>
    <row r="504" spans="1:1" customFormat="1" x14ac:dyDescent="0.25">
      <c r="A504" s="13"/>
    </row>
    <row r="505" spans="1:1" customFormat="1" x14ac:dyDescent="0.25">
      <c r="A505" s="13"/>
    </row>
    <row r="506" spans="1:1" customFormat="1" x14ac:dyDescent="0.25">
      <c r="A506" s="13"/>
    </row>
    <row r="507" spans="1:1" customFormat="1" x14ac:dyDescent="0.25">
      <c r="A507" s="13"/>
    </row>
    <row r="508" spans="1:1" customFormat="1" x14ac:dyDescent="0.25">
      <c r="A508" s="13"/>
    </row>
    <row r="509" spans="1:1" customFormat="1" x14ac:dyDescent="0.25">
      <c r="A509" s="13"/>
    </row>
    <row r="510" spans="1:1" customFormat="1" x14ac:dyDescent="0.25">
      <c r="A510" s="13"/>
    </row>
    <row r="511" spans="1:1" customFormat="1" x14ac:dyDescent="0.25">
      <c r="A511" s="13"/>
    </row>
    <row r="512" spans="1:1" customFormat="1" x14ac:dyDescent="0.25">
      <c r="A512" s="13"/>
    </row>
    <row r="513" spans="1:1" customFormat="1" x14ac:dyDescent="0.25">
      <c r="A513" s="13"/>
    </row>
    <row r="514" spans="1:1" customFormat="1" x14ac:dyDescent="0.25">
      <c r="A514" s="13"/>
    </row>
    <row r="515" spans="1:1" customFormat="1" x14ac:dyDescent="0.25">
      <c r="A515" s="13"/>
    </row>
    <row r="516" spans="1:1" customFormat="1" x14ac:dyDescent="0.25">
      <c r="A516" s="13"/>
    </row>
    <row r="517" spans="1:1" customFormat="1" x14ac:dyDescent="0.25">
      <c r="A517" s="13"/>
    </row>
    <row r="518" spans="1:1" customFormat="1" x14ac:dyDescent="0.25">
      <c r="A518" s="13"/>
    </row>
    <row r="519" spans="1:1" customFormat="1" x14ac:dyDescent="0.25">
      <c r="A519" s="13"/>
    </row>
    <row r="520" spans="1:1" customFormat="1" x14ac:dyDescent="0.25">
      <c r="A520" s="13"/>
    </row>
    <row r="521" spans="1:1" customFormat="1" x14ac:dyDescent="0.25">
      <c r="A521" s="13"/>
    </row>
    <row r="522" spans="1:1" customFormat="1" x14ac:dyDescent="0.25">
      <c r="A522" s="13"/>
    </row>
    <row r="523" spans="1:1" customFormat="1" x14ac:dyDescent="0.25">
      <c r="A523" s="13"/>
    </row>
    <row r="524" spans="1:1" customFormat="1" x14ac:dyDescent="0.25">
      <c r="A524" s="13"/>
    </row>
    <row r="525" spans="1:1" customFormat="1" x14ac:dyDescent="0.25">
      <c r="A525" s="13"/>
    </row>
    <row r="526" spans="1:1" customFormat="1" x14ac:dyDescent="0.25">
      <c r="A526" s="13"/>
    </row>
    <row r="527" spans="1:1" customFormat="1" x14ac:dyDescent="0.25">
      <c r="A527" s="13"/>
    </row>
    <row r="528" spans="1:1" customFormat="1" x14ac:dyDescent="0.25">
      <c r="A528" s="13"/>
    </row>
    <row r="529" spans="1:1" customFormat="1" x14ac:dyDescent="0.25">
      <c r="A529" s="13"/>
    </row>
    <row r="530" spans="1:1" customFormat="1" x14ac:dyDescent="0.25">
      <c r="A530" s="13"/>
    </row>
    <row r="531" spans="1:1" customFormat="1" x14ac:dyDescent="0.25">
      <c r="A531" s="13"/>
    </row>
    <row r="532" spans="1:1" customFormat="1" x14ac:dyDescent="0.25">
      <c r="A532" s="13"/>
    </row>
    <row r="533" spans="1:1" customFormat="1" x14ac:dyDescent="0.25">
      <c r="A533" s="13"/>
    </row>
    <row r="534" spans="1:1" customFormat="1" x14ac:dyDescent="0.25">
      <c r="A534" s="13"/>
    </row>
    <row r="535" spans="1:1" customFormat="1" x14ac:dyDescent="0.25">
      <c r="A535" s="13"/>
    </row>
    <row r="536" spans="1:1" customFormat="1" x14ac:dyDescent="0.25">
      <c r="A536" s="13"/>
    </row>
    <row r="537" spans="1:1" customFormat="1" x14ac:dyDescent="0.25">
      <c r="A537" s="13"/>
    </row>
    <row r="538" spans="1:1" customFormat="1" x14ac:dyDescent="0.25">
      <c r="A538" s="13"/>
    </row>
    <row r="539" spans="1:1" customFormat="1" x14ac:dyDescent="0.25">
      <c r="A539" s="13"/>
    </row>
    <row r="540" spans="1:1" customFormat="1" x14ac:dyDescent="0.25">
      <c r="A540" s="13"/>
    </row>
    <row r="541" spans="1:1" customFormat="1" x14ac:dyDescent="0.25">
      <c r="A541" s="13"/>
    </row>
    <row r="542" spans="1:1" customFormat="1" x14ac:dyDescent="0.25">
      <c r="A542" s="13"/>
    </row>
    <row r="543" spans="1:1" customFormat="1" x14ac:dyDescent="0.25">
      <c r="A543" s="13"/>
    </row>
    <row r="544" spans="1:1" customFormat="1" x14ac:dyDescent="0.25">
      <c r="A544" s="13"/>
    </row>
    <row r="545" spans="1:1" customFormat="1" x14ac:dyDescent="0.25">
      <c r="A545" s="13"/>
    </row>
    <row r="546" spans="1:1" customFormat="1" x14ac:dyDescent="0.25">
      <c r="A546" s="13"/>
    </row>
    <row r="547" spans="1:1" customFormat="1" x14ac:dyDescent="0.25">
      <c r="A547" s="13"/>
    </row>
    <row r="548" spans="1:1" customFormat="1" x14ac:dyDescent="0.25">
      <c r="A548" s="13"/>
    </row>
    <row r="549" spans="1:1" customFormat="1" x14ac:dyDescent="0.25">
      <c r="A549" s="13"/>
    </row>
    <row r="550" spans="1:1" customFormat="1" x14ac:dyDescent="0.25">
      <c r="A550" s="13"/>
    </row>
    <row r="551" spans="1:1" customFormat="1" x14ac:dyDescent="0.25">
      <c r="A551" s="13"/>
    </row>
    <row r="552" spans="1:1" customFormat="1" x14ac:dyDescent="0.25">
      <c r="A552" s="13"/>
    </row>
    <row r="553" spans="1:1" customFormat="1" x14ac:dyDescent="0.25">
      <c r="A553" s="13"/>
    </row>
    <row r="554" spans="1:1" customFormat="1" x14ac:dyDescent="0.25">
      <c r="A554" s="13"/>
    </row>
    <row r="555" spans="1:1" customFormat="1" x14ac:dyDescent="0.25">
      <c r="A555" s="13"/>
    </row>
    <row r="556" spans="1:1" customFormat="1" x14ac:dyDescent="0.25">
      <c r="A556" s="13"/>
    </row>
    <row r="557" spans="1:1" customFormat="1" x14ac:dyDescent="0.25">
      <c r="A557" s="13"/>
    </row>
    <row r="558" spans="1:1" customFormat="1" x14ac:dyDescent="0.25">
      <c r="A558" s="13"/>
    </row>
    <row r="559" spans="1:1" customFormat="1" x14ac:dyDescent="0.25">
      <c r="A559" s="13"/>
    </row>
    <row r="560" spans="1:1" customFormat="1" x14ac:dyDescent="0.25">
      <c r="A560" s="13"/>
    </row>
    <row r="561" spans="1:1" customFormat="1" x14ac:dyDescent="0.25">
      <c r="A561" s="13"/>
    </row>
    <row r="562" spans="1:1" customFormat="1" x14ac:dyDescent="0.25">
      <c r="A562" s="13"/>
    </row>
    <row r="563" spans="1:1" customFormat="1" x14ac:dyDescent="0.25">
      <c r="A563" s="13"/>
    </row>
    <row r="564" spans="1:1" customFormat="1" x14ac:dyDescent="0.25">
      <c r="A564" s="13"/>
    </row>
    <row r="565" spans="1:1" customFormat="1" x14ac:dyDescent="0.25">
      <c r="A565" s="13"/>
    </row>
    <row r="566" spans="1:1" customFormat="1" x14ac:dyDescent="0.25">
      <c r="A566" s="13"/>
    </row>
    <row r="567" spans="1:1" customFormat="1" x14ac:dyDescent="0.25">
      <c r="A567" s="13"/>
    </row>
    <row r="568" spans="1:1" customFormat="1" x14ac:dyDescent="0.25">
      <c r="A568" s="13"/>
    </row>
    <row r="569" spans="1:1" customFormat="1" x14ac:dyDescent="0.25">
      <c r="A569" s="13"/>
    </row>
    <row r="570" spans="1:1" customFormat="1" x14ac:dyDescent="0.25">
      <c r="A570" s="13"/>
    </row>
    <row r="571" spans="1:1" customFormat="1" x14ac:dyDescent="0.25">
      <c r="A571" s="13"/>
    </row>
    <row r="572" spans="1:1" customFormat="1" x14ac:dyDescent="0.25">
      <c r="A572" s="13"/>
    </row>
    <row r="573" spans="1:1" customFormat="1" x14ac:dyDescent="0.25">
      <c r="A573" s="13"/>
    </row>
    <row r="574" spans="1:1" customFormat="1" x14ac:dyDescent="0.25">
      <c r="A574" s="13"/>
    </row>
    <row r="575" spans="1:1" customFormat="1" x14ac:dyDescent="0.25">
      <c r="A575" s="13"/>
    </row>
    <row r="576" spans="1:1" customFormat="1" x14ac:dyDescent="0.25">
      <c r="A576" s="13"/>
    </row>
    <row r="577" spans="1:1" customFormat="1" x14ac:dyDescent="0.25">
      <c r="A577" s="13"/>
    </row>
    <row r="578" spans="1:1" customFormat="1" x14ac:dyDescent="0.25">
      <c r="A578" s="13"/>
    </row>
    <row r="579" spans="1:1" customFormat="1" x14ac:dyDescent="0.25">
      <c r="A579" s="13"/>
    </row>
    <row r="580" spans="1:1" customFormat="1" x14ac:dyDescent="0.25">
      <c r="A580" s="13"/>
    </row>
    <row r="581" spans="1:1" customFormat="1" x14ac:dyDescent="0.25">
      <c r="A581" s="13"/>
    </row>
    <row r="582" spans="1:1" customFormat="1" x14ac:dyDescent="0.25">
      <c r="A582" s="13"/>
    </row>
    <row r="583" spans="1:1" customFormat="1" x14ac:dyDescent="0.25">
      <c r="A583" s="13"/>
    </row>
    <row r="584" spans="1:1" customFormat="1" x14ac:dyDescent="0.25">
      <c r="A584" s="13"/>
    </row>
    <row r="585" spans="1:1" customFormat="1" x14ac:dyDescent="0.25">
      <c r="A585" s="13"/>
    </row>
    <row r="586" spans="1:1" customFormat="1" x14ac:dyDescent="0.25">
      <c r="A586" s="13"/>
    </row>
    <row r="587" spans="1:1" customFormat="1" x14ac:dyDescent="0.25">
      <c r="A587" s="13"/>
    </row>
    <row r="588" spans="1:1" customFormat="1" x14ac:dyDescent="0.25">
      <c r="A588" s="13"/>
    </row>
    <row r="589" spans="1:1" customFormat="1" x14ac:dyDescent="0.25">
      <c r="A589" s="13"/>
    </row>
    <row r="590" spans="1:1" customFormat="1" x14ac:dyDescent="0.25">
      <c r="A590" s="13"/>
    </row>
    <row r="591" spans="1:1" customFormat="1" x14ac:dyDescent="0.25">
      <c r="A591" s="13"/>
    </row>
    <row r="592" spans="1:1" customFormat="1" x14ac:dyDescent="0.25">
      <c r="A592" s="13"/>
    </row>
    <row r="593" spans="1:1" customFormat="1" x14ac:dyDescent="0.25">
      <c r="A593" s="13"/>
    </row>
    <row r="594" spans="1:1" customFormat="1" x14ac:dyDescent="0.25">
      <c r="A594" s="13"/>
    </row>
    <row r="595" spans="1:1" customFormat="1" x14ac:dyDescent="0.25">
      <c r="A595" s="13"/>
    </row>
    <row r="596" spans="1:1" customFormat="1" x14ac:dyDescent="0.25">
      <c r="A596" s="13"/>
    </row>
    <row r="597" spans="1:1" customFormat="1" x14ac:dyDescent="0.25">
      <c r="A597" s="13"/>
    </row>
    <row r="598" spans="1:1" customFormat="1" x14ac:dyDescent="0.25">
      <c r="A598" s="13"/>
    </row>
    <row r="599" spans="1:1" customFormat="1" x14ac:dyDescent="0.25">
      <c r="A599" s="13"/>
    </row>
    <row r="600" spans="1:1" customFormat="1" x14ac:dyDescent="0.25">
      <c r="A600" s="13"/>
    </row>
    <row r="601" spans="1:1" customFormat="1" x14ac:dyDescent="0.25">
      <c r="A601" s="13"/>
    </row>
    <row r="602" spans="1:1" customFormat="1" x14ac:dyDescent="0.25">
      <c r="A602" s="13"/>
    </row>
    <row r="603" spans="1:1" customFormat="1" x14ac:dyDescent="0.25">
      <c r="A603" s="13"/>
    </row>
    <row r="604" spans="1:1" customFormat="1" x14ac:dyDescent="0.25">
      <c r="A604" s="13"/>
    </row>
    <row r="605" spans="1:1" customFormat="1" x14ac:dyDescent="0.25">
      <c r="A605" s="13"/>
    </row>
    <row r="606" spans="1:1" customFormat="1" x14ac:dyDescent="0.25">
      <c r="A606" s="13"/>
    </row>
    <row r="607" spans="1:1" customFormat="1" x14ac:dyDescent="0.25">
      <c r="A607" s="13"/>
    </row>
    <row r="608" spans="1:1" customFormat="1" x14ac:dyDescent="0.25">
      <c r="A608" s="13"/>
    </row>
    <row r="609" spans="1:1" customFormat="1" x14ac:dyDescent="0.25">
      <c r="A609" s="13"/>
    </row>
    <row r="610" spans="1:1" customFormat="1" x14ac:dyDescent="0.25">
      <c r="A610" s="13"/>
    </row>
    <row r="611" spans="1:1" customFormat="1" x14ac:dyDescent="0.25">
      <c r="A611" s="13"/>
    </row>
    <row r="612" spans="1:1" customFormat="1" x14ac:dyDescent="0.25">
      <c r="A612" s="13"/>
    </row>
    <row r="613" spans="1:1" customFormat="1" x14ac:dyDescent="0.25">
      <c r="A613" s="13"/>
    </row>
    <row r="614" spans="1:1" customFormat="1" x14ac:dyDescent="0.25">
      <c r="A614" s="13"/>
    </row>
    <row r="615" spans="1:1" customFormat="1" x14ac:dyDescent="0.25">
      <c r="A615" s="13"/>
    </row>
    <row r="616" spans="1:1" customFormat="1" x14ac:dyDescent="0.25">
      <c r="A616" s="13"/>
    </row>
    <row r="617" spans="1:1" customFormat="1" x14ac:dyDescent="0.25">
      <c r="A617" s="13"/>
    </row>
    <row r="618" spans="1:1" customFormat="1" x14ac:dyDescent="0.25">
      <c r="A618" s="13"/>
    </row>
    <row r="619" spans="1:1" customFormat="1" x14ac:dyDescent="0.25">
      <c r="A619" s="13"/>
    </row>
    <row r="620" spans="1:1" customFormat="1" x14ac:dyDescent="0.25">
      <c r="A620" s="13"/>
    </row>
    <row r="621" spans="1:1" customFormat="1" x14ac:dyDescent="0.25">
      <c r="A621" s="13"/>
    </row>
    <row r="622" spans="1:1" customFormat="1" x14ac:dyDescent="0.25">
      <c r="A622" s="13"/>
    </row>
    <row r="623" spans="1:1" customFormat="1" x14ac:dyDescent="0.25">
      <c r="A623" s="13"/>
    </row>
    <row r="624" spans="1:1" customFormat="1" x14ac:dyDescent="0.25">
      <c r="A624" s="13"/>
    </row>
    <row r="625" spans="1:1" customFormat="1" x14ac:dyDescent="0.25">
      <c r="A625" s="13"/>
    </row>
    <row r="626" spans="1:1" customFormat="1" x14ac:dyDescent="0.25">
      <c r="A626" s="13"/>
    </row>
    <row r="627" spans="1:1" customFormat="1" x14ac:dyDescent="0.25">
      <c r="A627" s="13"/>
    </row>
    <row r="628" spans="1:1" customFormat="1" x14ac:dyDescent="0.25">
      <c r="A628" s="13"/>
    </row>
    <row r="629" spans="1:1" customFormat="1" x14ac:dyDescent="0.25">
      <c r="A629" s="13"/>
    </row>
    <row r="630" spans="1:1" customFormat="1" x14ac:dyDescent="0.25">
      <c r="A630" s="13"/>
    </row>
    <row r="631" spans="1:1" customFormat="1" x14ac:dyDescent="0.25">
      <c r="A631" s="13"/>
    </row>
    <row r="632" spans="1:1" customFormat="1" x14ac:dyDescent="0.25">
      <c r="A632" s="13"/>
    </row>
    <row r="633" spans="1:1" customFormat="1" x14ac:dyDescent="0.25">
      <c r="A633" s="13"/>
    </row>
    <row r="634" spans="1:1" customFormat="1" x14ac:dyDescent="0.25">
      <c r="A634" s="13"/>
    </row>
    <row r="635" spans="1:1" customFormat="1" x14ac:dyDescent="0.25">
      <c r="A635" s="13"/>
    </row>
    <row r="636" spans="1:1" customFormat="1" x14ac:dyDescent="0.25">
      <c r="A636" s="13"/>
    </row>
    <row r="637" spans="1:1" customFormat="1" x14ac:dyDescent="0.25">
      <c r="A637" s="13"/>
    </row>
    <row r="638" spans="1:1" customFormat="1" x14ac:dyDescent="0.25">
      <c r="A638" s="13"/>
    </row>
    <row r="639" spans="1:1" customFormat="1" x14ac:dyDescent="0.25">
      <c r="A639" s="13"/>
    </row>
    <row r="640" spans="1:1" customFormat="1" x14ac:dyDescent="0.25">
      <c r="A640" s="13"/>
    </row>
    <row r="641" spans="1:1" customFormat="1" x14ac:dyDescent="0.25">
      <c r="A641" s="13"/>
    </row>
    <row r="642" spans="1:1" customFormat="1" x14ac:dyDescent="0.25">
      <c r="A642" s="13"/>
    </row>
    <row r="643" spans="1:1" customFormat="1" x14ac:dyDescent="0.25">
      <c r="A643" s="13"/>
    </row>
    <row r="644" spans="1:1" customFormat="1" x14ac:dyDescent="0.25">
      <c r="A644" s="13"/>
    </row>
    <row r="645" spans="1:1" customFormat="1" x14ac:dyDescent="0.25">
      <c r="A645" s="13"/>
    </row>
    <row r="646" spans="1:1" customFormat="1" x14ac:dyDescent="0.25">
      <c r="A646" s="13"/>
    </row>
    <row r="647" spans="1:1" customFormat="1" x14ac:dyDescent="0.25">
      <c r="A647" s="13"/>
    </row>
    <row r="648" spans="1:1" customFormat="1" x14ac:dyDescent="0.25">
      <c r="A648" s="13"/>
    </row>
    <row r="649" spans="1:1" customFormat="1" x14ac:dyDescent="0.25">
      <c r="A649" s="13"/>
    </row>
    <row r="650" spans="1:1" customFormat="1" x14ac:dyDescent="0.25">
      <c r="A650" s="13"/>
    </row>
    <row r="651" spans="1:1" customFormat="1" x14ac:dyDescent="0.25">
      <c r="A651" s="13"/>
    </row>
    <row r="652" spans="1:1" customFormat="1" x14ac:dyDescent="0.25">
      <c r="A652" s="13"/>
    </row>
    <row r="653" spans="1:1" customFormat="1" x14ac:dyDescent="0.25">
      <c r="A653" s="13"/>
    </row>
    <row r="654" spans="1:1" customFormat="1" x14ac:dyDescent="0.25">
      <c r="A654" s="13"/>
    </row>
    <row r="655" spans="1:1" customFormat="1" x14ac:dyDescent="0.25">
      <c r="A655" s="13"/>
    </row>
    <row r="656" spans="1:1" customFormat="1" x14ac:dyDescent="0.25">
      <c r="A656" s="13"/>
    </row>
    <row r="657" spans="1:1" customFormat="1" x14ac:dyDescent="0.25">
      <c r="A657" s="13"/>
    </row>
    <row r="658" spans="1:1" customFormat="1" x14ac:dyDescent="0.25">
      <c r="A658" s="13"/>
    </row>
    <row r="659" spans="1:1" customFormat="1" x14ac:dyDescent="0.25">
      <c r="A659" s="13"/>
    </row>
    <row r="660" spans="1:1" customFormat="1" x14ac:dyDescent="0.25">
      <c r="A660" s="13"/>
    </row>
    <row r="661" spans="1:1" customFormat="1" x14ac:dyDescent="0.25">
      <c r="A661" s="13"/>
    </row>
    <row r="662" spans="1:1" customFormat="1" x14ac:dyDescent="0.25">
      <c r="A662" s="13"/>
    </row>
    <row r="663" spans="1:1" customFormat="1" x14ac:dyDescent="0.25">
      <c r="A663" s="13"/>
    </row>
    <row r="664" spans="1:1" customFormat="1" x14ac:dyDescent="0.25">
      <c r="A664" s="13"/>
    </row>
    <row r="665" spans="1:1" customFormat="1" x14ac:dyDescent="0.25">
      <c r="A665" s="13"/>
    </row>
    <row r="666" spans="1:1" customFormat="1" x14ac:dyDescent="0.25">
      <c r="A666" s="13"/>
    </row>
    <row r="667" spans="1:1" customFormat="1" x14ac:dyDescent="0.25">
      <c r="A667" s="13"/>
    </row>
    <row r="668" spans="1:1" customFormat="1" x14ac:dyDescent="0.25">
      <c r="A668" s="13"/>
    </row>
    <row r="669" spans="1:1" customFormat="1" x14ac:dyDescent="0.25">
      <c r="A669" s="13"/>
    </row>
    <row r="670" spans="1:1" customFormat="1" x14ac:dyDescent="0.25">
      <c r="A670" s="13"/>
    </row>
    <row r="671" spans="1:1" customFormat="1" x14ac:dyDescent="0.25">
      <c r="A671" s="13"/>
    </row>
    <row r="672" spans="1:1" customFormat="1" x14ac:dyDescent="0.25">
      <c r="A672" s="13"/>
    </row>
    <row r="673" spans="1:1" customFormat="1" x14ac:dyDescent="0.25">
      <c r="A673" s="13"/>
    </row>
    <row r="674" spans="1:1" customFormat="1" x14ac:dyDescent="0.25">
      <c r="A674" s="13"/>
    </row>
    <row r="675" spans="1:1" customFormat="1" x14ac:dyDescent="0.25">
      <c r="A675" s="13"/>
    </row>
    <row r="676" spans="1:1" customFormat="1" x14ac:dyDescent="0.25">
      <c r="A676" s="13"/>
    </row>
    <row r="677" spans="1:1" customFormat="1" x14ac:dyDescent="0.25">
      <c r="A677" s="13"/>
    </row>
    <row r="678" spans="1:1" customFormat="1" x14ac:dyDescent="0.25">
      <c r="A678" s="13"/>
    </row>
    <row r="679" spans="1:1" customFormat="1" x14ac:dyDescent="0.25">
      <c r="A679" s="13"/>
    </row>
    <row r="680" spans="1:1" customFormat="1" x14ac:dyDescent="0.25">
      <c r="A680" s="13"/>
    </row>
    <row r="681" spans="1:1" customFormat="1" x14ac:dyDescent="0.25">
      <c r="A681" s="13"/>
    </row>
    <row r="682" spans="1:1" customFormat="1" x14ac:dyDescent="0.25">
      <c r="A682" s="13"/>
    </row>
    <row r="683" spans="1:1" customFormat="1" x14ac:dyDescent="0.25">
      <c r="A683" s="13"/>
    </row>
    <row r="684" spans="1:1" customFormat="1" x14ac:dyDescent="0.25">
      <c r="A684" s="13"/>
    </row>
    <row r="685" spans="1:1" customFormat="1" x14ac:dyDescent="0.25">
      <c r="A685" s="13"/>
    </row>
    <row r="686" spans="1:1" customFormat="1" x14ac:dyDescent="0.25">
      <c r="A686" s="13"/>
    </row>
    <row r="687" spans="1:1" customFormat="1" x14ac:dyDescent="0.25">
      <c r="A687" s="13"/>
    </row>
    <row r="688" spans="1:1" customFormat="1" x14ac:dyDescent="0.25">
      <c r="A688" s="13"/>
    </row>
    <row r="689" spans="1:1" customFormat="1" x14ac:dyDescent="0.25">
      <c r="A689" s="13"/>
    </row>
    <row r="690" spans="1:1" customFormat="1" x14ac:dyDescent="0.25">
      <c r="A690" s="13"/>
    </row>
    <row r="691" spans="1:1" customFormat="1" x14ac:dyDescent="0.25">
      <c r="A691" s="13"/>
    </row>
    <row r="692" spans="1:1" customFormat="1" x14ac:dyDescent="0.25">
      <c r="A692" s="13"/>
    </row>
    <row r="693" spans="1:1" customFormat="1" x14ac:dyDescent="0.25">
      <c r="A693" s="13"/>
    </row>
    <row r="694" spans="1:1" customFormat="1" x14ac:dyDescent="0.25">
      <c r="A694" s="13"/>
    </row>
    <row r="695" spans="1:1" customFormat="1" x14ac:dyDescent="0.25">
      <c r="A695" s="13"/>
    </row>
    <row r="696" spans="1:1" customFormat="1" x14ac:dyDescent="0.25">
      <c r="A696" s="13"/>
    </row>
    <row r="697" spans="1:1" customFormat="1" x14ac:dyDescent="0.25">
      <c r="A697" s="13"/>
    </row>
    <row r="698" spans="1:1" customFormat="1" x14ac:dyDescent="0.25">
      <c r="A698" s="13"/>
    </row>
    <row r="699" spans="1:1" customFormat="1" x14ac:dyDescent="0.25">
      <c r="A699" s="13"/>
    </row>
    <row r="700" spans="1:1" customFormat="1" x14ac:dyDescent="0.25">
      <c r="A700" s="13"/>
    </row>
    <row r="701" spans="1:1" customFormat="1" x14ac:dyDescent="0.25">
      <c r="A701" s="13"/>
    </row>
    <row r="702" spans="1:1" customFormat="1" x14ac:dyDescent="0.25">
      <c r="A702" s="13"/>
    </row>
    <row r="703" spans="1:1" customFormat="1" x14ac:dyDescent="0.25">
      <c r="A703" s="13"/>
    </row>
    <row r="704" spans="1:1" customFormat="1" x14ac:dyDescent="0.25">
      <c r="A704" s="13"/>
    </row>
    <row r="705" spans="1:1" customFormat="1" x14ac:dyDescent="0.25">
      <c r="A705" s="13"/>
    </row>
    <row r="706" spans="1:1" customFormat="1" x14ac:dyDescent="0.25">
      <c r="A706" s="13"/>
    </row>
    <row r="707" spans="1:1" customFormat="1" x14ac:dyDescent="0.25">
      <c r="A707" s="13"/>
    </row>
    <row r="708" spans="1:1" customFormat="1" x14ac:dyDescent="0.25">
      <c r="A708" s="13"/>
    </row>
    <row r="709" spans="1:1" customFormat="1" x14ac:dyDescent="0.25">
      <c r="A709" s="13"/>
    </row>
    <row r="710" spans="1:1" customFormat="1" x14ac:dyDescent="0.25">
      <c r="A710" s="13"/>
    </row>
    <row r="711" spans="1:1" customFormat="1" x14ac:dyDescent="0.25">
      <c r="A711" s="13"/>
    </row>
    <row r="712" spans="1:1" customFormat="1" x14ac:dyDescent="0.25">
      <c r="A712" s="13"/>
    </row>
    <row r="713" spans="1:1" customFormat="1" x14ac:dyDescent="0.25">
      <c r="A713" s="13"/>
    </row>
    <row r="714" spans="1:1" customFormat="1" x14ac:dyDescent="0.25">
      <c r="A714" s="13"/>
    </row>
    <row r="715" spans="1:1" customFormat="1" x14ac:dyDescent="0.25">
      <c r="A715" s="13"/>
    </row>
    <row r="716" spans="1:1" customFormat="1" x14ac:dyDescent="0.25">
      <c r="A716" s="13"/>
    </row>
    <row r="717" spans="1:1" customFormat="1" x14ac:dyDescent="0.25">
      <c r="A717" s="13"/>
    </row>
    <row r="718" spans="1:1" customFormat="1" x14ac:dyDescent="0.25">
      <c r="A718" s="13"/>
    </row>
    <row r="719" spans="1:1" customFormat="1" x14ac:dyDescent="0.25">
      <c r="A719" s="13"/>
    </row>
    <row r="720" spans="1:1" customFormat="1" x14ac:dyDescent="0.25">
      <c r="A720" s="13"/>
    </row>
    <row r="721" spans="1:1" customFormat="1" x14ac:dyDescent="0.25">
      <c r="A721" s="13"/>
    </row>
    <row r="722" spans="1:1" customFormat="1" x14ac:dyDescent="0.25">
      <c r="A722" s="13"/>
    </row>
    <row r="723" spans="1:1" customFormat="1" x14ac:dyDescent="0.25">
      <c r="A723" s="13"/>
    </row>
    <row r="724" spans="1:1" customFormat="1" x14ac:dyDescent="0.25">
      <c r="A724" s="13"/>
    </row>
    <row r="725" spans="1:1" customFormat="1" x14ac:dyDescent="0.25">
      <c r="A725" s="13"/>
    </row>
    <row r="726" spans="1:1" customFormat="1" x14ac:dyDescent="0.25">
      <c r="A726" s="13"/>
    </row>
    <row r="727" spans="1:1" customFormat="1" x14ac:dyDescent="0.25">
      <c r="A727" s="13"/>
    </row>
    <row r="728" spans="1:1" customFormat="1" x14ac:dyDescent="0.25">
      <c r="A728" s="13"/>
    </row>
    <row r="729" spans="1:1" customFormat="1" x14ac:dyDescent="0.25">
      <c r="A729" s="13"/>
    </row>
    <row r="730" spans="1:1" customFormat="1" x14ac:dyDescent="0.25">
      <c r="A730" s="13"/>
    </row>
    <row r="731" spans="1:1" customFormat="1" x14ac:dyDescent="0.25">
      <c r="A731" s="13"/>
    </row>
    <row r="732" spans="1:1" customFormat="1" x14ac:dyDescent="0.25">
      <c r="A732" s="13"/>
    </row>
    <row r="733" spans="1:1" customFormat="1" x14ac:dyDescent="0.25">
      <c r="A733" s="13"/>
    </row>
    <row r="734" spans="1:1" customFormat="1" x14ac:dyDescent="0.25">
      <c r="A734" s="13"/>
    </row>
    <row r="735" spans="1:1" customFormat="1" x14ac:dyDescent="0.25">
      <c r="A735" s="13"/>
    </row>
    <row r="736" spans="1:1" customFormat="1" x14ac:dyDescent="0.25">
      <c r="A736" s="13"/>
    </row>
    <row r="737" spans="1:1" customFormat="1" x14ac:dyDescent="0.25">
      <c r="A737" s="13"/>
    </row>
    <row r="738" spans="1:1" customFormat="1" x14ac:dyDescent="0.25">
      <c r="A738" s="13"/>
    </row>
    <row r="739" spans="1:1" customFormat="1" x14ac:dyDescent="0.25">
      <c r="A739" s="13"/>
    </row>
    <row r="740" spans="1:1" customFormat="1" x14ac:dyDescent="0.25">
      <c r="A740" s="13"/>
    </row>
    <row r="741" spans="1:1" customFormat="1" x14ac:dyDescent="0.25">
      <c r="A741" s="13"/>
    </row>
    <row r="742" spans="1:1" customFormat="1" x14ac:dyDescent="0.25">
      <c r="A742" s="13"/>
    </row>
    <row r="743" spans="1:1" customFormat="1" x14ac:dyDescent="0.25">
      <c r="A743" s="13"/>
    </row>
    <row r="744" spans="1:1" customFormat="1" x14ac:dyDescent="0.25">
      <c r="A744" s="13"/>
    </row>
    <row r="745" spans="1:1" customFormat="1" x14ac:dyDescent="0.25">
      <c r="A745" s="13"/>
    </row>
    <row r="746" spans="1:1" customFormat="1" x14ac:dyDescent="0.25">
      <c r="A746" s="13"/>
    </row>
    <row r="747" spans="1:1" customFormat="1" x14ac:dyDescent="0.25">
      <c r="A747" s="13"/>
    </row>
    <row r="748" spans="1:1" customFormat="1" x14ac:dyDescent="0.25">
      <c r="A748" s="13"/>
    </row>
    <row r="749" spans="1:1" customFormat="1" x14ac:dyDescent="0.25">
      <c r="A749" s="13"/>
    </row>
    <row r="750" spans="1:1" customFormat="1" x14ac:dyDescent="0.25">
      <c r="A750" s="13"/>
    </row>
    <row r="751" spans="1:1" customFormat="1" x14ac:dyDescent="0.25">
      <c r="A751" s="13"/>
    </row>
    <row r="752" spans="1:1" customFormat="1" x14ac:dyDescent="0.25">
      <c r="A752" s="13"/>
    </row>
    <row r="753" spans="1:1" customFormat="1" x14ac:dyDescent="0.25">
      <c r="A753" s="13"/>
    </row>
    <row r="754" spans="1:1" customFormat="1" x14ac:dyDescent="0.25">
      <c r="A754" s="13"/>
    </row>
    <row r="755" spans="1:1" customFormat="1" x14ac:dyDescent="0.25">
      <c r="A755" s="13"/>
    </row>
    <row r="756" spans="1:1" customFormat="1" x14ac:dyDescent="0.25">
      <c r="A756" s="13"/>
    </row>
    <row r="757" spans="1:1" customFormat="1" x14ac:dyDescent="0.25">
      <c r="A757" s="13"/>
    </row>
    <row r="758" spans="1:1" customFormat="1" x14ac:dyDescent="0.25">
      <c r="A758" s="13"/>
    </row>
    <row r="759" spans="1:1" customFormat="1" x14ac:dyDescent="0.25">
      <c r="A759" s="13"/>
    </row>
    <row r="760" spans="1:1" customFormat="1" x14ac:dyDescent="0.25">
      <c r="A760" s="13"/>
    </row>
    <row r="761" spans="1:1" customFormat="1" x14ac:dyDescent="0.25">
      <c r="A761" s="13"/>
    </row>
    <row r="762" spans="1:1" customFormat="1" x14ac:dyDescent="0.25">
      <c r="A762" s="13"/>
    </row>
    <row r="763" spans="1:1" customFormat="1" x14ac:dyDescent="0.25">
      <c r="A763" s="13"/>
    </row>
    <row r="764" spans="1:1" customFormat="1" x14ac:dyDescent="0.25">
      <c r="A764" s="13"/>
    </row>
    <row r="765" spans="1:1" customFormat="1" x14ac:dyDescent="0.25">
      <c r="A765" s="13"/>
    </row>
    <row r="766" spans="1:1" customFormat="1" x14ac:dyDescent="0.25">
      <c r="A766" s="13"/>
    </row>
    <row r="767" spans="1:1" customFormat="1" x14ac:dyDescent="0.25">
      <c r="A767" s="13"/>
    </row>
    <row r="768" spans="1:1" customFormat="1" x14ac:dyDescent="0.25">
      <c r="A768" s="13"/>
    </row>
    <row r="769" spans="1:1" customFormat="1" x14ac:dyDescent="0.25">
      <c r="A769" s="13"/>
    </row>
    <row r="770" spans="1:1" customFormat="1" x14ac:dyDescent="0.25">
      <c r="A770" s="13"/>
    </row>
    <row r="771" spans="1:1" customFormat="1" x14ac:dyDescent="0.25">
      <c r="A771" s="13"/>
    </row>
    <row r="772" spans="1:1" customFormat="1" x14ac:dyDescent="0.25">
      <c r="A772" s="13"/>
    </row>
    <row r="773" spans="1:1" customFormat="1" x14ac:dyDescent="0.25">
      <c r="A773" s="13"/>
    </row>
    <row r="774" spans="1:1" customFormat="1" x14ac:dyDescent="0.25">
      <c r="A774" s="13"/>
    </row>
    <row r="775" spans="1:1" customFormat="1" x14ac:dyDescent="0.25">
      <c r="A775" s="13"/>
    </row>
    <row r="776" spans="1:1" customFormat="1" x14ac:dyDescent="0.25">
      <c r="A776" s="13"/>
    </row>
    <row r="777" spans="1:1" customFormat="1" x14ac:dyDescent="0.25">
      <c r="A777" s="13"/>
    </row>
    <row r="778" spans="1:1" customFormat="1" x14ac:dyDescent="0.25">
      <c r="A778" s="13"/>
    </row>
    <row r="779" spans="1:1" customFormat="1" x14ac:dyDescent="0.25">
      <c r="A779" s="13"/>
    </row>
    <row r="780" spans="1:1" customFormat="1" x14ac:dyDescent="0.25">
      <c r="A780" s="13"/>
    </row>
    <row r="781" spans="1:1" customFormat="1" x14ac:dyDescent="0.25">
      <c r="A781" s="13"/>
    </row>
    <row r="782" spans="1:1" customFormat="1" x14ac:dyDescent="0.25">
      <c r="A782" s="13"/>
    </row>
    <row r="783" spans="1:1" customFormat="1" x14ac:dyDescent="0.25">
      <c r="A783" s="13"/>
    </row>
    <row r="784" spans="1:1" customFormat="1" x14ac:dyDescent="0.25">
      <c r="A784" s="13"/>
    </row>
    <row r="785" spans="1:1" customFormat="1" x14ac:dyDescent="0.25">
      <c r="A785" s="13"/>
    </row>
    <row r="786" spans="1:1" customFormat="1" x14ac:dyDescent="0.25">
      <c r="A786" s="13"/>
    </row>
    <row r="787" spans="1:1" customFormat="1" x14ac:dyDescent="0.25">
      <c r="A787" s="13"/>
    </row>
    <row r="788" spans="1:1" customFormat="1" x14ac:dyDescent="0.25">
      <c r="A788" s="13"/>
    </row>
    <row r="789" spans="1:1" customFormat="1" x14ac:dyDescent="0.25">
      <c r="A789" s="13"/>
    </row>
    <row r="790" spans="1:1" customFormat="1" x14ac:dyDescent="0.25">
      <c r="A790" s="13"/>
    </row>
    <row r="791" spans="1:1" customFormat="1" x14ac:dyDescent="0.25">
      <c r="A791" s="13"/>
    </row>
    <row r="792" spans="1:1" customFormat="1" x14ac:dyDescent="0.25">
      <c r="A792" s="13"/>
    </row>
    <row r="793" spans="1:1" customFormat="1" x14ac:dyDescent="0.25">
      <c r="A793" s="13"/>
    </row>
    <row r="794" spans="1:1" customFormat="1" x14ac:dyDescent="0.25">
      <c r="A794" s="13"/>
    </row>
    <row r="795" spans="1:1" customFormat="1" x14ac:dyDescent="0.25">
      <c r="A795" s="13"/>
    </row>
    <row r="796" spans="1:1" customFormat="1" x14ac:dyDescent="0.25">
      <c r="A796" s="13"/>
    </row>
    <row r="797" spans="1:1" customFormat="1" x14ac:dyDescent="0.25">
      <c r="A797" s="13"/>
    </row>
    <row r="798" spans="1:1" customFormat="1" x14ac:dyDescent="0.25">
      <c r="A798" s="13"/>
    </row>
    <row r="799" spans="1:1" customFormat="1" x14ac:dyDescent="0.25">
      <c r="A799" s="13"/>
    </row>
    <row r="800" spans="1:1" customFormat="1" x14ac:dyDescent="0.25">
      <c r="A800" s="13"/>
    </row>
    <row r="801" spans="1:1" customFormat="1" x14ac:dyDescent="0.25">
      <c r="A801" s="13"/>
    </row>
    <row r="802" spans="1:1" customFormat="1" x14ac:dyDescent="0.25">
      <c r="A802" s="13"/>
    </row>
    <row r="803" spans="1:1" customFormat="1" x14ac:dyDescent="0.25">
      <c r="A803" s="13"/>
    </row>
    <row r="804" spans="1:1" customFormat="1" x14ac:dyDescent="0.25">
      <c r="A804" s="13"/>
    </row>
    <row r="805" spans="1:1" customFormat="1" x14ac:dyDescent="0.25">
      <c r="A805" s="13"/>
    </row>
    <row r="806" spans="1:1" customFormat="1" x14ac:dyDescent="0.25">
      <c r="A806" s="13"/>
    </row>
    <row r="807" spans="1:1" customFormat="1" x14ac:dyDescent="0.25">
      <c r="A807" s="13"/>
    </row>
    <row r="808" spans="1:1" customFormat="1" x14ac:dyDescent="0.25">
      <c r="A808" s="13"/>
    </row>
    <row r="809" spans="1:1" customFormat="1" x14ac:dyDescent="0.25">
      <c r="A809" s="13"/>
    </row>
    <row r="810" spans="1:1" customFormat="1" x14ac:dyDescent="0.25">
      <c r="A810" s="13"/>
    </row>
    <row r="811" spans="1:1" customFormat="1" x14ac:dyDescent="0.25">
      <c r="A811" s="13"/>
    </row>
    <row r="812" spans="1:1" customFormat="1" x14ac:dyDescent="0.25">
      <c r="A812" s="13"/>
    </row>
    <row r="813" spans="1:1" customFormat="1" x14ac:dyDescent="0.25">
      <c r="A813" s="13"/>
    </row>
    <row r="814" spans="1:1" customFormat="1" x14ac:dyDescent="0.25">
      <c r="A814" s="13"/>
    </row>
    <row r="815" spans="1:1" customFormat="1" x14ac:dyDescent="0.25">
      <c r="A815" s="13"/>
    </row>
    <row r="816" spans="1:1" customFormat="1" x14ac:dyDescent="0.25">
      <c r="A816" s="13"/>
    </row>
    <row r="817" spans="1:1" customFormat="1" x14ac:dyDescent="0.25">
      <c r="A817" s="13"/>
    </row>
    <row r="818" spans="1:1" customFormat="1" x14ac:dyDescent="0.25">
      <c r="A818" s="13"/>
    </row>
    <row r="819" spans="1:1" customFormat="1" x14ac:dyDescent="0.25">
      <c r="A819" s="13"/>
    </row>
    <row r="820" spans="1:1" customFormat="1" x14ac:dyDescent="0.25">
      <c r="A820" s="13"/>
    </row>
    <row r="821" spans="1:1" customFormat="1" x14ac:dyDescent="0.25">
      <c r="A821" s="13"/>
    </row>
    <row r="822" spans="1:1" customFormat="1" x14ac:dyDescent="0.25">
      <c r="A822" s="13"/>
    </row>
    <row r="823" spans="1:1" customFormat="1" x14ac:dyDescent="0.25">
      <c r="A823" s="13"/>
    </row>
    <row r="824" spans="1:1" customFormat="1" x14ac:dyDescent="0.25">
      <c r="A824" s="13"/>
    </row>
    <row r="825" spans="1:1" customFormat="1" x14ac:dyDescent="0.25">
      <c r="A825" s="13"/>
    </row>
    <row r="826" spans="1:1" customFormat="1" x14ac:dyDescent="0.25">
      <c r="A826" s="13"/>
    </row>
    <row r="827" spans="1:1" customFormat="1" x14ac:dyDescent="0.25">
      <c r="A827" s="13"/>
    </row>
    <row r="828" spans="1:1" customFormat="1" x14ac:dyDescent="0.25">
      <c r="A828" s="13"/>
    </row>
    <row r="829" spans="1:1" customFormat="1" x14ac:dyDescent="0.25">
      <c r="A829" s="13"/>
    </row>
    <row r="830" spans="1:1" customFormat="1" x14ac:dyDescent="0.25">
      <c r="A830" s="13"/>
    </row>
    <row r="831" spans="1:1" customFormat="1" x14ac:dyDescent="0.25">
      <c r="A831" s="13"/>
    </row>
    <row r="832" spans="1:1" customFormat="1" x14ac:dyDescent="0.25">
      <c r="A832" s="13"/>
    </row>
    <row r="833" spans="1:1" customFormat="1" x14ac:dyDescent="0.25">
      <c r="A833" s="13"/>
    </row>
    <row r="834" spans="1:1" customFormat="1" x14ac:dyDescent="0.25">
      <c r="A834" s="13"/>
    </row>
    <row r="835" spans="1:1" customFormat="1" x14ac:dyDescent="0.25">
      <c r="A835" s="13"/>
    </row>
    <row r="836" spans="1:1" customFormat="1" x14ac:dyDescent="0.25">
      <c r="A836" s="13"/>
    </row>
    <row r="837" spans="1:1" customFormat="1" x14ac:dyDescent="0.25">
      <c r="A837" s="13"/>
    </row>
    <row r="838" spans="1:1" customFormat="1" x14ac:dyDescent="0.25">
      <c r="A838" s="13"/>
    </row>
    <row r="839" spans="1:1" customFormat="1" x14ac:dyDescent="0.25">
      <c r="A839" s="13"/>
    </row>
    <row r="840" spans="1:1" customFormat="1" x14ac:dyDescent="0.25">
      <c r="A840" s="13"/>
    </row>
    <row r="841" spans="1:1" customFormat="1" x14ac:dyDescent="0.25">
      <c r="A841" s="13"/>
    </row>
    <row r="842" spans="1:1" customFormat="1" x14ac:dyDescent="0.25">
      <c r="A842" s="13"/>
    </row>
    <row r="843" spans="1:1" customFormat="1" x14ac:dyDescent="0.25">
      <c r="A843" s="13"/>
    </row>
    <row r="844" spans="1:1" customFormat="1" x14ac:dyDescent="0.25">
      <c r="A844" s="13"/>
    </row>
    <row r="845" spans="1:1" customFormat="1" x14ac:dyDescent="0.25">
      <c r="A845" s="13"/>
    </row>
    <row r="846" spans="1:1" customFormat="1" x14ac:dyDescent="0.25">
      <c r="A846" s="13"/>
    </row>
    <row r="847" spans="1:1" customFormat="1" x14ac:dyDescent="0.25">
      <c r="A847" s="13"/>
    </row>
    <row r="848" spans="1:1" customFormat="1" x14ac:dyDescent="0.25">
      <c r="A848" s="13"/>
    </row>
    <row r="849" spans="1:1" customFormat="1" x14ac:dyDescent="0.25">
      <c r="A849" s="13"/>
    </row>
    <row r="850" spans="1:1" customFormat="1" x14ac:dyDescent="0.25">
      <c r="A850" s="13"/>
    </row>
    <row r="851" spans="1:1" customFormat="1" x14ac:dyDescent="0.25">
      <c r="A851" s="13"/>
    </row>
    <row r="852" spans="1:1" customFormat="1" x14ac:dyDescent="0.25">
      <c r="A852" s="13"/>
    </row>
    <row r="853" spans="1:1" customFormat="1" x14ac:dyDescent="0.25">
      <c r="A853" s="13"/>
    </row>
    <row r="854" spans="1:1" customFormat="1" x14ac:dyDescent="0.25">
      <c r="A854" s="13"/>
    </row>
    <row r="855" spans="1:1" customFormat="1" x14ac:dyDescent="0.25">
      <c r="A855" s="13"/>
    </row>
    <row r="856" spans="1:1" customFormat="1" x14ac:dyDescent="0.25">
      <c r="A856" s="13"/>
    </row>
    <row r="857" spans="1:1" customFormat="1" x14ac:dyDescent="0.25">
      <c r="A857" s="13"/>
    </row>
    <row r="858" spans="1:1" customFormat="1" x14ac:dyDescent="0.25">
      <c r="A858" s="13"/>
    </row>
    <row r="859" spans="1:1" customFormat="1" x14ac:dyDescent="0.25">
      <c r="A859" s="13"/>
    </row>
    <row r="860" spans="1:1" customFormat="1" x14ac:dyDescent="0.25">
      <c r="A860" s="13"/>
    </row>
    <row r="861" spans="1:1" customFormat="1" x14ac:dyDescent="0.25">
      <c r="A861" s="13"/>
    </row>
    <row r="862" spans="1:1" customFormat="1" x14ac:dyDescent="0.25">
      <c r="A862" s="13"/>
    </row>
    <row r="863" spans="1:1" customFormat="1" x14ac:dyDescent="0.25">
      <c r="A863" s="13"/>
    </row>
    <row r="864" spans="1:1" customFormat="1" x14ac:dyDescent="0.25">
      <c r="A864" s="13"/>
    </row>
    <row r="865" spans="1:1" customFormat="1" x14ac:dyDescent="0.25">
      <c r="A865" s="13"/>
    </row>
    <row r="866" spans="1:1" customFormat="1" x14ac:dyDescent="0.25">
      <c r="A866" s="13"/>
    </row>
    <row r="867" spans="1:1" customFormat="1" x14ac:dyDescent="0.25">
      <c r="A867" s="13"/>
    </row>
    <row r="868" spans="1:1" customFormat="1" x14ac:dyDescent="0.25">
      <c r="A868" s="13"/>
    </row>
    <row r="869" spans="1:1" customFormat="1" x14ac:dyDescent="0.25">
      <c r="A869" s="13"/>
    </row>
    <row r="870" spans="1:1" customFormat="1" x14ac:dyDescent="0.25">
      <c r="A870" s="13"/>
    </row>
    <row r="871" spans="1:1" customFormat="1" x14ac:dyDescent="0.25">
      <c r="A871" s="13"/>
    </row>
    <row r="872" spans="1:1" customFormat="1" x14ac:dyDescent="0.25">
      <c r="A872" s="13"/>
    </row>
    <row r="873" spans="1:1" customFormat="1" x14ac:dyDescent="0.25">
      <c r="A873" s="13"/>
    </row>
    <row r="874" spans="1:1" customFormat="1" x14ac:dyDescent="0.25">
      <c r="A874" s="13"/>
    </row>
    <row r="875" spans="1:1" customFormat="1" x14ac:dyDescent="0.25">
      <c r="A875" s="13"/>
    </row>
    <row r="876" spans="1:1" customFormat="1" x14ac:dyDescent="0.25">
      <c r="A876" s="13"/>
    </row>
    <row r="877" spans="1:1" customFormat="1" x14ac:dyDescent="0.25">
      <c r="A877" s="13"/>
    </row>
    <row r="878" spans="1:1" customFormat="1" x14ac:dyDescent="0.25">
      <c r="A878" s="13"/>
    </row>
    <row r="879" spans="1:1" customFormat="1" x14ac:dyDescent="0.25">
      <c r="A879" s="13"/>
    </row>
    <row r="880" spans="1:1" customFormat="1" x14ac:dyDescent="0.25">
      <c r="A880" s="13"/>
    </row>
    <row r="881" spans="1:1" customFormat="1" x14ac:dyDescent="0.25">
      <c r="A881" s="13"/>
    </row>
    <row r="882" spans="1:1" customFormat="1" x14ac:dyDescent="0.25">
      <c r="A882" s="13"/>
    </row>
    <row r="883" spans="1:1" customFormat="1" x14ac:dyDescent="0.25">
      <c r="A883" s="13"/>
    </row>
    <row r="884" spans="1:1" customFormat="1" x14ac:dyDescent="0.25">
      <c r="A884" s="13"/>
    </row>
    <row r="885" spans="1:1" customFormat="1" x14ac:dyDescent="0.25">
      <c r="A885" s="13"/>
    </row>
    <row r="886" spans="1:1" customFormat="1" x14ac:dyDescent="0.25">
      <c r="A886" s="13"/>
    </row>
    <row r="887" spans="1:1" customFormat="1" x14ac:dyDescent="0.25">
      <c r="A887" s="13"/>
    </row>
    <row r="888" spans="1:1" customFormat="1" x14ac:dyDescent="0.25">
      <c r="A888" s="13"/>
    </row>
    <row r="889" spans="1:1" customFormat="1" x14ac:dyDescent="0.25">
      <c r="A889" s="13"/>
    </row>
    <row r="890" spans="1:1" customFormat="1" x14ac:dyDescent="0.25">
      <c r="A890" s="13"/>
    </row>
    <row r="891" spans="1:1" customFormat="1" x14ac:dyDescent="0.25">
      <c r="A891" s="13"/>
    </row>
    <row r="892" spans="1:1" customFormat="1" x14ac:dyDescent="0.25">
      <c r="A892" s="13"/>
    </row>
    <row r="893" spans="1:1" customFormat="1" x14ac:dyDescent="0.25">
      <c r="A893" s="13"/>
    </row>
    <row r="894" spans="1:1" customFormat="1" x14ac:dyDescent="0.25">
      <c r="A894" s="13"/>
    </row>
    <row r="895" spans="1:1" customFormat="1" x14ac:dyDescent="0.25">
      <c r="A895" s="13"/>
    </row>
    <row r="896" spans="1:1" customFormat="1" x14ac:dyDescent="0.25">
      <c r="A896" s="13"/>
    </row>
    <row r="897" spans="1:1" customFormat="1" x14ac:dyDescent="0.25">
      <c r="A897" s="13"/>
    </row>
    <row r="898" spans="1:1" customFormat="1" x14ac:dyDescent="0.25">
      <c r="A898" s="13"/>
    </row>
    <row r="899" spans="1:1" customFormat="1" x14ac:dyDescent="0.25">
      <c r="A899" s="13"/>
    </row>
    <row r="900" spans="1:1" customFormat="1" x14ac:dyDescent="0.25">
      <c r="A900" s="13"/>
    </row>
    <row r="901" spans="1:1" customFormat="1" x14ac:dyDescent="0.25">
      <c r="A901" s="13"/>
    </row>
    <row r="902" spans="1:1" customFormat="1" x14ac:dyDescent="0.25">
      <c r="A902" s="13"/>
    </row>
    <row r="903" spans="1:1" customFormat="1" x14ac:dyDescent="0.25">
      <c r="A903" s="13"/>
    </row>
    <row r="904" spans="1:1" customFormat="1" x14ac:dyDescent="0.25">
      <c r="A904" s="13"/>
    </row>
    <row r="905" spans="1:1" customFormat="1" x14ac:dyDescent="0.25">
      <c r="A905" s="13"/>
    </row>
    <row r="906" spans="1:1" customFormat="1" x14ac:dyDescent="0.25">
      <c r="A906" s="13"/>
    </row>
    <row r="907" spans="1:1" customFormat="1" x14ac:dyDescent="0.25">
      <c r="A907" s="13"/>
    </row>
    <row r="908" spans="1:1" customFormat="1" x14ac:dyDescent="0.25">
      <c r="A908" s="13"/>
    </row>
    <row r="909" spans="1:1" customFormat="1" x14ac:dyDescent="0.25">
      <c r="A909" s="13"/>
    </row>
    <row r="910" spans="1:1" customFormat="1" x14ac:dyDescent="0.25">
      <c r="A910" s="13"/>
    </row>
    <row r="911" spans="1:1" customFormat="1" x14ac:dyDescent="0.25">
      <c r="A911" s="13"/>
    </row>
    <row r="912" spans="1:1" customFormat="1" x14ac:dyDescent="0.25">
      <c r="A912" s="13"/>
    </row>
    <row r="913" spans="1:1" customFormat="1" x14ac:dyDescent="0.25">
      <c r="A913" s="13"/>
    </row>
    <row r="914" spans="1:1" customFormat="1" x14ac:dyDescent="0.25">
      <c r="A914" s="13"/>
    </row>
    <row r="915" spans="1:1" customFormat="1" x14ac:dyDescent="0.25">
      <c r="A915" s="13"/>
    </row>
    <row r="916" spans="1:1" customFormat="1" x14ac:dyDescent="0.25">
      <c r="A916" s="13"/>
    </row>
    <row r="917" spans="1:1" customFormat="1" x14ac:dyDescent="0.25">
      <c r="A917" s="13"/>
    </row>
    <row r="918" spans="1:1" customFormat="1" x14ac:dyDescent="0.25">
      <c r="A918" s="13"/>
    </row>
    <row r="919" spans="1:1" customFormat="1" x14ac:dyDescent="0.25">
      <c r="A919" s="13"/>
    </row>
    <row r="920" spans="1:1" customFormat="1" x14ac:dyDescent="0.25">
      <c r="A920" s="13"/>
    </row>
    <row r="921" spans="1:1" customFormat="1" x14ac:dyDescent="0.25">
      <c r="A921" s="13"/>
    </row>
    <row r="922" spans="1:1" customFormat="1" x14ac:dyDescent="0.25">
      <c r="A922" s="13"/>
    </row>
    <row r="923" spans="1:1" customFormat="1" x14ac:dyDescent="0.25">
      <c r="A923" s="13"/>
    </row>
    <row r="924" spans="1:1" customFormat="1" x14ac:dyDescent="0.25">
      <c r="A924" s="13"/>
    </row>
    <row r="925" spans="1:1" customFormat="1" x14ac:dyDescent="0.25">
      <c r="A925" s="13"/>
    </row>
    <row r="926" spans="1:1" customFormat="1" x14ac:dyDescent="0.25">
      <c r="A926" s="13"/>
    </row>
    <row r="927" spans="1:1" customFormat="1" x14ac:dyDescent="0.25">
      <c r="A927" s="13"/>
    </row>
    <row r="928" spans="1:1" customFormat="1" x14ac:dyDescent="0.25">
      <c r="A928" s="13"/>
    </row>
    <row r="929" spans="1:1" customFormat="1" x14ac:dyDescent="0.25">
      <c r="A929" s="13"/>
    </row>
    <row r="930" spans="1:1" customFormat="1" x14ac:dyDescent="0.25">
      <c r="A930" s="13"/>
    </row>
    <row r="931" spans="1:1" customFormat="1" x14ac:dyDescent="0.25">
      <c r="A931" s="13"/>
    </row>
    <row r="932" spans="1:1" customFormat="1" x14ac:dyDescent="0.25">
      <c r="A932" s="13"/>
    </row>
    <row r="933" spans="1:1" customFormat="1" x14ac:dyDescent="0.25">
      <c r="A933" s="13"/>
    </row>
    <row r="934" spans="1:1" customFormat="1" x14ac:dyDescent="0.25">
      <c r="A934" s="13"/>
    </row>
    <row r="935" spans="1:1" customFormat="1" x14ac:dyDescent="0.25">
      <c r="A935" s="13"/>
    </row>
    <row r="936" spans="1:1" customFormat="1" x14ac:dyDescent="0.25">
      <c r="A936" s="13"/>
    </row>
    <row r="937" spans="1:1" customFormat="1" x14ac:dyDescent="0.25">
      <c r="A937" s="13"/>
    </row>
    <row r="938" spans="1:1" customFormat="1" x14ac:dyDescent="0.25">
      <c r="A938" s="13"/>
    </row>
    <row r="939" spans="1:1" customFormat="1" x14ac:dyDescent="0.25">
      <c r="A939" s="13"/>
    </row>
    <row r="940" spans="1:1" customFormat="1" x14ac:dyDescent="0.25">
      <c r="A940" s="13"/>
    </row>
    <row r="941" spans="1:1" customFormat="1" x14ac:dyDescent="0.25">
      <c r="A941" s="13"/>
    </row>
    <row r="942" spans="1:1" customFormat="1" x14ac:dyDescent="0.25">
      <c r="A942" s="13"/>
    </row>
    <row r="943" spans="1:1" customFormat="1" x14ac:dyDescent="0.25">
      <c r="A943" s="13"/>
    </row>
    <row r="944" spans="1:1" customFormat="1" x14ac:dyDescent="0.25">
      <c r="A944" s="13"/>
    </row>
    <row r="945" spans="1:1" customFormat="1" x14ac:dyDescent="0.25">
      <c r="A945" s="13"/>
    </row>
    <row r="946" spans="1:1" customFormat="1" x14ac:dyDescent="0.25">
      <c r="A946" s="13"/>
    </row>
    <row r="947" spans="1:1" customFormat="1" x14ac:dyDescent="0.25">
      <c r="A947" s="13"/>
    </row>
    <row r="948" spans="1:1" customFormat="1" x14ac:dyDescent="0.25">
      <c r="A948" s="13"/>
    </row>
    <row r="949" spans="1:1" customFormat="1" x14ac:dyDescent="0.25">
      <c r="A949" s="13"/>
    </row>
    <row r="950" spans="1:1" customFormat="1" x14ac:dyDescent="0.25">
      <c r="A950" s="13"/>
    </row>
    <row r="951" spans="1:1" customFormat="1" x14ac:dyDescent="0.25">
      <c r="A951" s="13"/>
    </row>
    <row r="952" spans="1:1" customFormat="1" x14ac:dyDescent="0.25">
      <c r="A952" s="13"/>
    </row>
    <row r="953" spans="1:1" customFormat="1" x14ac:dyDescent="0.25">
      <c r="A953" s="13"/>
    </row>
    <row r="954" spans="1:1" customFormat="1" x14ac:dyDescent="0.25">
      <c r="A954" s="13"/>
    </row>
    <row r="955" spans="1:1" customFormat="1" x14ac:dyDescent="0.25">
      <c r="A955" s="13"/>
    </row>
    <row r="956" spans="1:1" customFormat="1" x14ac:dyDescent="0.25">
      <c r="A956" s="13"/>
    </row>
    <row r="957" spans="1:1" customFormat="1" x14ac:dyDescent="0.25">
      <c r="A957" s="13"/>
    </row>
    <row r="958" spans="1:1" customFormat="1" x14ac:dyDescent="0.25">
      <c r="A958" s="13"/>
    </row>
    <row r="959" spans="1:1" customFormat="1" x14ac:dyDescent="0.25">
      <c r="A959" s="13"/>
    </row>
    <row r="960" spans="1:1" customFormat="1" x14ac:dyDescent="0.25">
      <c r="A960" s="13"/>
    </row>
    <row r="961" spans="1:1" customFormat="1" x14ac:dyDescent="0.25">
      <c r="A961" s="13"/>
    </row>
    <row r="962" spans="1:1" customFormat="1" x14ac:dyDescent="0.25">
      <c r="A962" s="13"/>
    </row>
    <row r="963" spans="1:1" customFormat="1" x14ac:dyDescent="0.25">
      <c r="A963" s="13"/>
    </row>
    <row r="964" spans="1:1" customFormat="1" x14ac:dyDescent="0.25">
      <c r="A964" s="13"/>
    </row>
    <row r="965" spans="1:1" customFormat="1" x14ac:dyDescent="0.25">
      <c r="A965" s="13"/>
    </row>
    <row r="966" spans="1:1" customFormat="1" x14ac:dyDescent="0.25">
      <c r="A966" s="13"/>
    </row>
    <row r="967" spans="1:1" customFormat="1" x14ac:dyDescent="0.25">
      <c r="A967" s="13"/>
    </row>
    <row r="968" spans="1:1" customFormat="1" x14ac:dyDescent="0.25">
      <c r="A968" s="13"/>
    </row>
    <row r="969" spans="1:1" customFormat="1" x14ac:dyDescent="0.25">
      <c r="A969" s="13"/>
    </row>
    <row r="970" spans="1:1" customFormat="1" x14ac:dyDescent="0.25">
      <c r="A970" s="13"/>
    </row>
    <row r="971" spans="1:1" customFormat="1" x14ac:dyDescent="0.25">
      <c r="A971" s="13"/>
    </row>
    <row r="972" spans="1:1" customFormat="1" x14ac:dyDescent="0.25">
      <c r="A972" s="13"/>
    </row>
    <row r="973" spans="1:1" customFormat="1" x14ac:dyDescent="0.25">
      <c r="A973" s="13"/>
    </row>
    <row r="974" spans="1:1" customFormat="1" x14ac:dyDescent="0.25">
      <c r="A974" s="13"/>
    </row>
    <row r="975" spans="1:1" customFormat="1" x14ac:dyDescent="0.25">
      <c r="A975" s="13"/>
    </row>
    <row r="976" spans="1:1" customFormat="1" x14ac:dyDescent="0.25">
      <c r="A976" s="13"/>
    </row>
    <row r="977" spans="1:1" customFormat="1" x14ac:dyDescent="0.25">
      <c r="A977" s="13"/>
    </row>
    <row r="978" spans="1:1" customFormat="1" x14ac:dyDescent="0.25">
      <c r="A978" s="13"/>
    </row>
    <row r="979" spans="1:1" customFormat="1" x14ac:dyDescent="0.25">
      <c r="A979" s="13"/>
    </row>
    <row r="980" spans="1:1" customFormat="1" x14ac:dyDescent="0.25">
      <c r="A980" s="13"/>
    </row>
    <row r="981" spans="1:1" customFormat="1" x14ac:dyDescent="0.25">
      <c r="A981" s="13"/>
    </row>
    <row r="982" spans="1:1" customFormat="1" x14ac:dyDescent="0.25">
      <c r="A982" s="13"/>
    </row>
    <row r="983" spans="1:1" customFormat="1" x14ac:dyDescent="0.25">
      <c r="A983" s="13"/>
    </row>
    <row r="984" spans="1:1" customFormat="1" x14ac:dyDescent="0.25">
      <c r="A984" s="13"/>
    </row>
    <row r="985" spans="1:1" customFormat="1" x14ac:dyDescent="0.25">
      <c r="A985" s="13"/>
    </row>
    <row r="986" spans="1:1" customFormat="1" x14ac:dyDescent="0.25">
      <c r="A986" s="13"/>
    </row>
    <row r="987" spans="1:1" customFormat="1" x14ac:dyDescent="0.25">
      <c r="A987" s="13"/>
    </row>
    <row r="988" spans="1:1" customFormat="1" x14ac:dyDescent="0.25">
      <c r="A988" s="13"/>
    </row>
    <row r="989" spans="1:1" customFormat="1" x14ac:dyDescent="0.25">
      <c r="A989" s="13"/>
    </row>
    <row r="990" spans="1:1" customFormat="1" x14ac:dyDescent="0.25">
      <c r="A990" s="13"/>
    </row>
    <row r="991" spans="1:1" customFormat="1" x14ac:dyDescent="0.25">
      <c r="A991" s="13"/>
    </row>
    <row r="992" spans="1:1" customFormat="1" x14ac:dyDescent="0.25">
      <c r="A992" s="13"/>
    </row>
    <row r="993" spans="1:10" customFormat="1" x14ac:dyDescent="0.25">
      <c r="A993" s="13"/>
    </row>
    <row r="994" spans="1:10" customFormat="1" x14ac:dyDescent="0.25">
      <c r="A994" s="13"/>
    </row>
    <row r="995" spans="1:10" customFormat="1" x14ac:dyDescent="0.25">
      <c r="A995" s="13"/>
    </row>
    <row r="996" spans="1:10" customFormat="1" x14ac:dyDescent="0.25">
      <c r="A996" s="13"/>
    </row>
    <row r="997" spans="1:10" customFormat="1" x14ac:dyDescent="0.25">
      <c r="A997" s="13"/>
    </row>
    <row r="998" spans="1:10" customFormat="1" x14ac:dyDescent="0.25">
      <c r="A998" s="13"/>
    </row>
    <row r="999" spans="1:10" customFormat="1" x14ac:dyDescent="0.25">
      <c r="A999" s="13"/>
    </row>
    <row r="1000" spans="1:10" customFormat="1" x14ac:dyDescent="0.25">
      <c r="A1000" s="13"/>
    </row>
    <row r="1001" spans="1:10" customFormat="1" x14ac:dyDescent="0.25">
      <c r="A1001" s="13"/>
    </row>
    <row r="1002" spans="1:10" customFormat="1" x14ac:dyDescent="0.25">
      <c r="A1002" s="13"/>
    </row>
    <row r="1003" spans="1:10" customFormat="1" x14ac:dyDescent="0.25">
      <c r="A1003" s="13"/>
      <c r="G1003" s="1"/>
      <c r="I1003" s="5"/>
    </row>
    <row r="1004" spans="1:10" customFormat="1" x14ac:dyDescent="0.25">
      <c r="A1004" s="13"/>
      <c r="G1004" s="1"/>
      <c r="H1004" s="1"/>
      <c r="I1004" s="5"/>
    </row>
    <row r="1005" spans="1:10" customFormat="1" x14ac:dyDescent="0.25">
      <c r="A1005" s="13"/>
      <c r="G1005" s="1"/>
      <c r="H1005" s="1"/>
      <c r="I1005" s="5"/>
    </row>
    <row r="1006" spans="1:10" customFormat="1" x14ac:dyDescent="0.25">
      <c r="A1006" s="13"/>
      <c r="G1006" s="1"/>
      <c r="H1006" s="1"/>
      <c r="I1006" s="5"/>
    </row>
    <row r="1007" spans="1:10" customFormat="1" x14ac:dyDescent="0.25">
      <c r="A1007" s="13"/>
      <c r="G1007" s="1"/>
      <c r="H1007" s="1"/>
      <c r="I1007" s="5"/>
      <c r="J1007" s="1"/>
    </row>
    <row r="1008" spans="1:10" customFormat="1" x14ac:dyDescent="0.25">
      <c r="A1008" s="13"/>
      <c r="G1008" s="1"/>
      <c r="H1008" s="1"/>
      <c r="I1008" s="5"/>
      <c r="J1008" s="1"/>
    </row>
    <row r="1009" spans="1:10" customFormat="1" x14ac:dyDescent="0.25">
      <c r="A1009" s="13"/>
      <c r="G1009" s="1"/>
      <c r="H1009" s="1"/>
      <c r="I1009" s="5"/>
      <c r="J1009" s="1"/>
    </row>
    <row r="1010" spans="1:10" customFormat="1" x14ac:dyDescent="0.25">
      <c r="A1010" s="12"/>
      <c r="B1010" s="1"/>
      <c r="C1010" s="5"/>
      <c r="D1010" s="1"/>
      <c r="E1010" s="1"/>
      <c r="F1010" s="5"/>
      <c r="G1010" s="1"/>
      <c r="H1010" s="1"/>
      <c r="I1010" s="5"/>
      <c r="J1010" s="1"/>
    </row>
    <row r="1011" spans="1:10" customFormat="1" x14ac:dyDescent="0.25">
      <c r="A1011" s="12"/>
      <c r="B1011" s="1"/>
      <c r="C1011" s="5"/>
      <c r="D1011" s="1"/>
      <c r="E1011" s="1"/>
      <c r="F1011" s="5"/>
      <c r="G1011" s="1"/>
      <c r="H1011" s="1"/>
      <c r="I1011" s="5"/>
      <c r="J1011" s="1"/>
    </row>
    <row r="1012" spans="1:10" customFormat="1" x14ac:dyDescent="0.25">
      <c r="A1012" s="12"/>
      <c r="B1012" s="1"/>
      <c r="C1012" s="5"/>
      <c r="D1012" s="1"/>
      <c r="E1012" s="1"/>
      <c r="F1012" s="5"/>
      <c r="G1012" s="1"/>
      <c r="H1012" s="1"/>
      <c r="I1012" s="5"/>
      <c r="J1012" s="1"/>
    </row>
    <row r="1013" spans="1:10" customFormat="1" x14ac:dyDescent="0.25">
      <c r="A1013" s="12"/>
      <c r="B1013" s="1"/>
      <c r="C1013" s="5"/>
      <c r="D1013" s="1"/>
      <c r="E1013" s="1"/>
      <c r="F1013" s="5"/>
      <c r="G1013" s="1"/>
      <c r="H1013" s="1"/>
      <c r="I1013" s="5"/>
      <c r="J1013" s="1"/>
    </row>
    <row r="1014" spans="1:10" customFormat="1" x14ac:dyDescent="0.25">
      <c r="A1014" s="12"/>
      <c r="B1014" s="1"/>
      <c r="C1014" s="5"/>
      <c r="D1014" s="1"/>
      <c r="E1014" s="1"/>
      <c r="F1014" s="5"/>
      <c r="G1014" s="1"/>
      <c r="H1014" s="1"/>
      <c r="I1014" s="5"/>
      <c r="J1014" s="1"/>
    </row>
    <row r="1015" spans="1:10" customFormat="1" x14ac:dyDescent="0.25">
      <c r="A1015" s="12"/>
      <c r="B1015" s="1"/>
      <c r="C1015" s="5"/>
      <c r="D1015" s="1"/>
      <c r="E1015" s="1"/>
      <c r="F1015" s="5"/>
      <c r="G1015" s="1"/>
      <c r="H1015" s="1"/>
      <c r="I1015" s="5"/>
      <c r="J1015" s="1"/>
    </row>
  </sheetData>
  <mergeCells count="15">
    <mergeCell ref="A1:C1"/>
    <mergeCell ref="D1:F1"/>
    <mergeCell ref="G1:I1"/>
    <mergeCell ref="C3:C8"/>
    <mergeCell ref="C21:C26"/>
    <mergeCell ref="C9:C14"/>
    <mergeCell ref="C15:C20"/>
    <mergeCell ref="C27:C32"/>
    <mergeCell ref="C33:C38"/>
    <mergeCell ref="A3:A8"/>
    <mergeCell ref="A9:A14"/>
    <mergeCell ref="A15:A20"/>
    <mergeCell ref="A21:A26"/>
    <mergeCell ref="A27:A32"/>
    <mergeCell ref="A33:A38"/>
  </mergeCells>
  <conditionalFormatting sqref="G26 A3:D3 B10:B13 C15 B4:B8 A15 A21 A27 A33 G3:G23 F3:F6 D4:D6 D7:F8 D11:F11 A9:D9 D10 F9:F10">
    <cfRule type="cellIs" dxfId="62" priority="75" operator="equal">
      <formula>"she/her"</formula>
    </cfRule>
    <cfRule type="cellIs" dxfId="61" priority="76" operator="equal">
      <formula>"he/him"</formula>
    </cfRule>
    <cfRule type="cellIs" dxfId="60" priority="77" operator="equal">
      <formula>"they/them"</formula>
    </cfRule>
  </conditionalFormatting>
  <conditionalFormatting sqref="G26 A3:D3 B10:B13 C15 B4:B8 A15 A21 A27 A33 G3:G23 F3:F6 D4:D6 D7:F8 D11:F11 A9:D9 D10 F9:F10">
    <cfRule type="cellIs" dxfId="59" priority="71" operator="equal">
      <formula>"bottom"</formula>
    </cfRule>
    <cfRule type="cellIs" dxfId="58" priority="72" operator="equal">
      <formula>"top"</formula>
    </cfRule>
    <cfRule type="cellIs" dxfId="57" priority="73" operator="equal">
      <formula>"right"</formula>
    </cfRule>
    <cfRule type="cellIs" dxfId="56" priority="74" operator="equal">
      <formula>"left"</formula>
    </cfRule>
  </conditionalFormatting>
  <conditionalFormatting sqref="B14">
    <cfRule type="cellIs" dxfId="55" priority="68" operator="equal">
      <formula>"she/her"</formula>
    </cfRule>
    <cfRule type="cellIs" dxfId="54" priority="69" operator="equal">
      <formula>"he/him"</formula>
    </cfRule>
    <cfRule type="cellIs" dxfId="53" priority="70" operator="equal">
      <formula>"they/them"</formula>
    </cfRule>
  </conditionalFormatting>
  <conditionalFormatting sqref="B14">
    <cfRule type="cellIs" dxfId="52" priority="64" operator="equal">
      <formula>"bottom"</formula>
    </cfRule>
    <cfRule type="cellIs" dxfId="51" priority="65" operator="equal">
      <formula>"top"</formula>
    </cfRule>
    <cfRule type="cellIs" dxfId="50" priority="66" operator="equal">
      <formula>"right"</formula>
    </cfRule>
    <cfRule type="cellIs" dxfId="49" priority="67" operator="equal">
      <formula>"left"</formula>
    </cfRule>
  </conditionalFormatting>
  <conditionalFormatting sqref="D15:D16">
    <cfRule type="cellIs" dxfId="48" priority="61" operator="equal">
      <formula>"she/her"</formula>
    </cfRule>
    <cfRule type="cellIs" dxfId="47" priority="62" operator="equal">
      <formula>"he/him"</formula>
    </cfRule>
    <cfRule type="cellIs" dxfId="46" priority="63" operator="equal">
      <formula>"they/them"</formula>
    </cfRule>
  </conditionalFormatting>
  <conditionalFormatting sqref="D15:D16">
    <cfRule type="cellIs" dxfId="45" priority="57" operator="equal">
      <formula>"bottom"</formula>
    </cfRule>
    <cfRule type="cellIs" dxfId="44" priority="58" operator="equal">
      <formula>"top"</formula>
    </cfRule>
    <cfRule type="cellIs" dxfId="43" priority="59" operator="equal">
      <formula>"right"</formula>
    </cfRule>
    <cfRule type="cellIs" dxfId="42" priority="60" operator="equal">
      <formula>"left"</formula>
    </cfRule>
  </conditionalFormatting>
  <conditionalFormatting sqref="D23:E26 D21:D22 D29:E29 D27:D28">
    <cfRule type="cellIs" dxfId="41" priority="54" operator="equal">
      <formula>"she/her"</formula>
    </cfRule>
    <cfRule type="cellIs" dxfId="40" priority="55" operator="equal">
      <formula>"he/him"</formula>
    </cfRule>
    <cfRule type="cellIs" dxfId="39" priority="56" operator="equal">
      <formula>"they/them"</formula>
    </cfRule>
  </conditionalFormatting>
  <conditionalFormatting sqref="D23:E26 D21:D22 D29:E29 D27:D28">
    <cfRule type="cellIs" dxfId="38" priority="50" operator="equal">
      <formula>"bottom"</formula>
    </cfRule>
    <cfRule type="cellIs" dxfId="37" priority="51" operator="equal">
      <formula>"top"</formula>
    </cfRule>
    <cfRule type="cellIs" dxfId="36" priority="52" operator="equal">
      <formula>"right"</formula>
    </cfRule>
    <cfRule type="cellIs" dxfId="35" priority="53" operator="equal">
      <formula>"left"</formula>
    </cfRule>
  </conditionalFormatting>
  <conditionalFormatting sqref="D34">
    <cfRule type="cellIs" dxfId="34" priority="47" operator="equal">
      <formula>"she/her"</formula>
    </cfRule>
    <cfRule type="cellIs" dxfId="33" priority="48" operator="equal">
      <formula>"he/him"</formula>
    </cfRule>
    <cfRule type="cellIs" dxfId="32" priority="49" operator="equal">
      <formula>"they/them"</formula>
    </cfRule>
  </conditionalFormatting>
  <conditionalFormatting sqref="D34">
    <cfRule type="cellIs" dxfId="31" priority="43" operator="equal">
      <formula>"bottom"</formula>
    </cfRule>
    <cfRule type="cellIs" dxfId="30" priority="44" operator="equal">
      <formula>"top"</formula>
    </cfRule>
    <cfRule type="cellIs" dxfId="29" priority="45" operator="equal">
      <formula>"right"</formula>
    </cfRule>
    <cfRule type="cellIs" dxfId="28" priority="46" operator="equal">
      <formula>"left"</formula>
    </cfRule>
  </conditionalFormatting>
  <conditionalFormatting sqref="C21">
    <cfRule type="cellIs" dxfId="27" priority="33" operator="equal">
      <formula>"she/her"</formula>
    </cfRule>
    <cfRule type="cellIs" dxfId="26" priority="34" operator="equal">
      <formula>"he/him"</formula>
    </cfRule>
    <cfRule type="cellIs" dxfId="25" priority="35" operator="equal">
      <formula>"they/them"</formula>
    </cfRule>
  </conditionalFormatting>
  <conditionalFormatting sqref="C21">
    <cfRule type="cellIs" dxfId="24" priority="29" operator="equal">
      <formula>"bottom"</formula>
    </cfRule>
    <cfRule type="cellIs" dxfId="23" priority="30" operator="equal">
      <formula>"top"</formula>
    </cfRule>
    <cfRule type="cellIs" dxfId="22" priority="31" operator="equal">
      <formula>"right"</formula>
    </cfRule>
    <cfRule type="cellIs" dxfId="21" priority="32" operator="equal">
      <formula>"left"</formula>
    </cfRule>
  </conditionalFormatting>
  <conditionalFormatting sqref="C27">
    <cfRule type="cellIs" dxfId="20" priority="26" operator="equal">
      <formula>"she/her"</formula>
    </cfRule>
    <cfRule type="cellIs" dxfId="19" priority="27" operator="equal">
      <formula>"he/him"</formula>
    </cfRule>
    <cfRule type="cellIs" dxfId="18" priority="28" operator="equal">
      <formula>"they/them"</formula>
    </cfRule>
  </conditionalFormatting>
  <conditionalFormatting sqref="C27">
    <cfRule type="cellIs" dxfId="17" priority="22" operator="equal">
      <formula>"bottom"</formula>
    </cfRule>
    <cfRule type="cellIs" dxfId="16" priority="23" operator="equal">
      <formula>"top"</formula>
    </cfRule>
    <cfRule type="cellIs" dxfId="15" priority="24" operator="equal">
      <formula>"right"</formula>
    </cfRule>
    <cfRule type="cellIs" dxfId="14" priority="25" operator="equal">
      <formula>"left"</formula>
    </cfRule>
  </conditionalFormatting>
  <conditionalFormatting sqref="C33">
    <cfRule type="cellIs" dxfId="13" priority="19" operator="equal">
      <formula>"she/her"</formula>
    </cfRule>
    <cfRule type="cellIs" dxfId="12" priority="20" operator="equal">
      <formula>"he/him"</formula>
    </cfRule>
    <cfRule type="cellIs" dxfId="11" priority="21" operator="equal">
      <formula>"they/them"</formula>
    </cfRule>
  </conditionalFormatting>
  <conditionalFormatting sqref="C33">
    <cfRule type="cellIs" dxfId="10" priority="15" operator="equal">
      <formula>"bottom"</formula>
    </cfRule>
    <cfRule type="cellIs" dxfId="9" priority="16" operator="equal">
      <formula>"top"</formula>
    </cfRule>
    <cfRule type="cellIs" dxfId="8" priority="17" operator="equal">
      <formula>"right"</formula>
    </cfRule>
    <cfRule type="cellIs" dxfId="7" priority="18" operator="equal">
      <formula>"left"</formula>
    </cfRule>
  </conditionalFormatting>
  <conditionalFormatting sqref="D33">
    <cfRule type="cellIs" dxfId="6" priority="12" operator="equal">
      <formula>"she/her"</formula>
    </cfRule>
    <cfRule type="cellIs" dxfId="5" priority="13" operator="equal">
      <formula>"he/him"</formula>
    </cfRule>
    <cfRule type="cellIs" dxfId="4" priority="14" operator="equal">
      <formula>"they/them"</formula>
    </cfRule>
  </conditionalFormatting>
  <conditionalFormatting sqref="D33">
    <cfRule type="cellIs" dxfId="3" priority="8" operator="equal">
      <formula>"bottom"</formula>
    </cfRule>
    <cfRule type="cellIs" dxfId="2" priority="9" operator="equal">
      <formula>"top"</formula>
    </cfRule>
    <cfRule type="cellIs" dxfId="1" priority="10" operator="equal">
      <formula>"right"</formula>
    </cfRule>
    <cfRule type="cellIs" dxfId="0" priority="11" operator="equal">
      <formula>"left"</formula>
    </cfRule>
  </conditionalFormatting>
  <hyperlinks>
    <hyperlink ref="F9" r:id="rId1" xr:uid="{E8F4AABD-B951-41EB-B78D-7F1EBA0473D0}"/>
    <hyperlink ref="F3" r:id="rId2" xr:uid="{3BB83B04-124B-404F-811C-4D9B534E0032}"/>
    <hyperlink ref="F4" r:id="rId3" xr:uid="{2918C192-BECB-4D6C-9439-B3500BF35EA5}"/>
    <hyperlink ref="F10" r:id="rId4" xr:uid="{7D9FED87-FAFC-43C9-B682-0D4F1A85B7A7}"/>
    <hyperlink ref="F34" r:id="rId5" xr:uid="{9A5B0FB7-9895-423A-8BA5-6D7EDBC11FC1}"/>
    <hyperlink ref="F15" r:id="rId6" xr:uid="{22B5E2EF-22FC-42EE-B98F-1C4155DA7D95}"/>
    <hyperlink ref="F16" r:id="rId7" xr:uid="{393C60A6-DC1A-4106-A42D-DD866EBA3061}"/>
    <hyperlink ref="F22" r:id="rId8" xr:uid="{98BA0479-9345-46A1-A9D4-92514331B083}"/>
    <hyperlink ref="F21" r:id="rId9" xr:uid="{D927653C-9FF7-43EC-A0CE-0B615B1C9A8B}"/>
    <hyperlink ref="F28" r:id="rId10" xr:uid="{EC833D14-EADE-4549-895E-21BFD7513E91}"/>
    <hyperlink ref="F27" r:id="rId11" xr:uid="{A770F9FE-B348-4A62-8EA1-B963BD911D5B}"/>
    <hyperlink ref="I12" r:id="rId12" xr:uid="{C9F108E5-1928-48F7-B14D-98D76D75BFA6}"/>
    <hyperlink ref="I29" r:id="rId13" xr:uid="{DB9AF15E-A5BA-47C5-AA60-C77AD9A35032}"/>
    <hyperlink ref="I18" r:id="rId14" xr:uid="{F18AE106-7D96-4B07-AD50-ACB052745B52}"/>
    <hyperlink ref="I27" r:id="rId15" xr:uid="{D7708DCE-4DBA-489C-80BE-9BE8ACCC77CB}"/>
    <hyperlink ref="I5" r:id="rId16" xr:uid="{C10E949C-2B64-4B20-A46D-AAAC3C6D206B}"/>
    <hyperlink ref="I30" r:id="rId17" xr:uid="{2E0F1FAF-9EF4-4A1B-AB12-2DA09F260BD4}"/>
    <hyperlink ref="H3" r:id="rId18" display="https://freepngimg.com/author/scottward-7902" xr:uid="{07A9A3B2-4D0D-4FD3-A217-EFD6C06EB2F8}"/>
    <hyperlink ref="H4" r:id="rId19" display="https://freepngimg.com/author/lydiasimm-7560" xr:uid="{F57ECBCA-A293-4AD3-A23B-88194E5C2F59}"/>
    <hyperlink ref="H5" r:id="rId20" display="https://freepngimg.com/author/lydiasimm-7560" xr:uid="{2BC01298-CE46-4BB1-963E-60DB73B995C4}"/>
    <hyperlink ref="H6" r:id="rId21" display="https://freepngimg.com/author/brettcrof-391" xr:uid="{0056AD2D-893D-4286-A5B8-1C8EDBA349D0}"/>
    <hyperlink ref="H7" r:id="rId22" display="https://freepngimg.com/author/lydiasimm-7560" xr:uid="{7CDE5CBB-FA10-4EC4-A411-7E4627CE5E82}"/>
    <hyperlink ref="H8" r:id="rId23" display="https://freepngimg.com/author/scottward-7902" xr:uid="{7F1A2E66-FEC5-4241-AB2D-BB2808F50D71}"/>
    <hyperlink ref="H9" r:id="rId24" display="https://freepngimg.com/author/alexisbai-5859" xr:uid="{13FD934C-C5EB-4497-9F7F-7239FE1F5DE2}"/>
    <hyperlink ref="H10" r:id="rId25" display="https://freepngimg.com/author/scottward-7902" xr:uid="{8FD1C88F-12C4-4726-B573-3EB508A7C772}"/>
    <hyperlink ref="H11" r:id="rId26" display="https://freepngimg.com/author/hannahhil-5479" xr:uid="{73A29115-356D-4CCD-B77D-AE59761E0A42}"/>
    <hyperlink ref="H12" r:id="rId27" display="https://freepngimg.com/author/hannahhil-5479" xr:uid="{9739BF47-B2CE-4AF3-8250-A5ED3BCE4884}"/>
    <hyperlink ref="H13" r:id="rId28" display="https://freepngimg.com/author/hannahhil-5479" xr:uid="{8A199AE2-EA78-48B3-B55E-790B6C7ED5D3}"/>
    <hyperlink ref="H14" r:id="rId29" display="https://freepngimg.com/author/hannahhil-5479" xr:uid="{2AA213B4-FAB7-4184-BAF6-ECFA57C17D60}"/>
    <hyperlink ref="H15" r:id="rId30" display="https://freepngimg.com/author/brettcrof-391" xr:uid="{D12CBC9C-9BCF-499C-8FA5-EC204E07A4C7}"/>
    <hyperlink ref="H17" r:id="rId31" display="https://freepngimg.com/author/brettcrof-391" xr:uid="{625672B8-7044-45AC-89FF-BA15E917692D}"/>
    <hyperlink ref="H18" r:id="rId32" display="https://freepngimg.com/author/lydiasimm-7560" xr:uid="{D067A88F-5E01-4164-8567-DD89B1A43B6A}"/>
    <hyperlink ref="H19" r:id="rId33" display="https://freepngimg.com/author/scottward-7902" xr:uid="{BA8147F8-7042-42AD-A49B-18D700694D46}"/>
    <hyperlink ref="H20" r:id="rId34" display="https://freepngimg.com/author/hannahhil-5479" xr:uid="{B24430EF-FCAD-4CEB-B4BB-3355C6074470}"/>
    <hyperlink ref="H21" r:id="rId35" display="https://freepngimg.com/author/brettcrof-391" xr:uid="{8E270F35-E7C5-4FDA-A300-F3F7D72A7941}"/>
    <hyperlink ref="H22" r:id="rId36" display="https://freepngimg.com/author/lydiasimm-7560" xr:uid="{2ECE9775-8D68-48DE-80D1-7C1D6C416E5D}"/>
    <hyperlink ref="H23" r:id="rId37" display="https://freepngimg.com/author/hannahhil-5479" xr:uid="{5A6A3942-661C-4E9F-9D4A-19AC9C38E121}"/>
    <hyperlink ref="H24" r:id="rId38" display="https://freepngimg.com/author/alexisbai-5859" xr:uid="{64467A29-E1CC-4E04-8BA5-68BDC83D465D}"/>
    <hyperlink ref="H25" r:id="rId39" display="https://freepngimg.com/author/lydiasimm-7560" xr:uid="{A7235EB7-EDFC-410D-8A54-804C35A657AD}"/>
    <hyperlink ref="H26" r:id="rId40" display="https://freepngimg.com/author/scottward-7902" xr:uid="{2EA5AC5B-55CB-4008-AB14-3035C2E4459C}"/>
    <hyperlink ref="H27" r:id="rId41" display="https://freepngimg.com/author/alexisbai-5859" xr:uid="{0F61156F-ED54-4759-ADAA-144F8530B5E9}"/>
    <hyperlink ref="H28" r:id="rId42" display="https://freepngimg.com/author/hannahhil-5479" xr:uid="{7E5B89EE-2988-406A-AC5A-43EACAE96864}"/>
    <hyperlink ref="H29" r:id="rId43" display="https://freepngimg.com/author/lydiasimm-7560" xr:uid="{FC5A123C-C7D4-4024-9CC6-BC8FF64A2436}"/>
    <hyperlink ref="H30" r:id="rId44" display="https://freepngimg.com/author/lydiasimm-7560" xr:uid="{C15F70D6-2E89-48E7-A9E6-78A8054ABF8B}"/>
    <hyperlink ref="H31" r:id="rId45" display="https://freepngimg.com/author/alexisbai-5859" xr:uid="{9A392422-E723-4083-998E-47747C75F1CD}"/>
    <hyperlink ref="H32" r:id="rId46" display="https://freepngimg.com/author/hannahhil-5479" xr:uid="{02B4B2A0-A016-4A7C-A471-8524F7DC87D8}"/>
    <hyperlink ref="H33" r:id="rId47" display="https://freepngimg.com/author/alexisbai-5859" xr:uid="{B04039A9-8B0C-4414-9935-9FB690C8FDC7}"/>
    <hyperlink ref="H34" r:id="rId48" display="https://freepngimg.com/author/lydiasimm-7560" xr:uid="{57AD0413-1C58-459E-98D9-FB7AAFD8C0C6}"/>
    <hyperlink ref="H35" r:id="rId49" display="https://freepngimg.com/author/brettcrof-391" xr:uid="{48ACCB51-F0DC-403D-8EB5-2168ABFA047F}"/>
    <hyperlink ref="H36" r:id="rId50" display="https://freepngimg.com/author/alexisbai-5859" xr:uid="{D513C8E7-1ACB-40C0-B9A4-E1297251DB39}"/>
    <hyperlink ref="H37" r:id="rId51" display="https://freepngimg.com/author/alexisbai-5859" xr:uid="{099C5A40-2D1F-4BC8-8B27-74C3CF6DCB88}"/>
    <hyperlink ref="H38" r:id="rId52" display="https://freepngimg.com/author/lydiasimm-7560" xr:uid="{112AFBB4-6F3A-4563-B4CA-DFC1D700B158}"/>
    <hyperlink ref="I16" r:id="rId53" xr:uid="{79886A99-5CE0-494A-9D12-78604BD1C82D}"/>
    <hyperlink ref="H16" r:id="rId54" display="https://freepngimg.com/author/hannahhil-5479" xr:uid="{3C6B2E32-E8DE-4CAD-BB76-FEAAE0643E14}"/>
    <hyperlink ref="E3" r:id="rId55" display="https://www.pexels.com/@polina-tankilevitch/" xr:uid="{A6D43D15-B798-4E15-9640-9B0072F017F4}"/>
    <hyperlink ref="E4" r:id="rId56" display="https://www.pexels.com/@amina-filkins/" xr:uid="{FD4E5DF4-8973-4734-884E-87CCB9D26531}"/>
    <hyperlink ref="E9" r:id="rId57" display="https://www.pexels.com/@kidrays-jr-162265934/" xr:uid="{4B057B07-845A-473B-87BC-721E689B2D10}"/>
    <hyperlink ref="E10" r:id="rId58" display="https://www.pexels.com/@kindelmedia/" xr:uid="{BDB59C2B-5249-4660-B9C5-653585B947F6}"/>
    <hyperlink ref="E15" r:id="rId59" display="https://www.pexels.com/@mikhail-nilov/" xr:uid="{B4AD8056-03DC-4478-AEB7-D2625BC5E0D3}"/>
    <hyperlink ref="E21" r:id="rId60" display="https://www.pexels.com/@mikhail-nilov/" xr:uid="{B14D1114-C6B2-4AA6-A1D7-9E0E2780961B}"/>
    <hyperlink ref="E16" r:id="rId61" display="https://www.pexels.com/@olly/" xr:uid="{5EDBDEFA-A9F3-47C2-B599-75193B92389C}"/>
    <hyperlink ref="E22" r:id="rId62" display="https://www.pexels.com/@arina-krasnikova/" xr:uid="{B01AECF4-0C8B-4132-A618-84FF8BDA2DCE}"/>
    <hyperlink ref="E28" r:id="rId63" display="https://www.pexels.com/@luyi/" xr:uid="{62748FBB-9682-4440-98F2-FB47BB66DD0D}"/>
    <hyperlink ref="E27" r:id="rId64" display="https://www.pexels.com/@pavel-danilyuk/" xr:uid="{78D7F5D5-7B1B-42CA-B8A9-72A80DB8EE7D}"/>
    <hyperlink ref="E34" r:id="rId65" display="https://www.pexels.com/@skyler-ewing-266953/" xr:uid="{4143B327-EBBE-4F98-8E1C-39E07DFC18C4}"/>
    <hyperlink ref="E33" r:id="rId66" display="https://www.pexels.com/@victoria-borodinova-392079/" xr:uid="{4C8907CF-8752-437F-BB2A-947AE0B1E9FF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 Frames</vt:lpstr>
      <vt:lpstr>Character Sets</vt:lpstr>
      <vt:lpstr>Lists_Production</vt:lpstr>
      <vt:lpstr>Lists_Characters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Gardner</dc:creator>
  <cp:lastModifiedBy>Bethany Gardner</cp:lastModifiedBy>
  <dcterms:created xsi:type="dcterms:W3CDTF">2022-03-23T00:45:45Z</dcterms:created>
  <dcterms:modified xsi:type="dcterms:W3CDTF">2022-08-27T19:46:44Z</dcterms:modified>
</cp:coreProperties>
</file>