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drawings/drawing8.xml" ContentType="application/vnd.openxmlformats-officedocument.drawing+xml"/>
  <Override PartName="/xl/charts/chart17.xml" ContentType="application/vnd.openxmlformats-officedocument.drawingml.chart+xml"/>
  <Override PartName="/xl/drawings/drawing9.xml" ContentType="application/vnd.openxmlformats-officedocument.drawing+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aliyamittelman/Downloads/"/>
    </mc:Choice>
  </mc:AlternateContent>
  <xr:revisionPtr revIDLastSave="0" documentId="13_ncr:1_{493B6324-D534-D04B-AD2C-F5E4DBA20576}" xr6:coauthVersionLast="47" xr6:coauthVersionMax="47" xr10:uidLastSave="{00000000-0000-0000-0000-000000000000}"/>
  <bookViews>
    <workbookView xWindow="0" yWindow="500" windowWidth="28800" windowHeight="15800" xr2:uid="{00000000-000D-0000-FFFF-FFFF00000000}"/>
  </bookViews>
  <sheets>
    <sheet name="Form Responses 1" sheetId="1" r:id="rId1"/>
    <sheet name="Students" sheetId="3" r:id="rId2"/>
    <sheet name="Website Data" sheetId="4" r:id="rId3"/>
    <sheet name="Teachers" sheetId="5" r:id="rId4"/>
    <sheet name="Professionals" sheetId="6" r:id="rId5"/>
    <sheet name="Source" sheetId="7" r:id="rId6"/>
    <sheet name="Best Describes You" sheetId="8" r:id="rId7"/>
    <sheet name="Survey Responses" sheetId="9" r:id="rId8"/>
    <sheet name="Google Search" sheetId="10" r:id="rId9"/>
    <sheet name="Copy of Google Search" sheetId="11" r:id="rId10"/>
  </sheets>
  <definedNames>
    <definedName name="Z_DDB26AC4_5828_4FEB_9BFB_990B57A8F90C_.wvu.FilterData" localSheetId="0" hidden="1">'Form Responses 1'!$A$1:$Y$2158</definedName>
  </definedNames>
  <calcPr calcId="191029"/>
  <customWorkbookViews>
    <customWorkbookView name="Filter 1" guid="{DDB26AC4-5828-4FEB-9BFB-990B57A8F90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11" l="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D3" i="11"/>
  <c r="E3" i="11" s="1"/>
  <c r="D3" i="10"/>
  <c r="D4" i="10" s="1"/>
  <c r="A3" i="9"/>
  <c r="B2" i="9"/>
  <c r="A2" i="9"/>
  <c r="B3" i="9" s="1"/>
  <c r="B1" i="9"/>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A29" i="8"/>
  <c r="B29" i="8" s="1"/>
  <c r="A28" i="8"/>
  <c r="B28" i="8" s="1"/>
  <c r="E27" i="8"/>
  <c r="B27" i="8"/>
  <c r="A26" i="8"/>
  <c r="B26" i="8" s="1"/>
  <c r="D25" i="8"/>
  <c r="A25" i="8"/>
  <c r="B25" i="8" s="1"/>
  <c r="D24" i="8"/>
  <c r="A24" i="8"/>
  <c r="B24" i="8" s="1"/>
  <c r="D23" i="8"/>
  <c r="A23" i="8"/>
  <c r="B23" i="8" s="1"/>
  <c r="D22" i="8"/>
  <c r="D26" i="8" s="1"/>
  <c r="A22" i="8"/>
  <c r="M15" i="8"/>
  <c r="M14" i="8"/>
  <c r="M13" i="8"/>
  <c r="M12" i="8"/>
  <c r="M11" i="8"/>
  <c r="Q7" i="8"/>
  <c r="R15" i="8" s="1"/>
  <c r="P7" i="8"/>
  <c r="O7" i="8"/>
  <c r="N7" i="8"/>
  <c r="L7" i="8"/>
  <c r="Q6" i="8"/>
  <c r="P6" i="8"/>
  <c r="O6" i="8"/>
  <c r="N6" i="8"/>
  <c r="L6" i="8"/>
  <c r="Q5" i="8"/>
  <c r="P5" i="8"/>
  <c r="O5" i="8"/>
  <c r="N5" i="8"/>
  <c r="L5" i="8"/>
  <c r="Q4" i="8"/>
  <c r="R12" i="8" s="1"/>
  <c r="P4" i="8"/>
  <c r="O4" i="8"/>
  <c r="N4" i="8"/>
  <c r="L4" i="8"/>
  <c r="Q3" i="8"/>
  <c r="R11" i="8" s="1"/>
  <c r="P3" i="8"/>
  <c r="O3" i="8"/>
  <c r="N3" i="8"/>
  <c r="L3" i="8"/>
  <c r="M3" i="8" s="1"/>
  <c r="N11" i="8" s="1"/>
  <c r="Q2" i="8"/>
  <c r="R14" i="8" s="1"/>
  <c r="P2" i="8"/>
  <c r="Q15" i="8" s="1"/>
  <c r="O2" i="8"/>
  <c r="P13" i="8" s="1"/>
  <c r="N2" i="8"/>
  <c r="L2" i="8"/>
  <c r="M5" i="8" s="1"/>
  <c r="N13" i="8" s="1"/>
  <c r="B28" i="7"/>
  <c r="B27" i="7"/>
  <c r="B26" i="7"/>
  <c r="B25" i="7"/>
  <c r="B24" i="7"/>
  <c r="B23" i="7"/>
  <c r="G18" i="7"/>
  <c r="E14" i="7"/>
  <c r="G13" i="7"/>
  <c r="G10" i="7"/>
  <c r="G17" i="7" s="1"/>
  <c r="F10" i="7"/>
  <c r="F14" i="7" s="1"/>
  <c r="E10" i="7"/>
  <c r="E17" i="7" s="1"/>
  <c r="D10" i="7"/>
  <c r="D16" i="7" s="1"/>
  <c r="C10" i="7"/>
  <c r="C13" i="7" s="1"/>
  <c r="C8" i="7"/>
  <c r="A8" i="7"/>
  <c r="F8" i="7" s="1"/>
  <c r="F7" i="7"/>
  <c r="D7" i="7"/>
  <c r="C7" i="7"/>
  <c r="A7" i="7"/>
  <c r="E7" i="7" s="1"/>
  <c r="A6" i="7"/>
  <c r="F6" i="7" s="1"/>
  <c r="F5" i="7"/>
  <c r="A5" i="7"/>
  <c r="D5" i="7" s="1"/>
  <c r="C4" i="7"/>
  <c r="A4" i="7"/>
  <c r="F4" i="7" s="1"/>
  <c r="A3" i="7"/>
  <c r="F3" i="7" s="1"/>
  <c r="A2" i="7"/>
  <c r="F2" i="7" s="1"/>
  <c r="E3" i="6"/>
  <c r="D3" i="6"/>
  <c r="C3" i="6"/>
  <c r="B1" i="6"/>
  <c r="F9" i="5"/>
  <c r="E7" i="5"/>
  <c r="D7" i="5"/>
  <c r="C7" i="5"/>
  <c r="B24" i="5" s="1"/>
  <c r="B7" i="5"/>
  <c r="D24" i="5" s="1"/>
  <c r="E6" i="5"/>
  <c r="D23" i="5" s="1"/>
  <c r="D6" i="5"/>
  <c r="C23" i="5" s="1"/>
  <c r="C6" i="5"/>
  <c r="B23" i="5" s="1"/>
  <c r="B6" i="5"/>
  <c r="E5" i="5"/>
  <c r="D22" i="5" s="1"/>
  <c r="D5" i="5"/>
  <c r="C5" i="5"/>
  <c r="B22" i="5" s="1"/>
  <c r="B5" i="5"/>
  <c r="E4" i="5"/>
  <c r="D21" i="5" s="1"/>
  <c r="D4" i="5"/>
  <c r="C21" i="5" s="1"/>
  <c r="C4" i="5"/>
  <c r="B21" i="5" s="1"/>
  <c r="B4" i="5"/>
  <c r="E3" i="5"/>
  <c r="D3" i="5"/>
  <c r="C3" i="5"/>
  <c r="B20" i="5" s="1"/>
  <c r="B3" i="5"/>
  <c r="B9" i="5" s="1"/>
  <c r="B1" i="5"/>
  <c r="B10" i="4"/>
  <c r="F7" i="3"/>
  <c r="D7" i="3"/>
  <c r="C7" i="3"/>
  <c r="B7" i="3"/>
  <c r="F6" i="3"/>
  <c r="D6" i="3"/>
  <c r="C6" i="3"/>
  <c r="B6" i="3"/>
  <c r="F5" i="3"/>
  <c r="D5" i="3"/>
  <c r="C5" i="3"/>
  <c r="B5" i="3"/>
  <c r="F4" i="3"/>
  <c r="D4" i="3"/>
  <c r="C4" i="3"/>
  <c r="B4" i="3"/>
  <c r="F3" i="3"/>
  <c r="D3" i="3"/>
  <c r="C3" i="3"/>
  <c r="B3" i="3"/>
  <c r="B1" i="3"/>
  <c r="V1" i="1"/>
  <c r="T1" i="1"/>
  <c r="C20" i="5" l="1"/>
  <c r="E20" i="5" s="1"/>
  <c r="C22" i="5"/>
  <c r="C24" i="5"/>
  <c r="D4" i="7"/>
  <c r="G4" i="7" s="1"/>
  <c r="C6" i="7"/>
  <c r="D8" i="7"/>
  <c r="G8" i="7" s="1"/>
  <c r="E12" i="7"/>
  <c r="E18" i="7" s="1"/>
  <c r="E15" i="7"/>
  <c r="O12" i="8"/>
  <c r="R13" i="8"/>
  <c r="E4" i="7"/>
  <c r="D6" i="7"/>
  <c r="E8" i="7"/>
  <c r="F12" i="7"/>
  <c r="F15" i="7"/>
  <c r="M6" i="8"/>
  <c r="N14" i="8" s="1"/>
  <c r="E22" i="5"/>
  <c r="E24" i="5"/>
  <c r="G12" i="7"/>
  <c r="E16" i="7"/>
  <c r="Q12" i="8"/>
  <c r="E21" i="5"/>
  <c r="E13" i="7"/>
  <c r="F16" i="7"/>
  <c r="O11" i="8"/>
  <c r="D20" i="5"/>
  <c r="D3" i="7"/>
  <c r="C5" i="7"/>
  <c r="F13" i="7"/>
  <c r="F9" i="3"/>
  <c r="E3" i="7"/>
  <c r="E5" i="7"/>
  <c r="O13" i="8"/>
  <c r="G14" i="7"/>
  <c r="M4" i="8"/>
  <c r="N12" i="8" s="1"/>
  <c r="E23" i="5"/>
  <c r="G7" i="7"/>
  <c r="B11" i="5"/>
  <c r="B15" i="5"/>
  <c r="B14" i="5"/>
  <c r="B12" i="5"/>
  <c r="B13" i="5"/>
  <c r="B9" i="3"/>
  <c r="C3" i="7"/>
  <c r="G3" i="7" s="1"/>
  <c r="D14" i="7"/>
  <c r="C16" i="7"/>
  <c r="P12" i="8"/>
  <c r="O15" i="8"/>
  <c r="P15" i="8"/>
  <c r="Q13" i="8"/>
  <c r="D5" i="10"/>
  <c r="E4" i="10"/>
  <c r="C2" i="7"/>
  <c r="E6" i="7"/>
  <c r="G6" i="7" s="1"/>
  <c r="D13" i="7"/>
  <c r="C15" i="7"/>
  <c r="G16" i="7"/>
  <c r="P11" i="8"/>
  <c r="O14" i="8"/>
  <c r="D2" i="7"/>
  <c r="D15" i="7"/>
  <c r="C17" i="7"/>
  <c r="Q11" i="8"/>
  <c r="P14" i="8"/>
  <c r="E2" i="7"/>
  <c r="D17" i="7"/>
  <c r="Q14" i="8"/>
  <c r="G2" i="7"/>
  <c r="C12" i="7"/>
  <c r="D12" i="7"/>
  <c r="C14" i="7"/>
  <c r="G15" i="7"/>
  <c r="F17" i="7"/>
  <c r="M7" i="8"/>
  <c r="N15" i="8" s="1"/>
  <c r="A4" i="9"/>
  <c r="E3" i="10"/>
  <c r="F18" i="7" l="1"/>
  <c r="C18" i="7"/>
  <c r="G5" i="7"/>
  <c r="A5" i="9"/>
  <c r="D6" i="10"/>
  <c r="B15" i="3"/>
  <c r="B11" i="3"/>
  <c r="B4" i="9"/>
  <c r="B13" i="3"/>
  <c r="B14" i="3"/>
  <c r="D18" i="7"/>
  <c r="B12" i="3"/>
  <c r="D7" i="10" l="1"/>
  <c r="E5" i="10"/>
  <c r="B6" i="9"/>
  <c r="A6" i="9"/>
  <c r="B5" i="9"/>
  <c r="B7" i="9" l="1"/>
  <c r="A7" i="9"/>
  <c r="D8" i="10"/>
  <c r="E7" i="10" s="1"/>
  <c r="E6" i="10"/>
  <c r="D9" i="10" l="1"/>
  <c r="E8" i="10"/>
  <c r="A8" i="9"/>
  <c r="A9" i="9" l="1"/>
  <c r="B8" i="9"/>
  <c r="D10" i="10"/>
  <c r="E9" i="10" s="1"/>
  <c r="D11" i="10" l="1"/>
  <c r="A10" i="9"/>
  <c r="B9" i="9"/>
  <c r="A11" i="9" l="1"/>
  <c r="B10" i="9"/>
  <c r="D12" i="10"/>
  <c r="E11" i="10" s="1"/>
  <c r="E10" i="10"/>
  <c r="D13" i="10" l="1"/>
  <c r="E12" i="10"/>
  <c r="A12" i="9"/>
  <c r="B11" i="9"/>
  <c r="A13" i="9" l="1"/>
  <c r="B12" i="9"/>
  <c r="D14" i="10"/>
  <c r="E13" i="10"/>
  <c r="A14" i="9" l="1"/>
  <c r="E14" i="10"/>
  <c r="D15" i="10"/>
  <c r="B13" i="9"/>
  <c r="A15" i="9" l="1"/>
  <c r="B14" i="9"/>
  <c r="D16" i="10"/>
  <c r="D17" i="10" l="1"/>
  <c r="E16" i="10"/>
  <c r="E15" i="10"/>
  <c r="A16" i="9"/>
  <c r="B15" i="9"/>
  <c r="A17" i="9" l="1"/>
  <c r="B16" i="9"/>
  <c r="D18" i="10"/>
  <c r="E17" i="10" s="1"/>
  <c r="D19" i="10" l="1"/>
  <c r="A18" i="9"/>
  <c r="B18" i="9" s="1"/>
  <c r="B17" i="9"/>
  <c r="A19" i="9" l="1"/>
  <c r="D20" i="10"/>
  <c r="E19" i="10"/>
  <c r="E18" i="10"/>
  <c r="D21" i="10" l="1"/>
  <c r="E20" i="10"/>
  <c r="A20" i="9"/>
  <c r="B19" i="9"/>
  <c r="A21" i="9" l="1"/>
  <c r="B20" i="9"/>
  <c r="D22" i="10"/>
  <c r="E21" i="10"/>
  <c r="D23" i="10" l="1"/>
  <c r="A22" i="9"/>
  <c r="B22" i="9" s="1"/>
  <c r="B21" i="9"/>
  <c r="A23" i="9" l="1"/>
  <c r="D24" i="10"/>
  <c r="E23" i="10"/>
  <c r="E22" i="10"/>
  <c r="D25" i="10" l="1"/>
  <c r="E24" i="10"/>
  <c r="A24" i="9"/>
  <c r="B23" i="9"/>
  <c r="B25" i="9" l="1"/>
  <c r="A25" i="9"/>
  <c r="B24" i="9"/>
  <c r="D26" i="10"/>
  <c r="D27" i="10" l="1"/>
  <c r="E25" i="10"/>
  <c r="A26" i="9"/>
  <c r="A27" i="9" l="1"/>
  <c r="B26" i="9"/>
  <c r="D28" i="10"/>
  <c r="E27" i="10"/>
  <c r="E26" i="10"/>
  <c r="D29" i="10" l="1"/>
  <c r="E28" i="10" s="1"/>
  <c r="A28" i="9"/>
  <c r="B28" i="9" s="1"/>
  <c r="B27" i="9"/>
  <c r="B29" i="9" l="1"/>
  <c r="A29" i="9"/>
  <c r="D30" i="10"/>
  <c r="E29" i="10"/>
  <c r="D31" i="10" l="1"/>
  <c r="A30" i="9"/>
  <c r="B30" i="9" s="1"/>
  <c r="A31" i="9" l="1"/>
  <c r="D32" i="10"/>
  <c r="E31" i="10"/>
  <c r="E30" i="10"/>
  <c r="D33" i="10" l="1"/>
  <c r="E32" i="10"/>
  <c r="A32" i="9"/>
  <c r="B31" i="9"/>
  <c r="A33" i="9" l="1"/>
  <c r="B32" i="9"/>
  <c r="D34" i="10"/>
  <c r="E33" i="10" s="1"/>
  <c r="D35" i="10" l="1"/>
  <c r="A34" i="9"/>
  <c r="B33" i="9"/>
  <c r="A35" i="9" l="1"/>
  <c r="B34" i="9"/>
  <c r="D36" i="10"/>
  <c r="E35" i="10"/>
  <c r="E34" i="10"/>
  <c r="D37" i="10" l="1"/>
  <c r="E36" i="10" s="1"/>
  <c r="A36" i="9"/>
  <c r="B35" i="9"/>
  <c r="A37" i="9" l="1"/>
  <c r="B36" i="9"/>
  <c r="D38" i="10"/>
  <c r="E37" i="10" s="1"/>
  <c r="D39" i="10" l="1"/>
  <c r="A38" i="9"/>
  <c r="B37" i="9"/>
  <c r="A39" i="9" l="1"/>
  <c r="B38" i="9"/>
  <c r="D40" i="10"/>
  <c r="E39" i="10" s="1"/>
  <c r="E38" i="10"/>
  <c r="D41" i="10" l="1"/>
  <c r="E40" i="10"/>
  <c r="A40" i="9"/>
  <c r="B39" i="9"/>
  <c r="A41" i="9" l="1"/>
  <c r="B40" i="9"/>
  <c r="D42" i="10"/>
  <c r="E41" i="10"/>
  <c r="A42" i="9" l="1"/>
  <c r="D43" i="10"/>
  <c r="B41" i="9"/>
  <c r="D44" i="10" l="1"/>
  <c r="E43" i="10"/>
  <c r="A43" i="9"/>
  <c r="E42" i="10"/>
  <c r="B42" i="9"/>
  <c r="A44" i="9" l="1"/>
  <c r="B43" i="9"/>
  <c r="D45" i="10"/>
  <c r="D46" i="10" l="1"/>
  <c r="E45" i="10" s="1"/>
  <c r="E44" i="10"/>
  <c r="A45" i="9"/>
  <c r="B44" i="9"/>
  <c r="A46" i="9" l="1"/>
  <c r="B45" i="9"/>
  <c r="D47" i="10"/>
  <c r="D48" i="10" l="1"/>
  <c r="E47" i="10" s="1"/>
  <c r="E46" i="10"/>
  <c r="A47" i="9"/>
  <c r="B46" i="9"/>
  <c r="A48" i="9" l="1"/>
  <c r="B47" i="9"/>
  <c r="D49" i="10"/>
  <c r="D50" i="10" l="1"/>
  <c r="E49" i="10"/>
  <c r="E48" i="10"/>
  <c r="A49" i="9"/>
  <c r="B48" i="9"/>
  <c r="A50" i="9" l="1"/>
  <c r="B49" i="9"/>
  <c r="E50" i="10"/>
  <c r="D51" i="10"/>
  <c r="D52" i="10" l="1"/>
  <c r="E51" i="10"/>
  <c r="A51" i="9"/>
  <c r="B50" i="9"/>
  <c r="A52" i="9" l="1"/>
  <c r="B51" i="9"/>
  <c r="D53" i="10"/>
  <c r="E52" i="10" s="1"/>
  <c r="D54" i="10" l="1"/>
  <c r="E53" i="10" s="1"/>
  <c r="A53" i="9"/>
  <c r="B53" i="9" s="1"/>
  <c r="B52" i="9"/>
  <c r="B54" i="9" l="1"/>
  <c r="A54" i="9"/>
  <c r="D55" i="10"/>
  <c r="D56" i="10" l="1"/>
  <c r="E55" i="10" s="1"/>
  <c r="E54" i="10"/>
  <c r="A55" i="9"/>
  <c r="A56" i="9" l="1"/>
  <c r="B55" i="9"/>
  <c r="D57" i="10"/>
  <c r="E56" i="10"/>
  <c r="D58" i="10" l="1"/>
  <c r="E57" i="10" s="1"/>
  <c r="A57" i="9"/>
  <c r="B56" i="9"/>
  <c r="A58" i="9" l="1"/>
  <c r="B57" i="9"/>
  <c r="D59" i="10"/>
  <c r="E58" i="10" s="1"/>
  <c r="D60" i="10" l="1"/>
  <c r="E59" i="10"/>
  <c r="B59" i="9"/>
  <c r="A59" i="9"/>
  <c r="B58" i="9"/>
  <c r="A60" i="9" l="1"/>
  <c r="D61" i="10"/>
  <c r="D62" i="10" l="1"/>
  <c r="E61" i="10" s="1"/>
  <c r="E60" i="10"/>
  <c r="B61" i="9"/>
  <c r="A61" i="9"/>
  <c r="B60" i="9"/>
  <c r="A62" i="9" l="1"/>
  <c r="D63" i="10"/>
  <c r="A63" i="9" l="1"/>
  <c r="D64" i="10"/>
  <c r="E63" i="10"/>
  <c r="E62" i="10"/>
  <c r="B62" i="9"/>
  <c r="B64" i="9" l="1"/>
  <c r="A64" i="9"/>
  <c r="D65" i="10"/>
  <c r="E64" i="10"/>
  <c r="B63" i="9"/>
  <c r="D66" i="10" l="1"/>
  <c r="E65" i="10" s="1"/>
  <c r="B65" i="9"/>
  <c r="A65" i="9"/>
  <c r="B66" i="9" l="1"/>
  <c r="A66" i="9"/>
  <c r="D67" i="10"/>
  <c r="E66" i="10" s="1"/>
  <c r="D68" i="10" l="1"/>
  <c r="E67" i="10"/>
  <c r="A67" i="9"/>
  <c r="B68" i="9" l="1"/>
  <c r="A68" i="9"/>
  <c r="B67" i="9"/>
  <c r="D69" i="10"/>
  <c r="D70" i="10" l="1"/>
  <c r="E69" i="10"/>
  <c r="E68" i="10"/>
  <c r="A69" i="9"/>
  <c r="A70" i="9" l="1"/>
  <c r="B69" i="9"/>
  <c r="D71" i="10"/>
  <c r="E70" i="10" s="1"/>
  <c r="A71" i="9" l="1"/>
  <c r="D72" i="10"/>
  <c r="E71" i="10"/>
  <c r="B70" i="9"/>
  <c r="A72" i="9" l="1"/>
  <c r="D73" i="10"/>
  <c r="E72" i="10"/>
  <c r="B71" i="9"/>
  <c r="D74" i="10" l="1"/>
  <c r="E73" i="10"/>
  <c r="A73" i="9"/>
  <c r="B73" i="9" s="1"/>
  <c r="B72" i="9"/>
  <c r="A74" i="9" l="1"/>
  <c r="D75" i="10"/>
  <c r="A75" i="9" l="1"/>
  <c r="D76" i="10"/>
  <c r="E75" i="10"/>
  <c r="E74" i="10"/>
  <c r="B74" i="9"/>
  <c r="A76" i="9" l="1"/>
  <c r="D77" i="10"/>
  <c r="E76" i="10"/>
  <c r="B75" i="9"/>
  <c r="A77" i="9" l="1"/>
  <c r="D78" i="10"/>
  <c r="E77" i="10"/>
  <c r="B76" i="9"/>
  <c r="A78" i="9" l="1"/>
  <c r="D79" i="10"/>
  <c r="B77" i="9"/>
  <c r="D80" i="10" l="1"/>
  <c r="E79" i="10"/>
  <c r="B79" i="9"/>
  <c r="A79" i="9"/>
  <c r="E78" i="10"/>
  <c r="B78" i="9"/>
  <c r="A80" i="9" l="1"/>
  <c r="D81" i="10"/>
  <c r="E80" i="10"/>
  <c r="A81" i="9" l="1"/>
  <c r="D82" i="10"/>
  <c r="E81" i="10"/>
  <c r="B80" i="9"/>
  <c r="A82" i="9" l="1"/>
  <c r="D83" i="10"/>
  <c r="E83" i="10" s="1"/>
  <c r="B81" i="9"/>
  <c r="A83" i="9" l="1"/>
  <c r="E82" i="10"/>
  <c r="B82" i="9"/>
  <c r="A84" i="9" l="1"/>
  <c r="B83" i="9"/>
  <c r="A85" i="9" l="1"/>
  <c r="B84" i="9"/>
  <c r="A86" i="9" l="1"/>
  <c r="B85" i="9"/>
  <c r="A87" i="9" l="1"/>
  <c r="B86" i="9"/>
  <c r="A88" i="9" l="1"/>
  <c r="B87" i="9"/>
  <c r="A89" i="9" l="1"/>
  <c r="B88" i="9"/>
  <c r="A90" i="9" l="1"/>
  <c r="B89" i="9"/>
  <c r="A91" i="9" l="1"/>
  <c r="B90" i="9"/>
  <c r="A92" i="9" l="1"/>
  <c r="B91" i="9"/>
  <c r="A93" i="9" l="1"/>
  <c r="B92" i="9"/>
  <c r="A94" i="9" l="1"/>
  <c r="B93" i="9"/>
  <c r="A95" i="9" l="1"/>
  <c r="B94" i="9"/>
  <c r="A96" i="9" l="1"/>
  <c r="B95" i="9"/>
  <c r="A97" i="9" l="1"/>
  <c r="B96" i="9"/>
  <c r="A98" i="9" l="1"/>
  <c r="B97" i="9"/>
  <c r="A99" i="9" l="1"/>
  <c r="B98" i="9"/>
  <c r="A100" i="9" l="1"/>
  <c r="B99" i="9"/>
  <c r="A101" i="9" l="1"/>
  <c r="B100" i="9"/>
  <c r="A102" i="9" l="1"/>
  <c r="B101" i="9"/>
  <c r="A103" i="9" l="1"/>
  <c r="B102" i="9"/>
  <c r="A104" i="9" l="1"/>
  <c r="B103" i="9"/>
  <c r="A105" i="9" l="1"/>
  <c r="B104" i="9"/>
  <c r="A106" i="9" l="1"/>
  <c r="B105" i="9"/>
  <c r="A107" i="9" l="1"/>
  <c r="B106" i="9"/>
  <c r="A108" i="9" l="1"/>
  <c r="B107" i="9"/>
  <c r="A109" i="9" l="1"/>
  <c r="B108" i="9"/>
  <c r="A110" i="9" l="1"/>
  <c r="B109" i="9"/>
  <c r="A111" i="9" l="1"/>
  <c r="B110" i="9"/>
  <c r="A112" i="9" l="1"/>
  <c r="B111" i="9"/>
  <c r="A113" i="9" l="1"/>
  <c r="B112" i="9"/>
  <c r="A114" i="9" l="1"/>
  <c r="B113" i="9"/>
  <c r="A115" i="9" l="1"/>
  <c r="B114" i="9"/>
  <c r="A116" i="9" l="1"/>
  <c r="B115" i="9"/>
  <c r="A117" i="9" l="1"/>
  <c r="B116" i="9"/>
  <c r="A118" i="9" l="1"/>
  <c r="B117" i="9"/>
  <c r="A119" i="9" l="1"/>
  <c r="B118" i="9"/>
  <c r="A120" i="9" l="1"/>
  <c r="B119" i="9"/>
  <c r="A121" i="9" l="1"/>
  <c r="B120" i="9"/>
  <c r="A122" i="9" l="1"/>
  <c r="B121" i="9"/>
  <c r="A123" i="9" l="1"/>
  <c r="B122" i="9"/>
  <c r="A124" i="9" l="1"/>
  <c r="B123" i="9"/>
  <c r="A125" i="9" l="1"/>
  <c r="B124" i="9"/>
  <c r="A126" i="9" l="1"/>
  <c r="B125" i="9"/>
  <c r="A127" i="9" l="1"/>
  <c r="B126" i="9"/>
  <c r="A128" i="9" l="1"/>
  <c r="B127" i="9"/>
  <c r="A129" i="9" l="1"/>
  <c r="B128" i="9"/>
  <c r="A130" i="9" l="1"/>
  <c r="B129" i="9"/>
  <c r="A131" i="9" l="1"/>
  <c r="B130" i="9"/>
  <c r="A132" i="9" l="1"/>
  <c r="B131" i="9"/>
  <c r="A133" i="9" l="1"/>
  <c r="B132" i="9"/>
  <c r="A134" i="9" l="1"/>
  <c r="B133" i="9"/>
  <c r="A135" i="9" l="1"/>
  <c r="B134" i="9"/>
  <c r="A136" i="9" l="1"/>
  <c r="B135" i="9"/>
  <c r="A137" i="9" l="1"/>
  <c r="B136" i="9"/>
  <c r="A138" i="9" l="1"/>
  <c r="B137" i="9"/>
  <c r="A139" i="9" l="1"/>
  <c r="B138" i="9"/>
  <c r="A140" i="9" l="1"/>
  <c r="B139" i="9"/>
  <c r="A141" i="9" l="1"/>
  <c r="B140" i="9"/>
  <c r="A142" i="9" l="1"/>
  <c r="B141" i="9"/>
  <c r="A143" i="9" l="1"/>
  <c r="B142" i="9"/>
  <c r="A144" i="9" l="1"/>
  <c r="B143" i="9"/>
  <c r="A145" i="9" l="1"/>
  <c r="B144" i="9"/>
  <c r="A146" i="9" l="1"/>
  <c r="B145" i="9"/>
  <c r="A147" i="9" l="1"/>
  <c r="B146" i="9"/>
  <c r="A148" i="9" l="1"/>
  <c r="B147" i="9"/>
  <c r="A149" i="9" l="1"/>
  <c r="B148" i="9"/>
  <c r="A150" i="9" l="1"/>
  <c r="B149" i="9"/>
  <c r="A151" i="9" l="1"/>
  <c r="B150" i="9"/>
  <c r="A152" i="9" l="1"/>
  <c r="B151" i="9"/>
  <c r="A153" i="9" l="1"/>
  <c r="B152" i="9"/>
  <c r="A154" i="9" l="1"/>
  <c r="B153" i="9"/>
  <c r="A155" i="9" l="1"/>
  <c r="B154" i="9"/>
  <c r="A156" i="9" l="1"/>
  <c r="B155" i="9"/>
  <c r="A157" i="9" l="1"/>
  <c r="B156" i="9"/>
  <c r="A158" i="9" l="1"/>
  <c r="B157" i="9"/>
  <c r="A159" i="9" l="1"/>
  <c r="B158" i="9"/>
  <c r="A160" i="9" l="1"/>
  <c r="B159" i="9"/>
  <c r="A161" i="9" l="1"/>
  <c r="B160" i="9"/>
  <c r="A162" i="9" l="1"/>
  <c r="B161" i="9"/>
  <c r="A163" i="9" l="1"/>
  <c r="B162" i="9"/>
  <c r="A164" i="9" l="1"/>
  <c r="B163" i="9"/>
  <c r="A165" i="9" l="1"/>
  <c r="B164" i="9"/>
  <c r="A166" i="9" l="1"/>
  <c r="B165" i="9"/>
  <c r="A167" i="9" l="1"/>
  <c r="B166" i="9"/>
  <c r="A168" i="9" l="1"/>
  <c r="B167" i="9"/>
  <c r="A169" i="9" l="1"/>
  <c r="B168" i="9"/>
  <c r="A170" i="9" l="1"/>
  <c r="B169" i="9"/>
  <c r="A171" i="9" l="1"/>
  <c r="B170" i="9"/>
  <c r="A172" i="9" l="1"/>
  <c r="B171" i="9"/>
  <c r="A173" i="9" l="1"/>
  <c r="B172" i="9"/>
  <c r="A174" i="9" l="1"/>
  <c r="B173" i="9"/>
  <c r="A175" i="9" l="1"/>
  <c r="B174" i="9"/>
  <c r="A176" i="9" l="1"/>
  <c r="B175" i="9"/>
  <c r="A177" i="9" l="1"/>
  <c r="B176" i="9"/>
  <c r="A178" i="9" l="1"/>
  <c r="B177" i="9"/>
  <c r="A179" i="9" l="1"/>
  <c r="B178" i="9"/>
  <c r="A180" i="9" l="1"/>
  <c r="B179" i="9"/>
  <c r="A181" i="9" l="1"/>
  <c r="B180" i="9"/>
  <c r="A182" i="9" l="1"/>
  <c r="B181" i="9"/>
  <c r="A183" i="9" l="1"/>
  <c r="B182" i="9"/>
  <c r="A184" i="9" l="1"/>
  <c r="B183" i="9"/>
  <c r="A185" i="9" l="1"/>
  <c r="B184" i="9"/>
  <c r="A186" i="9" l="1"/>
  <c r="B185" i="9"/>
  <c r="A187" i="9" l="1"/>
  <c r="B186" i="9"/>
  <c r="A188" i="9" l="1"/>
  <c r="B187" i="9"/>
  <c r="A189" i="9" l="1"/>
  <c r="B188" i="9"/>
  <c r="A190" i="9" l="1"/>
  <c r="B189" i="9"/>
  <c r="A191" i="9" l="1"/>
  <c r="B190" i="9"/>
  <c r="A192" i="9" l="1"/>
  <c r="B191" i="9"/>
  <c r="A193" i="9" l="1"/>
  <c r="B192" i="9"/>
  <c r="A194" i="9" l="1"/>
  <c r="B193" i="9"/>
  <c r="A195" i="9" l="1"/>
  <c r="B194" i="9"/>
  <c r="A196" i="9" l="1"/>
  <c r="B195" i="9"/>
  <c r="A197" i="9" l="1"/>
  <c r="B196" i="9"/>
  <c r="A198" i="9" l="1"/>
  <c r="B197" i="9"/>
  <c r="A199" i="9" l="1"/>
  <c r="B199" i="9" s="1"/>
  <c r="B19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38" authorId="0" shapeId="0" xr:uid="{00000000-0006-0000-0000-000001000000}">
      <text>
        <r>
          <rPr>
            <sz val="10"/>
            <color rgb="FF000000"/>
            <rFont val="Arial"/>
          </rPr>
          <t>Responder updated this value.</t>
        </r>
      </text>
    </comment>
    <comment ref="Q715" authorId="0" shapeId="0" xr:uid="{00000000-0006-0000-0000-000002000000}">
      <text>
        <r>
          <rPr>
            <sz val="10"/>
            <color rgb="FF000000"/>
            <rFont val="Arial"/>
          </rPr>
          <t>Responder updated this value.</t>
        </r>
      </text>
    </comment>
    <comment ref="Q791" authorId="0" shapeId="0" xr:uid="{00000000-0006-0000-0000-000003000000}">
      <text>
        <r>
          <rPr>
            <sz val="10"/>
            <color rgb="FF000000"/>
            <rFont val="Arial"/>
          </rPr>
          <t>Responder updated this value.</t>
        </r>
      </text>
    </comment>
    <comment ref="D811" authorId="0" shapeId="0" xr:uid="{00000000-0006-0000-0000-000004000000}">
      <text>
        <r>
          <rPr>
            <sz val="10"/>
            <color rgb="FF000000"/>
            <rFont val="Arial"/>
          </rPr>
          <t>Responder updated this value.</t>
        </r>
      </text>
    </comment>
    <comment ref="E811" authorId="0" shapeId="0" xr:uid="{00000000-0006-0000-0000-000005000000}">
      <text>
        <r>
          <rPr>
            <sz val="10"/>
            <color rgb="FF000000"/>
            <rFont val="Arial"/>
          </rPr>
          <t>Responder updated this value.</t>
        </r>
      </text>
    </comment>
    <comment ref="L811" authorId="0" shapeId="0" xr:uid="{00000000-0006-0000-0000-000006000000}">
      <text>
        <r>
          <rPr>
            <sz val="10"/>
            <color rgb="FF000000"/>
            <rFont val="Arial"/>
          </rPr>
          <t>Responder updated this value.</t>
        </r>
      </text>
    </comment>
    <comment ref="Q811" authorId="0" shapeId="0" xr:uid="{00000000-0006-0000-0000-000007000000}">
      <text>
        <r>
          <rPr>
            <sz val="10"/>
            <color rgb="FF000000"/>
            <rFont val="Arial"/>
          </rPr>
          <t>Responder updated this value.</t>
        </r>
      </text>
    </comment>
    <comment ref="P1112" authorId="0" shapeId="0" xr:uid="{00000000-0006-0000-0000-00000C000000}">
      <text>
        <r>
          <rPr>
            <sz val="10"/>
            <color rgb="FF000000"/>
            <rFont val="Arial"/>
          </rPr>
          <t>Responder updated this value.</t>
        </r>
      </text>
    </comment>
    <comment ref="Q1163" authorId="0" shapeId="0" xr:uid="{00000000-0006-0000-0000-00000E000000}">
      <text>
        <r>
          <rPr>
            <sz val="10"/>
            <color rgb="FF000000"/>
            <rFont val="Arial"/>
          </rPr>
          <t>Responder updated this value.</t>
        </r>
      </text>
    </comment>
    <comment ref="Q1661" authorId="0" shapeId="0" xr:uid="{00000000-0006-0000-0000-000010000000}">
      <text>
        <r>
          <rPr>
            <sz val="10"/>
            <color rgb="FF000000"/>
            <rFont val="Arial"/>
          </rPr>
          <t>Responder updated this value.</t>
        </r>
      </text>
    </comment>
    <comment ref="E1686" authorId="0" shapeId="0" xr:uid="{00000000-0006-0000-0000-000011000000}">
      <text>
        <r>
          <rPr>
            <sz val="10"/>
            <color rgb="FF000000"/>
            <rFont val="Arial"/>
          </rPr>
          <t>Responder updated this value.</t>
        </r>
      </text>
    </comment>
    <comment ref="O1737" authorId="0" shapeId="0" xr:uid="{00000000-0006-0000-0000-000013000000}">
      <text>
        <r>
          <rPr>
            <sz val="10"/>
            <color rgb="FF000000"/>
            <rFont val="Arial"/>
          </rPr>
          <t>Responder updated this value.</t>
        </r>
      </text>
    </comment>
    <comment ref="B1754" authorId="0" shapeId="0" xr:uid="{00000000-0006-0000-0000-000014000000}">
      <text>
        <r>
          <rPr>
            <sz val="10"/>
            <color rgb="FF000000"/>
            <rFont val="Arial"/>
          </rPr>
          <t>Responder updated this value.</t>
        </r>
      </text>
    </comment>
    <comment ref="M1754" authorId="0" shapeId="0" xr:uid="{00000000-0006-0000-0000-000015000000}">
      <text>
        <r>
          <rPr>
            <sz val="10"/>
            <color rgb="FF000000"/>
            <rFont val="Arial"/>
          </rPr>
          <t>Responder updated this value.</t>
        </r>
      </text>
    </comment>
    <comment ref="Q1962" authorId="0" shapeId="0" xr:uid="{00000000-0006-0000-0000-000017000000}">
      <text>
        <r>
          <rPr>
            <sz val="10"/>
            <color rgb="FF000000"/>
            <rFont val="Arial"/>
          </rPr>
          <t>Responder updated this value.</t>
        </r>
      </text>
    </comment>
    <comment ref="O1973" authorId="0" shapeId="0" xr:uid="{00000000-0006-0000-0000-000018000000}">
      <text>
        <r>
          <rPr>
            <sz val="10"/>
            <color rgb="FF000000"/>
            <rFont val="Arial"/>
          </rPr>
          <t>Responder updated this value.</t>
        </r>
      </text>
    </comment>
  </commentList>
</comments>
</file>

<file path=xl/sharedStrings.xml><?xml version="1.0" encoding="utf-8"?>
<sst xmlns="http://schemas.openxmlformats.org/spreadsheetml/2006/main" count="14158" uniqueCount="3199">
  <si>
    <t>Timestamp</t>
  </si>
  <si>
    <t>Which describes you best?</t>
  </si>
  <si>
    <t xml:space="preserve">What is your purpose of downloading </t>
  </si>
  <si>
    <t>How did you find us?</t>
  </si>
  <si>
    <t>How did the compliant mechanisms on this site inspire you?</t>
  </si>
  <si>
    <t>How Inspire you Summary</t>
  </si>
  <si>
    <t>What grade do you teach?</t>
  </si>
  <si>
    <t xml:space="preserve">Do you plan to use these models in the classroom? </t>
  </si>
  <si>
    <t xml:space="preserve">How do you plan on using these models and information? </t>
  </si>
  <si>
    <t xml:space="preserve">What grade are you in? </t>
  </si>
  <si>
    <t>What do you plan to use it for?</t>
  </si>
  <si>
    <t xml:space="preserve">Do you plan on using these compliant mechanisms principles in your professional work? </t>
  </si>
  <si>
    <t xml:space="preserve">Do you want to learn more about Compliant Mechanisms? </t>
  </si>
  <si>
    <t>Is there anything else you wish we would offer or improve?</t>
  </si>
  <si>
    <t>←Useful?/Category</t>
  </si>
  <si>
    <t>←Category</t>
  </si>
  <si>
    <t>Student</t>
  </si>
  <si>
    <t>Curiosity, Experimenting, Personal</t>
  </si>
  <si>
    <t>College</t>
  </si>
  <si>
    <t>Curiosity</t>
  </si>
  <si>
    <t>Maybe</t>
  </si>
  <si>
    <t>No</t>
  </si>
  <si>
    <t>Hobbyist</t>
  </si>
  <si>
    <t>Social Media</t>
  </si>
  <si>
    <t>Love interesting structures, mechanism and origami!</t>
  </si>
  <si>
    <t>Just start with a few toys to explore</t>
  </si>
  <si>
    <t>Yes</t>
  </si>
  <si>
    <t>A newsletter to keep up with new developments. Publish the Compliant Mechanisms book at a standard non-textbook price.</t>
  </si>
  <si>
    <t>Current news</t>
  </si>
  <si>
    <t>Curiosity, Experimenting</t>
  </si>
  <si>
    <t>I intend to use them to hopefully get better insight in compliant mechanism and design my own</t>
  </si>
  <si>
    <t>Curiosity, Personal</t>
  </si>
  <si>
    <t>I can't decide if it's a pardigm shift, or just really cool.  One of the first things I printed was this flexible bracelet that weaved back and forth along a circle, it could stretch to fit around your wrist (maybe it was called stretchlet?).  I realized that it was equivalent to the flexibility of the same length printed flat, and that flexibility was achieved by all that additional length condensed into a bracelet (your Flex-16 reminds me of it a lot).  You ask how it's inspired me.  Well, it's cemented the idea of flexibility in my mind, and I've had many difficult motion problems, tried to make due with pins in holes, and bearings of different kinds.  These ideas would apply to a lot of stuff.  I actually just got an awesome idea inspired by the kaleidocycle (which I've seen in paper/plastic/stickers years ago).  It would take a lot to describe here though.  If I can't figure out how to make it work, I'll share the idea, maybe you have software that can design it for me.  :)</t>
  </si>
  <si>
    <t>Cemented the idea that flexibility can solve difficult motion problems</t>
  </si>
  <si>
    <t>Entertainment (novelty), and to do things I've been unable to do before.  :)</t>
  </si>
  <si>
    <t>I guess you're an educational institution, but it might be cool if you had a forum where new applications could be discussed.  There are a lot of brains out there.  :)  Maybe that's not appropriate for your situation though (patents and everything).</t>
  </si>
  <si>
    <t>Highschool</t>
  </si>
  <si>
    <t>Professional</t>
  </si>
  <si>
    <t>It made me explore 3D printing solutions that can potentially simplify various mechanisms that I use in the laboratory.</t>
  </si>
  <si>
    <t>Using 3D printed CMs to simplify mechanisms</t>
  </si>
  <si>
    <t>I can use the models in replacing pre-fabricated parts for some tools that I develop for use in the laboratory.</t>
  </si>
  <si>
    <t>Curiosity, Experimenting, Teaching, Professional</t>
  </si>
  <si>
    <t>I am stunned!</t>
  </si>
  <si>
    <t>Graduate School</t>
  </si>
  <si>
    <t>Maybe use the models as inspiration in my designs if it suits.</t>
  </si>
  <si>
    <t>An open source forum!</t>
  </si>
  <si>
    <t xml:space="preserve">show it to my friends </t>
  </si>
  <si>
    <t>I love the work you do!!!</t>
  </si>
  <si>
    <t>To learn more about compliant mechanisms.</t>
  </si>
  <si>
    <t>Maybe an email newsletter? What you do is great already</t>
  </si>
  <si>
    <t>Experimenting</t>
  </si>
  <si>
    <t>Education. Showing the possibilities of 3D printed models</t>
  </si>
  <si>
    <t>They made me think about how smaller versions could be integrated into other systems</t>
  </si>
  <si>
    <t>Micro compliant mechanisms integrated into other systems</t>
  </si>
  <si>
    <t>Show to friends, maybe attempt to make something similar</t>
  </si>
  <si>
    <t>The ability to download and test and make these things on my $160 3D printer makes me realize a young technology like compliant mechanisms can be used to make entirely new things, right here, right now at home. It's often this type of no exact goal in mind, but fun experimentation" that creates the next wave of scientists and engineers that make things like never before. With compliant mechanisms being very useful for space and the space exploration interest renewing like never before, I think we can all be surprised what a large impact small things like making these files available online can create.</t>
  </si>
  <si>
    <t>include as in line quote somewhere</t>
  </si>
  <si>
    <t>Making furniture, of all things.</t>
  </si>
  <si>
    <t>Experimentation for making things that are beyond our current expectations for what qualifies as wondrous.</t>
  </si>
  <si>
    <t>A forum / chatroom / subreddit / discord channel etc... for hobbyists of sorts for compliant mechanisms. I'm very interested in CM but where's the gathering area that makes communities thrive? I might just make one myself. Please do contact me if you are interested in making one.</t>
  </si>
  <si>
    <t>just for fun</t>
  </si>
  <si>
    <t>Compliant mechanisms are amazing. Just keep doing the great job!</t>
  </si>
  <si>
    <t xml:space="preserve">the potential uses of this technology  </t>
  </si>
  <si>
    <t xml:space="preserve">
I am now trying to replace springs and joint pins for models with printed connections im my projects</t>
  </si>
  <si>
    <t>Replacing springs and joint pins in products I'm currently working on.</t>
  </si>
  <si>
    <t>Maybe using printed springs on place of steel springs</t>
  </si>
  <si>
    <t xml:space="preserve">It's making me consider mechanical engineering for my career.  </t>
  </si>
  <si>
    <t>Just to mess around with and show my friends</t>
  </si>
  <si>
    <t>Browsing on Thingiverse</t>
  </si>
  <si>
    <t>New ideas of how to design systems</t>
  </si>
  <si>
    <t>I try to incorporate it into my prototypes</t>
  </si>
  <si>
    <t>A feature request (GitHub?) page for new designs or a forum to discuss use cases.</t>
  </si>
  <si>
    <t>i find them highly interesting and want to design my own</t>
  </si>
  <si>
    <t>idk</t>
  </si>
  <si>
    <t>i'm not sure</t>
  </si>
  <si>
    <t>I've been trying to design a popup holder for reeds (for a wind instrument) and was originally planning on going with indents/a hard stop and a spring. A parallelogram design might end up working better!</t>
  </si>
  <si>
    <t>Just plain awesomeness</t>
  </si>
  <si>
    <t>To show people and play with them</t>
  </si>
  <si>
    <t>more of the same</t>
  </si>
  <si>
    <t>it's future!</t>
  </si>
  <si>
    <t>Print it and have fun and inspire others</t>
  </si>
  <si>
    <t>Would be nice to read some articles about how to make it by yourself etc, since the book a lot of reading and people nowadays prefer shorter squeezed info.</t>
  </si>
  <si>
    <t>Design Resources</t>
  </si>
  <si>
    <t xml:space="preserve">big fan of 3d printing and "simple" designing + space </t>
  </si>
  <si>
    <t>develop my own solutions (sparetime projects)</t>
  </si>
  <si>
    <t>Elementary School</t>
  </si>
  <si>
    <t>Use them as toys.</t>
  </si>
  <si>
    <t>3d printing</t>
  </si>
  <si>
    <t>playing with my nephew</t>
  </si>
  <si>
    <t xml:space="preserve">I would like to learn how to replace standard hinges with flexible material without losing strength and longevity. </t>
  </si>
  <si>
    <t>Curiosity, Experimenting, Professional</t>
  </si>
  <si>
    <t>I like flexures. Whenever I come across one I try to commit its core principle to memory</t>
  </si>
  <si>
    <t>I'm will make a nut cracker from the plier design.</t>
  </si>
  <si>
    <t>Talk about your design strategies. How do you break down a design task if for example given a desired path of motion. Do you use specialised CAD?</t>
  </si>
  <si>
    <t>To apply this to art and everyday use</t>
  </si>
  <si>
    <t>for experimentation</t>
  </si>
  <si>
    <t xml:space="preserve">Videos explaining the mechanism and its uses would make it more child friendly. </t>
  </si>
  <si>
    <t>Educator</t>
  </si>
  <si>
    <t>Curiosity, Teaching</t>
  </si>
  <si>
    <t>This is awesome! I hope to have my students design using similar ideas.</t>
  </si>
  <si>
    <t>Demonstration, inspiration, maybe even as tools for projects.</t>
  </si>
  <si>
    <t>Teaching</t>
  </si>
  <si>
    <t>teaching it</t>
  </si>
  <si>
    <t>Elementary school</t>
  </si>
  <si>
    <t>3d print and explain</t>
  </si>
  <si>
    <t>Class project</t>
  </si>
  <si>
    <t>more info</t>
  </si>
  <si>
    <t>They changed my mind on flexible mechanism and inspired me to use 3d printing to a new level.</t>
  </si>
  <si>
    <t>Personal project</t>
  </si>
  <si>
    <t>Designing single part mechanism for home automation projects</t>
  </si>
  <si>
    <t>For telling other people</t>
  </si>
  <si>
    <t>It is a modern and interesting way to use materials with no additional hinges or connection elements.</t>
  </si>
  <si>
    <t>I want to 3D print it in PLA to see if the material has enough flexibility to achieve the same bending as the original material. Additionally I would like to recreate it in SolidWorks and simulate the force applied and compare it to the real life result. If the simulation mirrors the real life results I would like to experiment with designing my own flexible mechanism and test it out.</t>
  </si>
  <si>
    <t>Maybe some online courses on how you calculated the forces and torques needed for your compliant mechanisms.</t>
  </si>
  <si>
    <t>To explore the possibilities of compliant mechanisms in my work and everyday life</t>
  </si>
  <si>
    <t>To get an hands on "feel" for the mechanisms by printing the models</t>
  </si>
  <si>
    <t xml:space="preserve">Youtube lectures or presentations if you don't do it already </t>
  </si>
  <si>
    <t>It made me want to learn more about this kind of systems.</t>
  </si>
  <si>
    <t>I am going to 3D print these models and keep them as curiosities/learning items (non comercial use)</t>
  </si>
  <si>
    <t>Make more models ! They are awesome and great for learning engineering !</t>
  </si>
  <si>
    <t>Curiosity, Experimenting, Personal, Teaching</t>
  </si>
  <si>
    <t>Eye opening to the future possibilities of 3d printing</t>
  </si>
  <si>
    <t>for fun</t>
  </si>
  <si>
    <t>Upload more!</t>
  </si>
  <si>
    <t>They give me one more way to see how amazing the surrounding nature is.</t>
  </si>
  <si>
    <t>Unknow before I saw what you were doing and your youtube videos</t>
  </si>
  <si>
    <t>Showing off 3D printing capabilities</t>
  </si>
  <si>
    <t xml:space="preserve">Start removing hinges from my designs </t>
  </si>
  <si>
    <t>I want to eliminate real hinges from a clip on tube sensor</t>
  </si>
  <si>
    <t xml:space="preserve">courses on this topic </t>
  </si>
  <si>
    <t>To show another aspect of the benefits of 3D printing</t>
  </si>
  <si>
    <t>Insperation and demonstration</t>
  </si>
  <si>
    <t>More examples please!</t>
  </si>
  <si>
    <t>curiosity</t>
  </si>
  <si>
    <t>A new way of thinking, even if it is all above my head at the moment.</t>
  </si>
  <si>
    <t>Purely to appreciate the engineering</t>
  </si>
  <si>
    <t>moving parts</t>
  </si>
  <si>
    <t>dont know yet</t>
  </si>
  <si>
    <t>Development</t>
  </si>
  <si>
    <t>My goal is to always make students think and wonder.  I always try to instill a constant curiosity in students.  I try to make them aware there is almost always another way that may be better or different.  Or maybe not, but you have to try.  I have 2 quote's on my wall.  One from Thomas Edison , "I have not failed, I have just found 1000 ways that don't work."  the other from Adam Savage (of Mythbusters) "Failure is always an option."</t>
  </si>
  <si>
    <t>Very new and innovative!</t>
  </si>
  <si>
    <t>Testing</t>
  </si>
  <si>
    <t>Not yet...</t>
  </si>
  <si>
    <t>I study industrial design and this kind of mechanisms are very interesting to be applied in different kind of products. I want to experiment with them to see how can I use them</t>
  </si>
  <si>
    <t>would be interesting to see more videos of real aplications of this kind of mechanisms</t>
  </si>
  <si>
    <t xml:space="preserve">would be interesting if you can offer more teorical information about how to calculate the movement of the diferent mecanisms </t>
  </si>
  <si>
    <t>I am developing a Tank Track Vehicle for agriculture purposes and this Clutch could solve a problem i have. With a good clutch i could use Motors with much higher rpm and more power. But these Motors have a lack of power in slower revolutions. Also i have an even startup on both sides and the nicest thing i can print it.</t>
  </si>
  <si>
    <t>As i mentioned agriculture vehicles in much smaler dimension are my field of fun, like 70cm meter long for prototypes and bigger in like 2-3 meters, electric driven, solar powered, they can take up urban farming with ease. For me one Problem is lowering and lifting a Plow. Or Suspension to make it more printer friendly. Maybe something for putting seed deeper down, 5-10cm. A spring like device which pushes one or more Seeds with a dart pin down.</t>
  </si>
  <si>
    <t>I'm planning to make an internal combustion engine once time and funds permit. I will certainly be experimenting with compliant mechanisms, especially your centrifugal clutch.</t>
  </si>
  <si>
    <t>I didn't select "teacher." I'm not sure why this question set popped up for me.</t>
  </si>
  <si>
    <t>They  want me to try them, and evolve my own for a practical use</t>
  </si>
  <si>
    <t>n/a</t>
  </si>
  <si>
    <t xml:space="preserve">interest </t>
  </si>
  <si>
    <t>yes</t>
  </si>
  <si>
    <t>experimentation</t>
  </si>
  <si>
    <t>no</t>
  </si>
  <si>
    <t>Curiosity, Experimenting, Teaching</t>
  </si>
  <si>
    <t>blowmind</t>
  </si>
  <si>
    <t>thinking about different options for mechanisms</t>
  </si>
  <si>
    <t>Modelling and analysis. How to start creating new mechanisms</t>
  </si>
  <si>
    <t>I was inspired by the simplicity in the design but the complexity in the engineering.</t>
  </si>
  <si>
    <t>Jr. High</t>
  </si>
  <si>
    <t>I would like to show my STEM students and possibly have them design their own compliant mechanisms.</t>
  </si>
  <si>
    <t>Have STEM students design their own compliant mechanisms.</t>
  </si>
  <si>
    <t>Maybe a video demonstrating the design process.</t>
  </si>
  <si>
    <t>Information/calculations how to design my own compliant mechanism</t>
  </si>
  <si>
    <t>As an industrial designer it gave me a new perspective in problem solving</t>
  </si>
  <si>
    <t>I don't know yet</t>
  </si>
  <si>
    <t>Got into thinking what kind of mechanism could PLA be used for. Also wondering about the limits of that kind of process. A cheat-sheet about material property when used with Compliant Mechanism would be nice to have :)</t>
  </si>
  <si>
    <t xml:space="preserve">For now it will be interesting to test it. Then i'll may make my own tests on it. </t>
  </si>
  <si>
    <t>Maybe a small video on "how to start designing your own compliant mechanisms". Kinda to see the thinking process behind. I think it's more limited than classic hinge but can be quite interesting if understood correctly. So my first entry point would be to analyse the thinking process behind one of this model you offer !
Thanks for you time and models ! It's very instructive :)</t>
  </si>
  <si>
    <t>to think outside the box</t>
  </si>
  <si>
    <t>to have fun and experiment</t>
  </si>
  <si>
    <t>Experimenting, Personal</t>
  </si>
  <si>
    <t>I want to see the rocketry design, would love to incorporate into model rocketry</t>
  </si>
  <si>
    <t>personal projects</t>
  </si>
  <si>
    <t>Curiosity, Professional</t>
  </si>
  <si>
    <t xml:space="preserve">Very much! Progress need not have a lot of parts! </t>
  </si>
  <si>
    <t xml:space="preserve">Yes, but only for personal fun. </t>
  </si>
  <si>
    <t>I'll share this with my friends.</t>
  </si>
  <si>
    <t>Curiosity, Experimenting, Personal, Professional</t>
  </si>
  <si>
    <t>I am only learning about compliant mechanisms now and this model has aided me in a better understanding of the applications thereof.</t>
  </si>
  <si>
    <t>I have a specific problem application that I have only used conventional thinking to address. The BYU webpage on compliant mechanisms has made me aware of a different and possibly more effective method of potentially solving my design problem. I shall understand the principals better and utilize them if I can.</t>
  </si>
  <si>
    <t>At this point I am only starting to understand the principals, until I understand them better I shall refrain from any requests.</t>
  </si>
  <si>
    <t>After seeing the way these work I started thinking of different applications of the same principles.</t>
  </si>
  <si>
    <t>I will experiment with them.</t>
  </si>
  <si>
    <t>I can't think of anything at this time.</t>
  </si>
  <si>
    <t>It's one more tool in my toolbox for making things.</t>
  </si>
  <si>
    <t>I'm not sure yet.</t>
  </si>
  <si>
    <t>More software demos on your youtube page would be great. Also, information on using different materials for compliant mechanisms. PLA is great, but there are lots of others, including ones that are intentionally felxible. Polypropylene is able to flex repeatedly without exhibiting any signs of wear at all, for example. It's used in food-safe applications and it's great for living hinges.</t>
  </si>
  <si>
    <t>for a new concept to use the 3d printer rigid filament</t>
  </si>
  <si>
    <t>I'm learning CAD to use with a 3D Printer I made, printing moving mechanisms in place is intriguing to me. I've even made my own (actually I'm not sure if it counts or not) https://www.thingiverse.com/thing:3130232   It's a tool for inserting T-Nuts that locks in place until you squeeze the tabs together. Until seeing this I was avoiding flexing parts thinking that they'd only break but after seeing that switch pass a million uses on the test rig I'll be doing some testing of my own!</t>
  </si>
  <si>
    <t>I'm definitely going to design my own pliers for some testing, I used to be a ski lift mechanic and millwright so I'm always interested in tools.</t>
  </si>
  <si>
    <t>Don't know, I'm here from thingiverse, not this site, though I'll be exploring it thoroughly soon.</t>
  </si>
  <si>
    <t>I will definitely consider implementing these mechanisms in my own designs</t>
  </si>
  <si>
    <t>Testing how well will these 3D printed mechanisms fare durability and strength wise</t>
  </si>
  <si>
    <t>I would love to have some kind of guide or something similar to implement compliant mechanisms in my own design</t>
  </si>
  <si>
    <t>Very interesting</t>
  </si>
  <si>
    <t xml:space="preserve">just for fun mostly
</t>
  </si>
  <si>
    <t>more models</t>
  </si>
  <si>
    <t xml:space="preserve">Can utilize once piece 3d printed parts for more that just a broom holder! by utilizing the natural springiness inherent in the materials (ABS, PLA, etc).
Not as Just, Print in place, which I have been very excited about once I heard of that concept...but this is even better!  </t>
  </si>
  <si>
    <t>make better 3d printed prototypes to make my own life easier, and to teach my children there is more than one way to look at something. also going to share this with my local high school, they have a 3d printer. more people need to know!</t>
  </si>
  <si>
    <t>your doing well thus far!</t>
  </si>
  <si>
    <t>i wanted to learn how compliant mechanisms work</t>
  </si>
  <si>
    <t>I want to learn how to create compliant mechanisms</t>
  </si>
  <si>
    <t>maybe make free articles on how compliant mechanisms work</t>
  </si>
  <si>
    <t>Their simplicity on normally complex designs caught my eye</t>
  </si>
  <si>
    <t>Personal Designs</t>
  </si>
  <si>
    <t>The numbers on thickness of different materials and testing on common materials</t>
  </si>
  <si>
    <t>Made me aware of an area of design I did not know existed!</t>
  </si>
  <si>
    <t>For promotion of Compliant Mechanisms and showing others how cool they are</t>
  </si>
  <si>
    <t>How to think with Compliant Mechanisms.</t>
  </si>
  <si>
    <t>I work for a new space company and these types of mechanisms are incredibly applicable to our work.</t>
  </si>
  <si>
    <t>To research and develop thrust control mechanisms</t>
  </si>
  <si>
    <t>More models!</t>
  </si>
  <si>
    <t>wow</t>
  </si>
  <si>
    <t>I would like my students to see what kinds of uses and ideas they can come up with.</t>
  </si>
  <si>
    <t>I will probably show off the models to show some of the uses of 3D printing as well as challenge students to see if they can create their own. It also serves to show that this is a possible career for students to go into.</t>
  </si>
  <si>
    <t>teaching</t>
  </si>
  <si>
    <t>nope</t>
  </si>
  <si>
    <t>I want reconsider how I design mechanisms in my own devices</t>
  </si>
  <si>
    <t>not sure!</t>
  </si>
  <si>
    <t>I did see the YouTube video but being in the best of the week really made me take notice - got me thinking about the possibilities with my home machine.</t>
  </si>
  <si>
    <t>Thinking of my own designs.</t>
  </si>
  <si>
    <t>A tutorial on yield strength to Young's modulus ratio (Sy/E), and a test object so I can measure the filament I've got.</t>
  </si>
  <si>
    <t>Curiosity, Personal, Teaching</t>
  </si>
  <si>
    <t>Not this one specifically, but this design philosophy is something i would like to teach more!</t>
  </si>
  <si>
    <t>Just to show it. I need more information on designing compliant mechanisms</t>
  </si>
  <si>
    <t>General design guidelines</t>
  </si>
  <si>
    <t>New insight on moving/connecting joints</t>
  </si>
  <si>
    <t>to save space and trying new ways to engage limit switches</t>
  </si>
  <si>
    <t>Looking for ideas on 3D printing one-part mechanisms to control model railroad switches</t>
  </si>
  <si>
    <t>I would like to adapt the designs to make a useful part that throws the points of a model railroad track switch back and forth</t>
  </si>
  <si>
    <t>I'm demonstrating 3D printing with high school students and thought these were excellent examples of useful but creative designs.</t>
  </si>
  <si>
    <t>Director</t>
  </si>
  <si>
    <t>I'm demonstrating 3D printing with high school students and thought these were excellent examples of useful but creative designs</t>
  </si>
  <si>
    <t>Even more design. These are fascinating.</t>
  </si>
  <si>
    <t>I am fascinate by it</t>
  </si>
  <si>
    <t>I am going to 3D print it and test it</t>
  </si>
  <si>
    <t>It would be great to learn how to design my own compliant mechanism.</t>
  </si>
  <si>
    <t>Might start experimenting</t>
  </si>
  <si>
    <t>Inspired to think about mechanism design in a new way</t>
  </si>
  <si>
    <t>Learning and experimentation</t>
  </si>
  <si>
    <t>Design guidelines for designing your own compliant mechanisms</t>
  </si>
  <si>
    <t>Veritasium's video was quite interesting. Now that I have the technology in mind, I'm sure it will influence future designs</t>
  </si>
  <si>
    <t>see what i can do with 3d printing</t>
  </si>
  <si>
    <t>show  and tel</t>
  </si>
  <si>
    <t>They made me think of moving assemblies in a different way. (Many parts vs. one piece)</t>
  </si>
  <si>
    <t>I plan on using them to help me learn about a very interesting topic.</t>
  </si>
  <si>
    <t>More information that is easy for beginners to understand</t>
  </si>
  <si>
    <t>It looks cool</t>
  </si>
  <si>
    <t xml:space="preserve">It is interesting to see how the pliers move and how a design can come together like that </t>
  </si>
  <si>
    <t>Looks great to me</t>
  </si>
  <si>
    <t>It is a new way of thinking</t>
  </si>
  <si>
    <t>Hobby builds</t>
  </si>
  <si>
    <t>for fun and learning</t>
  </si>
  <si>
    <t xml:space="preserve">As pliers
</t>
  </si>
  <si>
    <t>Going to try the mechanisms.  Going to try 3D printing and laser cut</t>
  </si>
  <si>
    <t>learning and experimenting with them</t>
  </si>
  <si>
    <t>I became fascinated with how some complex objects can be reengineered into simple, yet functional, minimal part designs.</t>
  </si>
  <si>
    <t>Demonstrations to friends about mechanical operations.</t>
  </si>
  <si>
    <t>It looks quite cool</t>
  </si>
  <si>
    <t>Amaze my friend</t>
  </si>
  <si>
    <t>More PLA friendly model</t>
  </si>
  <si>
    <t>I am hoping to possibly use compliant mechanisms in my design for our university's underwater robotics design team. I am also thinking about taking compliant mechanisms as an elective at my university. I love printing these designs and showing people what cool things you can do with compliant mechanisms.</t>
  </si>
  <si>
    <t>Curiosity and teaching others about compliant mechanims</t>
  </si>
  <si>
    <t>Showing people what is possible with compliant mechanisms and trying to use the idea in my own designs for a possible underwater robot</t>
  </si>
  <si>
    <t>More videos like veritaisums video. It was very informative and got me excited about compliant mechanisms. Also, other files to be able to create these models on a cnc or water jet. I would like more possible designs to show people that compliant mechanisms can be used for multiple uses. Also, possibly two designs. one design with the traditional way and another with the solution using compliant mechanisms so people can compare the two.</t>
  </si>
  <si>
    <t>seems to work, however pla material has limited use for this</t>
  </si>
  <si>
    <t>to make less complicated 3d prints.</t>
  </si>
  <si>
    <t>designs that offer use simulations. for example the pliers wear out quickly</t>
  </si>
  <si>
    <t>Creating leaner and better printable because single-parted elements for small projects. Because of this I'll try to prevent multiple connected parts if I can to not have to care about tolerances or good fitting ensambling. 
Thanks very much for opening this to the world.</t>
  </si>
  <si>
    <t>Playing around, showing friends and getting familiar with the method  - right now just in a intuitive way.</t>
  </si>
  <si>
    <t>no, right now your actual models and some youtube content inspire. And in mid tearm your book could feed me as a computer science student for a long time.</t>
  </si>
  <si>
    <t>Really interesting to see how much innovation can be put into plastic pieces.</t>
  </si>
  <si>
    <t>We are using the uploaded files as inspiration for our experimentation.</t>
  </si>
  <si>
    <t>More uploaded designs :)</t>
  </si>
  <si>
    <t>I want to learn to design compliant mechanisms myself</t>
  </si>
  <si>
    <t>Explanations of how to design my own compliant mechanisms</t>
  </si>
  <si>
    <t>Experimenting, Teaching</t>
  </si>
  <si>
    <t>They provide a new way of imagining solutions</t>
  </si>
  <si>
    <t>variations the thrust vectoring mechanism I think have many other app;lications</t>
  </si>
  <si>
    <t>Great resources.  Would love to learn more on the design process</t>
  </si>
  <si>
    <t>Resources on how to design compliant mechanisms</t>
  </si>
  <si>
    <t>not sure</t>
  </si>
  <si>
    <t>for learning and inspiration</t>
  </si>
  <si>
    <t>I was trying to come up with a wing mechanism for my own personal project and I currently have a version with 6 pin joints. Now I'm planning on building a compliant mechanism for it.</t>
  </si>
  <si>
    <t>To develop my own mechanism and try and find other applications in automotive.</t>
  </si>
  <si>
    <t>It would greatly help if you could also include the kinematics of the mechanism with the numbers. I would also know how to convert a mechanism with springs and pin joints to a fully compliant one, as in, what thickness should you use for the connections, length etc. If someones free, please build me a wing spreading mechanism with one linear motor actuator :p</t>
  </si>
  <si>
    <t>simple manufacturing</t>
  </si>
  <si>
    <t xml:space="preserve">testing and showcasing
</t>
  </si>
  <si>
    <t>demonstrate</t>
  </si>
  <si>
    <t>It gave me ideas, and made me think of other ways of designing parts.</t>
  </si>
  <si>
    <t xml:space="preserve">To conceive model and product, for fun, for artistic purposes, or for more practical project and PoC. It could also help me improve some of the design I already made. I think compliant mechanisms have a great future in product / industrial design </t>
  </si>
  <si>
    <t xml:space="preserve">Maybe more in-depth articles or videos about the process of developing compliant mechanisms </t>
  </si>
  <si>
    <t>Experimenting, Professional</t>
  </si>
  <si>
    <t>learning</t>
  </si>
  <si>
    <t>I have not thought of compliant mechanisms before :)</t>
  </si>
  <si>
    <t xml:space="preserve">More models to download print and experience </t>
  </si>
  <si>
    <t>They change how I think about designing mechanisms.</t>
  </si>
  <si>
    <t>Inspire others, especially children.  They will be the ones who change the world with these ideas.</t>
  </si>
  <si>
    <t>More models.  They don't have to be "useful".  I just enjoy learning more about the different possibilities.</t>
  </si>
  <si>
    <t>They are just helping me keep the idea in mind when I plan my own machinery.</t>
  </si>
  <si>
    <t>I'm not sure. Yet.</t>
  </si>
  <si>
    <t>Still in the early looking stages, so not yet.</t>
  </si>
  <si>
    <t>I am a mechanical engineering undergrad an watching the video inspired me to think out of the box</t>
  </si>
  <si>
    <t>to play around</t>
  </si>
  <si>
    <t>I would like to be able to design similar parts</t>
  </si>
  <si>
    <t>Its a form of design that really lends itself to 3d printing and works to its strengths</t>
  </si>
  <si>
    <t>Fun, party tricks, show friends</t>
  </si>
  <si>
    <t>MOAR PLEASE :)</t>
  </si>
  <si>
    <t>going to try to invent some</t>
  </si>
  <si>
    <t>fidgeting</t>
  </si>
  <si>
    <t>really cool</t>
  </si>
  <si>
    <t>My area of action is totally different, so I've never seen anything about it and I'm stunned by what you did! Congratulations to the entire team!</t>
  </si>
  <si>
    <t>I currently believe that I will try to use the Bistable Compliant Switch model to trigger and hold a touch button. Just for fun.</t>
  </si>
  <si>
    <t>Perhaps more readings for lay people?</t>
  </si>
  <si>
    <t>Personal</t>
  </si>
  <si>
    <t>i just thought it was cool</t>
  </si>
  <si>
    <t>to "wow" myself</t>
  </si>
  <si>
    <t>more cool models</t>
  </si>
  <si>
    <t>Different ways of thinking, not every moving piece needs to move on it's own, but can move relative to itself too</t>
  </si>
  <si>
    <t>Informational, share with peers</t>
  </si>
  <si>
    <t>More info on the design process for each model perhaps</t>
  </si>
  <si>
    <t>This question assumes that it inspired me. Please consider not using such biased or "loaded" questions in the future. A more honest question would be "Did the compliant mechanisms on this site inspire you, and if so, how?"
And yes, they're awesome. It's made me want to study mechanical engineering more and learn how to map between joints and compliant mechanisms.</t>
  </si>
  <si>
    <t xml:space="preserve">I hadn't made any plans yet. </t>
  </si>
  <si>
    <t>Release the books for free my dudes</t>
  </si>
  <si>
    <t>design tools or guidelines</t>
  </si>
  <si>
    <t>Made me think about adapting my own designs to use compliant mechanisms.</t>
  </si>
  <si>
    <t>As inspiration for other mechanisms.</t>
  </si>
  <si>
    <t>No.  You are doing good work.</t>
  </si>
  <si>
    <t>reduce part complexity (part count)</t>
  </si>
  <si>
    <t xml:space="preserve">Think about using more flexures instead of mechanical hinges. </t>
  </si>
  <si>
    <t>Hinge calculators (Mathcad documents)</t>
  </si>
  <si>
    <t xml:space="preserve">play around with the models and spread the word about these amazing mechanisms </t>
  </si>
  <si>
    <t xml:space="preserve">To try to learn more about compliant mechanisms and incorporate into future designs. </t>
  </si>
  <si>
    <t xml:space="preserve">Experimentation. Inspiration. Demonstrations. </t>
  </si>
  <si>
    <t xml:space="preserve">Some simple instructions or tutorials on the fundamentals of compliant mechanisms. What do I need to know/think about when learning CM. I'm sure it's not simple, but a demonstration exercise (for example, designing the bistable mechanism - is the arm length the key variable for example). I've studied kinematics 20 years ago, but this fascinates me. </t>
  </si>
  <si>
    <t xml:space="preserve">it intruduced me into a new world of designing </t>
  </si>
  <si>
    <t>inspiration for own disigns</t>
  </si>
  <si>
    <t xml:space="preserve">how to disign them </t>
  </si>
  <si>
    <t>Veritasium video and your explanation changed my understanding about Compliant Mechanisms (it can be used not only in cheap box hinges :D ). Nice work!</t>
  </si>
  <si>
    <t>I will try to incorporate Compliant Mechanisms in my next designs for sure (only for hobby projects unfortunately)</t>
  </si>
  <si>
    <t>As a hobbyist I would like to see more Compliant Mechanisms and how you come up with new designs (how your brain works). If I designed moving parts there always was pins in holes. So it's unatural to think abouth something else.</t>
  </si>
  <si>
    <t>working on compliant mechanisms at ETH</t>
  </si>
  <si>
    <t>inspiration for compliant mechanisms</t>
  </si>
  <si>
    <t>gave me ideas about things that I didn't know where possible</t>
  </si>
  <si>
    <t>playing around</t>
  </si>
  <si>
    <t xml:space="preserve">To think beyond using joints and other "normal" means of motion. </t>
  </si>
  <si>
    <t>Not sure. We'll see once i get my degree :)</t>
  </si>
  <si>
    <t xml:space="preserve">To try and incorporate similar mechanisms in my design </t>
  </si>
  <si>
    <t xml:space="preserve">As demonstrative prototypes </t>
  </si>
  <si>
    <t>A video lecture. A calculation tool to help design</t>
  </si>
  <si>
    <t>Curiosity, Experimenting, Personal, Professional, Learning new things, maybe to use in work.</t>
  </si>
  <si>
    <t>I now have new way of thinking during designing things.</t>
  </si>
  <si>
    <t>To expand my knowledge about compliant mechanisms and try to understand how they were designed</t>
  </si>
  <si>
    <t>I would love to be able to design such complicated mechanism to use in real life and to understand them. Ate they calculated, computer generated?</t>
  </si>
  <si>
    <t>I work with 3D printing in education. This is an excellent example of application of the technology in a way that would be hard to accomplish without digital fab.</t>
  </si>
  <si>
    <t>Teacher Professional Development</t>
  </si>
  <si>
    <t>Sharing them as an example of application of 3D printing and digital fabrication. Potentially as a starting point for a design challenge.</t>
  </si>
  <si>
    <t>Maybe I missed it, but I'm having a hard time thinking about how to design this sort of thing. Some sort of design axioms or rules of thumb would be helpful. Or a chart that compares traditional mechanisms and their analogs in compliant mechanisms.</t>
  </si>
  <si>
    <t>très intéressant</t>
  </si>
  <si>
    <t>For use in own projects</t>
  </si>
  <si>
    <t>Experimenting, I want to try and probably develop a bistable mechanism to apply at my 3D printer</t>
  </si>
  <si>
    <t>Your website are great, the videos too! Thanks for sharing the models, and I hope to share my project to.</t>
  </si>
  <si>
    <t>Develop bistable mechanism to apply at my 3D printer</t>
  </si>
  <si>
    <t>I hope to learn how much i can from your work and do something similar to solve my problem</t>
  </si>
  <si>
    <t>Nothing for now, but i hope to contribute in an near future</t>
  </si>
  <si>
    <t>cmr.byu.edu</t>
  </si>
  <si>
    <t>Want to build mechanical computer</t>
  </si>
  <si>
    <t>they made me think about implementing flexible parts in prototypes and models</t>
  </si>
  <si>
    <t>just trying things out (i.e. infill or size) and implementing certain parts in prototypes with moving parts</t>
  </si>
  <si>
    <t>not really, I might find something after playing with the models</t>
  </si>
  <si>
    <t>As a student in Mechanical Engineering I find this concept very interesing, and can se some future uses for these mechanisms - i'm interested i looking further into the workings and uses</t>
  </si>
  <si>
    <t>To further increase my knowledge into design of mechanisms for both professional and hobbyist use</t>
  </si>
  <si>
    <t xml:space="preserve">I find them fascinating and it gives me inspiration to try to find applications where these mechanisms may be better suited than traditional solutions.  </t>
  </si>
  <si>
    <t>I want to use your models to learn how these types of mechanisms can be constructed and maybe in the future try to find uses for similar techniques</t>
  </si>
  <si>
    <t>Maybe more models, although I understand that takes time.</t>
  </si>
  <si>
    <t>Research Article</t>
  </si>
  <si>
    <t>I'm taking a compliant mechanisms course at college in Delft, it helps to understand the mechanics</t>
  </si>
  <si>
    <t>to gain insight in the mechanics of compliant mechanisms</t>
  </si>
  <si>
    <t>It might have. Maybe I will try to design one in the future.</t>
  </si>
  <si>
    <t>test the capabilitys of 3d printing</t>
  </si>
  <si>
    <t>I'm going to try to make the Bistable Mechanism oscillate!</t>
  </si>
  <si>
    <t>Not now!</t>
  </si>
  <si>
    <t>Education</t>
  </si>
  <si>
    <t>I think it opens ones mind to break from traditional designing paradigms</t>
  </si>
  <si>
    <t>Showing them off in the makerspace where I work to inspire students</t>
  </si>
  <si>
    <t>More info on how to design and apply them</t>
  </si>
  <si>
    <t>Learning</t>
  </si>
  <si>
    <t>To improve my knowledge and expand my tool chest of techniques that i can use when designing mechanical parts in robotics or other projects</t>
  </si>
  <si>
    <t>They are cool and useful</t>
  </si>
  <si>
    <t>Cool trinkets or possibly little working models</t>
  </si>
  <si>
    <t>I was amazed by the simplicity of production</t>
  </si>
  <si>
    <t>I never knew about compliant mechanisms and they’re amazing!</t>
  </si>
  <si>
    <t>wanting to learn how to apply this to my own designs and as a fun challenge</t>
  </si>
  <si>
    <t>Have a more tangible example then just pictures on the internet, and hopefully come up with my own compliant design.</t>
  </si>
  <si>
    <t xml:space="preserve">A little more context on how you guys calculate these shapes, right now im trying to decipher the book of Larry Howel. But something tells me there is more going on than just punching in numbers in equations at the moment. </t>
  </si>
  <si>
    <t>Experiment with mi new 3d printer...</t>
  </si>
  <si>
    <t>I am already really interested in rockets. This gave me more ideas on applications for the aerospace industry.</t>
  </si>
  <si>
    <t xml:space="preserve">My personal rocket projects </t>
  </si>
  <si>
    <t>I build model rockets with Thrust Vector Control. I believe there are future applications</t>
  </si>
  <si>
    <t>more awesome models!!!!!!!!!!!!!!!!!!!</t>
  </si>
  <si>
    <t xml:space="preserve">The bistable mechanisms in particular are just awesome. </t>
  </si>
  <si>
    <t>Hopefully I'll find ways to incorporate these mechanisms into my own designs</t>
  </si>
  <si>
    <t>The accessibility of the models is great to raise public interest in science and the mechanisms are very interesting to me.</t>
  </si>
  <si>
    <t>I want to print them out to see how they work and if they are as good (or better) as their more traditionally designed counterparts. The information definetly raised my interest in this way of designing things.</t>
  </si>
  <si>
    <t>What may help raise interest is an explanation of designing a compliant mechanism and the science behind it, though the second part of that was already achieved with the Veratasium video I would be very interested in a more in-depth explanation.</t>
  </si>
  <si>
    <t>simplifying parts I design in my mechanical engeneering degree</t>
  </si>
  <si>
    <t>design tips and tricks to make compliant mechanisms work. tolerances and material strenght</t>
  </si>
  <si>
    <t>Playing</t>
  </si>
  <si>
    <t>Curiosity, Experimenting, Personal, Teaching, Professional</t>
  </si>
  <si>
    <t xml:space="preserve">I am part of a small cubesat design club at my faculty so hopefully this way of doing hinges will come very handy. </t>
  </si>
  <si>
    <t>Apart from the stated I'm 3D fan so anything and everything.</t>
  </si>
  <si>
    <t>First test prints and then integration into daily design, my mayor is EE.</t>
  </si>
  <si>
    <t xml:space="preserve">Software, library anything that can help with quick design or give a general idea/approach. </t>
  </si>
  <si>
    <t>extremely inspiring</t>
  </si>
  <si>
    <t>implement these in my designs</t>
  </si>
  <si>
    <t>more printable designs</t>
  </si>
  <si>
    <t>It made me think differently about hinges and other normally rigid mechanisms, and the possibility of making them compliant.</t>
  </si>
  <si>
    <t xml:space="preserve">Makes a great fidget
</t>
  </si>
  <si>
    <t>More compliant mechanisms on thingiverse</t>
  </si>
  <si>
    <t>Not enough. I'd like to create a mechanism. How should I move forward?</t>
  </si>
  <si>
    <t>Personnal project</t>
  </si>
  <si>
    <t>Word of Mouth</t>
  </si>
  <si>
    <t>don't know yet</t>
  </si>
  <si>
    <t>It has inspired me to do more research about compliance in materials</t>
  </si>
  <si>
    <t>Experiment with them and try to come up with different models</t>
  </si>
  <si>
    <t>More theoretical explanations of how these mechanisms work</t>
  </si>
  <si>
    <t>helps to see beyond the regular limits of a 3d printer's capablity</t>
  </si>
  <si>
    <t>to learn from</t>
  </si>
  <si>
    <t xml:space="preserve">I am trying to spread the benefits of compliant mechanics to all of my friends. </t>
  </si>
  <si>
    <t xml:space="preserve">If you share more models or tools it will be highly appreciated. </t>
  </si>
  <si>
    <t>The idea that common objects still have ways they can be improve</t>
  </si>
  <si>
    <t>Tinkering and playing with</t>
  </si>
  <si>
    <t>A whole new way to rethink standard mechanisms and create new ones. Also the ease on manufacturing.</t>
  </si>
  <si>
    <t>I'll be printing the gripper and try to use it as the tool it is. Hope to get inspired too.</t>
  </si>
  <si>
    <t xml:space="preserve">I don't see any lack yet. Maybe some stress calculation images would be appreciated. </t>
  </si>
  <si>
    <t>The models are to play with and inspire in case I need a solution in the future</t>
  </si>
  <si>
    <t>Experiments and engineering</t>
  </si>
  <si>
    <t>In many ways =) a new world is waiting</t>
  </si>
  <si>
    <t>Hobby</t>
  </si>
  <si>
    <t>In the beginning for learning and than for modeling</t>
  </si>
  <si>
    <t>I'm just discovering 3d printing &amp; inspired to see the possibilities.</t>
  </si>
  <si>
    <t>Too early to tell.  Just expanding the bag of tricks for now.</t>
  </si>
  <si>
    <t>More of the same.  Good work!</t>
  </si>
  <si>
    <t>the geometries which can be useful</t>
  </si>
  <si>
    <t xml:space="preserve">as examples for the geometry I can self modelate </t>
  </si>
  <si>
    <t>Maybe more examples</t>
  </si>
  <si>
    <t>Prototyping</t>
  </si>
  <si>
    <t>Loved your Veritassium Video. Are there any Resources on designing Compliant Mechnisms in Ceramics?  We would like to 3D Print some in Aluminia (AL2O3) on a CeraFab 8500 (see http://www.lithoz.com/)</t>
  </si>
  <si>
    <t>increase my knowledge of possible mechanisms and 3d-printers</t>
  </si>
  <si>
    <t>some essential information for the designing of compliant mechanisms, how to start designing them myself.</t>
  </si>
  <si>
    <t>To explore mechanical engineering deeper and better</t>
  </si>
  <si>
    <t>the future is stranger than fiction</t>
  </si>
  <si>
    <t>teach and share</t>
  </si>
  <si>
    <t>Your 3D printable examples look so fun to print both with 3D printer and laser</t>
  </si>
  <si>
    <t>I 2D / 3D model and I will try to incorporate your direct examples and tinker with my own.</t>
  </si>
  <si>
    <t>Laser cut compliant designs. Simple 2D / 3D modeling of the moves and stress (What is compliant verses too stressful leading to fracture(s) )</t>
  </si>
  <si>
    <t>Researcher</t>
  </si>
  <si>
    <t>Amazing !!! I work at a research lab at Harvard GSD and am also working with compliant mechanisms, would be great to chat and keep in touch.</t>
  </si>
  <si>
    <t xml:space="preserve">Researcher </t>
  </si>
  <si>
    <t xml:space="preserve">Prototyping </t>
  </si>
  <si>
    <t>Tremendously... it’s so easily scalable and extremely simple...</t>
  </si>
  <si>
    <t xml:space="preserve">It inspires the creation of objects with less traditional hinges and individual parts... </t>
  </si>
  <si>
    <t>This is already a great contribution</t>
  </si>
  <si>
    <t>3d Printing prototyping for fun</t>
  </si>
  <si>
    <t>More models</t>
  </si>
  <si>
    <t xml:space="preserve">In my design
</t>
  </si>
  <si>
    <t>Never considered using flexible 'hinges' in a mechanism before.</t>
  </si>
  <si>
    <t xml:space="preserve">As of yet, I don't have any plans for any of the models, but perhaps in the future I will use it in power generation mechanisms or small vehicles.  </t>
  </si>
  <si>
    <t>Just keep making these demonstration mechanisms, they're very cool.</t>
  </si>
  <si>
    <t>Google Search</t>
  </si>
  <si>
    <t>To create!</t>
  </si>
  <si>
    <t>Farting around</t>
  </si>
  <si>
    <t>I am going to try and design a transmission with these concepts.</t>
  </si>
  <si>
    <t>Basic design concepts, future reading.</t>
  </si>
  <si>
    <t>Interest in different and unique mechanisms especially the creativity of talented designers.</t>
  </si>
  <si>
    <t>To learn how to design for 3D printing.</t>
  </si>
  <si>
    <t>not at the moment</t>
  </si>
  <si>
    <t>I plan to use it for misc things and as a fun little expirement</t>
  </si>
  <si>
    <t>None that I can think of, thanks for the cool print!</t>
  </si>
  <si>
    <t>design and simplicity</t>
  </si>
  <si>
    <t>i don't</t>
  </si>
  <si>
    <t>i love the way the links interact and do unexpecting tings</t>
  </si>
  <si>
    <t>to let other student see the power of 3d printing</t>
  </si>
  <si>
    <t>Awareness of expanded mechanical design possibilities (I am an engineering design student)</t>
  </si>
  <si>
    <t>Experiment</t>
  </si>
  <si>
    <t>Design tips and guidelines (I guess that's in the book)</t>
  </si>
  <si>
    <t>tinkering around with simmilar constructions</t>
  </si>
  <si>
    <t>Interest in monolithic mechanisms</t>
  </si>
  <si>
    <t>See how the model acts in ANSYS and when 3D printed, so I can try designing my own compliant mechanism.</t>
  </si>
  <si>
    <t>I haven't looked around your site too much yet.</t>
  </si>
  <si>
    <t xml:space="preserve">It all looked interesting.  I can't wait to print the bistable mechanism. </t>
  </si>
  <si>
    <t>Just see how it works, the maybe try and design my own.</t>
  </si>
  <si>
    <t xml:space="preserve">More please, </t>
  </si>
  <si>
    <t>Curiosity, Personal, Professional</t>
  </si>
  <si>
    <t>Perhaps return to an old project on bistable mechanisms and 3D print it.</t>
  </si>
  <si>
    <t>To think ways that this mechanism can make life better,</t>
  </si>
  <si>
    <t>To study</t>
  </si>
  <si>
    <t>Some kind of tutorials on how to create your own model on this.</t>
  </si>
  <si>
    <t>I like to know something new and usefull. Sergey from Kyiv, Ukraine.</t>
  </si>
  <si>
    <t>Its new area of knowleges for me. I would like to know more how 3d printable things can be applied in real life, what abbilities they have.</t>
  </si>
  <si>
    <t>I would like to know more about design of 3d printable mechanisms. It would be great if you send me some source list to read more about 3dprinting design for engeneering and compliant mechanisms.</t>
  </si>
  <si>
    <t xml:space="preserve">Single part mechanisms </t>
  </si>
  <si>
    <t>Possibly to develop my own</t>
  </si>
  <si>
    <t>Cant think of anything</t>
  </si>
  <si>
    <t>personal use</t>
  </si>
  <si>
    <t>It gives curiosity to keep learning about them</t>
  </si>
  <si>
    <t>Not this models, but to learn more about them</t>
  </si>
  <si>
    <t>Some parts of your website don't work well, I couldn't access the samples / downloads so I went to search on thingiverse</t>
  </si>
  <si>
    <t>Going to print and then test them, maybe I can implement does mechanisms into product design</t>
  </si>
  <si>
    <t>Online courses</t>
  </si>
  <si>
    <t>i'm fascinated by the simplicity of being able to show it to others with 3d print these days</t>
  </si>
  <si>
    <t>wants to show and explain it to others</t>
  </si>
  <si>
    <t>Inspire?did not, but i love elephants.</t>
  </si>
  <si>
    <t>humor</t>
  </si>
  <si>
    <t>To show others what 3D printing can do and how intelligent design is made. Thank you for your research.</t>
  </si>
  <si>
    <t>It is very interesting that I can 3D print everything from pliers to light switches with no traditional mechanical moving parts. It excites me that my printer has this new realm of potential.</t>
  </si>
  <si>
    <t>Mainly to see what my 3D printer can do, but I can see myself integrating metal into the switch and using it for my hobby (building one of those simple ion engines out of stuff I have lying around the house).</t>
  </si>
  <si>
    <t>It'd be fascinating to have access to the 2-axis gimbal (although I have yet to see the full site), as it would be useful for a mount for my engine. This is because it is hard to get nonconductive bearings from the things lying around the house. Also, this entire field of technology is simply fascinating: I can't wait to see what you guys come up with next.</t>
  </si>
  <si>
    <t>I want to implement them in custom design</t>
  </si>
  <si>
    <t>Inspires me to think about what is truly possible just by shapes</t>
  </si>
  <si>
    <t>Sharing this information with peers and anyone who is unaware of how cool and useful compliant mechanisms are</t>
  </si>
  <si>
    <t>Nope</t>
  </si>
  <si>
    <t>Affordable compliant mechanism book</t>
  </si>
  <si>
    <t>Functional and movable out of 1 part</t>
  </si>
  <si>
    <t>Looking for inspiration for a practicle use for myself</t>
  </si>
  <si>
    <t>More resources on how to develop own Compliant Mechanisms</t>
  </si>
  <si>
    <t>I can incorporate them into my 3d printing designs. I would love to play with the mechanism used for satellite thrusters!</t>
  </si>
  <si>
    <t>personal tools and fun gadgets</t>
  </si>
  <si>
    <t>For fun</t>
  </si>
  <si>
    <t>I've been thinking about origami-like 3D prints that take advantage of thinner layers but still being connected to the part. I'm interested in making some kind of interesting wheel for a hobby robot I'm building.</t>
  </si>
  <si>
    <t>To share with my 3D print club and inspire their designs.</t>
  </si>
  <si>
    <t>The designs are already very cool!</t>
  </si>
  <si>
    <t>fun, teach/show others including my kids</t>
  </si>
  <si>
    <t>I want to experiment with implementing them into projects</t>
  </si>
  <si>
    <t>Implementing them in new projects</t>
  </si>
  <si>
    <t>to think about how i can eliminate joints in my designs to make them more simple to print</t>
  </si>
  <si>
    <t>as little desk toys</t>
  </si>
  <si>
    <t>apprenticeship in a company</t>
  </si>
  <si>
    <t>learn more about compliant mechanism</t>
  </si>
  <si>
    <t>more detail about how to make one</t>
  </si>
  <si>
    <t>for the moment objet to make with my flex filament and i'am a AFOL (adult fan of LEGO)</t>
  </si>
  <si>
    <t>just test for the moment</t>
  </si>
  <si>
    <t>We have now taken compliant mechanisms as one new idea we want to experiment for being able to provide better solution for our organisation also in future</t>
  </si>
  <si>
    <t>These models are for demo purposes to get the idea know, so we could invest more into research with them</t>
  </si>
  <si>
    <t>Can't answer yet as I have only seen video on youtube, downloaded few models and purchased the book.</t>
  </si>
  <si>
    <t>more in depth material to study the principles these object are designed on</t>
  </si>
  <si>
    <t>the leverage ratio</t>
  </si>
  <si>
    <t>to experiment with compliant mechanisms</t>
  </si>
  <si>
    <t>Mad cool</t>
  </si>
  <si>
    <t>I work in a Makerspace and we print stuff as examples to inspire people :}</t>
  </si>
  <si>
    <t>Personal, Teaching</t>
  </si>
  <si>
    <t>I love learning and exploring new stuff</t>
  </si>
  <si>
    <t>Make more osem stuff</t>
  </si>
  <si>
    <t>they are just fascinating and I just discovered the concept - thanks for making them available!</t>
  </si>
  <si>
    <t>I admire the simplicity of what you're achieving</t>
  </si>
  <si>
    <t>Currently, I'm developing a door key retreiving mechanism for my visitors (I live in a 4th floor with no elevator) and I implemented a planetary gear 1:16 overdrive transmission that works with an electric screwdriver but I'm having troubles with the sudden acceleration tangling up the cord reel. The centrifugal clutch you posted seems like a perfect, elegant solution for this problem. Thanks for sharing it!</t>
  </si>
  <si>
    <t>As I was not aware of such mechanisms they fascinated me and intrigued wanting to know more and experiment and develop in this field.</t>
  </si>
  <si>
    <t>In my professional work I will also consider devices that use compliant mechanisms.</t>
  </si>
  <si>
    <t xml:space="preserve">A basic intro course/lecture/guidance for getting started designing simple mechanisms. </t>
  </si>
  <si>
    <t>yep !</t>
  </si>
  <si>
    <t>show my children a bit or mechanics basis</t>
  </si>
  <si>
    <t>Think Outside of the Box</t>
  </si>
  <si>
    <t>satisfying my curiosity</t>
  </si>
  <si>
    <t>New desgin approach - not teached in university (Mech. Eng.), also the (to me) unexpected strength and durability of such mechanisms</t>
  </si>
  <si>
    <t>Push university to implement this in their education process</t>
  </si>
  <si>
    <t>Would like to learn about it, and about other means of taking advantage of modern manufacturing technologies at my University</t>
  </si>
  <si>
    <t>Personal testing, and then passing them on to friends and colleagues</t>
  </si>
  <si>
    <t>Webinars? Downloadable video sessions and books maybe? I have no idea if any of these are available, did not look after them yet</t>
  </si>
  <si>
    <t>I'm curious how well those moving parts will work... If they are strong enough there's a whole new world of possibilities</t>
  </si>
  <si>
    <t>In my own hobby projects</t>
  </si>
  <si>
    <t>experimenting</t>
  </si>
  <si>
    <t>Do some testing with 3d printed models for switches or joystick gimbals</t>
  </si>
  <si>
    <t>I would like to learn to design compliant mechanisms</t>
  </si>
  <si>
    <t>I love 3d functional prints.  Inspiring what new manufacturing methods can do.</t>
  </si>
  <si>
    <t>Experimenting/learning.</t>
  </si>
  <si>
    <t>More models to download and print.</t>
  </si>
  <si>
    <t>Looks like it can be useful for robotic joints, similar in spirit to biomechanical ones</t>
  </si>
  <si>
    <t>No idea yet, I'll just download, print and experiment</t>
  </si>
  <si>
    <t>I'd be curious to know how compliant mechanisms can be adapted to actuators, for example to replace gear reduction in rotational actuators, or how it can be used to transform a rotational actuator to a linear one. I'd be interested to see if compliant mechanisms could replace tendons/ligaments/bones systems for biped robots as well</t>
  </si>
  <si>
    <t>learning how to create my own compliant mechanism</t>
  </si>
  <si>
    <t>print them to learn how to do my own models</t>
  </si>
  <si>
    <t>explanation about how they were design and maybe a platform to share our own creations</t>
  </si>
  <si>
    <t>It's cool to finally see good examples of what design for 3d printing really means.</t>
  </si>
  <si>
    <t>Trying to learn about compliant mechanisms and maybe design my own.</t>
  </si>
  <si>
    <t>More deep dive explanations of how the designs came about. How to think about problems with a compliant mechanism mentality.</t>
  </si>
  <si>
    <t>For experimentation and for some minor utility</t>
  </si>
  <si>
    <t>Gave me another method to consider when approaching project designs. Seems very cool, especially given that all compliant mechanisms are implicitly print-in-place.</t>
  </si>
  <si>
    <t>Developing my own projects.</t>
  </si>
  <si>
    <t>Might be cool to integrate with some sort of linkage simulator Definitely going to 3D print them and use the principles in my designs for 3D printing</t>
  </si>
  <si>
    <t>Post more mechanisms! Don't be afraid to get technical. Provide CM development/design resources for those who might be interested.</t>
  </si>
  <si>
    <t>Impressed</t>
  </si>
  <si>
    <t>Play</t>
  </si>
  <si>
    <t>To look into ways in which engineering problems can be solved using simple mechanical devices</t>
  </si>
  <si>
    <t>Experimentation</t>
  </si>
  <si>
    <t>Experiments</t>
  </si>
  <si>
    <t>Possibility to use less components as well as reducing maintenance. Awe inspiring designs!</t>
  </si>
  <si>
    <t xml:space="preserve">Reduce part count and maintenance </t>
  </si>
  <si>
    <t>.</t>
  </si>
  <si>
    <t xml:space="preserve">It's very interesting what can be done with them and how they can be 3D printed
</t>
  </si>
  <si>
    <t>Integrate into my own designs.</t>
  </si>
  <si>
    <t>Math and tools behind the designs.</t>
  </si>
  <si>
    <t>I love seeng how single print mechanisms can perform complex tasks. I play to use these in any way im able in my new moedels, or at least their theories.</t>
  </si>
  <si>
    <t>invention!</t>
  </si>
  <si>
    <t>Inspired me by making me want to learn more about them.</t>
  </si>
  <si>
    <t>Just to show co-workers at work.</t>
  </si>
  <si>
    <t>More mechanisms!</t>
  </si>
  <si>
    <t>🤩</t>
  </si>
  <si>
    <t>🤭</t>
  </si>
  <si>
    <t>🐚</t>
  </si>
  <si>
    <t>very good</t>
  </si>
  <si>
    <t>For personal use</t>
  </si>
  <si>
    <t>I do not know</t>
  </si>
  <si>
    <t xml:space="preserve">First saw on Veritasium Video. Then kept coming across on Thingiverse. Nice work guys. I enjoy the uploads as it promotes different ways of thinking about stuff. Always cool to experiment and tinker about. </t>
  </si>
  <si>
    <t xml:space="preserve">show off 3d printing to friends. personal enjoyment. </t>
  </si>
  <si>
    <t>produce your own Youtube videos. Maybe have some of your students express their input into designs or challenges they faced while making or printing compliant designs. form/function stuff????</t>
  </si>
  <si>
    <t>They inspired me to build more compliant mechanisms to replace multi-part tools.</t>
  </si>
  <si>
    <t>desing ideas</t>
  </si>
  <si>
    <t>desing</t>
  </si>
  <si>
    <t xml:space="preserve">curiosity in experimental engineering </t>
  </si>
  <si>
    <t>just have it as a talking piece</t>
  </si>
  <si>
    <t>Synthesizing with a product design</t>
  </si>
  <si>
    <t>It simplified the design process of a particularly small and frequently moving part which previously was designed with rack and pinion, springs, gears, etc.</t>
  </si>
  <si>
    <t>I hope to license the patent for commercial use</t>
  </si>
  <si>
    <t xml:space="preserve">The only thing I feel I don't understand even a bit is the relationship between length and thickness of the flexible portions of, for example, the bistable switches. Is there a math that can be used when working at different scales? How does the bead function in the middle of the bistable mechanism intended for small circuits? </t>
  </si>
  <si>
    <t>Learning, trying to design my own inspired on what I see/try.</t>
  </si>
  <si>
    <t>I like what's offered. More would be better :). Thanks</t>
  </si>
  <si>
    <t>just fun</t>
  </si>
  <si>
    <t>They inspire me to want to create some sort of fully compliant, but extremely complex mechanism.</t>
  </si>
  <si>
    <t>To explore and learn</t>
  </si>
  <si>
    <t>Nothing more</t>
  </si>
  <si>
    <t>I plan to  design a similar model and insert a wedge prism into the rotating circle (for fun)</t>
  </si>
  <si>
    <t>I want to better my designs by learning from other well made designs</t>
  </si>
  <si>
    <t>I want to understand how to incorporate like systems into my own designs</t>
  </si>
  <si>
    <t>A breakdown of your design process. Where do you start? what factors influence your design? what are the most difficult aspects in your design process? Can you post a tutorial on how you go about finding optimal distances in your pieces and stress points? How do you decide on the appropriate ratios for your centrifugal clutch an like designs?</t>
  </si>
  <si>
    <t>It made me think of new ways I could add this to my engineering designs</t>
  </si>
  <si>
    <t xml:space="preserve">Both </t>
  </si>
  <si>
    <t>It opens my mind to new kinds of mechanisms in 3D printing</t>
  </si>
  <si>
    <t>I don't know yet, I just keep an eye on what exists.</t>
  </si>
  <si>
    <t>They are fascinating to look at!</t>
  </si>
  <si>
    <t>Librarian</t>
  </si>
  <si>
    <t>As demonstrations for what a 3D printer can do.</t>
  </si>
  <si>
    <t>making quadcopter parts, more precisely a camera gimbal</t>
  </si>
  <si>
    <t>A 3 axis printable mechanism would be awesome! as well as a tuto on how to think in such way and CAD our way through it</t>
  </si>
  <si>
    <t>It didn't inspire me as such, only just piqued my curiosity and I need something to test print...</t>
  </si>
  <si>
    <t>Just to learn how to print (for bachelor's thesis)</t>
  </si>
  <si>
    <t>I don't. Just need to learn to 3D-print</t>
  </si>
  <si>
    <t>More compliant mechanisms would be nice</t>
  </si>
  <si>
    <t>??</t>
  </si>
  <si>
    <t>YEP, nice design</t>
  </si>
  <si>
    <t>yes, just for the fun of showing another aproce of making a contact</t>
  </si>
  <si>
    <t>it showed me a type of design for something I never knew existed before</t>
  </si>
  <si>
    <t>I have a laser cutter and want to try some of them.  I work on printers(firmware) and think some of them could be used professionally as well.</t>
  </si>
  <si>
    <t>(just started looking and have found some of these)More design resources and the tech behind this type of design.  It is also a bit unclear to me how 'compliant' things need to be since some are done in metal.  I'm using a laser cutter so not sure what some of the best ways to use the ideas here are.  It seems like some are very 2d but some are also very 3d.  Maybe break down or pointers by that classification?</t>
  </si>
  <si>
    <t xml:space="preserve">2 DOF fully compliant space pointing mechanism
</t>
  </si>
  <si>
    <t xml:space="preserve">Ideas para proyectos personales </t>
  </si>
  <si>
    <t xml:space="preserve">more videos, thanks </t>
  </si>
  <si>
    <t xml:space="preserve">Curiosity or inspiration for a robot part. </t>
  </si>
  <si>
    <t>As trinkets, demos to show off, or to get ideas, and to prototype</t>
  </si>
  <si>
    <t>Curiosity, Experimenting, Inspiration for personal designs; I'm on an FRC team</t>
  </si>
  <si>
    <t>I do many of the designs for my FRC team and many get 3d printed; it would be helpful, interesting, and educational if I were able to make my own designs for our robot.</t>
  </si>
  <si>
    <t>FRC (FIRST Robotics Competition)</t>
  </si>
  <si>
    <t xml:space="preserve">I am going to try to recreate the Compliant Overrunning Clutch to teach myself more about compliant mechanisms. </t>
  </si>
  <si>
    <t>Not really, what you do is amazing.</t>
  </si>
  <si>
    <t>Curiosity, Experimenting, Sharing with my kids for education</t>
  </si>
  <si>
    <t>I was fascinated to learn of a way of design that is completely new to me. I'm starting to imagine new designs and wondering which can be made with compliant mechanisms.</t>
  </si>
  <si>
    <t>I'd love to see some other videos (perhaps partnered with Science YouTube channels) talking about the design decisions, evaluating force requirements and when and where moveable components work, vs where they are likely to fail</t>
  </si>
  <si>
    <t>Maybe to use some of them in my projects.</t>
  </si>
  <si>
    <t>Don't know yet.</t>
  </si>
  <si>
    <t xml:space="preserve">to keep it in the office and play with it sporadically </t>
  </si>
  <si>
    <t>I hope to use it to inspire students to make new things!</t>
  </si>
  <si>
    <t>Demonstration</t>
  </si>
  <si>
    <t>Not really</t>
  </si>
  <si>
    <t>It looked really cool, and was amazing that it works so well and is so simple</t>
  </si>
  <si>
    <t>I just wanted to play with and marvel at it</t>
  </si>
  <si>
    <t>print a sample to play with</t>
  </si>
  <si>
    <t>Makes me wwant to recherch further into the subject</t>
  </si>
  <si>
    <t>Trying to apply those system to old and futur design, having a new vision of things</t>
  </si>
  <si>
    <t xml:space="preserve">Intriguing to see how simple shapes come to life. </t>
  </si>
  <si>
    <t xml:space="preserve">No plans yet but I will at least show printed objects to my colleagues and friends. </t>
  </si>
  <si>
    <t>I would like to do a research project on the applications of compliant mechanisms in everyday life.</t>
  </si>
  <si>
    <t>Research Project</t>
  </si>
  <si>
    <t>I would like to show my professor this to work on an oscar research paper (OSCAR.GMU.EDU)</t>
  </si>
  <si>
    <t xml:space="preserve">for research and inovation </t>
  </si>
  <si>
    <t>They help me teach my children about mechanics/mechanisms in a way that is enjoyable. Even though the concepts aren't grasped by my younger children the wonder and "cool" factor definitely resonate with them.</t>
  </si>
  <si>
    <t>Inspiration; Teaching scouts and my own children.</t>
  </si>
  <si>
    <t xml:space="preserve">Videos </t>
  </si>
  <si>
    <t>Seems look a unique way of thinking for future items</t>
  </si>
  <si>
    <t>Testing and playing for information and ideas</t>
  </si>
  <si>
    <t>Not at the moment</t>
  </si>
  <si>
    <t>the potential for a unique design that FDM printing, while not ideal for, is oddly suited for over traditional wood work :).</t>
  </si>
  <si>
    <t>inspire trinkets and designs for personal use</t>
  </si>
  <si>
    <t xml:space="preserve">New perspective of design </t>
  </si>
  <si>
    <t xml:space="preserve">To learn the process </t>
  </si>
  <si>
    <t>Books</t>
  </si>
  <si>
    <t>I restarted building lego structures to test the compliant mechanisms and now I play with my kids a lot, thrying to find new applications for the printed designs. Thanks guys.</t>
  </si>
  <si>
    <t xml:space="preserve">I do use them with lego builds and I'll consider applying compliant mechs in my next diy project </t>
  </si>
  <si>
    <t xml:space="preserve">Some short explanation how and why these things work would be nice. I know, it's not a field could be explained but without the real depth of it, I'd be happy to read a short pamphlet about compliant machines in laymans terms. THe veritasium video helped a lot (Kudos!) and I guess it's not that simple to shrink Prof. Howell's book but still... </t>
  </si>
  <si>
    <t>hoby</t>
  </si>
  <si>
    <t>I would like to 3D print them and show to friends</t>
  </si>
  <si>
    <t xml:space="preserve">The simplicity of one piece utilising the materials properties transformed into mechanism. </t>
  </si>
  <si>
    <t xml:space="preserve">Enhance my knowledge of different filaments performance in compliant mechanisms. To know design limits. </t>
  </si>
  <si>
    <t xml:space="preserve">The mathematics of compliant mechanisms and the relation to a materials plastic properties. </t>
  </si>
  <si>
    <t>They open a new and exciting approach on mechanisms</t>
  </si>
  <si>
    <t>I would like to apply that on 3D printing and additive manufacturing designs</t>
  </si>
  <si>
    <t>Tips/tutorials on designing compliant mechanisms. How to approach a new design and which are the best ways to implement it on 3D printing designs</t>
  </si>
  <si>
    <t>There is something magical about them. It really changes the way I think about mechanism.
Thank you for making the models public.</t>
  </si>
  <si>
    <t>I try to find ways to incorporate the compliant mechanism principals in my future work</t>
  </si>
  <si>
    <t>I think it's really neat to have a one-part mechanism, rather than many parts held together by bolts or screws. I like the applications for space (thanks to their lightweight nature) and think that they are a good step forward for simpler, more reliable mechanisms and machines.</t>
  </si>
  <si>
    <t xml:space="preserve">I want to be able to hold and use the pliers, rather than observe them in an image or video. Same for the hinges and other structures. I also think they'd make good examples of the things that can be made via 3d printing. </t>
  </si>
  <si>
    <t>Probably more models, or a way to learn how to design them. I like the idea of only needing one part and no assembly, and I think I could find applications for them in everyday life. Locks, doors, other tools, etc.</t>
  </si>
  <si>
    <t>dunno, I just find it all really cool that this stuff can be done. Keep doing great stuff!</t>
  </si>
  <si>
    <t>Using the elephant point in space as a cool toy I guess.</t>
  </si>
  <si>
    <t>more files to print! They are so cool.</t>
  </si>
  <si>
    <t xml:space="preserve">To make my own
</t>
  </si>
  <si>
    <t xml:space="preserve">Curios
</t>
  </si>
  <si>
    <t>I do a lot of electrical work as part of my research, and conductive pliers have always been a bit of a problem. I’m excited to try these as an alternative!</t>
  </si>
  <si>
    <t xml:space="preserve">I plan to actually try using them as pliers. If they work well, I imagine all of the student organizations will be printing their own ere long. </t>
  </si>
  <si>
    <t xml:space="preserve">Might show it to some friends
</t>
  </si>
  <si>
    <t>Testing filaments for flexure tolerance and fatigue</t>
  </si>
  <si>
    <t>This is a fascinating way to view mechanical devices.</t>
  </si>
  <si>
    <t>show off the compliant mechanisms</t>
  </si>
  <si>
    <t>I realized that I could actually use compliant parts in my designs, which for my purposes right now are more for locking parts together securely without having to use extra parts or metal/nylon hardware.</t>
  </si>
  <si>
    <t>I think a good idea would be to put out a design guide for simple compliant mechanisms, giving out simple examples, explanations, and design rules for people to learn and experiment with.</t>
  </si>
  <si>
    <t xml:space="preserve">it inspired me to rethink out hinges </t>
  </si>
  <si>
    <t xml:space="preserve">more for tinkering </t>
  </si>
  <si>
    <t>cant think of anything at the moment</t>
  </si>
  <si>
    <t>Really fascinating mechanics</t>
  </si>
  <si>
    <t>Showing other enthusiasts</t>
  </si>
  <si>
    <t>not yet</t>
  </si>
  <si>
    <t>Mostly on  hobbies.</t>
  </si>
  <si>
    <t>I was intrigued</t>
  </si>
  <si>
    <t>To teach myself different ways of thinking relative to my needs</t>
  </si>
  <si>
    <t>I think sharing benefits us all, I would like to see this continue.</t>
  </si>
  <si>
    <t>-</t>
  </si>
  <si>
    <t xml:space="preserve">For demonstration </t>
  </si>
  <si>
    <t>Seems like an interesting alternative to hinges and springs</t>
  </si>
  <si>
    <t>previously answered</t>
  </si>
  <si>
    <t>No, keep making these amazing things!</t>
  </si>
  <si>
    <t xml:space="preserve">I'm an engineering major, and the math behind each of these deigns fascinates me. </t>
  </si>
  <si>
    <t>More Compliant Mechanisms!</t>
  </si>
  <si>
    <t>It gives me a brand new concept to design the products!</t>
  </si>
  <si>
    <t>Modify it and thinking how to apply it  on my project</t>
  </si>
  <si>
    <t xml:space="preserve">More material about the mathematics detail </t>
  </si>
  <si>
    <t>To think of more ways to integrate solid pieces of plastic designs into multiple assembled pieces of plastic functions</t>
  </si>
  <si>
    <t>For my own curiosity</t>
  </si>
  <si>
    <t>To explain the math behind the shapes</t>
  </si>
  <si>
    <t>Centrifugal Clutch</t>
  </si>
  <si>
    <t>grow weed</t>
  </si>
  <si>
    <t>how we can use all this.. haha</t>
  </si>
  <si>
    <t>Examples</t>
  </si>
  <si>
    <t>i would like to design my own mechanisms</t>
  </si>
  <si>
    <t>i would like to print them and try them</t>
  </si>
  <si>
    <t>a repository of such mechanisms</t>
  </si>
  <si>
    <t>it is amazing</t>
  </si>
  <si>
    <t>IDK yet</t>
  </si>
  <si>
    <t xml:space="preserve">I enjoy the videos on how it is being used in the real world. </t>
  </si>
  <si>
    <t>Hobby: Hamradio</t>
  </si>
  <si>
    <t>Curious to see if these mechanisms can be useful in human motion technology</t>
  </si>
  <si>
    <t>Don't know yet</t>
  </si>
  <si>
    <t>I am a ME student and these mechanisms opened up a whole new world for me.  It is an entirely new way to think about mechanisms</t>
  </si>
  <si>
    <t xml:space="preserve">Right now I am just playing around, but i've been looking into design guides for these mechanisms and this may quickly turn into experimentation.  </t>
  </si>
  <si>
    <t>Not at this time, but I'm sure i will have multiple suggestions, questions, comments as I print more of these.  Sorry i can't be of more help yet.</t>
  </si>
  <si>
    <t>I'm an Industrial Designer doing an assignment with the European Space Agency designing tools for space. I love this concept and have have played with origami in design before but this has blown my mind as to it's rigidity, reliability and material usefulness. I hope to incorporate some of these mechanisms into my design</t>
  </si>
  <si>
    <t>I'm not an engineer so I am looking to apply these sample mechanisms and modify them where fit into a novel and useful tool</t>
  </si>
  <si>
    <t>It would be nice to have access to, if there were more sample designs demonstrating different motions and energy conversions</t>
  </si>
  <si>
    <t>This is an idea that runs against everything that I have been taught about machine design- in that it favors flexing objects instead of hating them. Fascinating idea, and something that I fully intend to look into more myself. 
Thank you so much for the free models!</t>
  </si>
  <si>
    <t xml:space="preserve">I am a business student who loves to play with engineering, but really hates the math that goes with it. In my free time, I like to tinker and use the free 3d printing lab, and I intend to learn from these models to try to make some of my own. 
</t>
  </si>
  <si>
    <t>More models :)</t>
  </si>
  <si>
    <t>Examples how they can REALLY be used in real life. (except for the nuclear bomb compliant mechanism, that was dope af)</t>
  </si>
  <si>
    <t>The simplicity of manufacture</t>
  </si>
  <si>
    <t>I am working on an inexpensive open source fundus camera for eye exams and I thought these compliant mechanisms might be able to simplify the production.</t>
  </si>
  <si>
    <t>i have never seen things like this, this lets me explore the prototyping technologies further and inspires me to make designs that can be done by any technology</t>
  </si>
  <si>
    <t>fun</t>
  </si>
  <si>
    <t>i've been interested in compliant mechanisms for a long time...</t>
  </si>
  <si>
    <t>perhaps, more thoroughly pursue it</t>
  </si>
  <si>
    <t>Inspired me to take a closer look in their functionality</t>
  </si>
  <si>
    <t>Very fun to see what is possible. I'm curious to try and do the buckling FEA to design my own.</t>
  </si>
  <si>
    <t>For my own experimantation and to inspire students to think in new ways.</t>
  </si>
  <si>
    <t>More product examples and perhaps in different materials.</t>
  </si>
  <si>
    <t>It makes me realize that machines are not all switches with hard clicks and clacks.</t>
  </si>
  <si>
    <t>I might try 3d printing some</t>
  </si>
  <si>
    <t>Intriguing mechanism without pivot pins</t>
  </si>
  <si>
    <t xml:space="preserve">Expanding thought processes used in problem solving. </t>
  </si>
  <si>
    <t>Practical devices using CM.</t>
  </si>
  <si>
    <t xml:space="preserve">They are an amazing use of standard material to make extraordinary things. </t>
  </si>
  <si>
    <t>Information for me.</t>
  </si>
  <si>
    <t>still need to read more...</t>
  </si>
  <si>
    <t xml:space="preserve">home engineering uber job </t>
  </si>
  <si>
    <t xml:space="preserve">to study the behavior </t>
  </si>
  <si>
    <t>I've got a 3D printer on the way</t>
  </si>
  <si>
    <t>To take over the world</t>
  </si>
  <si>
    <t>More compliant mechanisms shown in various applications</t>
  </si>
  <si>
    <t>Do you offer masters courses ?</t>
  </si>
  <si>
    <t>To look at thin flexible links as a one of the ways to solve practical difficulties</t>
  </si>
  <si>
    <t>print them and play with it, and if i found a a place or project where it will fit, i will use it</t>
  </si>
  <si>
    <t>i dont know yet</t>
  </si>
  <si>
    <t>I love the idea if 3D printable tools</t>
  </si>
  <si>
    <t>I'd use them if I knew how to design them, or if they were presented a widgets that didn't require legos</t>
  </si>
  <si>
    <t>Perhaps a library of Fusion 360 mechanisms?</t>
  </si>
  <si>
    <t>Improve Content</t>
  </si>
  <si>
    <t>They seem like a really interesting topic I would maybe like to learn more about</t>
  </si>
  <si>
    <t>It will maybe come in useful in the future</t>
  </si>
  <si>
    <t>More cool models I could print</t>
  </si>
  <si>
    <t>Make it easily avaible to others.</t>
  </si>
  <si>
    <t>New Concept, makes me brave to use flexable hinges in my projects.</t>
  </si>
  <si>
    <t>I hope so.</t>
  </si>
  <si>
    <t xml:space="preserve">Discover More, show more, your the expert in this field. </t>
  </si>
  <si>
    <t>Kinetic design and actuator driven motion for robotics and other applications are  my primary interest. Hydraulic or pneumatic models or examples beyond simple syringe and tube are hard to find. These compliant mechanisms have already addressed several design challenges. Many thanks for the work already done here!</t>
  </si>
  <si>
    <t xml:space="preserve">Robots and mechanisms that are less servo / electro based and based on more kinetic and mechanical actions are my passion and vision for my designs. I work with HS engineering students and these demonstrate more in the realm of where I want to inspire their thinking and design.   </t>
  </si>
  <si>
    <t xml:space="preserve">Actuators and similar motion control or enhancements for bio-mimicry types of movement would be really interesting.  </t>
  </si>
  <si>
    <t>I watched video from Veritasium. I would like find this kind of mechanism that I could yous daily. Something useful ťahy benefits from simplicity of design. I own 3d printer and this is perfect use of it.</t>
  </si>
  <si>
    <t xml:space="preserve">For know just for testing purpose. Didn't find any that would be of real use for me. Maybe try to modify and create something useful for my use. </t>
  </si>
  <si>
    <t>Create whole small mechanism that would incorporate this design. 3d printable model of it. Just to see more complex use of this.</t>
  </si>
  <si>
    <t>I'm always trying to find amazing stuff to print</t>
  </si>
  <si>
    <t>To show what 3d printers are capable of doing</t>
  </si>
  <si>
    <t>I have no idea yet. I just found out this exists. ask me in a few weeks.</t>
  </si>
  <si>
    <t>trying out new thinks to make better mechanics</t>
  </si>
  <si>
    <t>toy and share this new idea</t>
  </si>
  <si>
    <t>bit more knowledge</t>
  </si>
  <si>
    <t>Didn't know it was a thing; definitely inspirational for future projects.</t>
  </si>
  <si>
    <t>Demonstrating capabilities of AM.</t>
  </si>
  <si>
    <t>Part scaling is incorrect and should be done in mm.</t>
  </si>
  <si>
    <t>they really fire up my love for mechanical engineering im not gonna lie</t>
  </si>
  <si>
    <t>checking them out!</t>
  </si>
  <si>
    <t xml:space="preserve">single piece complexity
</t>
  </si>
  <si>
    <t>for teaching in a maker lab</t>
  </si>
  <si>
    <t>I would like to use the principles in my own designs</t>
  </si>
  <si>
    <t>To expand my creative and problem solving model making skillset</t>
  </si>
  <si>
    <t>More available book / reading ressources</t>
  </si>
  <si>
    <t>It's nice to get some new views on designpath that can be taken for hobbyist like me and what maybe will be State of art in the Future :)</t>
  </si>
  <si>
    <t>Just for myself</t>
  </si>
  <si>
    <t>everything! This topic ist fascinating and I think just on the beginning!</t>
  </si>
  <si>
    <t xml:space="preserve">The bistable compliant switch and the bistable mechanism </t>
  </si>
  <si>
    <t>Nothing really, I just like the tactility.</t>
  </si>
  <si>
    <t>Nothing!</t>
  </si>
  <si>
    <t>I like the idea of flexible parts. I hope I can implement something like that in my designs some day</t>
  </si>
  <si>
    <t>more things like this</t>
  </si>
  <si>
    <t>As a real world example of a functional print.</t>
  </si>
  <si>
    <t>As inspiration in my own designs.</t>
  </si>
  <si>
    <t>The design process or modeling software used.</t>
  </si>
  <si>
    <t xml:space="preserve">The simplicity and purity of these objects is brings me joy. </t>
  </si>
  <si>
    <t>More detailed printing instructions optimized by your experiences in printing in varied materials</t>
  </si>
  <si>
    <t xml:space="preserve">To make more! </t>
  </si>
  <si>
    <t>To familiarize myself with this concept.</t>
  </si>
  <si>
    <t>Fusion 360 model files.</t>
  </si>
  <si>
    <t>Experimenting, Personal, Professional</t>
  </si>
  <si>
    <t>To try making my own versions with thicker joints</t>
  </si>
  <si>
    <t>To annoy my co-workers</t>
  </si>
  <si>
    <t>I saw the Veritasium video which made me curious to print the object myself</t>
  </si>
  <si>
    <t>Do demonstrate compliant design</t>
  </si>
  <si>
    <t>versions that could be printed with brittle PLA</t>
  </si>
  <si>
    <t>I am trying to learn how to model to see if I can't apply these concepts to my own prints</t>
  </si>
  <si>
    <t>experimentation. Learning how to model works before trying to model my own variants.</t>
  </si>
  <si>
    <t>new designs that test other concepts besides the ones already on thingiverse.</t>
  </si>
  <si>
    <t xml:space="preserve">Experimenting in my open 3dprint / CNC designs </t>
  </si>
  <si>
    <t>Made me want to incorporate a compliant mechanism in a couple consumer products I am working on.</t>
  </si>
  <si>
    <t>Inspiration. Working on a couple R+D projects that could incorporate some compliant mechanisms in plastics.</t>
  </si>
  <si>
    <t>More examples of physical models. Maybe more examples of real life applications aswell</t>
  </si>
  <si>
    <t>they looked very cool</t>
  </si>
  <si>
    <t>Toy</t>
  </si>
  <si>
    <t>Fun / Interest / Self-education</t>
  </si>
  <si>
    <t xml:space="preserve">as an aircraft maintenance avionics engineer and 3d printer/electronics hobbyist this has fascinated me and i need to understand these mechanisms as they seem extremely versatile and could become common place in the future. the simplicity and accuracy of these mechanisms is astonishing and i need to find a use for them. </t>
  </si>
  <si>
    <t>possibly for small integrated 3d printed switches in complex cases as they could allow for buttons to be in places they usually cant be</t>
  </si>
  <si>
    <t>Really cool mechanism, curious on how to design them myself.</t>
  </si>
  <si>
    <t>Just as gadgets</t>
  </si>
  <si>
    <t>amaze the kids</t>
  </si>
  <si>
    <t>I am a 3D-printer and industrial designer. This is a very good design. I like it and the filosophy behind it.</t>
  </si>
  <si>
    <t>As an example how to design for 3Dprinted tools</t>
  </si>
  <si>
    <t>As an example for reduced parts and ease of production</t>
  </si>
  <si>
    <t>I like to change the gripper in a tick-tongs. one who is strong enough to realy remove them.</t>
  </si>
  <si>
    <t>Don't know jet</t>
  </si>
  <si>
    <t>I have been planning to go to BYU Provo but this has really increased my desire to go.</t>
  </si>
  <si>
    <t>I'm not sure yet</t>
  </si>
  <si>
    <t xml:space="preserve">Maybe some 3-D printable models of the collapsible solar panels or other complex compliant mechanisms. </t>
  </si>
  <si>
    <t>By giving insight into how to make better mechanisms</t>
  </si>
  <si>
    <t>I plan to integrate compliant joints in my mechanical projects (mainly built by FDM)</t>
  </si>
  <si>
    <t xml:space="preserve">how it moves
</t>
  </si>
  <si>
    <t xml:space="preserve">seeing how well they work
</t>
  </si>
  <si>
    <t>It broadened my imagination on how extremely simple to print designs can actually be practical and be very fit for a purpose at the same time.</t>
  </si>
  <si>
    <t>I am printing them just out of curiosity and to maybe influence myself.</t>
  </si>
  <si>
    <t>Would love to see more designs; like simple toys, that I can show to other people and impress.</t>
  </si>
  <si>
    <t>I'm not sure I'll use them, I'll just print it and enjoy them</t>
  </si>
  <si>
    <t xml:space="preserve">Nope </t>
  </si>
  <si>
    <t>I want to create versatile tools that are better suited to different tasks</t>
  </si>
  <si>
    <t>to build stuff</t>
  </si>
  <si>
    <t>ways to recyle the materials when it's no longer usable.</t>
  </si>
  <si>
    <t>Looks like a nice 3d printable switch for prototypes</t>
  </si>
  <si>
    <t>To further my knowledge as to what is possible in 3d printing.   I will test nylon, nylon-cf, pp, pet-g, tpe, and tpu.</t>
  </si>
  <si>
    <t>create a parametric customizer for various switches and hinges (behind a paywall is fine)</t>
  </si>
  <si>
    <t>It gave me a new perspective to  approach a robotic design I'm tinkering with.</t>
  </si>
  <si>
    <t>A less part complex approach to robotics</t>
  </si>
  <si>
    <t xml:space="preserve">More 3d instead of flat examples. </t>
  </si>
  <si>
    <t>education</t>
  </si>
  <si>
    <t>I want to try it and maybe research more about it.</t>
  </si>
  <si>
    <t>Just for jun.</t>
  </si>
  <si>
    <t>I'm helping out at a library meet and greet with my local makerspace and am hoping to inspire some young minds with 3d printing and science!</t>
  </si>
  <si>
    <t xml:space="preserve">Minimized design of mechanical/kinematic components </t>
  </si>
  <si>
    <t>Minimize kinematic design complexity, use 3D printing technology for manufacturing</t>
  </si>
  <si>
    <t>More demos (very helpful for showing to my boss or people, who actually decide on how money will be spent).</t>
  </si>
  <si>
    <t>New possibilities for 3D printer components.</t>
  </si>
  <si>
    <t>Learning about their uses and limitations</t>
  </si>
  <si>
    <t>Not for now...</t>
  </si>
  <si>
    <t>create my own in concrete projects</t>
  </si>
  <si>
    <t>I hope to be inspired in my next designs</t>
  </si>
  <si>
    <t>As a mechanical engineering student, this approach to mechanical design fascinates and intrigues me. I will definitely use this form of thinking in my future as an alternative to more complex "conventional" designs</t>
  </si>
  <si>
    <t>I think including more versions of the switches and bi-stable mechanisms would be cool, i see a lot of potential applications for those</t>
  </si>
  <si>
    <t>i watched the interesting Veritasium video and I wanted to try it myself. How I will be inspired it yet to come.</t>
  </si>
  <si>
    <t>I just want to see how this on works to help my projects in the future with this concept.</t>
  </si>
  <si>
    <t>I want to use these models to learn from and inspire my own work</t>
  </si>
  <si>
    <t>New ways to grap something / Hacks of traditionnal ways</t>
  </si>
  <si>
    <t>To educate people to AM through examples like this one</t>
  </si>
  <si>
    <t>These models inspire me to make 3d printer parts that require less hardware to create mechanisms</t>
  </si>
  <si>
    <t>to experiment and remix</t>
  </si>
  <si>
    <t>A few usefull objects</t>
  </si>
  <si>
    <t>It's cool to see people work on unusual things, that actually end up working.</t>
  </si>
  <si>
    <t>Would be cool if the models were customizable on thingverse.</t>
  </si>
  <si>
    <t>Inspired to simplify designs</t>
  </si>
  <si>
    <t>Remotely use the mechanisms</t>
  </si>
  <si>
    <t>more functional prints</t>
  </si>
  <si>
    <t xml:space="preserve">I find these absolutely fascinating and can't wait to see more! I would be greatly interested in seeing compliant mechanisms that support flexibility triggered by internal pressure so as to make it possible to activate them pneumatically, for example similar to the works in from this research group from Harvard : https://www.pnas.org/content/114/50/13132 
The objective would be to make strong and flexible limbs limbs for robots, all within reach of a 3D printer.
Sharing your research like this is very helpful and gives the entire world access to tools to make new types of mechanisms, previously inaccessible to hobbyists and citizen scientists. Thanks for that!
</t>
  </si>
  <si>
    <t>Making tools and mechanisms previously impossible.</t>
  </si>
  <si>
    <t>More compliant mechanisms! Also, putting in the description a list of uses for a component would help builders be more creative with them.</t>
  </si>
  <si>
    <t>Could be used for odd household mechanisms.</t>
  </si>
  <si>
    <t>I want to start learning how to design compliant mechanisms.  This bistable switch seems like a nice starting point for building intuition.</t>
  </si>
  <si>
    <t>Study and tweak</t>
  </si>
  <si>
    <t>Helping with developing new FFF-material</t>
  </si>
  <si>
    <t>Graduate Research</t>
  </si>
  <si>
    <t>Testing and evaluating</t>
  </si>
  <si>
    <t>For details see my comments under Albercook. In short, I'm thinking about the vice grip alternative. How to:  Grip objects of a range of size. Add a bistable mech to lock. Make pinching force constant over a range so bigger objects are not crushed and smaller one are still held. Add metal jaw inserts, maybe sliced off of an extrusion. With the addition of the locking mechanism mount so it slides along a bar for an adjustable bar clamp.</t>
  </si>
  <si>
    <t>Teaching. Casting out of zinc (melts on the stovetop) with spring steel for the flexible parts. Make lost PLA moulds for casting.</t>
  </si>
  <si>
    <t xml:space="preserve">Bi-stable locking vice grips, metal jaw inserts. </t>
  </si>
  <si>
    <t>Curiosity, Experimenting, Personal, Can this work on furniture or structural materials ? :)</t>
  </si>
  <si>
    <t xml:space="preserve">So  many possibilities </t>
  </si>
  <si>
    <t>Experiment (chair? Closing mechanisms?)</t>
  </si>
  <si>
    <t>Not at this point , just starting to think of the posibilities</t>
  </si>
  <si>
    <t>To test it out and maybe use it in my own designs. If not then it is a good tool in my design box</t>
  </si>
  <si>
    <t>with fun</t>
  </si>
  <si>
    <t>I have heard of them and thought I would try one</t>
  </si>
  <si>
    <t>try to create something cool</t>
  </si>
  <si>
    <t>How amazing is physics</t>
  </si>
  <si>
    <t>Just for fun</t>
  </si>
  <si>
    <t>You are already awesome !!</t>
  </si>
  <si>
    <t xml:space="preserve">making machines out of them
</t>
  </si>
  <si>
    <t>more day to day practical models like the pilers</t>
  </si>
  <si>
    <t xml:space="preserve">I want to design more parts that can lock in place and that are printed using FDM </t>
  </si>
  <si>
    <t>yes to test the designs and learn from them</t>
  </si>
  <si>
    <t>more cad designs</t>
  </si>
  <si>
    <t>I always assumed flexibility resulted in fatigue and should be avoided. this is a new way I can try to design mechanisms.</t>
  </si>
  <si>
    <t>At 3D printing shows to demonstrate the technology. If that's acceptable.</t>
  </si>
  <si>
    <t>More mechanisms using the bistable style. Also something I could 3D print with our metal printer. The metal flexible parts were excellent.</t>
  </si>
  <si>
    <t>To learn and self-educate myself more in this field.</t>
  </si>
  <si>
    <t>Just for experimentation!</t>
  </si>
  <si>
    <t>More details on 3D printing specifications like infill%, layer height etc.</t>
  </si>
  <si>
    <t xml:space="preserve">STL files for the steel milled compliant mech </t>
  </si>
  <si>
    <t>so many ways</t>
  </si>
  <si>
    <t xml:space="preserve">showin off to students and anyone interested in 3d printing
</t>
  </si>
  <si>
    <t>collaborate with me and my colleagues down here in TN</t>
  </si>
  <si>
    <t>Information about if and how much the model can be scaled to still function correctly</t>
  </si>
  <si>
    <t>To keep on discovering and learning about other interesting subjects in science.</t>
  </si>
  <si>
    <t>Giving a demonstration to friends and family.</t>
  </si>
  <si>
    <t>as an alternative  to linkage</t>
  </si>
  <si>
    <t>Too early to tell but I love the concept</t>
  </si>
  <si>
    <t>Design inspiration and passing them on to a 3d printing FB group</t>
  </si>
  <si>
    <t>Instruction on their assembly, one had two bases and I didn't know what to do with the thinner of the two ie over running clutch</t>
  </si>
  <si>
    <t>The Compliant mechanisms on this site showed me cool ways of using 3D printing etc. to change the world and come up with better solutions to everyday problems</t>
  </si>
  <si>
    <t>Seeing If I can incorporate them into completely 3D printed assemblies and maybe annoy some teachers.</t>
  </si>
  <si>
    <t>Some designs inspired by flasher origami would be very cool.</t>
  </si>
  <si>
    <t>it feels like it can be used widely in the future of humanity</t>
  </si>
  <si>
    <t>To teach my child about it and spread it in our community</t>
  </si>
  <si>
    <t>more models :D maybe the sphere</t>
  </si>
  <si>
    <t xml:space="preserve">wondering if i could aplly this kind of meccanism in the medical site
</t>
  </si>
  <si>
    <t>Very Cool!</t>
  </si>
  <si>
    <t xml:space="preserve">To learn </t>
  </si>
  <si>
    <t>None</t>
  </si>
  <si>
    <t>Seems like a paradigm shift from conventional practices and the future of manufacturing.</t>
  </si>
  <si>
    <t>I need to learn more, but hope to use FEA to produce monolithic mechanisms to slash production costs in consumer goods. Concerned about fatigue though, and feel the process requires a great deal of experimentation. However, once the design passes a cycle test it should be repeatable provided materials stay consistant.</t>
  </si>
  <si>
    <t>It showed me mechanisms that are simpler to make and very innovative.</t>
  </si>
  <si>
    <t>Trying my own, spreading the word.</t>
  </si>
  <si>
    <t>More ideas for use, they seem incredible but my imagination is limited.</t>
  </si>
  <si>
    <t>To keep it on my desktop.</t>
  </si>
  <si>
    <t>ya</t>
  </si>
  <si>
    <t>I'd like to build movable parts with such knowledge</t>
  </si>
  <si>
    <t>Testing, understanding, and sharing</t>
  </si>
  <si>
    <t>I wanted to test compliant mechanisms, but I'm a complete beginner, it's always better and easier to start with proven work made by someone more experienced; and then improve over that.</t>
  </si>
  <si>
    <t>to learn, test and incorporate the principals to my own designs.</t>
  </si>
  <si>
    <t xml:space="preserve">Well, I haven't absorb all the information available yet, but I'm interested in the design considerations, such as the material an the expected endurance of such. </t>
  </si>
  <si>
    <t>Just show design to friends and keep playing with it :)</t>
  </si>
  <si>
    <t xml:space="preserve">introduced me to a whole new style of clutch, I like it </t>
  </si>
  <si>
    <t>not sure yet</t>
  </si>
  <si>
    <t>It is a great way to explore unconventional mechanisms</t>
  </si>
  <si>
    <t>more models :)</t>
  </si>
  <si>
    <t xml:space="preserve">I am a robotics engineer and 3d print a lot of robots. Using compliant components is interesting </t>
  </si>
  <si>
    <t>I was looking for a specific and elegant solution to create a locking system and I may just have found an idea there.</t>
  </si>
  <si>
    <t>Personal use</t>
  </si>
  <si>
    <t>The bistable mechanism model you posted on Thingiverse has a picture (3rd picture in description) of another model in which I am very interested but the STL is missing.</t>
  </si>
  <si>
    <t>It forced me to think differently about designing mechanisms.</t>
  </si>
  <si>
    <t>To show people that always thinking like the people before you is not always a good thing. Experiment, try different things!</t>
  </si>
  <si>
    <t>Curiosity, Experimenting, Personal, To fool my friends</t>
  </si>
  <si>
    <t>Maybe to find and experiment whit new moving-nonmoving objects</t>
  </si>
  <si>
    <t>I will use it for fun</t>
  </si>
  <si>
    <t>Be Smarter Every Day :)</t>
  </si>
  <si>
    <t>didnt dont know wtf it is</t>
  </si>
  <si>
    <t>just for a look</t>
  </si>
  <si>
    <t>I'm a mechanical engineering student that is curious about how I can apply the concept of compliant mechanisms to real world systems.</t>
  </si>
  <si>
    <t>Learning and showing off</t>
  </si>
  <si>
    <t>Make the textbook cheaper</t>
  </si>
  <si>
    <t>it's cool</t>
  </si>
  <si>
    <t>as a hobbyist, I'm looking around my world to consider where compliant systems could replace traditional components that make up my world..</t>
  </si>
  <si>
    <t>as tiny demos to show friends, family members, and coworkers</t>
  </si>
  <si>
    <t>No, I'm impressed with how much you've already shared</t>
  </si>
  <si>
    <t>It's just satisfying.</t>
  </si>
  <si>
    <t>For fun only...</t>
  </si>
  <si>
    <t>Most nozzles of FDM 3D printers I know are 0.4mm size. The models need to be double sized to perform right.</t>
  </si>
  <si>
    <t>That nuclear safe-arm switch from the video would be nice.</t>
  </si>
  <si>
    <t>More awesome examples!</t>
  </si>
  <si>
    <t>I was never aware of the scope of situations that compliant mechanisms can be applicable to. Learning about them has been fascinating</t>
  </si>
  <si>
    <t>A wider variety of models covering more and varied applications</t>
  </si>
  <si>
    <t>Ay 52 yrs old I am delighted to find something that has shifted my classical thinking. This opens many possibilities : Thanks :)</t>
  </si>
  <si>
    <t>To further my and my children's understanding (and anyone else who will listen :)</t>
  </si>
  <si>
    <t xml:space="preserve">I would like to incorporate these principles in my designs
</t>
  </si>
  <si>
    <t>interested in the concept of compliant devices. Thank you for real models to play with!</t>
  </si>
  <si>
    <t>to experience compliant (pliers and chomper) and innovate from those templates.</t>
  </si>
  <si>
    <t>more toys please!</t>
  </si>
  <si>
    <t>As a mechanical engineer who only heard about mechanisms it really fascinate me and would even use the switch design in my home.</t>
  </si>
  <si>
    <t>Enclosure design.</t>
  </si>
  <si>
    <t>thinking of ways to make my own :)</t>
  </si>
  <si>
    <t xml:space="preserve">I print stuff for fun and put it on my desk at work. </t>
  </si>
  <si>
    <t>inspiration to design 3D printing compliant mechanisms. What are the tolerances needed to be considered "compliant mechanism".</t>
  </si>
  <si>
    <t>Samples of what is possible</t>
  </si>
  <si>
    <t>I really like how it is just one piece</t>
  </si>
  <si>
    <t>I'd love to print them myself and show them my family and my friends</t>
  </si>
  <si>
    <t>Maybe in the future</t>
  </si>
  <si>
    <t>More complexity!</t>
  </si>
  <si>
    <t xml:space="preserve">experimenting </t>
  </si>
  <si>
    <t>I want to make devices using this technology to help people with disabilities.</t>
  </si>
  <si>
    <t>Making devices to help disabled people.</t>
  </si>
  <si>
    <t>As desk toys</t>
  </si>
  <si>
    <t>It's cool</t>
  </si>
  <si>
    <t>Messing around with it, it's cool</t>
  </si>
  <si>
    <t>More designs, these are great</t>
  </si>
  <si>
    <t>It really makes me think differently about how some complex mechanisms could be simplified both in design and manufacturing using these techniques.</t>
  </si>
  <si>
    <t>I will try to design my own, and see how I can integrate them in my own projects</t>
  </si>
  <si>
    <t xml:space="preserve">I love the idea of being able to 3d print springs and switches. I'm most intrigued by the wyrd elephant and it's potential applications for eliminating translational vibrations. </t>
  </si>
  <si>
    <t>3d printing springs and switches for at-home robotics projects</t>
  </si>
  <si>
    <t>Would like to find practical use for this type of 3d printed switch as a marker of last used states</t>
  </si>
  <si>
    <t>see previous</t>
  </si>
  <si>
    <t>thanks for sharing</t>
  </si>
  <si>
    <t>inspiration for possible future design projects</t>
  </si>
  <si>
    <t>print, enjoy and collect</t>
  </si>
  <si>
    <t>To attempt to integrate compliance into my own designs.</t>
  </si>
  <si>
    <t>Demonstration to friends.</t>
  </si>
  <si>
    <t>Some ideas to planar bistabile</t>
  </si>
  <si>
    <t>To understend better the concept</t>
  </si>
  <si>
    <t>More 3D models maybe</t>
  </si>
  <si>
    <t>Fascinated by the cycle times and precision at micro sizes</t>
  </si>
  <si>
    <t>I am designing in 3d a lot and want to work on a system that can be printed in one orientation fixed together to achieve layers that complement each other to strengthen the final design.</t>
  </si>
  <si>
    <t>I don't know what I don't know - Hit me!</t>
  </si>
  <si>
    <t>I learned on a farm you could cut wire by repetitive bending. I'm really surprised and want to experiment with the durability of compliant mechanisms and see how the properties of the material affect the durability of the mechanism.</t>
  </si>
  <si>
    <t>Personal knowledge and experience, desk toy</t>
  </si>
  <si>
    <t>Makes me think more about integrating compliant mechanisms into my personal designs</t>
  </si>
  <si>
    <t>Experimenting with strength of filament or exploring this technology</t>
  </si>
  <si>
    <t>Everyday objects made better with compliant machines</t>
  </si>
  <si>
    <t>Play and see</t>
  </si>
  <si>
    <t>i dont know</t>
  </si>
  <si>
    <t>amazement and wonder</t>
  </si>
  <si>
    <t>experimenting with fusion and 3d print</t>
  </si>
  <si>
    <t>more amazing idea like this mechanism</t>
  </si>
  <si>
    <t>Not sure until i do more research</t>
  </si>
  <si>
    <t xml:space="preserve">Im just glad to have found this! </t>
  </si>
  <si>
    <t>Mostly to demo</t>
  </si>
  <si>
    <t>More designs would be nice</t>
  </si>
  <si>
    <t xml:space="preserve">I am planning on tweaking it and using it in conjunction with a particle.io device to make a smart light switch and maybe trying to make a tristable switch to use for another project I am doing. </t>
  </si>
  <si>
    <t>hopefully to expand my understanding of compliant mechanisms and build cool stuff</t>
  </si>
  <si>
    <t xml:space="preserve">tristable switch </t>
  </si>
  <si>
    <t>I design my own components and this is mind blowing, I am hooked and will try to design my own. Thank you very much</t>
  </si>
  <si>
    <t xml:space="preserve">The switch is something i like to use for my projects as switches are a pain </t>
  </si>
  <si>
    <t>More about materials used, specially with 3D printers</t>
  </si>
  <si>
    <t>creative input for personal projects and new point of few as an engineer /designer</t>
  </si>
  <si>
    <t>fidget device, inspiration and exhibition object</t>
  </si>
  <si>
    <t>Veritasium video on YouTube inspired me to dive into this topic. I want to learn how to design that mechanisms and it would be pleasure if you could advice me what publications would be the best to gain knowledge about compliant mechanisms ( apart from "Compliant Mechanisms"  written by L.L. Howell. - it's very expensive here in Poland ). Here is my e-mail: 15.wojciech.nitka@gmail.com
Greetings From Poland,
Wojciech</t>
  </si>
  <si>
    <t>I want to gain knowledge about compliant mechanisms because on our University noone deals with this topic.</t>
  </si>
  <si>
    <t>For now, no ;)</t>
  </si>
  <si>
    <t>Simple to manufacture and ease of use</t>
  </si>
  <si>
    <t>Stimulate discussions on modern manufacturing applications</t>
  </si>
  <si>
    <t>Inspiration for better tools</t>
  </si>
  <si>
    <t>I want to create designs optimized for 3d printing instead of 3d printed versions of conventional designs.</t>
  </si>
  <si>
    <t>Incorporating the concepts into other designs.</t>
  </si>
  <si>
    <t>I don't know yet.</t>
  </si>
  <si>
    <t>I'm not from the US. I can not answer the grade question, because the education system is totally different here.</t>
  </si>
  <si>
    <t>Realize there are other countries too you narcistic prick. :D</t>
  </si>
  <si>
    <t>Demonstrating to friends</t>
  </si>
  <si>
    <t>Looks cool and I like the idea of less moving parts.</t>
  </si>
  <si>
    <t>Just for ornamentation.</t>
  </si>
  <si>
    <t>More functional models that serve a purpose.</t>
  </si>
  <si>
    <t>Discovered a new way to make things move, without moving parts !</t>
  </si>
  <si>
    <t xml:space="preserve">Printing them on my FDM printer and seeing first hand how they work
Maybe convince a professor to let me print them in metal </t>
  </si>
  <si>
    <t>University</t>
  </si>
  <si>
    <t>Interested to see how well they work, potentially to use the principle in my own designs later.</t>
  </si>
  <si>
    <t>To understand how the mechanisms work</t>
  </si>
  <si>
    <t>testing using different slicing directions</t>
  </si>
  <si>
    <t xml:space="preserve"> </t>
  </si>
  <si>
    <t>Took a look at your other designs, have several ideas to try out.  Thanks!</t>
  </si>
  <si>
    <t>Display of non-traditional linkages.</t>
  </si>
  <si>
    <t>More designs are always appreciated</t>
  </si>
  <si>
    <t>A lot, I´m studying mechanical engineer in Huelva, Spain, I have one 3D printer and I want to make an motorized bike, and maybe I will be using this mechanism</t>
  </si>
  <si>
    <t>For my own enrichment and for hobby</t>
  </si>
  <si>
    <t>More 3D printable awesome mechanisms</t>
  </si>
  <si>
    <t>Curiosity, Experimenting, inspirational to young people</t>
  </si>
  <si>
    <t>makes me look at things in new ways, have new thoughts about material choices and possibilities, inspires awe of engineering</t>
  </si>
  <si>
    <t>I work with young adults who have not completed school but are interested in and talanted with technology This will inspire and confuse and delight.</t>
  </si>
  <si>
    <t>more models that are printable ideally in PLA or constructable in other simple ways.</t>
  </si>
  <si>
    <t xml:space="preserve">I love the concept and will be looking for ways to use and implement compliant mechanisms into my day to day life. </t>
  </si>
  <si>
    <t>As replacements for store-bought tools and for personal projects with friends</t>
  </si>
  <si>
    <t>more replacements for everyday objects like a fully compliant light switch or table/door frame clamps (I don't think scissors would work but who knows)</t>
  </si>
  <si>
    <t>Experimenting, Teaching, Professional</t>
  </si>
  <si>
    <t xml:space="preserve">makes one look at conventional mechanics from a totally different viewpoint </t>
  </si>
  <si>
    <t>R&amp;D Institute</t>
  </si>
  <si>
    <t>To explain new concepts in mechanics</t>
  </si>
  <si>
    <t>science outreach</t>
  </si>
  <si>
    <t>Scientific Outreach</t>
  </si>
  <si>
    <t>Hope to see more such innovative models</t>
  </si>
  <si>
    <t>Bistable Mechanism</t>
  </si>
  <si>
    <t>I plan to design a mechanical wallet with one of the mechanisms</t>
  </si>
  <si>
    <t>Just to have fun</t>
  </si>
  <si>
    <t xml:space="preserve">amazing
</t>
  </si>
  <si>
    <t xml:space="preserve">personal expirience
</t>
  </si>
  <si>
    <t>To learn more about physics</t>
  </si>
  <si>
    <t>Showing to kids</t>
  </si>
  <si>
    <t>Share more cool FDM 3D printing designs</t>
  </si>
  <si>
    <t>i would like to know how to design them myself</t>
  </si>
  <si>
    <t>novelty, if i find out how to design them myself i might use them in my future job</t>
  </si>
  <si>
    <t>I love the ingenuity displayed in these seemingly simple solutions to such complex problems.</t>
  </si>
  <si>
    <t>Physical demonstrations of different engineering concepts, and trying to integrate them into prop, costume and model making.</t>
  </si>
  <si>
    <t>Not that I can think of, yet. Keep up the awesome work. Thanks!</t>
  </si>
  <si>
    <t>Wonderful designs and structures.  I have interest in both these and Auxetic systems.</t>
  </si>
  <si>
    <t>Experimental designs toward application in sustainability</t>
  </si>
  <si>
    <t>I'm mostly interested in what can be accomplished by applying the design principles shown in the mechanisms with a multi material setup.</t>
  </si>
  <si>
    <t>Currently no plans but I have a few ideas.</t>
  </si>
  <si>
    <t>Reliability</t>
  </si>
  <si>
    <t>In DIY projects possibly</t>
  </si>
  <si>
    <t>More basic examples of simple mechanisms</t>
  </si>
  <si>
    <t>I have a female Junior HS student who is thinking of biomedical engineering or art as a career path.  I am going to forward this site to her in hopes that she will combine both interests.  GREAT SITE!  I have been here for hours on Sunday afternoon and will fire up the 3D printer and laser cutter tomorrow when I get back to school.  Please continue to update this site.</t>
  </si>
  <si>
    <t>As solutions to various engineering, CAD and robotics projects that I present to the students.</t>
  </si>
  <si>
    <t>Just more great examples.  Perhaps along the line of sustainable packaging to reduce the horrendous global waste stream.</t>
  </si>
  <si>
    <t>I think about how can i make it usable for me</t>
  </si>
  <si>
    <t>Have no idea yet</t>
  </si>
  <si>
    <t>Potential new applications for 3d printers for robotics</t>
  </si>
  <si>
    <t>Personal robotics projects</t>
  </si>
  <si>
    <t xml:space="preserve">Please provide a generic cad format such as STEP so we can edit for our specific applications. </t>
  </si>
  <si>
    <t>Undecided</t>
  </si>
  <si>
    <t>Want to learn more about it</t>
  </si>
  <si>
    <t>For fun, and as a test of my mini 3d printer</t>
  </si>
  <si>
    <t>maybe list minimum print size for makers</t>
  </si>
  <si>
    <t>i wanna understand how does it work</t>
  </si>
  <si>
    <t>yes, if maybe please you can send me a copy (pdf) of " Compliant Mechanisms " because here in Argentina the price of the book is 14K $ ARS ( its very expensive and I do not have the resources to buy it) and plus is very hard to find it here.</t>
  </si>
  <si>
    <t>Inspired to apply your ideas to animatronics.</t>
  </si>
  <si>
    <t>Animatronics and prop building.</t>
  </si>
  <si>
    <t xml:space="preserve">Have though about how I could incorporate similar concepts into my own designs. </t>
  </si>
  <si>
    <t>I'm now considering creating or using some compliant mechanisms for some mechanical projects I have on the backburner.</t>
  </si>
  <si>
    <t>Probably for some RC car stuff I'm thinking about making.</t>
  </si>
  <si>
    <t>If you listed what material the parts were created in and/or worked well in, PLA, ABS, Nylon, etc, that would be nice.</t>
  </si>
  <si>
    <t>Curiosity, Experimenting, Personal, Teaching, inspireing</t>
  </si>
  <si>
    <t>I found thoughts or thoughtpatterns of my own within it.</t>
  </si>
  <si>
    <t>Curiosity, modifing and testing</t>
  </si>
  <si>
    <t>spawning Curiosity, modifing and testing</t>
  </si>
  <si>
    <t>I do not yet know what. But there most certain is. At least there is this "do-your-studies reminder" of yours, which seems not to work pretty well in my specific case.</t>
  </si>
  <si>
    <t>Its really cool how you can move something without moving parts, im 13 and dont have much to say</t>
  </si>
  <si>
    <t>as fidgit toys</t>
  </si>
  <si>
    <t>Not relly exept more print info in thingaverse, EX: temp, speed Ext</t>
  </si>
  <si>
    <t>amazing</t>
  </si>
  <si>
    <t>for master thesis in architecture</t>
  </si>
  <si>
    <t>still new to the hole idea so need more to process</t>
  </si>
  <si>
    <t>It's nice to show such efficient design as a gift or sample from 3D printer.</t>
  </si>
  <si>
    <t>We would appreciate more 2D moving models.</t>
  </si>
  <si>
    <t>complaint design in own solutions</t>
  </si>
  <si>
    <t>Scale information in meta data - default scale was *tiny*</t>
  </si>
  <si>
    <t>to design spring loaded effect</t>
  </si>
  <si>
    <t>Do you have any mechanism which have spring loaded effect</t>
  </si>
  <si>
    <t>Have had some exposure to compliant mechanisms and flexures through grad school. These designs are an interesting range of examples of the types of things that can be achieved. Looking forward to seeing how these could be adapted or used for inspiration to improve our range of open source assistive technologies.</t>
  </si>
  <si>
    <t>As inspiration for inexpensive, 3d-printable mechanisms.</t>
  </si>
  <si>
    <t>Not sure yet.</t>
  </si>
  <si>
    <t>Introduced me to an entirely new way to think of mechanical devices</t>
  </si>
  <si>
    <t>Playing around with but would love to see a design that could replace a home device or object that normally wears out.</t>
  </si>
  <si>
    <t>Useful examples I could use around the house (light switch, door latch, soap pump, water valve, sprinkler head) to replace non compliant devices which wear and fail. Even if they don't last as long in PLA replacement cost to print myself might justify expense.</t>
  </si>
  <si>
    <t xml:space="preserve">intresting designs 
</t>
  </si>
  <si>
    <t xml:space="preserve">design my own </t>
  </si>
  <si>
    <t>I can't think of a use other than impressing people and self satisfaction from operating the compliant mechanisms</t>
  </si>
  <si>
    <t>what about a mechanical bipolar flick switch? The bistable is cool but a flick action switch (SPST) would be cool. Something similar to a light switch.</t>
  </si>
  <si>
    <t>It helps me to think in a new way. In terms of relation ships and ratios, when designing a mechanism with an end goal in mind.</t>
  </si>
  <si>
    <t>I have no definite goal, but i hope to learn to implement in some way some day.</t>
  </si>
  <si>
    <t>no, simply keep it up and post more mechanisms</t>
  </si>
  <si>
    <t>Opened a new world to me</t>
  </si>
  <si>
    <t>Inspiration for new designs</t>
  </si>
  <si>
    <t>no plans just learn</t>
  </si>
  <si>
    <t>the compliant clamp looks useful</t>
  </si>
  <si>
    <t>general crafting</t>
  </si>
  <si>
    <t>I want to design a springy one-piece smartphone holder</t>
  </si>
  <si>
    <t>Showing to friends to illustrate the abillities of 3D-printing</t>
  </si>
  <si>
    <t xml:space="preserve">Maybe more of the practically usable mechanisms for every day use? For example strong Carabine hooks? Or a Kapodaster for my guitar? </t>
  </si>
  <si>
    <t xml:space="preserve">inspiration for my own future creations </t>
  </si>
  <si>
    <t>as a mechanical engineering student, I want to learn to design my own machines using this technology</t>
  </si>
  <si>
    <t>learn about the dynamics</t>
  </si>
  <si>
    <t>To think outside the box and further investigate compliant mechanisms and how they can be applied to FIRST Robotics.</t>
  </si>
  <si>
    <t>Could you publish the STEP files in addition to the STL files?</t>
  </si>
  <si>
    <t>simple to make, cost effective and durable parts - a game changer!</t>
  </si>
  <si>
    <t>always thinking about how novel concepts can be adapted for architectural purposes</t>
  </si>
  <si>
    <t>Keep the great ideas coming!   :)</t>
  </si>
  <si>
    <t xml:space="preserve">I want to learn their design principles and make my own mechanisms </t>
  </si>
  <si>
    <t>I have no idea yet</t>
  </si>
  <si>
    <t xml:space="preserve">It made me want to look more into these mechanisms because they are really interesting! </t>
  </si>
  <si>
    <t xml:space="preserve">Im not sure yet but it will defiantly be an option for the future </t>
  </si>
  <si>
    <t>more demonstrations because i love seeing all the ways they can be used</t>
  </si>
  <si>
    <t xml:space="preserve">they didn't
</t>
  </si>
  <si>
    <t>There is very little written in Thingiverse or on the BYU CMR site about each mechanism. I would love to be able to read more about how each was developed, how they might be used, and any specific innovations that might be significant. Also, where's the video on FlexLinks?!! Teach us how to use FlexLinks! I think they could be amazing if only we could figure out why!</t>
  </si>
  <si>
    <t>Personal quest for knowledge</t>
  </si>
  <si>
    <t>I'm most fascinated with how simple they look, but complex they can move</t>
  </si>
  <si>
    <t>To try and design my own compliant mechanisms</t>
  </si>
  <si>
    <t>nah, it's amazing what you're doing right now. I mean more models to decipher are always welcome :)</t>
  </si>
  <si>
    <t>It's great ! Now I'd like to design things without hinges.</t>
  </si>
  <si>
    <t>I'm setting maker's space now. I want show your parts to student in that space for inspiration.</t>
  </si>
  <si>
    <t>To make student curious and inspired.</t>
  </si>
  <si>
    <t>Just showing your models and some explanation. because my students are not good at English.</t>
  </si>
  <si>
    <t>Nothing right now. Thank you.</t>
  </si>
  <si>
    <t>i find it awesome. I studied kinematic in the engineering school!! great job</t>
  </si>
  <si>
    <t>hopefully find a new application</t>
  </si>
  <si>
    <t>i`d be greatful for more models.. maybe even pay for them</t>
  </si>
  <si>
    <t>To learn more about designing for 3d printing .</t>
  </si>
  <si>
    <t xml:space="preserve">Demonstrate the useful applications of 3d printing.  </t>
  </si>
  <si>
    <t>Not at this time</t>
  </si>
  <si>
    <t>personal</t>
  </si>
  <si>
    <t>Maybe something for younger kids, but this is really great. Keep up the great work!</t>
  </si>
  <si>
    <t>This question is much deeper than the other three. After seeing the Veritasium video, I am interested in trying to make a keyboard keyswitch using a compliant mechanism. So I might do that. 
Does anyone actually read these? If you do, keep up the great work and have a lovely day. Also, your hair looks fantastic!</t>
  </si>
  <si>
    <t>Test them out and see what they seem useful for.</t>
  </si>
  <si>
    <t>The scaling on the pliers model is weird. Seems to be in units of microns, so you have to scale it by 1000x. It would be great if you could offer a parametric model (maybe in OpenSCAD) so that we can adjust the parameters of it quickly and easily to suit the materials we have.</t>
  </si>
  <si>
    <t>Beauty in simplicity.</t>
  </si>
  <si>
    <t>For study purposes and for inspiration.</t>
  </si>
  <si>
    <t>Nothing</t>
  </si>
  <si>
    <t>Not sure yet, may be something robotic</t>
  </si>
  <si>
    <t>Publish more interesting mechanisms like your space pointer</t>
  </si>
  <si>
    <t>Love it, its so much fun and its very interessting.</t>
  </si>
  <si>
    <t>To inspire people and help people see things a bit wyrd.</t>
  </si>
  <si>
    <t>More switches and more cool stuff on thingiverse</t>
  </si>
  <si>
    <t>They provide interesting CNC and Additive Manufacturing projects for my students.</t>
  </si>
  <si>
    <t>To demonstrate the capabilities of FDM and manual/CNC machining techniques.</t>
  </si>
  <si>
    <t>3d printed stuff is interesting</t>
  </si>
  <si>
    <t>I will print with the school printer and try them out</t>
  </si>
  <si>
    <t>More content</t>
  </si>
  <si>
    <t>Currently I wanted something for media blasting delicate parts without a marring surface, and 3D printing these before modifying them to a more needlenose geometry is the first step towards a good viable solution in the future. I may pick up the books as well to simply understand the topic more thoroughly.</t>
  </si>
  <si>
    <t>These wouldn't affect our products, but could easily affect our workflows for prototyping finishing for things like media blasting and painting small, delicate parts and provide better tools than standard pliers for manual workholding in dirty environments.</t>
  </si>
  <si>
    <t>STEP files would be nice!</t>
  </si>
  <si>
    <t>Adapting into other designs</t>
  </si>
  <si>
    <t>rotationaly compliant mechanism, resistant to out of plane deflection, very low strain for rotational flex</t>
  </si>
  <si>
    <t>one piece structure</t>
  </si>
  <si>
    <t>no idea</t>
  </si>
  <si>
    <t>Awesome Stuff</t>
  </si>
  <si>
    <t>Hobby / Showing people</t>
  </si>
  <si>
    <t>I don't know</t>
  </si>
  <si>
    <t>I want to use some of these ideas in larger 3d printed mechanisms.</t>
  </si>
  <si>
    <t>I've just bought the Handbook of Compliant Mechanisms, and am learning with my coworkers how to design compliant mechanisms properly for a range of uses in Astronomy</t>
  </si>
  <si>
    <t>I've just bought the Handbook of Compliant Mechanisms, and will be learning how to design these properly. Having these sitting on my desk will be helpful</t>
  </si>
  <si>
    <t>Versions of the mechanisms optimised for printing in PLA would be helpful because my printer isn't very good at ABS</t>
  </si>
  <si>
    <t>I hadn't thought of so many of these applications that I'm tickled by all of these designs.</t>
  </si>
  <si>
    <t>The descriptions (e.g. the 2 DOF model) of the different versions was not very clear.</t>
  </si>
  <si>
    <t>Have been looking for way to 3d print cardboard tube holder, can't wait to try this out</t>
  </si>
  <si>
    <t>Hobby/testing for industry</t>
  </si>
  <si>
    <t>A way to support you via buying books or some other way</t>
  </si>
  <si>
    <t>Other</t>
  </si>
  <si>
    <t>It is really useful in case of 3D printing to not have hinges and another mechanical parts that may not be printed well.</t>
  </si>
  <si>
    <t>I was looking for realiable hinge mechanism, and also extruded parts.</t>
  </si>
  <si>
    <t>I want to experiment with compliant mechanisms and 3D printing. I dont know about mechanical engineering (I'm a electronic engineer), but I really want to learn more about it!</t>
  </si>
  <si>
    <t>I'll use it for learning more about them</t>
  </si>
  <si>
    <t>First time here. I dont know enough for answer this question. Sorry</t>
  </si>
  <si>
    <t>print and show my friends</t>
  </si>
  <si>
    <t>for funzies yes</t>
  </si>
  <si>
    <t xml:space="preserve">keep doing what yerrdoing </t>
  </si>
  <si>
    <t>I am currently doing a course on precision mechanisms where we talk about flexures and compliant mechanisms. And since I own a 3D printer, I also keep on experimenting with the designs and see how they perform practically.</t>
  </si>
  <si>
    <t>I use parts of these designs in my design and verify it</t>
  </si>
  <si>
    <t>Curiosity, Experimenting, Personal, Teaching, Professional, Education :)</t>
  </si>
  <si>
    <t>greatly</t>
  </si>
  <si>
    <t>Educating other students, experimentation</t>
  </si>
  <si>
    <t>I love mechanics!</t>
  </si>
  <si>
    <t>I like to see how they work.</t>
  </si>
  <si>
    <t>more stuff!</t>
  </si>
  <si>
    <t xml:space="preserve">They're making me think about how I might be able to incorporate compliant mechanisms/the concept into my future projects. </t>
  </si>
  <si>
    <t>Whatever I see fit</t>
  </si>
  <si>
    <t>I'm really interested in the clutch idea and I am definitely thinking about that and how that sort of concept could be used for my current obsession with gears (and printing my own gears)</t>
  </si>
  <si>
    <t>To understand the basics of compliant mechanisms</t>
  </si>
  <si>
    <t>subscribe to pewdiepie</t>
  </si>
  <si>
    <t>home decoration</t>
  </si>
  <si>
    <t>One of coolest things I've ever seen. I certainly will investigate more regarding topic.</t>
  </si>
  <si>
    <t>I'm not sure yet, but I certainly will do.</t>
  </si>
  <si>
    <t>Maybe something that would be easier to mix for Jr high students. Also maybe some more background info for them.</t>
  </si>
  <si>
    <t>Teacher Resources</t>
  </si>
  <si>
    <t>It's just really cool that something like this is possible, and would be really cool to show to friends. Go BYU!!!</t>
  </si>
  <si>
    <t>Not sure</t>
  </si>
  <si>
    <t>I find the elephant very interesting and confusing and I want to try to print a few of your things at home. I'll definitely show them to my friends!</t>
  </si>
  <si>
    <t>Show them to friends, maybe build cool stuff with the lego things you offer</t>
  </si>
  <si>
    <t>Lots of cool and maybe even useful stuff like the Fully Compliant Pliers</t>
  </si>
  <si>
    <t>demonstration of 3d printer</t>
  </si>
  <si>
    <t>Inspiration and Education for some Kids</t>
  </si>
  <si>
    <t>I AM ELON MUSK</t>
  </si>
  <si>
    <t>NOICE</t>
  </si>
  <si>
    <t>CONFIDENTIAL</t>
  </si>
  <si>
    <t>I am STEM advocate and looking for ways to involve more students in those areas. The advancement of rapid prototyping tools and the availability of designs such as yours helps educators to spark students curiosity and shows them the potential/power of unique ideas.  
Thank you for sharing these</t>
  </si>
  <si>
    <t xml:space="preserve">I am a CTE/Engineering curriculum developer so my job is to find unique ideas like these and train students and teachers about rapid prototyping machines and 3D modeling. I will 3D print them and see if we can use them to enrich an existing curriculum. </t>
  </si>
  <si>
    <t xml:space="preserve">As an educator we always look for a turn-key curriculum solutions which should have content, lesson plans, assessment tools and their rubrics. </t>
  </si>
  <si>
    <t xml:space="preserve">I realy like the idea of compliant mechanisms </t>
  </si>
  <si>
    <t>Using them to learn about methods I can use in my own designs.</t>
  </si>
  <si>
    <t>They are very cool</t>
  </si>
  <si>
    <t>Maybe make fidget toys</t>
  </si>
  <si>
    <t>is the future</t>
  </si>
  <si>
    <t>tools</t>
  </si>
  <si>
    <t>It´s amazing, because it is made from one part only.</t>
  </si>
  <si>
    <t>To print it and find out how strong it is.</t>
  </si>
  <si>
    <t>I'm still figuring that out. I'm in the process of making parts with print-in-place kickstands, so integrating compliant mech could be the next step</t>
  </si>
  <si>
    <t>Blow the minds of my friends and family (many of whom are engineers)</t>
  </si>
  <si>
    <t>Educational tools, and PLA-specific models such as the silicon bistable mech</t>
  </si>
  <si>
    <t>Nice to see a other design that is 3d printable, even with pla/abs.</t>
  </si>
  <si>
    <t>no idea so far - but I have no plans for using this model directly, just the width of the flexible members for other designs</t>
  </si>
  <si>
    <t xml:space="preserve">i´m not sure </t>
  </si>
  <si>
    <t>for some fancy cases</t>
  </si>
  <si>
    <t>more explaining</t>
  </si>
  <si>
    <t>their flexibility in solid material</t>
  </si>
  <si>
    <t>to wow my friends</t>
  </si>
  <si>
    <t>To see what is possible with 3Dprinting</t>
  </si>
  <si>
    <t>show possibilities of 3dprinting</t>
  </si>
  <si>
    <t>Flex-16 absolutely blows me away.</t>
  </si>
  <si>
    <t>Print and experiment.</t>
  </si>
  <si>
    <t>THEY ALWAYS BRAKE so mot so ,much of an inspiration</t>
  </si>
  <si>
    <t>more mechanisms</t>
  </si>
  <si>
    <t>Try it out first for me, then for students</t>
  </si>
  <si>
    <t>Show the power of 3dp and also talk about mechanisms</t>
  </si>
  <si>
    <t>Is there a teacher guide to this?</t>
  </si>
  <si>
    <t xml:space="preserve">Privat
</t>
  </si>
  <si>
    <t>HOBBY</t>
  </si>
  <si>
    <t>Its just so cool how something 3dprinted in one piece can do this. I've watched the video on it twice now and both times I get even more inspired to try and make something similar myself. I think my favorite is the switch one, mostly because of the satisfying snap when you use it, but I also love the elephant because its almost like an optical illusion and the mechanism is amazing. thank you so much for posting these files for free!</t>
  </si>
  <si>
    <t xml:space="preserve">I'm going to try and design some of my own based off your mechanisms. </t>
  </si>
  <si>
    <t>Just more models, and maybe a few more like the elephant.  Also, i would love to see some 3d printable origami structures like the satellite one.</t>
  </si>
  <si>
    <t>I try to study everything i stumble upon, life has a way on putting me in situations where i need knowledge like this</t>
  </si>
  <si>
    <t>Handling and observation</t>
  </si>
  <si>
    <t>Educational videos to interest the younger generations</t>
  </si>
  <si>
    <t>thot they lookd kool</t>
  </si>
  <si>
    <t>fidget toy mabie, idk i have no printer</t>
  </si>
  <si>
    <t>na mon dis all good</t>
  </si>
  <si>
    <t>Amazing! It provides a great new perspective and plethora of ideas.</t>
  </si>
  <si>
    <t>Testing and experimenting with the models before defining definitive uses.</t>
  </si>
  <si>
    <t>Show and tell</t>
  </si>
  <si>
    <t>to help inspire people who come to Leicester HackSpace and want to learn 3D printing</t>
  </si>
  <si>
    <t>they power my creativity please make more</t>
  </si>
  <si>
    <t>more models plz</t>
  </si>
  <si>
    <t>2 DOF and elephant</t>
  </si>
  <si>
    <t>Enrich my view of the world</t>
  </si>
  <si>
    <t>home 3D models for domestic applications, and toys for kids</t>
  </si>
  <si>
    <t>printed to show others</t>
  </si>
  <si>
    <t>sharing with family and friends</t>
  </si>
  <si>
    <t>3D Print</t>
  </si>
  <si>
    <t>More info on mechanical properties of the bending parts over lifetime (fatigue details)</t>
  </si>
  <si>
    <t>It's something new</t>
  </si>
  <si>
    <t>self education</t>
  </si>
  <si>
    <t>more models. Espcially the nuclear trigger.</t>
  </si>
  <si>
    <t>other mechanicals forms</t>
  </si>
  <si>
    <t>antenna or/and miror</t>
  </si>
  <si>
    <t>to design assistive jigs for production floor and laboratory</t>
  </si>
  <si>
    <t>learn and inspire ....</t>
  </si>
  <si>
    <t>Showing to friends, family and my astronomy club the applications of these sorts of things.</t>
  </si>
  <si>
    <t>They give me something to think about for my day job of building CAD tools for reverse engineering: as mechanisms like these become more widespread, the existing toolset for quickly generating usable designs from metrology data is going to be mostly inadequate (and in many cases, completely so).
It's probably also going to cause me to spend a lot of time brushing up on physical simulation and evolutionary computation. :) Seems like there is a lot of of opportunity here to find some neat/unexpected designs.</t>
  </si>
  <si>
    <t>For now, I will try to become familiar with the design, evaluation, and manufacture of such mechanisms.  Hopefully that will give me enough general competency to cope when somebody comes along and asks for tools to reverse engineer one of them.</t>
  </si>
  <si>
    <t>Not at the moment.</t>
  </si>
  <si>
    <t>Lookig for inspiration</t>
  </si>
  <si>
    <t>Applucation in my own designed models</t>
  </si>
  <si>
    <t>NA</t>
  </si>
  <si>
    <t>maybe in some projekts at home</t>
  </si>
  <si>
    <t>To better visualize and prototype linkage mechanisms.</t>
  </si>
  <si>
    <t>I am thinking about trying to design custom electrical switches.</t>
  </si>
  <si>
    <t>TBD</t>
  </si>
  <si>
    <t>More models! :)</t>
  </si>
  <si>
    <t>For fun.</t>
  </si>
  <si>
    <t>No idea</t>
  </si>
  <si>
    <t>Engineering in tiny bodies and.. Go-karting</t>
  </si>
  <si>
    <t>Testing and prototyping</t>
  </si>
  <si>
    <t>As a mechanical engineering student, it is fascinating to learn that these mechanisms are possible, and how versatile they are. Thank you very much for sharing this knowledge!</t>
  </si>
  <si>
    <t xml:space="preserve">Personal learning </t>
  </si>
  <si>
    <t>Nothing for now. You have a very complete website and learning resources.</t>
  </si>
  <si>
    <t>I must find a problem where a bi-stable compliant mechanism is the answer :)</t>
  </si>
  <si>
    <t>3d print them and pass them around at work for entertainment</t>
  </si>
  <si>
    <t>Ideas on how to create motors to control this. Arduino projects!</t>
  </si>
  <si>
    <t>Print then explain/promote ideas on how to drive this device.</t>
  </si>
  <si>
    <t>Projects for driving/controlling.</t>
  </si>
  <si>
    <t>Clarity on licensing/collaboration.</t>
  </si>
  <si>
    <t xml:space="preserve">They're really fun to play around with, I'd like to be able to make my own some day. </t>
  </si>
  <si>
    <t xml:space="preserve">Possibly as a basis for my own work. </t>
  </si>
  <si>
    <t xml:space="preserve">Lessons on how to design our own would be cool. </t>
  </si>
  <si>
    <t>Experimenting, Personal, Professional, using as a functional part</t>
  </si>
  <si>
    <t>It is easy to print and also easy to understand and use. But mainly its a functional thing, what i find cool</t>
  </si>
  <si>
    <t>Im building a real size driving steam engine, and want to integrate this (a bit upscaled) for running on standby, without driving</t>
  </si>
  <si>
    <t>Keep making new functional things, there're enough systems to make 3d printable</t>
  </si>
  <si>
    <t>I forgot how I got into this topic to begin with</t>
  </si>
  <si>
    <t>Dominate the world</t>
  </si>
  <si>
    <t xml:space="preserve">My nights of sleep </t>
  </si>
  <si>
    <t>testing plastics with a functional mecha model</t>
  </si>
  <si>
    <t xml:space="preserve">testing plastics from various local manufacturers </t>
  </si>
  <si>
    <t>Everything is OKay, just please keep the site alive!</t>
  </si>
  <si>
    <t>They generate new ideas and possibilities on how some designs that I make can improve, making some of them easier to print, and opening my mind to new thinking ways on modeling</t>
  </si>
  <si>
    <t>Some personal experiments and maybe some engeneering class projects</t>
  </si>
  <si>
    <t>A library in a universal 3d format with some basic mechanisms that could be easy integrated into a custom model, making it really easy to use these instead of hinges or other mechanical parts.</t>
  </si>
  <si>
    <t>Made me enjoy mechanical engineering even more than I already did.</t>
  </si>
  <si>
    <t>Teaching my daughter about mechanics.</t>
  </si>
  <si>
    <t>Gives me an interesting view on comp mechs for design in my work and personal projects</t>
  </si>
  <si>
    <t>I want to build an underwater drone based on this.</t>
  </si>
  <si>
    <t>it was awesome and the function fascinating it is basically the future</t>
  </si>
  <si>
    <t>Building a prototype.</t>
  </si>
  <si>
    <t>More</t>
  </si>
  <si>
    <t>movement</t>
  </si>
  <si>
    <t>hobby</t>
  </si>
  <si>
    <t>By getting me thinking of all the problems that single part mechanisms can solve</t>
  </si>
  <si>
    <t>To experiment using them in my own designs</t>
  </si>
  <si>
    <t>Free design guidelines</t>
  </si>
  <si>
    <t xml:space="preserve">It reminded me of the ingenuity capable with geometry, materiel properties, and statics/dynamics. It also caused me to further research the methodology to design these mechanisms. </t>
  </si>
  <si>
    <t>Primarily for demonstration purposes right now.</t>
  </si>
  <si>
    <t>very good principle to understand a free wheel mechanism, (I am teaching mechanical engineering to students)</t>
  </si>
  <si>
    <t>university of applied sciences</t>
  </si>
  <si>
    <t>we do a course on 3D printing / so I let students print, assemble, understand, and then use free wheel clutches in larger assemblies.</t>
  </si>
  <si>
    <t>I would be interested in further Information on mechanical engineering systems and modells 3D printed, 
screws, bolts and nuts, clutches, spring driven motors, belt gears, shaft-hub-Connections, ...</t>
  </si>
  <si>
    <t xml:space="preserve">Simplicity and beauty </t>
  </si>
  <si>
    <t>the materials you guys use to make them, and maybe show more every-day use cases instead of mostly military applications (but they were indeed cool).</t>
  </si>
  <si>
    <t>Since I have a 3D printer, i`m exited to print useful gadgets.</t>
  </si>
  <si>
    <t>Mayby I will use some of these in my little robot which I´m building.</t>
  </si>
  <si>
    <t>I saw something new and usefull. I will probabbly use something like this in my future 3D při teď projects. Good job 😁</t>
  </si>
  <si>
    <t>Share with friends and classmates</t>
  </si>
  <si>
    <t>Got me curious to test what FDM materials work best with these things</t>
  </si>
  <si>
    <t>Planning to try out the 2-axis gimbal with some servos for a camera tilt system</t>
  </si>
  <si>
    <t>Build stuff and play with it</t>
  </si>
  <si>
    <t>a new way to design mechanisms</t>
  </si>
  <si>
    <t xml:space="preserve">for fun and inspiration </t>
  </si>
  <si>
    <t>stl models</t>
  </si>
  <si>
    <t>The amazing things that can be done with compliant mechanisms</t>
  </si>
  <si>
    <t>I plan on showing these models to my fellow friends and learning more about them and eventually make these designs myself to solve problems I see around me</t>
  </si>
  <si>
    <t>For personal 3d printed objects</t>
  </si>
  <si>
    <t xml:space="preserve">educational purposes
</t>
  </si>
  <si>
    <t>Created a growing interest in the newer advancements in engineering</t>
  </si>
  <si>
    <t>For personal enjoyment and for demonstration for colleagues who don't know about Compliant Mechanisms</t>
  </si>
  <si>
    <t>Not currently, continue as you have been doing</t>
  </si>
  <si>
    <t>I always try to reduce part count and complexity in my assemblies.</t>
  </si>
  <si>
    <t>To further my understanding on this matter</t>
  </si>
  <si>
    <t>Amazing, they are the future</t>
  </si>
  <si>
    <t>Homemade Scale rocket</t>
  </si>
  <si>
    <t>Never stop doing what u know</t>
  </si>
  <si>
    <t>this is absolutely amazing. I'm an avid 3d printing hobbyist and self taught engineer and i've always been fascinated by these kinds of devices. Cool stuff!!</t>
  </si>
  <si>
    <t xml:space="preserve">curious to see how thick the bendy parts are so that i can apply it to my own models and designs
</t>
  </si>
  <si>
    <t>more models! these are awesome</t>
  </si>
  <si>
    <t>To play around with and learn about the advantages over traditional mechanisms</t>
  </si>
  <si>
    <t>More compliant mechanisms to download!</t>
  </si>
  <si>
    <t>More research papers!</t>
  </si>
  <si>
    <t xml:space="preserve">These compliant mechanisms inspired me to think in a more opened way about mechanics and dynamic mechanisms. I don't know the application yet, but I'm inspired to try using this type of mechanisms in different areas. </t>
  </si>
  <si>
    <t>I'm interested in computer algorithms for generating compliant mechanisms.</t>
  </si>
  <si>
    <t>A whole different way of thinking and doing things, Amazing!!</t>
  </si>
  <si>
    <t>Study and learn from how they work</t>
  </si>
  <si>
    <t>Open possibilites for cheaper and quicker prototyping for my personal robot tank project as I already have a good fused-deposition printer.</t>
  </si>
  <si>
    <t>For my personal robotics project.</t>
  </si>
  <si>
    <t>I am studying to be an aerospace engineer, the ability to reduce the necessary parts for directional space flight is awesome and made me want to look further into compliant mechanisms</t>
  </si>
  <si>
    <t>mostly curiosity, but I want to put it on display in our 3d print section of our campus maker space</t>
  </si>
  <si>
    <t>For use and display in my colleges makerspace</t>
  </si>
  <si>
    <t>no, your site is user friendly and the animations of the mechanism functions is much appreciated</t>
  </si>
  <si>
    <t>I was curious to see how they worked and think about if they could be used in a vehicle's suspension.</t>
  </si>
  <si>
    <t>I may use them to show what 3D printing can achieve to friends</t>
  </si>
  <si>
    <t>Makes me curious :-)</t>
  </si>
  <si>
    <t>To satisfy my own curiosity and to inform my friends and co-workers</t>
  </si>
  <si>
    <t xml:space="preserve">It made my view on mechanisms much wider. Also: the reasoning about compliant mechanisms is quite enlightening </t>
  </si>
  <si>
    <t>Testing; inspiration for other mechanisms</t>
  </si>
  <si>
    <t>I think they're really cool. The 2DOF mechanism used in space I really like (it's printing now). The bistable mechanism is really satisfying to play with. The elephant is really unique and interesting, and I feel like it shows off the possibility and versatility of compliant mechanisms and does it simply and elegantly (and elephantly :D). I also enjoy knowing that these are used in silicon in MEMS devices.
I haven't tried making my own compliant mechanism yet, but I know about them, and they're in the back of my mind as a possibility, and if I find a use for them, I'm sure I'll give it a whirl.</t>
  </si>
  <si>
    <t>printing them, learning, and maybe eventually incorporating similar devices in my own designs.</t>
  </si>
  <si>
    <t>I wish you offered more different types of models (but I'm also grateful for what you've already shared as well). I have not looked if there are any publications on CMs, but I am potentially interested in learning how to design them for different functions. maybe some software to aid with that?</t>
  </si>
  <si>
    <t>it looks more compact, light,  but still capable of same function</t>
  </si>
  <si>
    <t>Explanation/Diagrams&amp;Breakdown of what allows compliant mechanism to function. (Forces transmission, etc.)</t>
  </si>
  <si>
    <t>Impressive</t>
  </si>
  <si>
    <t>Show it to friends/family</t>
  </si>
  <si>
    <t>because too many of my mechanical problems are hard elements trying to snap levers</t>
  </si>
  <si>
    <t>Machine vision stereoscopic camera head</t>
  </si>
  <si>
    <t>whatever I can get . :-)</t>
  </si>
  <si>
    <t>3D printing is awesome !</t>
  </si>
  <si>
    <t>Have Fun</t>
  </si>
  <si>
    <t>More mechanisms models</t>
  </si>
  <si>
    <t>All of your work is absolutely stunning, amazing!</t>
  </si>
  <si>
    <t>I'll print them and try them out, see if they fit in any of my future projects and hopefully try to design some of my own</t>
  </si>
  <si>
    <t>Anything that helps broadening knowledge is always welcome</t>
  </si>
  <si>
    <t>maybe i'll try to use it in my cnc router</t>
  </si>
  <si>
    <t>idea to solve a fixture problem I wasn't looking for or expecting to find.</t>
  </si>
  <si>
    <t>concept only</t>
  </si>
  <si>
    <t>TO make compact mechanisms that dont require a huge array of parts</t>
  </si>
  <si>
    <t xml:space="preserve">To experiment and figure out how to design them myself
</t>
  </si>
  <si>
    <t>Mechanisms that do a variety of different things</t>
  </si>
  <si>
    <t>Learn about how they work</t>
  </si>
  <si>
    <t>inspiration for my own projects</t>
  </si>
  <si>
    <t>After school program</t>
  </si>
  <si>
    <t>lets learn again engineering stuff! :) THANKS!</t>
  </si>
  <si>
    <t>for fun in my office</t>
  </si>
  <si>
    <t>I jsut started now, so not yet</t>
  </si>
  <si>
    <t>I think this system could be applied to Tracking Solar Array systems.</t>
  </si>
  <si>
    <t>Makes me rethink applications to otherwise common functioning application</t>
  </si>
  <si>
    <t>Experimenting different applications</t>
  </si>
  <si>
    <t>Ways to add electrical applications and mounting</t>
  </si>
  <si>
    <t>To teach myself about this kind of things as well as how to print them</t>
  </si>
  <si>
    <t>I love seeing how 3d printing can change how you think about the world</t>
  </si>
  <si>
    <t>Inspiration</t>
  </si>
  <si>
    <t>I'm fascinated by the idea the FDM can allow movement in this way.</t>
  </si>
  <si>
    <t>As curiosities, and to investigate the techniques for use in my own models.</t>
  </si>
  <si>
    <t>i think that they are cool and I would like to experiment with them.</t>
  </si>
  <si>
    <t>desk toy</t>
  </si>
  <si>
    <t xml:space="preserve">Great response </t>
  </si>
  <si>
    <t xml:space="preserve">Test with a Pico projector </t>
  </si>
  <si>
    <t>I did find it really interesting and will do some research about the subject</t>
  </si>
  <si>
    <t>I will 3d print them and bring them to work (I work at a place where we inspire kids to pursue tech careers).</t>
  </si>
  <si>
    <t>Can't think of anything</t>
  </si>
  <si>
    <t>I said "this looks fun to print"</t>
  </si>
  <si>
    <t>Design guides for compliant mechanisms.</t>
  </si>
  <si>
    <t>Brainstorming furniture design and expressive linkages for kinetic sculpture/robots</t>
  </si>
  <si>
    <t>Experimental robot</t>
  </si>
  <si>
    <t>Engineering problem solving classes in physics</t>
  </si>
  <si>
    <t>Hands on practice with gyrodynamics sounded fun</t>
  </si>
  <si>
    <t xml:space="preserve">Since this survey is blocking me from seeing the actual mechanism, I don't know.  If it works like the tiny picture on my phone suggests, it might be a cool part  of a gyroscope demo.
</t>
  </si>
  <si>
    <t>Survey after download?  This is like a survey at the entrance to a restaurant.</t>
  </si>
  <si>
    <t>Pivot direction</t>
  </si>
  <si>
    <t>I try to design things that require less parts and use flexible materials better</t>
  </si>
  <si>
    <t>I experiment with the models and want to use some concepts for my designs</t>
  </si>
  <si>
    <t>An overview about the basic concepts and considerations when designing a compliant mechanism wold be great</t>
  </si>
  <si>
    <t>im a 3dprinting enthusiast, my mind is literally flyng to a whole new dimmension right now. Thank you Thank you Thankou, what better gift than inspiration and amusement.</t>
  </si>
  <si>
    <t>teaching material properties and new technologies to future electromechanics technicians.</t>
  </si>
  <si>
    <t>not sure, more testing with common materials and tecnologies? like, 3d printed clippers, on different materials, stress tests and so?
Cheers!</t>
  </si>
  <si>
    <t>Have yet to explore the site</t>
  </si>
  <si>
    <t xml:space="preserve">Learning / curiosity </t>
  </si>
  <si>
    <t xml:space="preserve">to me compliant mechanisms are geometrically mesmerizing. a solid piece that houses the mathematics required for the specific desired movement is beautiful. </t>
  </si>
  <si>
    <t>personal study</t>
  </si>
  <si>
    <t>to design more movable 3d prints</t>
  </si>
  <si>
    <t>to see how they work for myself</t>
  </si>
  <si>
    <t>They inspired me to think differently</t>
  </si>
  <si>
    <t xml:space="preserve">Learning </t>
  </si>
  <si>
    <t>Testing compliant mechanisms out myself and spreading the word about it by showing it in usage</t>
  </si>
  <si>
    <t>Brilliant</t>
  </si>
  <si>
    <t>I plan to incorporate more compliant mechanisms in my designs</t>
  </si>
  <si>
    <t>Compliant mechanisms are fascinating and I wish to better understand them.</t>
  </si>
  <si>
    <t>By getting a better understanding to make my own complaint designs for hobby and personal use. My current goal is a compliant phone holder to mount on my bicycle.</t>
  </si>
  <si>
    <t>Perhaps more information about different 3d printed materials.</t>
  </si>
  <si>
    <t>more printing info</t>
  </si>
  <si>
    <t>The fact that it is a well modelled single piece equipment that can be conveniently 3D printed and possibly relatively easier to manufacture</t>
  </si>
  <si>
    <t>For inspiration for Product development</t>
  </si>
  <si>
    <t>just more models :D</t>
  </si>
  <si>
    <t>structural engineer trying to find all the ways we can bring resiliency to our world</t>
  </si>
  <si>
    <t xml:space="preserve">Everything is flexible, as a structural engineer we dont often get to use it. I am very interested in fuses, and i feel like compliant mechanism can be combined with plastic fuses to accommodate seismic and cyclic loading </t>
  </si>
  <si>
    <t xml:space="preserve">is your book a pdf I can download? </t>
  </si>
  <si>
    <t>Wyrd" Elephant Compliant Mechanism</t>
  </si>
  <si>
    <t>i made a ortoplanar spring for a damper in a stabilizer for archery</t>
  </si>
  <si>
    <t>Mechanical Creativity</t>
  </si>
  <si>
    <t>I recently got a 3D Printer, so they will inaugurate it, and fill my curiosity.</t>
  </si>
  <si>
    <t>The concept is very interesting and I would love to see more prototypes in the future.</t>
  </si>
  <si>
    <t>Tinkering</t>
  </si>
  <si>
    <t>Keep coming out with new ideas!</t>
  </si>
  <si>
    <t>I've been exposed to the potential of a new language of flexible articulation. Thank you so much for sharing!</t>
  </si>
  <si>
    <t>I want to incorporate these principles into engineering props and animatronic components for Special Make Up Effects in film and television. and potentially for my combat robots...</t>
  </si>
  <si>
    <t xml:space="preserve">I'm an architecture student, now that I've encounter this information I just can't stop wondering how many things we could simplify applying these principles. Thanks for sharing. </t>
  </si>
  <si>
    <t xml:space="preserve">It's a longshot but I wonder if we can apply these principles to a facade to make it move according to the sun incidence. The sun should provide heat to provoque a change. I don't have any background and I've found all of this just today but if I came up with something I promise I'll reach out to you. Again thanks for sharing and congrats on the awesome work. </t>
  </si>
  <si>
    <t xml:space="preserve">No, all of this is perfect to get us to start thinking. </t>
  </si>
  <si>
    <t>I watched all your videos when I found about your designs</t>
  </si>
  <si>
    <t xml:space="preserve">They are absolutely incredible. Thank you for providing these. I hope I can learn how to make my own designs. </t>
  </si>
  <si>
    <t xml:space="preserve">To try and gain insight into the principles involved. Show others how cool it is, and maybe design my own. </t>
  </si>
  <si>
    <t xml:space="preserve">Just any info you can to help get started with designing CM for people without a formal engineering background. </t>
  </si>
  <si>
    <t>gave a great insight into how several engineering problems could be addressed using such mechanisms</t>
  </si>
  <si>
    <t>would love to study them at first and check how different mechanisms can be utilized for several weight critical implementations</t>
  </si>
  <si>
    <t>I'm interested in mechanical and printable computing</t>
  </si>
  <si>
    <t>I will 3D print and perhaps model my own related systems</t>
  </si>
  <si>
    <t>No, thank you.</t>
  </si>
  <si>
    <t>Futurism</t>
  </si>
  <si>
    <t>for Fun</t>
  </si>
  <si>
    <t>I have been playing with flexure designs in 3D printed resins for several years, and now I have a foundation for learning how to better do this.</t>
  </si>
  <si>
    <t>Improve my understanding so that I may design better mechanisms.</t>
  </si>
  <si>
    <t>how to integrate compliant actuators into the mechanism.</t>
  </si>
  <si>
    <t>keep replacing complex mechanisms with 3d printed compliant ones &lt;3</t>
  </si>
  <si>
    <t>drone thruster</t>
  </si>
  <si>
    <t>open source the book. it is like 100$ at amazon.com right now, which is a turnoff :(</t>
  </si>
  <si>
    <t>You are already the best, Thank you so much for sharing these information</t>
  </si>
  <si>
    <t>Adapting them into my own design to fit my purpouses</t>
  </si>
  <si>
    <t>to make my own compliment mechanisms</t>
  </si>
  <si>
    <t>to learn more</t>
  </si>
  <si>
    <t>they are so light and convinience</t>
  </si>
  <si>
    <t>3d print them and make some experiments</t>
  </si>
  <si>
    <t>I think you guys are doing great</t>
  </si>
  <si>
    <t>Just testing it out</t>
  </si>
  <si>
    <t>some practical uses of these mechanisms</t>
  </si>
  <si>
    <t>Entertainment</t>
  </si>
  <si>
    <t>Safety addons for my projects.</t>
  </si>
  <si>
    <t>It makes me want to create similar things</t>
  </si>
  <si>
    <t>Some time ago I was searching the net for "flat spring patterns" to solve a problem in one of my projects, and found nothing... Now this takes the idea to a whole new level, and it seems so fit with 3D printing.
Looking at the samples made my head spin with new ideas...</t>
  </si>
  <si>
    <t>As inspiration</t>
  </si>
  <si>
    <t>Any extra information is very welcome</t>
  </si>
  <si>
    <t>im gona study and make my own mechanisms</t>
  </si>
  <si>
    <t>advance my knowlege</t>
  </si>
  <si>
    <t>ok</t>
  </si>
  <si>
    <t>Potential inspiration for new handle catch mechanisms on solid fuel stoves</t>
  </si>
  <si>
    <t>Potential inspiration/interesting desk toy</t>
  </si>
  <si>
    <t>Brief introduction into the thought process behind designing a compliant mechanism - perhaps working from a traditionally manufactured component to a compliant mechanism</t>
  </si>
  <si>
    <t>It really change how I see mechanisms(without bearing etc)</t>
  </si>
  <si>
    <t>to design my only mechanisms</t>
  </si>
  <si>
    <t>&lt;333</t>
  </si>
  <si>
    <t>I like the space applications that could emerge from compliant mechanisms</t>
  </si>
  <si>
    <t>I plan to build some systems based on these models, by integrating actuators and electronics on them (especially the 2 DOF fully compliant space pointing mechanism)</t>
  </si>
  <si>
    <t xml:space="preserve">For now, I don't have any idea of what could be improved. You are doing a very great job ! </t>
  </si>
  <si>
    <t>More Compliant Mechanism models</t>
  </si>
  <si>
    <t xml:space="preserve">I was searching for a design just like this to integrate with the rest of a design I am prototyping. </t>
  </si>
  <si>
    <t xml:space="preserve">Inspiration for part of a personal project to create a fully 3D printed automatic cord retractor. </t>
  </si>
  <si>
    <t xml:space="preserve">Combat Robotic </t>
  </si>
  <si>
    <t>Love the sharing of ideas and the great thinking behind them.</t>
  </si>
  <si>
    <t>I don't have plans on using, but do what to 3d print and be inspired to create my own ideas</t>
  </si>
  <si>
    <t>not at this time</t>
  </si>
  <si>
    <t>I study mechanical engineering so stuff that moves really fascinate me. The mechanisms you have designed are fucking amazing.</t>
  </si>
  <si>
    <t>Implement these models in some of the projects im involved with and to come up with designs of my own</t>
  </si>
  <si>
    <t>Amazing work guys, keep it up!</t>
  </si>
  <si>
    <t>Making other functional models for 3d printing (containers, project enclosures, other mechanisms etc)</t>
  </si>
  <si>
    <t>A layman tutorial explaining the principles behind compliant mechanisms and what to consider when designing them.
I really appreciate the time and effort spent putting these resources online for us. Thank you!</t>
  </si>
  <si>
    <t>I want to understand how the integrated linkages work so I can design things like it.</t>
  </si>
  <si>
    <t>To have as fidget toys and hopefully learn from them</t>
  </si>
  <si>
    <t>online classes for makes</t>
  </si>
  <si>
    <t>I am a Masters student in Biotech Entrepreneurship and Enterprise at Johns Hopkins, and this makes me wonder how compliant mechanisms could be used in surgical or implantable medical devices. I need to read and learn a lot more about compliant mechanisms, but this truly interests me. I'd love to learn more, and though I don't have an engineering background (completed undergrad in biology), I would love to communicate or learn how I might become involved. Please feel free to reach out to me at jabrah29@jh.edu. Thank you!</t>
  </si>
  <si>
    <t>I don't have a printer on hand, but I hope to print this out at a fantastic makerspace and perhaps alter thicknesses, or try out thinner prints with metallic filaments. I have a friend who lives next to a graduate student studying at the Colorado School of Mines, and that student is trying to develop several carbon fiber filaments that she often allows us to play around with. I might also try to print a compliant mechanism of two different materials (likely metals) with different melting points to see whether certain environments (human body, hot cars, etc.) can induce a structural change or alter input:output amplification and thereby passively 'self-regulate' or act independently in response to temperature. But I want to make clear I have no intention nor the required knowledge to try and commercialize anything. This is simply for my curiosity and to learn more about compliant mechanisms.</t>
  </si>
  <si>
    <t>Not that I can think of at the moment.</t>
  </si>
  <si>
    <t>It's a different approach.
And i'm curious as to how i can implement it in my projects</t>
  </si>
  <si>
    <t>The models i would like to incorporate in my projects</t>
  </si>
  <si>
    <t>Not that i can think of today. Keep being awesome</t>
  </si>
  <si>
    <t>Teach my kid about mechanisms</t>
  </si>
  <si>
    <t>fooling around</t>
  </si>
  <si>
    <t>I use a lot of these at my new job, i'm trying to learn more about compliant mechanisms for better design at work and in my hobbies.</t>
  </si>
  <si>
    <t>exploring the amazing world of compliant mechanisms</t>
  </si>
  <si>
    <t>nothing really, maybe a webshop with books on the subject.</t>
  </si>
  <si>
    <t>I just think they're neat!</t>
  </si>
  <si>
    <t xml:space="preserve">More models to download and some basic guides on how to design compliant mechanisms </t>
  </si>
  <si>
    <t>I don't know yet, but I am 75% certain that it will. Ever since I learned about "biconformal proteins" that make up ion channels in cell walls, I've been interested in this idea.</t>
  </si>
  <si>
    <t>At the very least, as curious demos of friction-free mechanisms and biconformality.</t>
  </si>
  <si>
    <t>The top of the list for me would be to find a way to reduce the ringing of that switch (perhaps with a bit of foam/sponge). I'd also like to find a way to do something useful with the stored spring energy. It is very analogous to the binding energy discussed in chemistry and physics classes. It's very exciting to see (and, soon, handle) macroscopic models of things that are happening at a molecular level. Keep up the good work! I wish I were a grad student (again).</t>
  </si>
  <si>
    <t>all mechanisms</t>
  </si>
  <si>
    <t xml:space="preserve">I Feel it is very amazing and it has opened my mind to new Engineering posibilitys </t>
  </si>
  <si>
    <t>Your doing just fine!</t>
  </si>
  <si>
    <t>open mind to develope by own</t>
  </si>
  <si>
    <t>Amazing "out of the box" thinking.  "Frictionless" movement</t>
  </si>
  <si>
    <t xml:space="preserve">Expanding students thoughts on what is possible for future development. </t>
  </si>
  <si>
    <t>I don't know.  You already blew my mind</t>
  </si>
  <si>
    <t>experimenting with use of this mechanism as a galvonometer</t>
  </si>
  <si>
    <t>escape room puzzles</t>
  </si>
  <si>
    <t>Whats the long term durability of the mechanism and do you think this can be used in forming metal like professionally instead of a sheet bending machine?</t>
  </si>
  <si>
    <t>I think there are interesting design patterns here which may be applied to create a variety of practical 3D-printed devices</t>
  </si>
  <si>
    <t>To play with, to show others the potential of 3D printing, to learn new approaches to mechanical engineering, to learn new approaches to 3D design</t>
  </si>
  <si>
    <t>Very interested in other ways I could use the mechanism.  I don't know that I'm capable of creating my own compliant mechanisms, but they are really interesting.</t>
  </si>
  <si>
    <t>Fun</t>
  </si>
  <si>
    <t xml:space="preserve">I am a product designer and the funny thing is, I intuitively used compliant mechanisms in my designs before, without knowing the actual name for this technique =D Thank, you for sharing such inspiring ideas. </t>
  </si>
  <si>
    <t xml:space="preserve">so cool.  the potential for practival application is so interesting
</t>
  </si>
  <si>
    <t>for fidgetting</t>
  </si>
  <si>
    <t>maybe making some every day items, like locking hinges, of adapting the "vice grip mechanism with a notched locking mechanism, or anythign that people can print and use.</t>
  </si>
  <si>
    <t>Have been curious about fabricating "active" elements (and simulation/modelling thereof). Having access to a few examples was a very appreciated poke to start looking at these a bit more.</t>
  </si>
  <si>
    <t xml:space="preserve">Experimenting. Seeing if I can get some people in my department/group to get excited about this as well. </t>
  </si>
  <si>
    <t>i want to know more about it now</t>
  </si>
  <si>
    <t>show it to friends</t>
  </si>
  <si>
    <t>seeing the possibilities</t>
  </si>
  <si>
    <t>incorporate them in personal projects</t>
  </si>
  <si>
    <t>I teach Maker Space to high school students in Paraguay.  I'm inspired to use compliant mechanisms to teach 3D printing.</t>
  </si>
  <si>
    <t>As an example of the usefulness of 3D printing.</t>
  </si>
  <si>
    <t>I think it would be interesting to see the "reverse" mechanism to vice-grips, i.e. a pry tool or a jack.</t>
  </si>
  <si>
    <t>I work in a machine shop, it is just a very cool tool to have</t>
  </si>
  <si>
    <t>As elements in my mental catalog of mechanisms</t>
  </si>
  <si>
    <t>Material science in relation to compliant mechanisms</t>
  </si>
  <si>
    <t>made me want to learn more</t>
  </si>
  <si>
    <t>just more things these are super neat</t>
  </si>
  <si>
    <t>Show the model at a makerspace</t>
  </si>
  <si>
    <t>Very cool. Wish the pliers scaled better</t>
  </si>
  <si>
    <t xml:space="preserve">I want to see if the pliers are viable </t>
  </si>
  <si>
    <t>A bigger version of the pliers that could actually be useful</t>
  </si>
  <si>
    <t>I haven't printed any yet.</t>
  </si>
  <si>
    <t>For fun. Just learning about 3d printing.</t>
  </si>
  <si>
    <t>I'd like to see everything</t>
  </si>
  <si>
    <t>To learn about mechanisms that achieve range of motion without traditional machine linkages, but with more organic connections.</t>
  </si>
  <si>
    <t>To inspire my kids, and learn and explore with them.</t>
  </si>
  <si>
    <t>No -- your website is perfect.  Keep it up.  Maybe do more community outreach (maker faires, hackaday, etc) to get the word out?</t>
  </si>
  <si>
    <t>Improvement of my insight to mechanism design</t>
  </si>
  <si>
    <t>some kind of book or paper material to learn how to design compliant mechanisms</t>
  </si>
  <si>
    <t>just to understand the mechanism</t>
  </si>
  <si>
    <t>print it see how it works only for personal use</t>
  </si>
  <si>
    <t>I want to start designing and testing CM's.</t>
  </si>
  <si>
    <t>As a curiosity.</t>
  </si>
  <si>
    <t>Upload more interesting models.</t>
  </si>
  <si>
    <t>it makes me think differently while designing for 3d-printing</t>
  </si>
  <si>
    <t>testing and implementing my own variants</t>
  </si>
  <si>
    <t>you are doing great!</t>
  </si>
  <si>
    <t>the reliability and the possibility of these mechanism</t>
  </si>
  <si>
    <t>personal curiosity and prototyping</t>
  </si>
  <si>
    <t>Curiosity, Experimenting, Learning</t>
  </si>
  <si>
    <t>Still learning, but the simplicity of these designs lends greatly to 3d printing productions. I just 3d printed a small table vice, but it's in parts, plus I need to purchase some hardware. using compliant methods, I'd like to design a table vice that prints and works in one go.</t>
  </si>
  <si>
    <t>3d printing, experimentation.</t>
  </si>
  <si>
    <t>I'll let you know.</t>
  </si>
  <si>
    <t>Fidget</t>
  </si>
  <si>
    <t>It was complexly simple</t>
  </si>
  <si>
    <t>I was going to print them then give them to family</t>
  </si>
  <si>
    <t>to continue to search for the  powerful godlike meaning of /less  (is more)</t>
  </si>
  <si>
    <t>Just intrigued by the idea of compliant mechanisms</t>
  </si>
  <si>
    <t>Maybe to make e of my own designs</t>
  </si>
  <si>
    <t>To experiment and learn.</t>
  </si>
  <si>
    <t xml:space="preserve">More explanation and some math behind certain mechanisms would be nice. </t>
  </si>
  <si>
    <t>To use more plastic products. :)</t>
  </si>
  <si>
    <t>Uncompliant.</t>
  </si>
  <si>
    <t>Yes.</t>
  </si>
  <si>
    <t>Experimenting, Personal, Teaching</t>
  </si>
  <si>
    <t xml:space="preserve">Its amazing to see this hole other way of doing mechanisms that we use every day but so "simple" </t>
  </si>
  <si>
    <t>more links</t>
  </si>
  <si>
    <t>its fascinating that theres bistable switches and the engineering on how they work. They're fun small fidget things with a neat explanation on how they work and why they were discovered/made</t>
  </si>
  <si>
    <t>Fidget, show, storypiece</t>
  </si>
  <si>
    <t xml:space="preserve">show these to my family
</t>
  </si>
  <si>
    <t>Building own compliant mechanism for projects</t>
  </si>
  <si>
    <t xml:space="preserve">More models </t>
  </si>
  <si>
    <t>I'm a teacher, and always like finding practical applications of 3D printing to share with my students.</t>
  </si>
  <si>
    <t>These will be practical demonstrations of useful devices. Hopefully that will inspire my young designers to make things for the world around them, rather than just vanity pieces.</t>
  </si>
  <si>
    <t>I never like it when I have to use screws or metal parts with 3D-Prints. I will try to make or use a compliant mechanisms for new diy projects.</t>
  </si>
  <si>
    <t>Print them for fun, reference for future projects</t>
  </si>
  <si>
    <t>I think as a 15 year old english learner and having a 3d printer really changes my point of view of the world, mecanisms like this inspire me to look out for the future, create and imagine.      :Thanks for releasing the files :)</t>
  </si>
  <si>
    <t>To impulse myself into imagine and create also invent new things.</t>
  </si>
  <si>
    <t>No by the moment</t>
  </si>
  <si>
    <t>Entirely new mechanism thinking way is possible with this mechanism.
I will try to grasp the basic idea and implement in my test design.
Thank you so much for sharing these fantastic principle/ example.</t>
  </si>
  <si>
    <t>Hobbies:
Robot joints
Everyday life application tools. (Like wallet)</t>
  </si>
  <si>
    <t>I saw a hinge-like toggle switch mechanism. (Not the Bistable one)
in the Veritasium VDO. (The one looked like fidget)
Could you please kindly also upload that one too?
I think that the feeling would be so great.
I also love the click noise.</t>
  </si>
  <si>
    <t>samples, downloading of mechanisms to print yourself.</t>
  </si>
  <si>
    <t>More examples.</t>
  </si>
  <si>
    <t>Printed it, loved it</t>
  </si>
  <si>
    <t>Show friends what 3D printers can do</t>
  </si>
  <si>
    <t>Opened a new world of perspective to me, simple and great!</t>
  </si>
  <si>
    <t>I want to make something functional for my use and make people wonder how it is done.</t>
  </si>
  <si>
    <t>Share new ideas, even the one still in progress.</t>
  </si>
  <si>
    <t>Understanding what compliant mechanism are.</t>
  </si>
  <si>
    <t>No have the wrong filament type.</t>
  </si>
  <si>
    <t>fascination with mechanical engineering</t>
  </si>
  <si>
    <t>contemplation</t>
  </si>
  <si>
    <t>the weirder the better</t>
  </si>
  <si>
    <t xml:space="preserve">To minimize parts in mechanism. </t>
  </si>
  <si>
    <t xml:space="preserve">As reference to explore more thing like this. </t>
  </si>
  <si>
    <t xml:space="preserve">More education file released. </t>
  </si>
  <si>
    <t xml:space="preserve">I am a structural engineer, the concepts are interesting to me
</t>
  </si>
  <si>
    <t xml:space="preserve">dont know yet
</t>
  </si>
  <si>
    <t>I thought I'd be a cool desk toy</t>
  </si>
  <si>
    <t>For fun/showing others what 3d printing can do</t>
  </si>
  <si>
    <t>As a Mechanical engineer and sales person I'm always looking for new devolpments</t>
  </si>
  <si>
    <t>Show them to my designing team and see if we can find uses for them.</t>
  </si>
  <si>
    <t>Not yet</t>
  </si>
  <si>
    <t>As a sample</t>
  </si>
  <si>
    <t>na</t>
  </si>
  <si>
    <t>Research</t>
  </si>
  <si>
    <t>I plan on experimenting with them and adapting them to my application.</t>
  </si>
  <si>
    <t>showing friends</t>
  </si>
  <si>
    <t>I find them quite a simple yet interesting idea. Kind want to ditch as many moving joints in my designs as I can.</t>
  </si>
  <si>
    <t>Self-education</t>
  </si>
  <si>
    <t>More examples and, if possible, solutions to common problems would be really helpful, i.e. how can you replace moving joint that has 15 degrees of movement with a compliant one of similar strength, what links and where could be placed.</t>
  </si>
  <si>
    <t>Curiosity, Experimenting, Personal, I want to see what i can do with these designs for every-day applications</t>
  </si>
  <si>
    <t>THIS IS AMAZING I think it has a lot of potential! The fact that they are freely available is really great for young students like me and I love the idea of exploring a new way of doing things</t>
  </si>
  <si>
    <t>I want to use these ideas to improve every-day life situations and create things based on the compliant mechanisms principles that can be useful for everybody (especially through 3D printing)</t>
  </si>
  <si>
    <t>Customizable files and more general ideas of how these principles can be used</t>
  </si>
  <si>
    <t>To explore more ways to use and design compliant mechanisms.</t>
  </si>
  <si>
    <t>Mostly for demonstration and 3d printing applications.</t>
  </si>
  <si>
    <t>Inspired to make a ball and socket joint dummy security camera that I publicly released.  As one could argue a ball and socket joint is a compliant mechanism</t>
  </si>
  <si>
    <t xml:space="preserve">For fun and maybe if I ever get into watch making </t>
  </si>
  <si>
    <t>Its great you are offering this for free.  I do have a question relating to micro-engineering.  Is there a possibility for a useful application of micro-explosions in compliant mechanisms.  For example could a single particle of gunpowder be useful at microscopic scale?</t>
  </si>
  <si>
    <t xml:space="preserve">I would like to integrate this design concept into other areas of engineering. </t>
  </si>
  <si>
    <t xml:space="preserve">Designing my own mechanisms to solve problems. </t>
  </si>
  <si>
    <t>Please post more examples of your designs! They are wonderful!</t>
  </si>
  <si>
    <t>astounded me</t>
  </si>
  <si>
    <t xml:space="preserve">To be creative </t>
  </si>
  <si>
    <t xml:space="preserve">I want to make some compliant mechanisms of my own </t>
  </si>
  <si>
    <t xml:space="preserve">Daughter may have future in engineering.  </t>
  </si>
  <si>
    <t xml:space="preserve">I'm looking for:
* Scaffolded creative challenges for child's 3D mind. (My daut is 7 y.o., great at math, but dyslexia likely, has aptitude for spacial creativity.)
- Best if labeled for busy parents (ex: About age 5-7, must understand wheel and pulley)
-And explained in pictures for her and words for me (ex: for someone who doesnt have much, if any, spacial talent,)
+ Throw in a very short humorous bio about the project or its creator to encourage reading for fun. 
TL,DR? Can you help me teach her how brilliant and unique her thinking is? </t>
  </si>
  <si>
    <t xml:space="preserve">im a electrician and was looking into possibility of switch devises  </t>
  </si>
  <si>
    <t xml:space="preserve">put some metal on it and use it as a switch </t>
  </si>
  <si>
    <t xml:space="preserve">make em smaller and still be able to print them on fdm with 0,4nozzle </t>
  </si>
  <si>
    <t xml:space="preserve">It added new very useful basic mechanisms to my tool-kit knowlege and opened new paths of thinking. I'll let my mind walk those paths from now on with excitement for new usecases. Its like you got a completely new tool which in your mind you can combine with everything in your everyday life and validate if it makes sense or not. And from time to time it does and gives you that enlightning feeling of cultural evolution in progress. Thank you so much for making all this accessable to the public! </t>
  </si>
  <si>
    <t>development of application cases</t>
  </si>
  <si>
    <t xml:space="preserve">publication of mechanical solutions is awesome and you do a great job with it! In my opinion there is the same potential in reporting unsolved tasks, also maybe in the form of international competitions. I can imagine that while many solutions just happen and the tasks develop afterwards, there are also tasks without a solution and maybe your organisation is in a great position to channel that potential. </t>
  </si>
  <si>
    <t>I try to understand how one complete part deserve such that motions only with elasticity.</t>
  </si>
  <si>
    <t>If you can share more documents about how this products can be designed I will be more happy. :)</t>
  </si>
  <si>
    <t>want to extend lego collection</t>
  </si>
  <si>
    <t>experiment and create</t>
  </si>
  <si>
    <t>links to papers (pre-prints?)</t>
  </si>
  <si>
    <t>challenged me to approach mechanical design who i s more open mind</t>
  </si>
  <si>
    <t xml:space="preserve">Fixturing and clamping </t>
  </si>
  <si>
    <t>NO</t>
  </si>
  <si>
    <t>Robotics</t>
  </si>
  <si>
    <t xml:space="preserve">to grow </t>
  </si>
  <si>
    <t>mechanical design tips</t>
  </si>
  <si>
    <t>I have seen both good and bad reviews, and the thing that intrigues me is the actual engineering that has to be the foundation of the design, before the product is realized. You have to have an absolute understanding of your materials and your equipment in order to accomplish the desired function from the compliant mechanism, like a master of you art, you understand all that goes into it, and make it look simple to those that observe.</t>
  </si>
  <si>
    <t>I plan on using the models to gain a better understanding of the materials in use, and how these concepts could be applied to other problems in the future.</t>
  </si>
  <si>
    <t>more 3d printable files</t>
  </si>
  <si>
    <t>ciao, ho bisogno di capire come usare le vostre pinza per agganciarmi ad un altra pinza (uguale), ho anche bisogno di studiare un modo veloce per sganciarle, so thanks!</t>
  </si>
  <si>
    <t>stamperò le vostre pinze per capire come usarle in un meccanismo aggancio - sgancio</t>
  </si>
  <si>
    <t>per ora no, non sono in grado di offrire nulla, però magari in futuro sì!</t>
  </si>
  <si>
    <t>This mechanism game me some ideas to make some parts simpler.</t>
  </si>
  <si>
    <t xml:space="preserve">3d printing </t>
  </si>
  <si>
    <t>Encourage me to design a compliant mechanism of my own.</t>
  </si>
  <si>
    <t>Just for personal use, and maybe teach other people about in our MakerSpace</t>
  </si>
  <si>
    <t>Maybe get more designs or projects out so that more people get excited with the projects.</t>
  </si>
  <si>
    <t>Science Centre - all grades and general public</t>
  </si>
  <si>
    <t>As a demosntrator for the possibilities of additive manufacturing and assembly free mechanical systems</t>
  </si>
  <si>
    <t>It is really fascinating how complex yet simple they are :)</t>
  </si>
  <si>
    <t>Maybe to create household items and inspire others.</t>
  </si>
  <si>
    <t>You can teach people how to create their own 3D designs.</t>
  </si>
  <si>
    <t>It inspired me to go deeper into the this field in my masters. As systems engineer I would like to use this knowledge for integrated actors in robotic and bionic applications. Do you have any material, information or literaure on this topic? My email is pshobowale@gmail.com</t>
  </si>
  <si>
    <t>integrated robotics and bionic applications</t>
  </si>
  <si>
    <t>linear translation for use with shape memory alloy</t>
  </si>
  <si>
    <t>Making useful mechanisms out of a single piece of plastic, especially PLA, is very cool and could be used in a lot of interesting ways.</t>
  </si>
  <si>
    <t>Personal projects or just to see how they work.</t>
  </si>
  <si>
    <t>I want to design something like this myself.</t>
  </si>
  <si>
    <t>Test print to see item working.</t>
  </si>
  <si>
    <t>More re-world examples.</t>
  </si>
  <si>
    <t>More prints!</t>
  </si>
  <si>
    <t>In the future, I will consider CMs for more than just planar stage mechanisms.</t>
  </si>
  <si>
    <t>I may incorporate similar mechanisms in tools I make for use around the house.</t>
  </si>
  <si>
    <t>More of the same copiously documented, engaging and wonderful mechanisms?</t>
  </si>
  <si>
    <t xml:space="preserve">good </t>
  </si>
  <si>
    <t>3D Printing construction and allowed to do experimentation for Fatigue and Creep Test.</t>
  </si>
  <si>
    <t>Surprise Me</t>
  </si>
  <si>
    <t>It changed the way I viewed machines and mechanisms.</t>
  </si>
  <si>
    <t>I just want to learn more about compliant mechanisms.</t>
  </si>
  <si>
    <t>By wanting to explore more and see what the limit is on compliment mechanisms. How many can we make? How many will be useful? What are the possibilities?</t>
  </si>
  <si>
    <t>By studying to start thinking like an engineer and designer</t>
  </si>
  <si>
    <t>That’s what I’m trying to figure out</t>
  </si>
  <si>
    <t>Understand the basic working principle of them.</t>
  </si>
  <si>
    <t>Develop my own compliant mechanisms</t>
  </si>
  <si>
    <t xml:space="preserve">Video tutorials for Fusion </t>
  </si>
  <si>
    <t xml:space="preserve">Interesting approaches - encourage me to 3D-print and play or experiment with </t>
  </si>
  <si>
    <t>For smalltalk with other 3D affine colleagues</t>
  </si>
  <si>
    <t>the failsafe mechanism for nuclear weapons</t>
  </si>
  <si>
    <t>it inspired me to learn more about the world of engineering</t>
  </si>
  <si>
    <t>i plan on printing them and teaching myself how they function and how design them</t>
  </si>
  <si>
    <t>more compliant mechanisms, a video that goes more in-depth about compliant mechanisms</t>
  </si>
  <si>
    <t>To create things that are different.</t>
  </si>
  <si>
    <t>For hobby projects</t>
  </si>
  <si>
    <t>Prepare yt video</t>
  </si>
  <si>
    <t>Interesting different manufacturing processes to produce intriguing mechanisms and effects</t>
  </si>
  <si>
    <t>For testing, development of my own mechanisms, and discussion with friends</t>
  </si>
  <si>
    <t>algorithms to develop additional mechanisms with given constraints</t>
  </si>
  <si>
    <t xml:space="preserve">It made me want to learn everything about compliance mechanisms  </t>
  </si>
  <si>
    <t xml:space="preserve">Pan Tilt camera </t>
  </si>
  <si>
    <t xml:space="preserve">personal machine vision research project </t>
  </si>
  <si>
    <t>compliant mechanisms are not immediately intuitive, I would love to know more about their applications</t>
  </si>
  <si>
    <t>to look into 3D printing and look for other types of compliant mechanisms.</t>
  </si>
  <si>
    <t>Fun, exploration of physics, curiosity</t>
  </si>
  <si>
    <t>More compliant mechanisms :)</t>
  </si>
  <si>
    <t>3D printing</t>
  </si>
  <si>
    <t xml:space="preserve">this is what I have been wanting to do for a while and want to understand more of what CMs are and how to design them. I thought I might as well start with printing Mechanisms and them understanding them and the componants that make them work. </t>
  </si>
  <si>
    <t>3D  Prototyping Lab Manager UVU</t>
  </si>
  <si>
    <t>Personal Education</t>
  </si>
  <si>
    <t>Glasses nose bridge?, footwear securing device(replace laces), door hinge</t>
  </si>
  <si>
    <t>I'm thinking of incorporating flexible linkages into my next design.</t>
  </si>
  <si>
    <t>I plan on exploring compliant mechanisms to reduce part count and simplify assembly in my next project that requires motion.</t>
  </si>
  <si>
    <t>Organized examples of how to replace conventional mechanisms with compliant mechanisms and some general rules of thumb.</t>
  </si>
  <si>
    <t>Personal, i want to make a gift out of it</t>
  </si>
  <si>
    <t>as a gift</t>
  </si>
  <si>
    <t>let the elephant be printed trice</t>
  </si>
  <si>
    <t>I'd love to know the underlying theory to be able to create my own</t>
  </si>
  <si>
    <t>Printing, experimenting, prototyping</t>
  </si>
  <si>
    <t>instructional information such as ideal thicknesses/geometries</t>
  </si>
  <si>
    <t>It really expanded my imagination on whats possible with statically connected parts, and especially parts made with 3D-printing.</t>
  </si>
  <si>
    <t>probably nothing useful</t>
  </si>
  <si>
    <t>robotic solutions</t>
  </si>
  <si>
    <t>I don't know for the moment</t>
  </si>
  <si>
    <t>I really love the idea of solving mechanical problems with a lot less assembly and a lot more smart/complex design.</t>
  </si>
  <si>
    <t>I plan on using some of the designs on prototypes I am building, to cut down on assembly and ease/streamline the manufacturing process.</t>
  </si>
  <si>
    <t>Usage examples or ways to build designs into other parts would be a great help to implement the designs.</t>
  </si>
  <si>
    <t>They are so simple yet complex</t>
  </si>
  <si>
    <t>levers and physics</t>
  </si>
  <si>
    <t>practical tool</t>
  </si>
  <si>
    <t>to rethink very well-worn design assumptions</t>
  </si>
  <si>
    <t>print them out to play with and show my friends</t>
  </si>
  <si>
    <t>CAD tools</t>
  </si>
  <si>
    <t>It was amazing that such complex mechanism can work with one piece</t>
  </si>
  <si>
    <t>I want to develop my own mechanism</t>
  </si>
  <si>
    <t>I want to learn how to design other compliant mechanisms</t>
  </si>
  <si>
    <t>Learning tool</t>
  </si>
  <si>
    <t>For use in prototyping in the medical industry.</t>
  </si>
  <si>
    <t>For prototyping in the medical industry.</t>
  </si>
  <si>
    <t>3D-Printing Testing</t>
  </si>
  <si>
    <t>Nothing yet. I see it for a first time by link from Thingiverse. But your example is interested me.</t>
  </si>
  <si>
    <t>I don't know, because I have not seen them yet :)</t>
  </si>
  <si>
    <t xml:space="preserve">"Wyrd" Elephant </t>
  </si>
  <si>
    <t xml:space="preserve">i study mechanical engineering and it's amazing to see how certain structures can be played around with to get different results. it's absolutely fascinating what you can do with a different approach to an existing problem, and your compliant mechanisms seems to start a new mechanical era in which 3D printing is used to be able to create even stronger, more precise, more efficient and more flexible structures. I think it has much potential and deeply respect the level of innovation that applies here and the fact that you share this knowledge with the world instead of purely personal gain. </t>
  </si>
  <si>
    <t xml:space="preserve">i will try to understand and maybe calculate how the dynamics work and maybe try to create one myself. At least it is extremely satisfying to watch and fiddle around  with. </t>
  </si>
  <si>
    <t xml:space="preserve">the only thing missing is an explanation on how each part has its purpose and what that purpose is relative to the whole. </t>
  </si>
  <si>
    <t>to surprise my new nephews</t>
  </si>
  <si>
    <t xml:space="preserve">I've watched several videos in preparation for some of the CAD lessons that I teach and really wanted to print a file of my own. I can't wait to print more of your files to show my students! </t>
  </si>
  <si>
    <t>K-12</t>
  </si>
  <si>
    <t>I usually just teach a concept and show an example and give credit to the creators. I use concepts like compliant mechanisms as supplemental material in teaching CAD. Seeing 3D prints really excites the kids and teaches an engineering concept better than a lecture or video ever does.</t>
  </si>
  <si>
    <t>Personally I love studying CADs and appreciate learning more from Thingiverse creators.</t>
  </si>
  <si>
    <t>I would like some printing suggestions in the description of the CAD</t>
  </si>
  <si>
    <t>adding to other projects</t>
  </si>
  <si>
    <t>modify for my projects</t>
  </si>
  <si>
    <t>I was aware of flexures for micrometer x/y stages, but I never thought to use them in rotational setups, or for non-x/y DOF (like pitch and roll).  Going to start experimenting with flexures for non-linear applications.</t>
  </si>
  <si>
    <t>Was designing a parallel manipulator for 3-dof actuation (pitch, roll, yaw) using leadscrews, linear rails, etc.  Going to look into building it from flexures instead. :)</t>
  </si>
  <si>
    <t xml:space="preserve">Would love to see more content on how to generate these compliant mechanisms. I saw a comment on one of the models detailing the process (and referencing chapters in the book)... will pick up a copy of the book and start reading.  Would be great to see small tutorials too, or case-studies where you go from the original mechanism to compliant mechanism, showing the design process and thinking along the way.  
Super cool stuff, thanks for sharing with hobbyists! </t>
  </si>
  <si>
    <t xml:space="preserve">I am doing origami and robotics since i was a young kid. Right now i am designing parts for a small robot. I like to express my design with some use of compliant mechanisms. </t>
  </si>
  <si>
    <t>Own project, to get used to cad design and 3d printing</t>
  </si>
  <si>
    <t>Get inspiration for own 3d models</t>
  </si>
  <si>
    <t>Not yet :)</t>
  </si>
  <si>
    <t>Personal, Teaching, Professional</t>
  </si>
  <si>
    <t xml:space="preserve">a complaint mechanism that switches filement or hot ends easily.  An origami inspired 3d printer frame.  </t>
  </si>
  <si>
    <t>They are really cool and I'm considering a career in them.  Thanks for the amazing files!</t>
  </si>
  <si>
    <t>No idea.</t>
  </si>
  <si>
    <t>No.</t>
  </si>
  <si>
    <t>Learning more about this subject, and designing my own products</t>
  </si>
  <si>
    <t>CAD tutorials</t>
  </si>
  <si>
    <t>I'm really interested on how I can design and use compliant mechanisms for everyday life</t>
  </si>
  <si>
    <t>Modifying and 3d printing</t>
  </si>
  <si>
    <t>I would like more switch options, there was one in the veritasium video that had a long switch standing up, but I cannot find the model for it</t>
  </si>
  <si>
    <t>To teach my kids (11yo, 12yo) different methods of design and mechanical motion</t>
  </si>
  <si>
    <t>More models :-)</t>
  </si>
  <si>
    <t>It inspired me to see flexible objects as things that could actually be used in engineering. I also like Origami, and I got a few new ideas.</t>
  </si>
  <si>
    <t>For fun, and Experimenting.</t>
  </si>
  <si>
    <t>More Origami Models.</t>
  </si>
  <si>
    <t>To try make my own style of compliant mechanisms</t>
  </si>
  <si>
    <t xml:space="preserve">I'm curious how they work and the limits of their strength. </t>
  </si>
  <si>
    <t>Do you have a YouTube channel demonstrating the design or applications of these models?</t>
  </si>
  <si>
    <t xml:space="preserve">I would like to try to make some of my own. </t>
  </si>
  <si>
    <t>I want to play with the models and eventually try to make my own.</t>
  </si>
  <si>
    <t>I would be over the moon if you offered an applications guide to compliant mechanisms. Something with theory / background as well as resources for learning more would be awesome!</t>
  </si>
  <si>
    <t>Inspires me to create designs using similar mechanisms.</t>
  </si>
  <si>
    <t>For better understanding of compliant mechanisms.</t>
  </si>
  <si>
    <t>More designs.</t>
  </si>
  <si>
    <t>Inspired me to try and figure out others.</t>
  </si>
  <si>
    <t>Not alredy</t>
  </si>
  <si>
    <t>In some hobby stuff</t>
  </si>
  <si>
    <t xml:space="preserve">Not , your site web has the links to sources. </t>
  </si>
  <si>
    <t>Putting free stuff like this on thingiverse is a wonderful service to the community</t>
  </si>
  <si>
    <t>The mechanisms made me believe that they have much more potential in them than what has been discvered so far.</t>
  </si>
  <si>
    <t>Not sure yet, let's see where the experimentation leads to.</t>
  </si>
  <si>
    <t>I would appreciate simple and efficient content describing the process and math behind the mechanisms. What is the best way to design my own?</t>
  </si>
  <si>
    <t>the simplicity and the efficiency of the designes make it look magique</t>
  </si>
  <si>
    <t>i plan to designe my own compliant mecanisime on drones and rc cares</t>
  </si>
  <si>
    <t>multiple complaint mecanismes working together</t>
  </si>
  <si>
    <t>The simplicity and robustness of the mechanism, which could be applied in robotics, to solve several problems</t>
  </si>
  <si>
    <t xml:space="preserve">
I would like to add some of these mechanisms to the foot of a robot that I am building</t>
  </si>
  <si>
    <t>I would like to know how to model or create a similar mechanism for a particular task, for example the tip of a robot.</t>
  </si>
  <si>
    <t>I don´t know yet</t>
  </si>
  <si>
    <t>parts of self-designed things</t>
  </si>
  <si>
    <t>Wanted to try few ideas</t>
  </si>
  <si>
    <t>Maby do some solutions in life</t>
  </si>
  <si>
    <t>As a way to inspire curiosity in my children.</t>
  </si>
  <si>
    <t>Even more than Topology optimization</t>
  </si>
  <si>
    <t xml:space="preserve">In design of small very high production volume mechanisms, when suitable </t>
  </si>
  <si>
    <t>For a long time I have been trying and experimenting to devise a new mechanism for prosthetic and I think compliant might be the solution I'm searching for.</t>
  </si>
  <si>
    <t xml:space="preserve">Want to make a modular low cost mechanical prosthetic </t>
  </si>
  <si>
    <t>Need to test the mechanism and depending upon the results,I'll try devising a new mechanism for the future of prosthetic</t>
  </si>
  <si>
    <t>I'd love to do an internship project on compliant mechanisms</t>
  </si>
  <si>
    <t>makes me think</t>
  </si>
  <si>
    <t>to show to friends</t>
  </si>
  <si>
    <t>like the folding solar panel thingy</t>
  </si>
  <si>
    <t>Demonstrations</t>
  </si>
  <si>
    <t>interesting tool and parts</t>
  </si>
  <si>
    <t>home tools, toys etc.</t>
  </si>
  <si>
    <t>more practical home tools please</t>
  </si>
  <si>
    <t>Inspired to use more flexible hinges in my design</t>
  </si>
  <si>
    <t>Learn basic principles of  compliant mechanisms</t>
  </si>
  <si>
    <t>Maybe some webinars for professionals could be useful</t>
  </si>
  <si>
    <t>simplicity</t>
  </si>
  <si>
    <t>more models on thingiverse</t>
  </si>
  <si>
    <t>I want to learn more about compliant mechanisms and find uses for them!</t>
  </si>
  <si>
    <t>product design application</t>
  </si>
  <si>
    <t>I'm not sure.</t>
  </si>
  <si>
    <t>Seemed unique and a great thing to experiment with printing</t>
  </si>
  <si>
    <t>Mostly just to show to friends and perhaps as inspiration to try design a few of my own</t>
  </si>
  <si>
    <t>Guides on designing compliant mechanisms</t>
  </si>
  <si>
    <t>Inspired me to do more research on the creation</t>
  </si>
  <si>
    <t>Demonstration for my 3d printer</t>
  </si>
  <si>
    <t>No, I think it's more than i could ever ask just for you to be posting your models on thingiverse!</t>
  </si>
  <si>
    <t>The models are very fascinating and inspires me to study mechanics more.</t>
  </si>
  <si>
    <t>Mostly for coffee room discussion at engineering department, but possibly for classes in design of medical devices.</t>
  </si>
  <si>
    <t xml:space="preserve">Only seeing what interesting research the department does. </t>
  </si>
  <si>
    <t>Excited to find applications in Automation Machinery</t>
  </si>
  <si>
    <t>Inform my colleagues about this technology and see if it can be applied to solve our design challenges/problems</t>
  </si>
  <si>
    <t>It's easy to find literature on the theory of compliant mechanisms but hard to find information on how to actually design compliant mechanisms. An index of literature that would be useful to engineering technologists would be helpful</t>
  </si>
  <si>
    <t>To learn how they work in hopes of inspiration</t>
  </si>
  <si>
    <t>education, experimentation, inspiration</t>
  </si>
  <si>
    <t>less inspired moreso fascinated</t>
  </si>
  <si>
    <t>making a few of the bistable mechanisms for friends</t>
  </si>
  <si>
    <t>personal knowledge</t>
  </si>
  <si>
    <t>I can use these kind of ideas while I'm trying to make an art.</t>
  </si>
  <si>
    <t>Use as a part of my art designs.</t>
  </si>
  <si>
    <t>Not now but maybe in future.</t>
  </si>
  <si>
    <t>It's kind of magic. I definitely will try to make more prototypes based on such mechanical connections.</t>
  </si>
  <si>
    <t>First of all for learning later for development.</t>
  </si>
  <si>
    <t xml:space="preserve">I have to read your book first. Thank you for sharing knowledge. </t>
  </si>
  <si>
    <t>find it quite amazing what can be done using mechanical bending properties to control movement so precisely</t>
  </si>
  <si>
    <t xml:space="preserve">fun and learning. may be reuse it it some project but nôidea yet </t>
  </si>
  <si>
    <t xml:space="preserve">nope... just want to tell I find it very interresting that you do share those design </t>
  </si>
  <si>
    <t>i just thought they were cool</t>
  </si>
  <si>
    <t>literally just made it to see how it worked</t>
  </si>
  <si>
    <t>compliant hinges could be cool</t>
  </si>
  <si>
    <t>I want to do my reseach paper on this topic</t>
  </si>
  <si>
    <t>Research^^</t>
  </si>
  <si>
    <t>Maybe add some modifyable ones/a tutorial on what to watch out for when designing your own mechanism. Though this is already very cool!</t>
  </si>
  <si>
    <t>oh</t>
  </si>
  <si>
    <t>eh</t>
  </si>
  <si>
    <t>I'm designing a compliant 3D printable keyboard switch!</t>
  </si>
  <si>
    <t>Trying to understand how to better design compliant mechanisms like linear springs</t>
  </si>
  <si>
    <t>Wish you would provide an OpenSCAD library that does some of these designs/calculations automatically.  I'm terrible at math but I can design stuff using these mechanisms.  Sizing them right (with the proper scales) is difficult.</t>
  </si>
  <si>
    <t xml:space="preserve">Blew my mind :) Definitely gets your head thinking on all the possibilities. Thanks for that! Great of you guys to make it available for free to download! </t>
  </si>
  <si>
    <t>Not sure, all I know it's new useful information!</t>
  </si>
  <si>
    <t>Not really, more models maybe?</t>
  </si>
  <si>
    <t xml:space="preserve">I didn't think this would actually work but sure enough it does. </t>
  </si>
  <si>
    <t xml:space="preserve">Just for fun and experimenting </t>
  </si>
  <si>
    <t xml:space="preserve">not at the moment </t>
  </si>
  <si>
    <t>maybe it could be applied to cnc or 3d printers where backlash is always a problem</t>
  </si>
  <si>
    <t>open source applications</t>
  </si>
  <si>
    <t>if available, please share other models</t>
  </si>
  <si>
    <t>The quest of performance never ends!</t>
  </si>
  <si>
    <t>Simplify design and production</t>
  </si>
  <si>
    <t>Design services if you re not already</t>
  </si>
  <si>
    <t>Amazing source of possibilities</t>
  </si>
  <si>
    <t>Shows the thechnology and its possibilities</t>
  </si>
  <si>
    <t>Without dout!</t>
  </si>
  <si>
    <t>We have an additive manufacturing Lab (NUFER) and plan to expand our research into new possibilities. Just would like you to know we will use your material and who knows...  make part of this incredible compliant mechanism comunity!  Congratulations!</t>
  </si>
  <si>
    <t>its mind blowing. has a huge potential.</t>
  </si>
  <si>
    <t>New and bionik looking design idea which I want to learn to apply to own diesgn problems</t>
  </si>
  <si>
    <t>Inspiration and integration into hobby designs</t>
  </si>
  <si>
    <t xml:space="preserve">publish design principles or methodology to integrate such designs into everyday designing tasks </t>
  </si>
  <si>
    <t xml:space="preserve">I research about MEMS and i need to know more about compliant mechanism </t>
  </si>
  <si>
    <t>academic</t>
  </si>
  <si>
    <t>Learn things that are produced/fabricated in new ways, with new properties</t>
  </si>
  <si>
    <t>creating my 3d models</t>
  </si>
  <si>
    <t>to create new switches and extractable mechanisms</t>
  </si>
  <si>
    <t>offer more 3d-printable switches + designs</t>
  </si>
  <si>
    <t>It showed that a 3D-printed centrifugal clutch is possible. I personally need a smaller version, but you showed that it can be done. A video showing it's torque would be nice, but i can perform that experiment myself</t>
  </si>
  <si>
    <t>I want to try creating my own.</t>
  </si>
  <si>
    <t>I'm using it as a go/no-go indicator in my classroom. It would be nice if the toggle switch had a distinct vertical pointer.</t>
  </si>
  <si>
    <t>Made me courious what tools could be replaced by this kind of mechanisms</t>
  </si>
  <si>
    <t>Currently, just for fun</t>
  </si>
  <si>
    <t>a new way of creating mechanical designs in one piece</t>
  </si>
  <si>
    <t>just exploring, might incorporate into creating my own designs</t>
  </si>
  <si>
    <t>Curiosity, Professional, I am a Mechanical Engineering PhD student at CMU interested in your work</t>
  </si>
  <si>
    <t>I might be using compliant mechanisms in my PhD research</t>
  </si>
  <si>
    <t>I will try and incorporate it in my nascent PhD research</t>
  </si>
  <si>
    <t>They seem to simplify technical engineering which is appealing to me</t>
  </si>
  <si>
    <t>I will study them and improve them</t>
  </si>
  <si>
    <t>Just more designs when they are available</t>
  </si>
  <si>
    <t>design hints</t>
  </si>
  <si>
    <t>for school</t>
  </si>
  <si>
    <t>They inspired me from the aspect of building design by combining complaint mechanisms with Chuck Hoberman's origami structures to dream up new ideas and forms for what we know as buildings</t>
  </si>
  <si>
    <t xml:space="preserve">I plan on using this to study and show as examples for what complaint mechanisms are and how they function </t>
  </si>
  <si>
    <t>Case studies and detailed research on project which that information can be released for public use</t>
  </si>
  <si>
    <t>I want to learn more and maybe implement the techniques in my designs</t>
  </si>
  <si>
    <t>Inspires me to try to come up with my own totally compliant objects.</t>
  </si>
  <si>
    <t>Personal experimenting and hobby.</t>
  </si>
  <si>
    <t>I mean, they are amazing!</t>
  </si>
  <si>
    <t>Personal exploration, getting my children involved in making things</t>
  </si>
  <si>
    <t>I'd like info on how to create these things myself</t>
  </si>
  <si>
    <t>To make more efficient systems with less money, so here in mexico more people can work more efficiently with less</t>
  </si>
  <si>
    <t>to spread these info and curiosity</t>
  </si>
  <si>
    <t>you could make a place to people to share their compliant mechanism and make better designs with collective knowledge</t>
  </si>
  <si>
    <t>To think about a way to solve obstacles</t>
  </si>
  <si>
    <t>For hobby like project that require a simple system</t>
  </si>
  <si>
    <t>It makes you think of how movement affects objects</t>
  </si>
  <si>
    <t xml:space="preserve">Showing to friends and colleagues </t>
  </si>
  <si>
    <t xml:space="preserve">More models to 3d print </t>
  </si>
  <si>
    <t>it show that new tech (additive, 3d printing) can allow simplicity in mechanism, showing that a more advanced object can be simpler than a complicated one.</t>
  </si>
  <si>
    <t>i don't know</t>
  </si>
  <si>
    <t>more models (as in video veritasium, which make the perfect sound of a snap)</t>
  </si>
  <si>
    <t>It gave me an idea how to connect a high-rpm bldc motor to a construct while making sure that the motor doesn't stop immideately when starting to spin</t>
  </si>
  <si>
    <t>Giving a 3d-printed Lancer Replica from gears of war a working (but harmless) chainsaw-bayonet.</t>
  </si>
  <si>
    <t>awesome! just awesome.</t>
  </si>
  <si>
    <t>showing and explaining who you are and what yu're working on.</t>
  </si>
  <si>
    <t>I am experimenting with this mechanisms in order to develop a 3d printed compliant robot arm.</t>
  </si>
  <si>
    <t xml:space="preserve">robotics competition </t>
  </si>
  <si>
    <t>Use them to test the capabilities of 3d printed complaint mechanisms.</t>
  </si>
  <si>
    <t>To show people around me what compliant mechanism are</t>
  </si>
  <si>
    <t>I see a huge scope for ISRO to utilize CMR for space-research or future launch. Hope when I grow up I wish I invest in CMR in India market for a sustainable growth.</t>
  </si>
  <si>
    <t>see if there is scope for investing when i grow up</t>
  </si>
  <si>
    <t>For any daily uses</t>
  </si>
  <si>
    <t>1)More CMR products
2)Enter India</t>
  </si>
  <si>
    <t>I want to design my own compliant mechanisms</t>
  </si>
  <si>
    <t>Get inspired for new designs</t>
  </si>
  <si>
    <t>It's novel.</t>
  </si>
  <si>
    <t>Demonstrate to family and friends.</t>
  </si>
  <si>
    <t>I would like 'compliant mechanisms' that I print out be complete so that they demo well and therefore get better attention.  For example, the thruster control system does not present well and you can't ...exactly... see what it's for without a long explanation.</t>
  </si>
  <si>
    <t>The simplicity of the designs inspired me, and made me believe that i too can make these mechanisms and these open new possibilties of how things will look and move in the future.</t>
  </si>
  <si>
    <t>I am planning on generating a thorough analysis and present the models which will help people understand my study much better.</t>
  </si>
  <si>
    <t xml:space="preserve">i'm from India, i don't have access to many of the study material. i would greatful if you could suggest me some Indian authors and maybe companies who are working on these mechanisms  </t>
  </si>
  <si>
    <t>interested in flexible shapes that effectively compute constraints (like origami)</t>
  </si>
  <si>
    <t>printing and thinking</t>
  </si>
  <si>
    <t>research inspiration</t>
  </si>
  <si>
    <t>more cool mechanisms as well as pointers to papers describing mechanisms</t>
  </si>
  <si>
    <t>I'm going to use it for a product</t>
  </si>
  <si>
    <t>I'm planning to implement it to a knob</t>
  </si>
  <si>
    <t>kids learning</t>
  </si>
  <si>
    <t>Could be useful for jigs and fixturing / human interfaces.</t>
  </si>
  <si>
    <t>Scalability and fewer movements part than usual mechanisms are both game changing achivements. I really love the thruster gimbal mechanisms as it could be useful in a lot of different application.</t>
  </si>
  <si>
    <t>As hobbies I'll try to improve the printing quality of my 3D printer, I'll also like to experiment on drone and ROV application</t>
  </si>
  <si>
    <t>I don't think so. There are book references and 3D models, so I think is pretty covered.</t>
  </si>
  <si>
    <t>They are really cool</t>
  </si>
  <si>
    <t>Show friends, think about what else could be done like this</t>
  </si>
  <si>
    <t>It makes me want to be more observant of the different mechanisms that I see in my daily life to what actually goes into making them.</t>
  </si>
  <si>
    <t>I plan to use them to further my knowledge of just science and the world in general.</t>
  </si>
  <si>
    <t>Not that I can think of, the website seems very extensive and resourceful, so my advice definitely don't go for less ever (:</t>
  </si>
  <si>
    <t>Inspired me to see another ways to use the same mechanisms</t>
  </si>
  <si>
    <t>Just for personal purposes</t>
  </si>
  <si>
    <t>As a machinist I believe machine tools based upon complaint mechanisms could bring the costs of such tools down dramatically, at least those cutting softer metals and woods. Also not my field of expertise but drones utilizing 2 or 3 of your 2dof space pointing mechanism with rotors could be interesting due to the weight savings</t>
  </si>
  <si>
    <t>To build or contribute to open sourced machine tools low enough cost to become commonplace.</t>
  </si>
  <si>
    <t>new way of designing</t>
  </si>
  <si>
    <t>any way possible</t>
  </si>
  <si>
    <t>had to think</t>
  </si>
  <si>
    <t xml:space="preserve">Don't know yet. I will see what comes along in the future. </t>
  </si>
  <si>
    <t>Just out of Curiosity and to see what is possible with a 3D-Printer</t>
  </si>
  <si>
    <t>A guide for the development of compliant mechanisms</t>
  </si>
  <si>
    <t xml:space="preserve">I'm teaching a new course on 3D printing at MIT Academy in Vallejo, Ca. You're research and outreach is really a great fit for our program. </t>
  </si>
  <si>
    <t>I'd like to be able to make them in the class and I'd also like to challenge the students to come up with new designs.</t>
  </si>
  <si>
    <t xml:space="preserve">Glowforge printer files </t>
  </si>
  <si>
    <t>I was really interested in the flexibility and durability of the mechanisms. I am researching arm prosthetics and wrist motion and I think this can be a creative solution to that.</t>
  </si>
  <si>
    <t>How to 3D print these mechanisms.</t>
  </si>
  <si>
    <t>Just to see if it's better than conventional tools with moving parts.</t>
  </si>
  <si>
    <t>personal learning</t>
  </si>
  <si>
    <t>As an Aerospace engineering student, these mechanisms are very fascinating, and something I hope to implement in the future!</t>
  </si>
  <si>
    <t xml:space="preserve">Fun/Knowledge </t>
  </si>
  <si>
    <t>A compliant toy, like the elephant, to show off to friends and family, and engage education!</t>
  </si>
  <si>
    <t>It is inspiring me to do the final thesis of my bachelor!</t>
  </si>
  <si>
    <t>Studying it for final thesis</t>
  </si>
  <si>
    <t xml:space="preserve">to design my own mechanisms in the future.  </t>
  </si>
  <si>
    <t xml:space="preserve">Every year I do a STEAM project with my daughter's elementary school. Last year we built some Arduino based robots and the year before did Calligraphy - my goal every year is to try and show that with design thinking can combine art and STEM to solve problems. Origami inspired designs I think really demonstrate this in a way kids can grasp (perhaps better than my Calligraphy or Robotics lessons so far).  </t>
  </si>
  <si>
    <t xml:space="preserve">Helping kids get inspired to find an interest in design. </t>
  </si>
  <si>
    <t xml:space="preserve">it has not yet but i hope it wil inspire me </t>
  </si>
  <si>
    <t xml:space="preserve">i might try to make my own spin on it </t>
  </si>
  <si>
    <t>more one print items</t>
  </si>
  <si>
    <t>Love for print in place mechanisms</t>
  </si>
  <si>
    <t>print, play, learn, adjust, apply</t>
  </si>
  <si>
    <t>I would really love to see the some compliant mechanism snips in some -maybe useful- joined project. I just wanted to say thank you for putting the designs out there for people to print and experience themselves.</t>
  </si>
  <si>
    <t>Reducing complex mechanisms to fewer parts, elegant and cheaper solutions.</t>
  </si>
  <si>
    <t>Maybe a simplified version of Howell's book, more focused on students/hobbyists on how to design compliant mechanisms. A more empirical aproach maybe..</t>
  </si>
  <si>
    <t>It's a completely new way of approaching design. I hope future engineers will be introduced to this approach early so that this will be one of their default mindsets when faced with a problem to solve.</t>
  </si>
  <si>
    <t>Fidgeting and teaching</t>
  </si>
  <si>
    <t xml:space="preserve">i think they are very cool in the way they work
</t>
  </si>
  <si>
    <t xml:space="preserve">just to show people the cool creation
</t>
  </si>
  <si>
    <t>For Fun</t>
  </si>
  <si>
    <t>More compliant mechanisms</t>
  </si>
  <si>
    <t>I work with children, teaching technology-related subjects such as electronics and digital fabrication. Compliant mechanisms seem to be an incredibly well suited area for digital fabrication. It'd be great if you could incorporate some basic principles and calculations to your model demos se we can teach better what's involved. If you have parametric models for any of these, this would also be perfect for teaching and general "making". Thanks for releasing these models for everyone.</t>
  </si>
  <si>
    <t>Teaching, initially, but hopefully we can incorporate some principles to hobby and educational robotics.</t>
  </si>
  <si>
    <t>More models will always be appreciated. Simulation software or plugins, if any are available for free would also be incredibly useful for education. But, generally, documentation on how these mechanisms are implemented would be great.</t>
  </si>
  <si>
    <t xml:space="preserve">a presentation </t>
  </si>
  <si>
    <t xml:space="preserve">i like engineering and just bought a 3d printer and i am looking to learn more about engineering using it </t>
  </si>
  <si>
    <t>learning about engineering in my free time</t>
  </si>
  <si>
    <t>3d printing, making bigger machines, general education</t>
  </si>
  <si>
    <t>A video explaining how the mechanisms work.</t>
  </si>
  <si>
    <t>Stupid question.</t>
  </si>
  <si>
    <t>Experimentation out of pure fun.</t>
  </si>
  <si>
    <t xml:space="preserve">CAD models would be of advantage, then I could modify the mechanisms. </t>
  </si>
  <si>
    <t>I want to design some now</t>
  </si>
  <si>
    <t>Learning how to design my own. I'm coming for you BYU :P</t>
  </si>
  <si>
    <t>more cool things, tutorials on how to design these</t>
  </si>
  <si>
    <t>For starters - i want to see how strong it is, then who knows.</t>
  </si>
  <si>
    <t>it gives me new insight into how to design and think about problems and solutions</t>
  </si>
  <si>
    <t>testing and getting inspiration for other applications</t>
  </si>
  <si>
    <t xml:space="preserve">With the ability to design mechanisms with low part count with easy manufacturing processes and low costs compliant mechanisms have inspired me to further study them and have a final year engineering project based on it </t>
  </si>
  <si>
    <t xml:space="preserve">To design my own mechanisms </t>
  </si>
  <si>
    <t>More textbook resources to carry out basic design calculations on paper so as to understand the actual design procedure properly</t>
  </si>
  <si>
    <t>By incoroporating them inside the robots we build at our lab</t>
  </si>
  <si>
    <t>Maybe guides on materials from which you can build these things</t>
  </si>
  <si>
    <t>Several different aspect have inspired me to consider compliant mechanisms for my research, the Oriceps and centrifugal compliant clutch in particular inspired me to think of new methods for clamping and sealing microfluidic devices</t>
  </si>
  <si>
    <t>I plan to use these models as inspiration to seed my understanding of compliant systems and to feed the research that I am currently doing in microfluidics</t>
  </si>
  <si>
    <t>Some more depth about the physics behind the mechanisim at play in each of your examples would be great. I would love to see some links to relevant research articles.</t>
  </si>
  <si>
    <t>Remixing them into my existing designs</t>
  </si>
  <si>
    <t>Knock knacks and doodads for around the house / gifts</t>
  </si>
  <si>
    <t>Curiosity, Experimenting, Personal, fun</t>
  </si>
  <si>
    <t>free source education and access to elite engineering.</t>
  </si>
  <si>
    <t>personal projects and for fun</t>
  </si>
  <si>
    <t xml:space="preserve">Don’t </t>
  </si>
  <si>
    <t xml:space="preserve">seeing if i can get more lifespan out of conventional electrical switches
</t>
  </si>
  <si>
    <t>hobbying/ interactive installations</t>
  </si>
  <si>
    <t>want to make 3d printed boxes with compliant hinges. PLA is  a must for me since the printer is in my living room.</t>
  </si>
  <si>
    <t>building electronics controlled contraptions with my daughters</t>
  </si>
  <si>
    <t>PLA optimized models. Make a Rube Goldberg machine made of these components. 
Thx</t>
  </si>
  <si>
    <t>Gave me ideas how to make things simpler</t>
  </si>
  <si>
    <t>Making actuators  with fewer moving parts</t>
  </si>
  <si>
    <t>I started reading papers on regarding CMs</t>
  </si>
  <si>
    <t>Compliant expansion joints</t>
  </si>
  <si>
    <t>A cookbook explaining the theory behind them; or a pdf that doesn't cost a fortune.</t>
  </si>
  <si>
    <t>To incorporate into future projects</t>
  </si>
  <si>
    <t>they have not yet but I am extremely interested</t>
  </si>
  <si>
    <t>have fun and experiment</t>
  </si>
  <si>
    <t xml:space="preserve">I found parts could be designed without adding more complexed parts and materials. </t>
  </si>
  <si>
    <t xml:space="preserve">In RC applications. </t>
  </si>
  <si>
    <t>New way to do thing</t>
  </si>
  <si>
    <t>easy</t>
  </si>
  <si>
    <t>hobbies</t>
  </si>
  <si>
    <t>It's amazing and eye opening to see those things function.</t>
  </si>
  <si>
    <t>Everywhere I have the opportunity.</t>
  </si>
  <si>
    <t>please make robot parts, industrial robots</t>
  </si>
  <si>
    <t>Many possibilities for compliant structures</t>
  </si>
  <si>
    <t>Show teachers who teach 3D design and structures</t>
  </si>
  <si>
    <t>More 3D models</t>
  </si>
  <si>
    <t>more examples of constructions</t>
  </si>
  <si>
    <t>Reactions from the veritasium guy; really want to test the "snap" feeling of this one. Have an Ultimaker at work, but really want to get a Prusa for home fiddling ;)</t>
  </si>
  <si>
    <t>Mostly play, but also check with the industrial designers at work (Cisco collab, designing video conferencing devices) to see where we can apply compliant mechanisms.</t>
  </si>
  <si>
    <t>no - love that you share models, and the Veritasium video was fantastic!</t>
  </si>
  <si>
    <t>How to initiate if someone wants to start.</t>
  </si>
  <si>
    <t>i don't know. naw</t>
  </si>
  <si>
    <t>made me consider new solution paths for design issues I've been thinking about</t>
  </si>
  <si>
    <t>I'd like to see if I can understand and adapt the devices for my  needs</t>
  </si>
  <si>
    <t xml:space="preserve">guides for coming up with designs on ones own would be pretty sweet. </t>
  </si>
  <si>
    <t>It showed me what aspects of engineering are possible without the use of hinges, and instead with compliant mechanisms.</t>
  </si>
  <si>
    <t>I plan to use these models both for fun and for my curiosity.</t>
  </si>
  <si>
    <t>Inspiration for own compliant mechanism</t>
  </si>
  <si>
    <t xml:space="preserve">CAD </t>
  </si>
  <si>
    <t>It may become usful</t>
  </si>
  <si>
    <t>Already designed a part using this knowledge. Maybe more in the future</t>
  </si>
  <si>
    <t>It made me realize it could be used for stabilizing a drone payload. So here I am giving it a shot.</t>
  </si>
  <si>
    <t>Could be useful on my internship</t>
  </si>
  <si>
    <t>Building prototypes to reduce cost of damping mechanism currently used</t>
  </si>
  <si>
    <t>If would be neat to have the infill percentages and their respective strength in some kind of spreadsheet.</t>
  </si>
  <si>
    <t>Curiosity, Experimenting, Personal, being able to show others that this is possible</t>
  </si>
  <si>
    <t xml:space="preserve">To think simple </t>
  </si>
  <si>
    <t>Mainly learning and teaching</t>
  </si>
  <si>
    <t>Print out some of the designs to get a better understanding of the flexibility of materials like PLA.</t>
  </si>
  <si>
    <t>It would be interesting to see a diagram of why the mechanisms work like the bistable switches.</t>
  </si>
  <si>
    <t>Showed the high school robotics team that I mentor how to simplify a 10 part manipulator down to a single 3D printed compliant mechanism.  The students loved it.</t>
  </si>
  <si>
    <t>Potentially using these ideas for manufacturing tooling</t>
  </si>
  <si>
    <t>Just more of it</t>
  </si>
  <si>
    <t xml:space="preserve">expand knowledge </t>
  </si>
  <si>
    <t xml:space="preserve">YouTube tutorials </t>
  </si>
  <si>
    <t>old technic, modern purpose</t>
  </si>
  <si>
    <t>Love it!</t>
  </si>
  <si>
    <t>Engineering, hobby</t>
  </si>
  <si>
    <t>Study materials about compliant mechanism</t>
  </si>
  <si>
    <t>tutorial for project them</t>
  </si>
  <si>
    <t>it makes me feel like there is so much more to origami than just an art form, makes me want to learn all the mathematics behind it</t>
  </si>
  <si>
    <t xml:space="preserve">personal hobby </t>
  </si>
  <si>
    <t>A youtube series dedicated to teaching mathematics of origami</t>
  </si>
  <si>
    <t xml:space="preserve">I study aeronautical engg tech in Purdue and I love to experiment and learn new thing and this is something i would love to try, specially using metal
</t>
  </si>
  <si>
    <t>Study them and try to develop more of these and use them in practical life.</t>
  </si>
  <si>
    <t xml:space="preserve">Lectures(online/offline), workshops, internship programs on this concept starting from undergraduate level. </t>
  </si>
  <si>
    <t>simplistic yet functional. Keep up the good work!</t>
  </si>
  <si>
    <t xml:space="preserve">I studied compliant mechanisms in school (mechatronics engineering, INSA de Strasbourg, France). 
Therefore I am looking for more knowledge about all mechanisms that could change the way of our current structure, cinematic or clamp. </t>
  </si>
  <si>
    <t>At this time it is just for my hobby.</t>
  </si>
  <si>
    <t>Print, play/explore</t>
  </si>
  <si>
    <t>I'd love to see more real life application examples. But I'm sure we'll see more of that in the future</t>
  </si>
  <si>
    <t>I am amazed with the way these move.</t>
  </si>
  <si>
    <t>As inspiration for their own designs</t>
  </si>
  <si>
    <t>Ability to print tools without having to purchase or poorly reproduce via print screws and nuts</t>
  </si>
  <si>
    <t>Possibly as inspiration to design my own compliant tools</t>
  </si>
  <si>
    <t>It is so cool, it makes me want to come here(BYU) keep being awesome!</t>
  </si>
  <si>
    <t>for fun and showing to my teachers</t>
  </si>
  <si>
    <t>a cool course and more videos and info</t>
  </si>
  <si>
    <t>I am fascinated.</t>
  </si>
  <si>
    <t>unsure as yet. I plan to print them on my mega i3</t>
  </si>
  <si>
    <t>Experimentation, practical use</t>
  </si>
  <si>
    <t>it is a simple mechanism which can influence mechanical problems and is based on the KISS principal: Keep it simple and smart</t>
  </si>
  <si>
    <t>Mechanism are manufactured with polymers. If you are interessted in using ceramics please write me an email for a cooperation.</t>
  </si>
  <si>
    <t>Compliant mechanisms are a new innovative field for me. Amazing</t>
  </si>
  <si>
    <t>to apply on solutions for real problems</t>
  </si>
  <si>
    <t>Not yet. I'm just starting. Thank you.</t>
  </si>
  <si>
    <t xml:space="preserve">As a maker, I fill in every new technique in my toolbox. </t>
  </si>
  <si>
    <t>Test the limit of my 3D printer materials, and maybe for future idears</t>
  </si>
  <si>
    <t>Thanks for sharing</t>
  </si>
  <si>
    <t>I'm looking into morphing wing research with a professor, and mechanisms simiar to what are here seem potentially very useful</t>
  </si>
  <si>
    <t>For now, experimentation and learning. Eventually, I hope to understand and design mechanisms like thees to produce shape changes</t>
  </si>
  <si>
    <t>it taught me that even the most fragile object can be made compliant</t>
  </si>
  <si>
    <t>For personal curiosity</t>
  </si>
  <si>
    <t>More models please.</t>
  </si>
  <si>
    <t>i want to learn how to design my own</t>
  </si>
  <si>
    <t>to learn how to make my own ...for inspiration</t>
  </si>
  <si>
    <t>free courses and tutorials</t>
  </si>
  <si>
    <t>It has inspired me to make similar mechanisms</t>
  </si>
  <si>
    <t>To develop my own project</t>
  </si>
  <si>
    <t>Can I please get to be a research intern at your lab from Jan 2020 to April 2020 and finish my thesis there.</t>
  </si>
  <si>
    <t>Curiosity, Experimenting, Personal, Utility</t>
  </si>
  <si>
    <t>Yes, I feel there's so many problems that can be improved with this kind of Mechanisms. I also happen to have a friend that has a few 3D printers and never heard of this mechanism before. I hope he can add this concept to his collection.</t>
  </si>
  <si>
    <t>Utility</t>
  </si>
  <si>
    <t>I'll print them with my friend 3D printer. He could be interesting in selling some of these models.</t>
  </si>
  <si>
    <t>Toolchains to generate compliant mechanisms?</t>
  </si>
  <si>
    <t>See how compliant PLA is with different printer settings</t>
  </si>
  <si>
    <t>I am a mechanical engineering student and i want to try these mechanisms in some practical designs. They also inspired me to 3d-print more</t>
  </si>
  <si>
    <t xml:space="preserve">I would love to see some design guidelines for designing your own mechanisms and how to implement them in existing designs. </t>
  </si>
  <si>
    <t>It is  a part of my Bachelor Essay.</t>
  </si>
  <si>
    <t>I want to test my fem code with this model</t>
  </si>
  <si>
    <t xml:space="preserve">Curiously. </t>
  </si>
  <si>
    <t>Print and experiment</t>
  </si>
  <si>
    <t>talk about materials</t>
  </si>
  <si>
    <t>To be creative</t>
  </si>
  <si>
    <t>Show at work to further development</t>
  </si>
  <si>
    <t xml:space="preserve">Not that I can think of now.. </t>
  </si>
  <si>
    <t>very much, on my way on making own designs</t>
  </si>
  <si>
    <t>Im trying to develop better and cheeper products for consumers.</t>
  </si>
  <si>
    <t>First i must grasp what is available and read a book.</t>
  </si>
  <si>
    <t>Thinking out of the box in mechanical engineering, amazing work</t>
  </si>
  <si>
    <t>I plan to learn from them and also print them as is</t>
  </si>
  <si>
    <t>A job? lmao</t>
  </si>
  <si>
    <t>Display on desk</t>
  </si>
  <si>
    <t xml:space="preserve">To understand and develop other mechanisms </t>
  </si>
  <si>
    <t>i need to try them at first</t>
  </si>
  <si>
    <t xml:space="preserve">New and exciting ways to use single body mechanism. </t>
  </si>
  <si>
    <t xml:space="preserve">I plan on taking the principals these mechanisms exhibit and expanding the the ideas and deploy them in new ways. </t>
  </si>
  <si>
    <t>I am buying the books on Amazon</t>
  </si>
  <si>
    <t>I'm in the process of designing toys for my 2yo son. I want to experiment with this design to see if I can incorporate it</t>
  </si>
  <si>
    <t>Incorporate in toy design</t>
  </si>
  <si>
    <t>I haven't had the time to peruse all of your content yet, do you offer some kind of introductory course for using origami in mechanical design? I would very much like to use it proffessionally as well, but I need to understand it better before I can show the benefits to my employer</t>
  </si>
  <si>
    <t>Diy</t>
  </si>
  <si>
    <t>Private use</t>
  </si>
  <si>
    <t>laser projection control</t>
  </si>
  <si>
    <t>make cool parts like this, a lot of them</t>
  </si>
  <si>
    <t>positivamente</t>
  </si>
  <si>
    <t>only for test and curiosity muy mint</t>
  </si>
  <si>
    <t>more please!</t>
  </si>
  <si>
    <t>for showing others</t>
  </si>
  <si>
    <t>imagining</t>
  </si>
  <si>
    <t>They are fun to show kids!</t>
  </si>
  <si>
    <t>answers a problem I have</t>
  </si>
  <si>
    <t xml:space="preserve">i want to use 2dof pointing mechanism for thrust vector control of a submarine
</t>
  </si>
  <si>
    <t>I'd like to apply those ideas for my research! Wish you new fresh ideas!</t>
  </si>
  <si>
    <t>only with referense on your work</t>
  </si>
  <si>
    <t>How can I become visiting scholar? I wonder to work with your team!</t>
  </si>
  <si>
    <t>Curiosity, Teaching, Open day</t>
  </si>
  <si>
    <t>to print and test out stuff</t>
  </si>
  <si>
    <t>showcase</t>
  </si>
  <si>
    <t>yeah, it cracked a bit on first use</t>
  </si>
  <si>
    <t xml:space="preserve">Check the design feasibility </t>
  </si>
  <si>
    <t xml:space="preserve">I design on my own but if there are some similar design I try to print them to check the printing parameters
</t>
  </si>
  <si>
    <t>its interesting</t>
  </si>
  <si>
    <t>I want to learn from the designs and maybe design some compliant mechanisms myself.</t>
  </si>
  <si>
    <t>Use them as examples for my own designs.</t>
  </si>
  <si>
    <t>I haven't looked yet but if it isn't available already, some kind of tutorial on how to design your own mechanisms. Something like a chart of basic linkages and expected movements and how to combine them.</t>
  </si>
  <si>
    <t>I'm trying to build a toolbox of how to use/design compliant mechanisms in the hopes of applying them to medical problems.</t>
  </si>
  <si>
    <t>Learning and creating new medical devices</t>
  </si>
  <si>
    <t>Learning how to design and implement compliant principles</t>
  </si>
  <si>
    <t>A starting point or "tool set" development and how to add the concepts together</t>
  </si>
  <si>
    <t xml:space="preserve">Curiosity, Experimenting, Im considering compliant mechanisms as my Phd thesis. </t>
  </si>
  <si>
    <t>It inspires me to study more about compliant mechanisms</t>
  </si>
  <si>
    <t xml:space="preserve">These just for fun and examples. But I want to find more information about compliant mechanisms. </t>
  </si>
  <si>
    <t xml:space="preserve">Yes, maybe provide discount coupon on your book :D Some online courses on compliant mechanisms would be also nice. </t>
  </si>
  <si>
    <t>to explore more</t>
  </si>
  <si>
    <t>try to understand how they work and find where we can handily use it</t>
  </si>
  <si>
    <t xml:space="preserve">more yt videos and explanation from mechanical site of thing </t>
  </si>
  <si>
    <t>It makes me think in different ways when designing mechanical things</t>
  </si>
  <si>
    <t>Trying to design things without moving parts</t>
  </si>
  <si>
    <t>I've heard a talk by Larry L. Howell at the University of Pittsburgh a year or two ago so I'm familiar with this design and am interested in a 3D functional prototype.</t>
  </si>
  <si>
    <t>For instructive purposes</t>
  </si>
  <si>
    <t>More compliant mechanism models so that I can print them and play around with them.</t>
  </si>
  <si>
    <t>all</t>
  </si>
  <si>
    <t>Well, I want to start parametrizing and propagating this stuff.</t>
  </si>
  <si>
    <t>For insight on wht Compliant Mechanisms are, that is not in a direct manner.</t>
  </si>
  <si>
    <t>Some papers or generalization ando/or principles.</t>
  </si>
  <si>
    <t>I'm considering exploring this topic in my graduate studies</t>
  </si>
  <si>
    <t>Demonstrate origami mechanisms to classmates</t>
  </si>
  <si>
    <t>Being in a robotics team im interested in ways to optimize, and learning where compliant mechanisms can take place is something im interested in.</t>
  </si>
  <si>
    <t xml:space="preserve">as a reminder and a model to study compliant mechanisms. </t>
  </si>
  <si>
    <t>is there an article or book i can read to learn the math and science behind compliant mechanisms</t>
  </si>
  <si>
    <t>Made me think differently about how to design bending mechanisms</t>
  </si>
  <si>
    <t>making some pincers for my girlfriend</t>
  </si>
  <si>
    <t>some material on how to design mechanisms like this myself</t>
  </si>
  <si>
    <t>They show many options to compliant mechanism design that can be applied to many fields</t>
  </si>
  <si>
    <t>To experiment on my free time</t>
  </si>
  <si>
    <t>more videos on how an application was designed and implemented</t>
  </si>
  <si>
    <t>To show friends and family and to learn.</t>
  </si>
  <si>
    <t>Engineering</t>
  </si>
  <si>
    <t>I started to study the book by Larry Howell, i'm and aeronautical engineer and got very interested in them.</t>
  </si>
  <si>
    <t>For now just experimenting and try to come up with my own</t>
  </si>
  <si>
    <t>I'm using it just for fun</t>
  </si>
  <si>
    <t xml:space="preserve">Student Analsis </t>
  </si>
  <si>
    <t xml:space="preserve">
Due to the ingenious mechanisms</t>
  </si>
  <si>
    <t>Ansys analysis</t>
  </si>
  <si>
    <t>More mechanism</t>
  </si>
  <si>
    <t>I'm researching compliant mechanisms as a Ph.D. student. I'm always interested to see what applications BYU has found for compliant mechanisms and occasionally find articles worth citing in my own research.</t>
  </si>
  <si>
    <t>I probably won't cite this specific model's paper, but I may cite other papers by BYU.</t>
  </si>
  <si>
    <t>i want to adjust it to different uses.</t>
  </si>
  <si>
    <t>various gripping and clamping uses</t>
  </si>
  <si>
    <t>i would like to see auto adjustable vise grip like pliers like kreg Automaxx® Clamps.</t>
  </si>
  <si>
    <t>testing, and real world use</t>
  </si>
  <si>
    <t>Experimenting, Teaching, Searching</t>
  </si>
  <si>
    <t>I opened my mind to new designs and functions to find solutions</t>
  </si>
  <si>
    <t xml:space="preserve">
I am planning to carry out some projects to motivate younger people like me. In my country Bolivia</t>
  </si>
  <si>
    <t xml:space="preserve">
*check the platform I can't see the papers (https://compliantmechanisms.byu.edu/sites/compliantmechanisms.byu.edu/files/Oriceps%20Paper%20Handout_0.pdf)
*And maybe give talks and trainings, please.</t>
  </si>
  <si>
    <t>Very cool 3d printable fidget toys</t>
  </si>
  <si>
    <t>Desk fidgeters</t>
  </si>
  <si>
    <t>I'm learning to incorporate these principles of origami and compliant mechanisms into more designs and advance additive manufacturing</t>
  </si>
  <si>
    <t>The obvious principle is removing assembly. Additionally, I find origami engineering fascinating for creating collapsible structures which can bear large forces. These principles have incredible potential for advancing additive manufacturing as it leverages and advances the existing strengths of the technology</t>
  </si>
  <si>
    <t>I'm a terrible designer. I'm mostly good at incorporating and modifying things I come across. So for me, examples are the best thing, and I think you guys do a wonderful job. Just more, I guess. Plus, examples help with education, which I think is crucial for spreading these principles.</t>
  </si>
  <si>
    <t>possibly in prototype models</t>
  </si>
  <si>
    <t>Mechanism and structural design in one part</t>
  </si>
  <si>
    <t>Investigate the possibilities of make existing mechanism more fail safe</t>
  </si>
  <si>
    <t>An online course on edX: "Designing compliant mechanism"</t>
  </si>
  <si>
    <t>They inform my thoughts about the crossover between origami, robotics and FDM printing</t>
  </si>
  <si>
    <t>As a curiosity in my household initially.</t>
  </si>
  <si>
    <t>This is my first visit with you, I've come straight from Thingiverse. I'm sure I'll look around now that I know you exist.</t>
  </si>
  <si>
    <t>To try and make my own for different purposes.</t>
  </si>
  <si>
    <t>To try new ideas that come with compliant mechanics</t>
  </si>
  <si>
    <t xml:space="preserve">First of all thank you for sharing your work! I work at a college and we have a project next semester in which we plan to test the durability of your mechanism. We have access to Prusa, Stratasys and a Formlab 3D printer . We also have Nylon, Flexible filament and PLA filament. The students will have to determine the test parameters, printing parameters, materials .... They will also have to design the test bench. I will transmit the result to you ! </t>
  </si>
  <si>
    <t>Students will have to design a test bench to test the durability of the model for a project class.</t>
  </si>
  <si>
    <t>To try to make a Stirling engine. Would require a bi-stable mechanism which moves in the opposite way to how the force is applied.</t>
  </si>
  <si>
    <t>Build a better stirling engine.</t>
  </si>
  <si>
    <t>Design my own and experiment.</t>
  </si>
  <si>
    <t>Would be amazing to have a compliant mechanism 2D simulator where common 3D printing materials like PLA is simulated, so you can simply draw your design and see how it works/what forces you need to move it.</t>
  </si>
  <si>
    <t>awesome uses!</t>
  </si>
  <si>
    <t xml:space="preserve">
teach my son</t>
  </si>
  <si>
    <t>none</t>
  </si>
  <si>
    <t>Experimenting patterns</t>
  </si>
  <si>
    <t>Amazing show of creativity and inventiveness.  These things are awesome!</t>
  </si>
  <si>
    <t>Various uses such as using the pointer to position a camera</t>
  </si>
  <si>
    <t>The abundance of applications it can be used for</t>
  </si>
  <si>
    <t xml:space="preserve">To solve problems </t>
  </si>
  <si>
    <t>Inspired me to try different designs rather than using traditional mechanisms</t>
  </si>
  <si>
    <t>Test cases</t>
  </si>
  <si>
    <t>I like to design new tools for my line of work which is electrical and teledata construction. I was making a small hand held tool for gripping pull string(mule tape) that we use to pull tele data wires through ceilings and conduit. The fully complaint pliers were a great inspiration.</t>
  </si>
  <si>
    <t xml:space="preserve">The mechanical ideas are awesome and I plan to try and incorporate some of these in my designs. </t>
  </si>
  <si>
    <t xml:space="preserve">Maybe a light explanation of the increases in force of torque would be cool. </t>
  </si>
  <si>
    <t>I enjoy cool designs!</t>
  </si>
  <si>
    <t>Robotics Club.</t>
  </si>
  <si>
    <t>Explain how something like this can be patented, when even some oncient toys use the same ideas.</t>
  </si>
  <si>
    <t>Fantasies of thermal insulative applications</t>
  </si>
  <si>
    <t>not yet clear</t>
  </si>
  <si>
    <t xml:space="preserve">Better 3d Printed Parts </t>
  </si>
  <si>
    <t>It's interesting how a relatively simple concept can be expanded on in complex ways to help in many fields.</t>
  </si>
  <si>
    <t>No particular plan; I'm just curious.</t>
  </si>
  <si>
    <t>the low production cost, the high durability, the lack of parts, and the physics that make this technology beautiful.</t>
  </si>
  <si>
    <t>to expand my knowledge in physics and work to making revolutionary things as well</t>
  </si>
  <si>
    <t>Simplification and Fluidity are key in mechanical design</t>
  </si>
  <si>
    <t>My own experimentation</t>
  </si>
  <si>
    <t>Some of the math and design process for compliant mechanisms to better server the mid tier makers in creating their own</t>
  </si>
  <si>
    <t>?</t>
  </si>
  <si>
    <t>laser</t>
  </si>
  <si>
    <t>It inspired me a lot!</t>
  </si>
  <si>
    <t>For my hobby projects.</t>
  </si>
  <si>
    <t>To learn about compliant mechanisms, to get more options when making something with 3d printer, laser cutter or maybe even other tools.</t>
  </si>
  <si>
    <t>I'd like to see guides on how to design/create compliant mechanisms. Specially targeted to 3d printing.</t>
  </si>
  <si>
    <t>Not sure yet. Wondering what I can do with it. Need to test first.</t>
  </si>
  <si>
    <t>I'm very intrested in additive manufacturing</t>
  </si>
  <si>
    <t>I will expose the models in my company and my family. I guess I'll show off with my explannations a little bit.</t>
  </si>
  <si>
    <t>More models. Models that can be printed by anyone with a basic 3D printer and PLA</t>
  </si>
  <si>
    <t>Building prototypes and machines as a hobby</t>
  </si>
  <si>
    <t>Need to point a beam of light with precision. Will try solutions of this type.</t>
  </si>
  <si>
    <t>Precision pointing of light for medical purposes.</t>
  </si>
  <si>
    <t>It just inspired my curiosity to know about them. Nothing more and nothing less.</t>
  </si>
  <si>
    <t>The vice grip for what probably is obvious purposes. Asides that no clue.</t>
  </si>
  <si>
    <t>I'd say to offer the 3d models along the STL's. On the vice for example would allow people to experiment with sizes and forms to learn.</t>
  </si>
  <si>
    <t>test</t>
  </si>
  <si>
    <t>facinated to look at new mechanisms being developed</t>
  </si>
  <si>
    <t>planning to make a compliant electric relay</t>
  </si>
  <si>
    <t>i am thinking of designing a compact bi-stable electric relay to discharge my super capacitor with large area directly either commanded by solenoid or a electeric actuated shape memory alloy wire (resistance heating). Throw some ideas if you can please.</t>
  </si>
  <si>
    <t>Very interested in the 2 axis compliant mechanism, looking to use for LiDAR gimbal or motor gimballing!</t>
  </si>
  <si>
    <t>As a solution for a university dissertation project on light aircraft safety, testing it as a LiDAR gimbal.</t>
  </si>
  <si>
    <t>You have provided more than enough!!</t>
  </si>
  <si>
    <t xml:space="preserve">It made me think in new ways. </t>
  </si>
  <si>
    <t>To wow my friends and family.</t>
  </si>
  <si>
    <t>More exciting models.</t>
  </si>
  <si>
    <t>This project inspired me to start experimenting with how compliant mechanisms can be used to replace standard joints in various tools/appliances around my home. I really appreciate your willingness to share this project and the explanation for the design on thingiverse! Though the concept is probably relatively basic for you, it's really interesting and ingenious to me. 
Thanks again, and have a very happy new year! 
-An appreciative high-school student, Dec 31, 2019</t>
  </si>
  <si>
    <t>I'm a licensed architect between jobs, and thinking about a new career doing something that 
I love (technology, engineering, crafting).  Thanks so much!</t>
  </si>
  <si>
    <t>More inspiration and self-improvement.</t>
  </si>
  <si>
    <t>let me think about it...</t>
  </si>
  <si>
    <t>They are very interesting, and are a perfect example of innovative mechanical engineering.</t>
  </si>
  <si>
    <t>I am curious and I am going to use it for an Informative speech.</t>
  </si>
  <si>
    <t>This specific model I am going to use for a prop in an informative speech about engineering that utilizes flexibility (not just compliant mechanisms).</t>
  </si>
  <si>
    <t>This site https://cmr.byu.edu/maker-resources loads very slowly. I am sure that those of you doing this survey are not the people in charge of that website, but I think it could use some optimization and this it the best way I have found to communicate that. I love that BYU has a nation leading program like this! Keep up the great work!</t>
  </si>
  <si>
    <t>They expanded my knowledge and understanding of future concepts and degsins of my own.</t>
  </si>
  <si>
    <t>To make my own mechanisms and incorporate  these ideas into my own degsins.</t>
  </si>
  <si>
    <t>excited to print and understand the concepts</t>
  </si>
  <si>
    <t xml:space="preserve">with only a cursory glance of your website I do not fully understand the concept or drive behind a "compliant" mechanisim. </t>
  </si>
  <si>
    <t xml:space="preserve">Escribo desde Colombia así que comentaré en español. Es demasiado inspirador el hecho de encontrar nuevas maneras de entender los mecanismos complejos y hacerlos mucho más simples, pienso que estas investigaciones posibilitan el desarrollo de tecnología de mayor acceso a la gente y es aplicable a una gran cantidad de productos. Yo estoy interesado en el desarrollo de empaques que faciliten la actividad del usuario así como garanticen seguridad, fiabilidad y posibilidad de personalización para diferentes marcas. Encuentro mucho potencial en estos mecanismos para el diseño de este tipo de productos. </t>
  </si>
  <si>
    <t>No los usaré tal como los presentan, pienso que son una buena fuente de inspiración pero hace falta bastante desarrollo para hacerlos aplicables a actividades del día a día, que es donde encuentro mayor potencial.</t>
  </si>
  <si>
    <t>Cursos básicos de mecánica, algunas herramientas básicas para abrir aún más este conocimiento al mundo y permitir que sea la comunidad misma la que descubra el potencial de estos mecanismos, utilizandolos para dar solución a sus necesidades diarias.</t>
  </si>
  <si>
    <t>Calculation</t>
  </si>
  <si>
    <t>Flexible devices</t>
  </si>
  <si>
    <t>See the possibilities of printing</t>
  </si>
  <si>
    <t>cool</t>
  </si>
  <si>
    <t>try to make some myself</t>
  </si>
  <si>
    <t>It could remake the extrusion and integrated circuits industries. So cool! Keep up the good work, and I wish you great success!</t>
  </si>
  <si>
    <t>with fusion 360, for 3D printing</t>
  </si>
  <si>
    <t>I am going to print them</t>
  </si>
  <si>
    <t>I recently found your models and find complient mechanisms very interesting. I have some ideas I'd like to use these in, which is why I downloaded.</t>
  </si>
  <si>
    <t>The one where you're able to move a peace around with two other peaces inspired me to see if I can use it on a project 3D printer.</t>
  </si>
  <si>
    <t>Experimenting with them, mostly. seeing how they work and how I can start to use them.</t>
  </si>
  <si>
    <t>These things are incredible. i love the engineering and simplicity that is behind them</t>
  </si>
  <si>
    <t>learning principles of machining for myself and getting others interested in them</t>
  </si>
  <si>
    <t xml:space="preserve">it should me cool stuff </t>
  </si>
  <si>
    <t>expand my knowledge of Cool stuff</t>
  </si>
  <si>
    <t>more Coll stuff</t>
  </si>
  <si>
    <t>Provide a new ideas for mechanical design.</t>
  </si>
  <si>
    <t>Example</t>
  </si>
  <si>
    <t>Verry</t>
  </si>
  <si>
    <t>im gonna try to implement this in my works</t>
  </si>
  <si>
    <t>making some experiments</t>
  </si>
  <si>
    <t>nope as now</t>
  </si>
  <si>
    <t>NAO SEI AINDA</t>
  </si>
  <si>
    <t>MAYBE</t>
  </si>
  <si>
    <t>Mostly tinkering, maybe I'll find a good use for it!</t>
  </si>
  <si>
    <t>I would love to see more practical, everyday use models like the pliers!</t>
  </si>
  <si>
    <t xml:space="preserve">it gives a good vector on how things could be made with alternative manufacturing methods  </t>
  </si>
  <si>
    <t xml:space="preserve">experimentation </t>
  </si>
  <si>
    <t xml:space="preserve">design tools, or a step by step explanation of you have arrived to one of the designs </t>
  </si>
  <si>
    <t xml:space="preserve">Now I know that there could be some "other" way when I will solve some mechanical problem in my shop. Thanks. </t>
  </si>
  <si>
    <t>No sure at the moment</t>
  </si>
  <si>
    <t>it was very cool and taught me many thing such as how the compliant mechanisms can be powerful</t>
  </si>
  <si>
    <t xml:space="preserve">By giving me a different perspective on how movement can be facilitated with single parts
</t>
  </si>
  <si>
    <t>Class and other projects</t>
  </si>
  <si>
    <t>Learn and be interested</t>
  </si>
  <si>
    <t>maybe in the future</t>
  </si>
  <si>
    <t xml:space="preserve">Im excited to try printing and playing with compliant mechanisms </t>
  </si>
  <si>
    <t>to show to people and to experience myself</t>
  </si>
  <si>
    <t>They are so cool! I want to take some of your designs and use them in my own projects. I can think of so many cool mechanisms that could be 3D printed in one piece. Imagine how useful that could be! To have a tool, or a small machine come off of your print bed without needing any screws or metal parts that you need to go find, or just happen to have on hand. These will definitely help me lower the part count of my projects, and also the number of other people who can build the projects I design and share! Something may show up on my instructables page in the future - my username is nanikgeorge. These are really cool designs, and I look forward to playing with more of them! And maybe creating my own...</t>
  </si>
  <si>
    <t xml:space="preserve">I would like to build them into my projects, and use them to keep inenting and creating new things with! I share how to build these projects on the internet. </t>
  </si>
  <si>
    <t>No, there is plenty of awesome information! Just keep coming up with cool new models, and keep solving problems!</t>
  </si>
  <si>
    <t>to learn and play.</t>
  </si>
  <si>
    <t>Yes, I think there are many possibilities from its fundamental principle</t>
  </si>
  <si>
    <t>First experiment with them and think possible uses for my projects</t>
  </si>
  <si>
    <t>More information about theory behind them</t>
  </si>
  <si>
    <t>I wanted to develop systems that are small enough to work inside competition robots, but it's too complicated to make small systems at home and without big machines that would do the precise work. Via 3D printing this models are quite easy to work on.</t>
  </si>
  <si>
    <t>Inside competition robots</t>
  </si>
  <si>
    <t>Some kind of overrunning clutch that works both ways (CW and CCW). It would make the outside ring run free both ways, and it would transfer torque from the inside one both ways too.</t>
  </si>
  <si>
    <t xml:space="preserve">Experiment, implement, improve... </t>
  </si>
  <si>
    <t>To think simple yet big</t>
  </si>
  <si>
    <t>Examples for problem based learning</t>
  </si>
  <si>
    <t>The tools and methods used to start designing compliant mechanisms</t>
  </si>
  <si>
    <t>I want to try and incorporate these concepts into my own designs</t>
  </si>
  <si>
    <t>reducing part count and makingm more organic designs</t>
  </si>
  <si>
    <t>More example designs for me to use as reference!</t>
  </si>
  <si>
    <t>Curiosity, Teaching, Professional</t>
  </si>
  <si>
    <t>The site inspired me to think of new design solutions for cinematic applications. I am a doctoral student researching in the area of additive manufacturing and looking for better applications for printed parts.</t>
  </si>
  <si>
    <t>Compare usual mechanisms and make changes to the manufacturing process to obtain compliant mechanisms.</t>
  </si>
  <si>
    <t>I appreciate the attention and the way you made the videos available on Youtube and the files on Thingiverse. I would like to move forward in my search results and if possible contact a researcher of your group to talk about printed CM.</t>
  </si>
  <si>
    <t>it is fun</t>
  </si>
  <si>
    <t>it is cool</t>
  </si>
  <si>
    <t xml:space="preserve">I LOVE YOUR WORK! I would love to learn more about them </t>
  </si>
  <si>
    <t xml:space="preserve">I'm having a 100 kinematic models challenge to learn about kinetic stuffs, I'm very sure your method of designing will be include in one of my personal project.  </t>
  </si>
  <si>
    <t xml:space="preserve">I wish you provide more models, and may step by step 3d modeling? </t>
  </si>
  <si>
    <t>Lots of food for thought!</t>
  </si>
  <si>
    <t>Possibly building something to make tube feeding easier.</t>
  </si>
  <si>
    <t>Print them out and watch them</t>
  </si>
  <si>
    <t>if you scroll down on the website it changes to another topic</t>
  </si>
  <si>
    <t xml:space="preserve">I want to try printing some </t>
  </si>
  <si>
    <t xml:space="preserve">Just to look at </t>
  </si>
  <si>
    <t>I want to learn how i could make mechanisms like this in my own projects.</t>
  </si>
  <si>
    <t>Learning about 3d printing and what can be done with it.</t>
  </si>
  <si>
    <t>I'm doing a lot of modeling and 3D printing, so these mechanisms inspire me to try and use compliant joint where possible.</t>
  </si>
  <si>
    <t>Currently I'm just experimenting, but I might incorporate some in my future projects</t>
  </si>
  <si>
    <t>Try to upload more interesting mechanisms, so that hobbyists start thinkering with those more</t>
  </si>
  <si>
    <t>The ability to 3-D print a working mechanism to me is astounding, as failures can just be replaced easy.</t>
  </si>
  <si>
    <t>I plan to experiment with different compliant mechanisms to make my maker space more functional and sustainable.</t>
  </si>
  <si>
    <t>More info on optimal print/milling settings</t>
  </si>
  <si>
    <t>It prompts me to consider other ways that flextures/compliant mechanisms can be designed into traditional parts.</t>
  </si>
  <si>
    <t>I want to incorporate this approach into my own designs.</t>
  </si>
  <si>
    <t>Open source your designs and documentation.  College text book prices put them ridiculously out of reach from the demographics that you need to inspire.</t>
  </si>
  <si>
    <t>To look at the simple and find the mechanical advantage</t>
  </si>
  <si>
    <t>To create functional parts and tools for teaching my children about leverage and mechanical advantage</t>
  </si>
  <si>
    <t>anything else you are inspired to share</t>
  </si>
  <si>
    <t>Smart choices for constraining degrees of freedom with compliant mechanics</t>
  </si>
  <si>
    <t>Use for improving my own designs</t>
  </si>
  <si>
    <t xml:space="preserve">Continue developing models </t>
  </si>
  <si>
    <t>I did show me a new aspect of material usage.</t>
  </si>
  <si>
    <t>Its a new way of thinking of moving part, so more alternatives for a problem means it easier to solve :D</t>
  </si>
  <si>
    <t>I'm creating my hobby mechanism, and one of these models will be used in it</t>
  </si>
  <si>
    <t>I'm constantly looking to learn about new technologies and find ways to apply them to ordinary things.  I, also, love elephants &amp; how you have taken the basic elephant shape &amp; made it do what you did is awesome.  So, I'd like to see what other objects you can make do something different too.</t>
  </si>
  <si>
    <t>To learn from them and experiment with them.</t>
  </si>
  <si>
    <t>I can't think of anything that you can improve.  I'm just looking forward to anything that you do.</t>
  </si>
  <si>
    <t>to imagine new aplications</t>
  </si>
  <si>
    <t>more real life examples</t>
  </si>
  <si>
    <t>Traveling to mars</t>
  </si>
  <si>
    <t>lower cost of design prototypes</t>
  </si>
  <si>
    <t>uses in 3d printing</t>
  </si>
  <si>
    <t>Projects</t>
  </si>
  <si>
    <t>It open horizon for 3D parts, this is the reason now I am started using 3D printer</t>
  </si>
  <si>
    <t>Nothing yet</t>
  </si>
  <si>
    <t>Unsure</t>
  </si>
  <si>
    <t>I was trying to find a mechanism that when power was no longer applied will keep spinning until friction stopped it. I wanted to 3D print something like it and this is my answer.</t>
  </si>
  <si>
    <t>Steampunk Automata</t>
  </si>
  <si>
    <t>This is all I was looking for.  Info on different mechanisms that I could use for making a 3D printed automata that is powered by a clock mainspring would be neat.</t>
  </si>
  <si>
    <t>i love these mechanims, i wanted to study mechanical engineering, i spend most of my time now tinkering in CAD, I'm not formerly educated, but I would be very interested in learning how to work out how to calculate the required distances/pivot points etc. I am a former helicopter pilot, having lost my class1 medical now fly flight sims and build simpits and panels for my flying peers. I'd really like to produce a generic landing gear lever that sim pilots could print out on their own printer.</t>
  </si>
  <si>
    <t>like to tinker and in my retirement Im producing panels and control devices for DIY flight simulator cockpits</t>
  </si>
  <si>
    <t>where to start.....a nuff-nuffs guide to mechanical engineering and compliant mechanisms perhaps
thanking you so much for making this information and these models available
almost brings a tear to my eye.
is there any chance that i can get a step file for the lever shown here:
https://youtu.be/97t7Xj_iBv0?t=218
thanking you in advance</t>
  </si>
  <si>
    <t>I don't know anymore actually</t>
  </si>
  <si>
    <t>Soldering</t>
  </si>
  <si>
    <t>I need this tool for soldering</t>
  </si>
  <si>
    <t>Showing off to coworkers</t>
  </si>
  <si>
    <t>This could save a lot of resources in manufacturing because the complex shape of a product can be transformed from a sheet of material.</t>
  </si>
  <si>
    <t>I would try to explore the method of making a face mask for fighting the coronavirus outbreak.</t>
  </si>
  <si>
    <t>I have already bought a book from an online store. If you will open an online class, I would like to join it.</t>
  </si>
  <si>
    <t>I have an interest in robotics. Looking to see if/how this applies.</t>
  </si>
  <si>
    <t>play</t>
  </si>
  <si>
    <t>How are the models developed?</t>
  </si>
  <si>
    <t>In short compliant mechanisms worker in ways that others do not in a somewhat known enigmatic way.</t>
  </si>
  <si>
    <t>Making them into solid figures</t>
  </si>
  <si>
    <t>they're cool</t>
  </si>
  <si>
    <t>display</t>
  </si>
  <si>
    <t>display for the hbll 3d printing space</t>
  </si>
  <si>
    <t>It inspired me to thing of new ways to build things.</t>
  </si>
  <si>
    <t>To understand the mechanics behind them</t>
  </si>
  <si>
    <t>designing mechanisms</t>
  </si>
  <si>
    <t>what is the software that helped you design those wonderful things?</t>
  </si>
  <si>
    <t>It inspired me to dry to design my own complient mechanisms</t>
  </si>
  <si>
    <t>I don't know, just try the models.</t>
  </si>
  <si>
    <t>for showing friends what is a complaint mechanism</t>
  </si>
  <si>
    <t>Need to experiment with more 3D printed materials- PLA (silver color) lasted only twice.</t>
  </si>
  <si>
    <t>By adding to my knowledge of how a 3D printer can print objects that serve a practical function</t>
  </si>
  <si>
    <t>Personal use and as a showcase</t>
  </si>
  <si>
    <t>A longer list of downloadeable files. As an example, I could not find some of the ones mentioned in the Veritasium video.</t>
  </si>
  <si>
    <t xml:space="preserve">It inspired me to re-think how things should be designed. </t>
  </si>
  <si>
    <t>I plan on printing them, and showing people what byu made</t>
  </si>
  <si>
    <t>More models! they're all amazing!</t>
  </si>
  <si>
    <t>I had never heard of compliant mechanisms before today.  The concept will have to soak in a while before I get inspired, but it's a very interesting notion.</t>
  </si>
  <si>
    <t>That's unclear.  See my answer to the inspiration question.</t>
  </si>
  <si>
    <t xml:space="preserve">I'll know that when I understand the mechanisms better.   </t>
  </si>
  <si>
    <t>CPGE</t>
  </si>
  <si>
    <t>In the future I would hope to see libraries of OpenSCAD parametric models that can be re-used as elements in more complex designs:  Alternatives for springs, hinges, actuators, robot joints, etc.</t>
  </si>
  <si>
    <t>To make 3d printed models with less mechanical parts</t>
  </si>
  <si>
    <t>Implementing them on 3d printed models</t>
  </si>
  <si>
    <t>Awesome design with great functionallity</t>
  </si>
  <si>
    <t>For educational purposes</t>
  </si>
  <si>
    <t>Keep on going</t>
  </si>
  <si>
    <t>I have various 3D printers at my disposal and these seemed interesting to print</t>
  </si>
  <si>
    <t>Maybe these will make my interest in compliant mechanisms grow</t>
  </si>
  <si>
    <t>new Ideas make me thinking and make new stuff</t>
  </si>
  <si>
    <t xml:space="preserve">just learning to create new models </t>
  </si>
  <si>
    <t>no, thanks</t>
  </si>
  <si>
    <t>Discussing "how things work" with my kids</t>
  </si>
  <si>
    <t>So many possibilities...</t>
  </si>
  <si>
    <t xml:space="preserve">Try designing my own compliant mechanisms </t>
  </si>
  <si>
    <t>A book that is more focused on the practical aspects and pitfalls in designing compliant mechanisms compared to the Compliant Mechanisms Book by Larry Howell</t>
  </si>
  <si>
    <t>I have a few projects in mind that require simple switches and I am going to see how I can implement them. Thanks for providing these models!</t>
  </si>
  <si>
    <t>I am trying to make a single speed blender for myself and will use this model as a switch.</t>
  </si>
  <si>
    <t>Perhaps a video going into detail on the thoughts behind each design and the limits of how much force they can take before failure. Or more models of everyday items with compliant parts added in.</t>
  </si>
  <si>
    <t>I a good solution for our prototype, and easy to test because we can print it our self</t>
  </si>
  <si>
    <t>master thesis</t>
  </si>
  <si>
    <t xml:space="preserve">I will use it for a prototype </t>
  </si>
  <si>
    <t>all of the above</t>
  </si>
  <si>
    <t xml:space="preserve">I am a design engineer, mostly in industrial manufacturing and military hardware. I didn't actually even choose the youtube video, I auto-play veritasium and other STEM channels as background while I play with my kids. But when the professor said he had 30:1 on the plastic one-piece pliers I stopped everything and listened. what I learned from the video (especially the 2-axis nozzle) and follow up research has completely expanded what I believed the capabilities of flexing material are. In almost all of heavy industry, we use an insane amount of parts to prevent flexing while only accomplishing tasks that I now believe may be possible with newly designed flexible components. the high number of pneumatic cylinders that open and close slide gates/ gate valves seems like the low hanging fruit to me. </t>
  </si>
  <si>
    <t>i'm going to use the switch to make an LED buzzer for my kids and to intro myself to this design regime</t>
  </si>
  <si>
    <t>Do you guys Coursera or post the lectures? I'm more than casually considering a BYU grad degree...</t>
  </si>
  <si>
    <t xml:space="preserve">Experimenting </t>
  </si>
  <si>
    <t>opened my eyes to a new way of looking at 3d printing; I had never thought about using a characteristic of the material when designing things.</t>
  </si>
  <si>
    <t>I will try to use compliant mechanisms to create some tools</t>
  </si>
  <si>
    <t>try to make something that separates instead of squishes.</t>
  </si>
  <si>
    <t>I came to get a spool of ABS to make more mechanical prints.</t>
  </si>
  <si>
    <t xml:space="preserve">i feel like needlenose pliers would be a funny filament stress test
</t>
  </si>
  <si>
    <t>I want to apply this to my robots</t>
  </si>
  <si>
    <t>Find out how it works and apply it in my future projects</t>
  </si>
  <si>
    <t>It piqued my curiosity into the extent of our knowledge of mechanical engineering and how that knowledge can be integrated across other fields. -BSME graduate</t>
  </si>
  <si>
    <t xml:space="preserve">I am not using them at the moment as I do not have access to a 3D Printer. </t>
  </si>
  <si>
    <t xml:space="preserve">Recommended readings, inspiration for projects, lessons learned, a place to submit model implementations. </t>
  </si>
  <si>
    <t>It is a fun thing to print and use. Sometimes even useful</t>
  </si>
  <si>
    <t xml:space="preserve">print 3d
</t>
  </si>
  <si>
    <t>it´s super fun to watch mechanisms like this move the way they do.</t>
  </si>
  <si>
    <t>mostly for fun, but I will take this chance to teach my family and friends about compliant mechanisms</t>
  </si>
  <si>
    <t>I would like to see more fun mechanisms like the switch or the elepheant. otherwise realy good.</t>
  </si>
  <si>
    <t>We are designing drones and looking into using compliant mechanism for tilt motor systems</t>
  </si>
  <si>
    <t>Just to print it and see how well compliant mechanisms work</t>
  </si>
  <si>
    <t>for showing my little brothers interesting things</t>
  </si>
  <si>
    <t>i am trying to make a overrunning clutch for a home project and got stuck with my design found urs and tried a new angle ( i used 3d printed springs and balls on two rotating discs but then decided to try modelling something similar to the one u guys provide on thingiverse )</t>
  </si>
  <si>
    <t>personal project</t>
  </si>
  <si>
    <t>i plan to use open loop motors for opening and closing my blinds and want to ensure neither the motor or blinds take damage when the steppers go overboard. I will try to use ur model as an inspiration for modeling my own mechanism</t>
  </si>
  <si>
    <t>To use to hold credit cards during coronavirus pandemic</t>
  </si>
  <si>
    <t xml:space="preserve">3d printing or router cutting
</t>
  </si>
  <si>
    <t>todabia no lo se</t>
  </si>
  <si>
    <t xml:space="preserve">hobby
</t>
  </si>
  <si>
    <t>In 3D printing more.</t>
  </si>
  <si>
    <t>Fun and fidget.</t>
  </si>
  <si>
    <t>Possibility of improving mechanisms in current machines</t>
  </si>
  <si>
    <t>vocational training</t>
  </si>
  <si>
    <t>Mechanism analysis for fault diagnosis</t>
  </si>
  <si>
    <t>Material in Spanish language</t>
  </si>
  <si>
    <t>To attempt to make my own</t>
  </si>
  <si>
    <t>Printing for demonstration and fun, as well as inspiration for my own</t>
  </si>
  <si>
    <t>investigate the operation</t>
  </si>
  <si>
    <t>all this things make me crazy,hmmm nah im crazy before see your mechanisms :D</t>
  </si>
  <si>
    <t>i want test and design my ouwns flex mechanims</t>
  </si>
  <si>
    <t>a place for me in their ranks</t>
  </si>
  <si>
    <t>It  inspires me to go beyond the actual possibilities. Explore the way to do things better, so I think this flexible kind of structures represent that for me. These are 4th dimension objects with movement and I love that</t>
  </si>
  <si>
    <t>To develop STEM robots for kids</t>
  </si>
  <si>
    <t>Maybe with tutorials or other "How to.." resources.</t>
  </si>
  <si>
    <t>open-source cooperative platform</t>
  </si>
  <si>
    <t>it's wonderful! I never used flexible mechanism im my work(first of all this is heavy ingeneering). But this material - the reason for reflections.</t>
  </si>
  <si>
    <t>for my educations</t>
  </si>
  <si>
    <t>i wish more informations about design and calculatiang mechanism this kind</t>
  </si>
  <si>
    <t>got me more interested in compliant mechanisms. Thank you fir sharing these filles.</t>
  </si>
  <si>
    <t>research</t>
  </si>
  <si>
    <t>I think is a good idea to create printable models of real mechanisms, teach the kids how simple structures can make many different things. Thanks =)</t>
  </si>
  <si>
    <t>PhD</t>
  </si>
  <si>
    <t>The main idea is to help my niece with Physics and to awake her interest in Science!</t>
  </si>
  <si>
    <t>To help my niece with the Science subjects</t>
  </si>
  <si>
    <t>Personal use only.</t>
  </si>
  <si>
    <t>Not for the moment, thanks you.</t>
  </si>
  <si>
    <t>Create my own models after experimenting</t>
  </si>
  <si>
    <t xml:space="preserve">I love 3D printing and the possibility of printing assembled objects. Compliant mechanisms are amazing, and this combination got my imagination. I want to try this out with automatas. </t>
  </si>
  <si>
    <t>Automatas</t>
  </si>
  <si>
    <t xml:space="preserve">More material about how to create it by oneself. </t>
  </si>
  <si>
    <t xml:space="preserve">I see them as a possible future </t>
  </si>
  <si>
    <t>make cool projects</t>
  </si>
  <si>
    <t>more compliant mechanisms and maybe some literature to help me get started making them myself</t>
  </si>
  <si>
    <t>This mechanism inspire me to build cheaper and more reliable technology</t>
  </si>
  <si>
    <t>I'm going to use the models for building prototypes and study the viability of the technology</t>
  </si>
  <si>
    <t>I'd wish there is a software for design or obtain compliant mechanism from a traditional mechanism.</t>
  </si>
  <si>
    <t>Apply for aeronautics</t>
  </si>
  <si>
    <t>mechanical flight controls in UVA</t>
  </si>
  <si>
    <t>Curiosity, Experimenting, Personal, Teaching, Professional, Research</t>
  </si>
  <si>
    <t>Organic molecular-level structures and mechanisms</t>
  </si>
  <si>
    <t>Share with colleges, friends and knowledge-based community in general</t>
  </si>
  <si>
    <t>Would be great a common-language (or easy to understand) explanations of compliant mechanisms principles and techniques for design applications. And I can imagine some sort of interactive application that work as a generative tool as n-e-r-v-o-u-s labs</t>
  </si>
  <si>
    <t>I want to design something that goes to space some day. Stuff like this blows my mind and makes me want to work harder to achieve my dreams.</t>
  </si>
  <si>
    <t>I want to try 3D printing this to better understand how it works.</t>
  </si>
  <si>
    <t>I looked at the research paper but it was very difficult to understand for a high school student. The veritasium video was excellent and aroused my curiosity, but I wish there was a way for me to learn more about how to design compliant mechanisms. I have a 3D printer and I would love to learn how to design such mechanisms that I can print and use on robotics projects.</t>
  </si>
  <si>
    <t>It made me understand that you have to see the world from a different perspective. Something that seems as simple as paper can be applied to mechanical engineering. Greetings from Costa Rica</t>
  </si>
  <si>
    <t>I want to study it to learn more about mechanics</t>
  </si>
  <si>
    <t>design tools for hand rehabilitation</t>
  </si>
  <si>
    <t>new mecanisms</t>
  </si>
  <si>
    <t>print them in 3D</t>
  </si>
  <si>
    <t>other ways to build the world ;)</t>
  </si>
  <si>
    <t>sharing it</t>
  </si>
  <si>
    <t>It made me think about new processor technology</t>
  </si>
  <si>
    <t>showing it to my friends</t>
  </si>
  <si>
    <t>I think it would be great if you had an algorithm to create your own pieces</t>
  </si>
  <si>
    <t>Energy saving</t>
  </si>
  <si>
    <t>I want to make my own sight of the world more wider</t>
  </si>
  <si>
    <t>i'm going to attempt attaching a camera to my microscope with your color changing tube design! it's light and rigit with sufficient flexibility for adjusting camera origin. it's a very old microscope so doesn't require much high-cost solutions.</t>
  </si>
  <si>
    <t>ah, i amswered in last question, but i have another idea for using the bistable mechanisms as a latching axis, though that's gonna wait. :)</t>
  </si>
  <si>
    <t xml:space="preserve">i haven't even checked the webpage completely yet, so not sure. it's very inspiring work! </t>
  </si>
  <si>
    <t>just some really cool stuff</t>
  </si>
  <si>
    <t>Just to play with different things and learn from them.</t>
  </si>
  <si>
    <t>More stuff to play with!!!!</t>
  </si>
  <si>
    <t>Think outside the boundaries of usual multi-part design!</t>
  </si>
  <si>
    <t>in my work as an engineer</t>
  </si>
  <si>
    <t>insight on how to come up with these designs!</t>
  </si>
  <si>
    <t>To look more into compliant mechanism designs for bio-inspired robotics</t>
  </si>
  <si>
    <t>Possibly to apply compliant mechanism concepts to future projects</t>
  </si>
  <si>
    <t>Experimenting, Also, toys for my children during this damn quarantine. They are 1 and 3 years old.</t>
  </si>
  <si>
    <t>Damn they are good at what they do. The thrust mechanism is amazing- I've been working on a two DOF platform for a camera for ten days now and that design blows my stuff out of the water</t>
  </si>
  <si>
    <t>I hope I can use compliant mechanisms in my own designs, however it looks like it might be complicated to do well.</t>
  </si>
  <si>
    <t>More models, more maker resources for compliant mechanisms. Also, quick "you don't need to know this _but_" introduction to the math would be 1000% appreciated. I don't know where to start digging but would like to review designing compliant mechanisms myself.</t>
  </si>
  <si>
    <t xml:space="preserve">los mecanismos nos ayudan a mejorar  nuestras vidas </t>
  </si>
  <si>
    <t>para un desestresante</t>
  </si>
  <si>
    <t>no por el momento no</t>
  </si>
  <si>
    <t>It made obvious the link between origami and actual usefull tools. Thank you :D</t>
  </si>
  <si>
    <t>It's just amazing! I've already downloaded the book, i want to implement this to a mask for Covid-19 in SouthAmerica, but i know that these mechanisms will be amazingly important in my life as Mechanical Engineer.
I just want to say: Thank you</t>
  </si>
  <si>
    <t>It's a new design for an investigation project</t>
  </si>
  <si>
    <t>I want to reduce tha number of pieces in a design using these mechanisms, so i'll inderstand this and implement the technology</t>
  </si>
  <si>
    <t>3d print and play</t>
  </si>
  <si>
    <t>potential to use in my own applications</t>
  </si>
  <si>
    <t>By determining the range of use</t>
  </si>
  <si>
    <t>curiousity</t>
  </si>
  <si>
    <t>build a modern foldable thing</t>
  </si>
  <si>
    <t xml:space="preserve"> two degree-of-freedom pointer</t>
  </si>
  <si>
    <t>fun with 3d printing</t>
  </si>
  <si>
    <t>didnt yet</t>
  </si>
  <si>
    <t>Clear example to help me further experiment</t>
  </si>
  <si>
    <t xml:space="preserve">Printing and using them as examples
</t>
  </si>
  <si>
    <t>Design guidelines for compliant hinges</t>
  </si>
  <si>
    <t>To make a drone</t>
  </si>
  <si>
    <t>an online course on the basics of compliant mechanisms</t>
  </si>
  <si>
    <t xml:space="preserve">magic !!
</t>
  </si>
  <si>
    <t>no plan</t>
  </si>
  <si>
    <t xml:space="preserve">Will be conducting research for my MS relating to compliant mechanisms </t>
  </si>
  <si>
    <t>Baseline for testing forces, displacements, and different 3d printed and injection molded plastics</t>
  </si>
  <si>
    <t>It is just some fancy stuff to use my printer for ;-)</t>
  </si>
  <si>
    <t xml:space="preserve">well i am working on a robot dog and have been looking in to 3d printaball oragamy after seeing you amasing desins
</t>
  </si>
  <si>
    <t xml:space="preserve">i am intresten in both gripers and the 2 dof  thruste mover hawever the are only stls so posably not
</t>
  </si>
  <si>
    <t>i wood love a step of somthing mor than stl</t>
  </si>
  <si>
    <t xml:space="preserve">I like to make what I can not purchase. </t>
  </si>
  <si>
    <t>I plan to customize your designs for my hobby purpose. I do not intend to sell anything.</t>
  </si>
  <si>
    <t>I will make 
pliers for snap rings.</t>
  </si>
  <si>
    <t>larger pliers and pliers for people with janky hands from arthritis or a nerve disease</t>
  </si>
  <si>
    <t>Looking for a way to utilize compliant devices as an engineer at a switch and signal train company.</t>
  </si>
  <si>
    <t xml:space="preserve">Possibly at work
</t>
  </si>
  <si>
    <t xml:space="preserve">Less chance of failure </t>
  </si>
  <si>
    <t xml:space="preserve">The basics to start designing this kind of mechanisms </t>
  </si>
  <si>
    <t>Being able to create multi-state objects from single objects/materials</t>
  </si>
  <si>
    <t>Some variation of your bistable switch that can lock a medical mask in a conforming shape around the bridge of the nose (one of the states exerts pressure against the face) to avoid using a bendable wire or a spongey gasket type material.</t>
  </si>
  <si>
    <t>Can you apply these ideas to PPE during this pandemic?</t>
  </si>
  <si>
    <t>To design similar mechanisms of my own</t>
  </si>
  <si>
    <t>To show-off to family</t>
  </si>
  <si>
    <t>for the utility that can asume</t>
  </si>
  <si>
    <t>easy circuits</t>
  </si>
  <si>
    <t xml:space="preserve">im trying to make one of those
</t>
  </si>
  <si>
    <t>the 3d printer material to print one of those</t>
  </si>
  <si>
    <t>It inspired to build them to test them and to try to think use cases where it can be used.</t>
  </si>
  <si>
    <t>Print them to experience them to get my head around them so later on I can find somewhere to apply them.</t>
  </si>
  <si>
    <t>Give more details on the technical details of the print shown on the website (cults3d or thingiverse) to know the material shown, quality, speed, etc. according to what you have found works the best.</t>
  </si>
  <si>
    <t>They are epic. As an engineering student, this opens a door to a whole new world of possibilities.</t>
  </si>
  <si>
    <t>For now, I am just curious. I plan to share it with other engineering students here at BYU-I</t>
  </si>
  <si>
    <t>I mean, I wouldn't turn down an assistantship for a ME program in a related study. ;)</t>
  </si>
  <si>
    <t xml:space="preserve">I would love to learn how to make my own compliant mechanisms.
</t>
  </si>
  <si>
    <t>Learning and play</t>
  </si>
  <si>
    <t>I'm a robotics engineering student and now I'm experimenting with these mechanism on this site so find a way to add these kind of concepts to my own desings.</t>
  </si>
  <si>
    <t xml:space="preserve">I want to try these concepts in my own designs. I would be great if you could upload videos giving us some tips on how to implement it </t>
  </si>
  <si>
    <t>Videos, lessons, everything that could help everyone to apply this ideas in a better way in their own creations</t>
  </si>
  <si>
    <t>For me, to make fully 3d printed RC vehicule (with the clutch or some other mechanismes)</t>
  </si>
  <si>
    <t>for curiosity</t>
  </si>
  <si>
    <t>More usefull mechanisme :)</t>
  </si>
  <si>
    <t>I want to see what Compliant Mechanisms are capable of and maybe try and design my own.</t>
  </si>
  <si>
    <t>Teaching, University project</t>
  </si>
  <si>
    <t>something a lityle different from other mechanisms</t>
  </si>
  <si>
    <t>Making a project based on this mechanism</t>
  </si>
  <si>
    <t>Not now,maybe when i find out.</t>
  </si>
  <si>
    <t>make make make</t>
  </si>
  <si>
    <t>I want to build an Gimbal wich can rotate 90 ° every site</t>
  </si>
  <si>
    <t>I want ro modify it to fit my projects</t>
  </si>
  <si>
    <t>Tutorials to designe such mechanisms</t>
  </si>
  <si>
    <t>I'm looking for particular mechanisms for home automation projects</t>
  </si>
  <si>
    <t>Hobby home automation</t>
  </si>
  <si>
    <t>Just found you, don't know</t>
  </si>
  <si>
    <t xml:space="preserve">this is amazing </t>
  </si>
  <si>
    <t>maybe in the feature</t>
  </si>
  <si>
    <t>just more of the same</t>
  </si>
  <si>
    <t>Curiosity, Experimenting, I want to 3d print some files to see and understand better how these mechanisms work and try to apply this to the design of a product or building</t>
  </si>
  <si>
    <t>I was going to design a product with gears and pinion and now I want my product to be monolithic and use a compliant mechanism</t>
  </si>
  <si>
    <t>a side project</t>
  </si>
  <si>
    <t>3d print to see understand better the properties of the shapes, how flexible\strong it is, etc.</t>
  </si>
  <si>
    <t>as an architecture student trying to do product design also I don't understand a lot about engineering side. What made you decide that width, or shape? what are the limitations of these mechanisms? what can help them be more durable\stronger?</t>
  </si>
  <si>
    <t>it inspires me to ty to learn how to design my own compliant mechanisms, using them over complex multi-part assemblies.</t>
  </si>
  <si>
    <t>Looking at them, playing with them, and seeing how I can design similar things.</t>
  </si>
  <si>
    <t>Great work, keep it up!</t>
  </si>
  <si>
    <t>Test my new 3D printer</t>
  </si>
  <si>
    <t>Just experiment I want to see</t>
  </si>
  <si>
    <t>Make simples and reliable mechanism with complex functionalities</t>
  </si>
  <si>
    <t>I think the best way to use this informations is to re-think the objects in a different way</t>
  </si>
  <si>
    <t>Maybe more examples in order to be inspired</t>
  </si>
  <si>
    <t>Even more mechanisims would be great</t>
  </si>
  <si>
    <t xml:space="preserve">I want to use these as a part of my research </t>
  </si>
  <si>
    <t>I am trying to make a LIDAR system without any slip rings</t>
  </si>
  <si>
    <t>if parametric design files were published that would be great to adapt these mechanism into specific purposes</t>
  </si>
  <si>
    <t>The mechanisms inspired me to get better at CAD design.</t>
  </si>
  <si>
    <t>I plan on using these models for personal use, and maybe for personal designs.</t>
  </si>
  <si>
    <t>These mechanisms are so simple yet so functional and useful that I'm convinced they're the future of aerospace technologies.</t>
  </si>
  <si>
    <t>Experimenting with them and using them as a source of inspiration for my future designs, as far as they don't require any other part to be functional, they're self sufficient.</t>
  </si>
  <si>
    <t>Other designs maybe, even though the ones that you've posted so far are incredible.</t>
  </si>
  <si>
    <t>I want to try and build some of my own.</t>
  </si>
  <si>
    <t>for personal use</t>
  </si>
  <si>
    <t>It reminded be not to be so ridged in my ideas of creating with 3D prints</t>
  </si>
  <si>
    <t>not really</t>
  </si>
  <si>
    <t>interesting, funny</t>
  </si>
  <si>
    <t>only fot hobby</t>
  </si>
  <si>
    <t>a make a mechines</t>
  </si>
  <si>
    <t>experiments</t>
  </si>
  <si>
    <t>more things</t>
  </si>
  <si>
    <t>They made me realize that materials that I know can have unintuitively better properties than apparent</t>
  </si>
  <si>
    <t>Experimenting and integrating the concepts into my ideas</t>
  </si>
  <si>
    <t>for my  hobby</t>
  </si>
  <si>
    <t>Geometry is the key</t>
  </si>
  <si>
    <t>To learn and practice with my 3D printer</t>
  </si>
  <si>
    <t>I think compliant mechanisms are very awesome. I am currently a highscool student and creative and inovating stuff like this inspires me a lot to become a scientist, which is my dream.</t>
  </si>
  <si>
    <t>I plan on using it for experiments and as a tool.</t>
  </si>
  <si>
    <t>i believe compliant mechanisms are as big as the wheel back then...</t>
  </si>
  <si>
    <t>i'm looking for inspiration</t>
  </si>
  <si>
    <t>any kind of learning material would be nice</t>
  </si>
  <si>
    <t>Reduce part count in product design</t>
  </si>
  <si>
    <t xml:space="preserve">I plan on playing with them. </t>
  </si>
  <si>
    <t>they are awesome</t>
  </si>
  <si>
    <t>for discover the big world of 3d printing</t>
  </si>
  <si>
    <t>yes, more videos on YouTube</t>
  </si>
  <si>
    <t>The existence of these types of mechanisms, their multiple uses and their availability drives me to attempt creating fully compliant devices of my own.</t>
  </si>
  <si>
    <t>Testing the true power and practical ability of compliant mechanisms.</t>
  </si>
  <si>
    <t>They opened my mind to unconventional manufacturing and design. For specific applications they seem impressive. Would be interesting to see an equivalent of simple machines concept or mechanism names in a video for building larger or more complex designs. Like a Compliant Designs, Design Language glossary.</t>
  </si>
  <si>
    <t>As fidget and brain teasers</t>
  </si>
  <si>
    <t>Not that I can think of at the momment</t>
  </si>
  <si>
    <t xml:space="preserve">I am using this to create a clamp. </t>
  </si>
  <si>
    <t>clamp</t>
  </si>
  <si>
    <t xml:space="preserve">creating new opportunities for develop in automotive application </t>
  </si>
  <si>
    <t>3d Printing</t>
  </si>
  <si>
    <t>Test</t>
  </si>
  <si>
    <t>mini solar tracker</t>
  </si>
  <si>
    <t xml:space="preserve">programming examples if applicable </t>
  </si>
  <si>
    <t>learning about compliant mechanisms</t>
  </si>
  <si>
    <t>They helped me realize that there are simpler systems to accomplish many tasks, which will inform my research project.</t>
  </si>
  <si>
    <t>This should aid in the development of an imaging jig.</t>
  </si>
  <si>
    <t>A guide for how to think in terms of compliant mechanisms versus traditional ones.</t>
  </si>
  <si>
    <t>Mechanisms for robotic fingers</t>
  </si>
  <si>
    <t>I wish to find some use cases in my models</t>
  </si>
  <si>
    <t>some guide how to design easy compliant mechanisms... but it goes to normal linkage design, which I don't know how to construct. :-)</t>
  </si>
  <si>
    <t>As an engineering student and 3D printer enthusiast, this has really expanded my views on the potentials of the manufacturing and design of moving parts.</t>
  </si>
  <si>
    <t>To study them and see if their aspects can me incorporated into any future designs.</t>
  </si>
  <si>
    <t>wery good</t>
  </si>
  <si>
    <t>for prototyping</t>
  </si>
  <si>
    <t xml:space="preserve">fornitures clutch </t>
  </si>
  <si>
    <t>The simplification of existing complex designs is very inspiring.</t>
  </si>
  <si>
    <t>more motivation in the futher study</t>
  </si>
  <si>
    <t>study and try to understand it</t>
  </si>
  <si>
    <t>later, after I understand about it</t>
  </si>
  <si>
    <t>Inspired me to create my own compliant mechanisms and deeply study this topic</t>
  </si>
  <si>
    <t>study</t>
  </si>
  <si>
    <t>At least initially as curiosities</t>
  </si>
  <si>
    <t>increase my curiosity</t>
  </si>
  <si>
    <t>to see how it works and learn</t>
  </si>
  <si>
    <t>fidget toy</t>
  </si>
  <si>
    <t>mayby more mechanisims</t>
  </si>
  <si>
    <t>Curiosity, Experimenting, Research Project</t>
  </si>
  <si>
    <t>well, i looked at it as a mechanism that i can chose to not look at for ages and not worry about lubrication if done correctly.</t>
  </si>
  <si>
    <t>Still trying to figure out, most probably will end yo using it in to replace an existing mechanism and do a comparative study and find the best mix of conventional joints and bendy joints in a mechanism.</t>
  </si>
  <si>
    <t>A book that talks more about the design philosophy that the math, because the existing book is heavy but if there exists a lower point of entry there will be many more designs coming out of this. Sites will get flooded with bad designs but at the same time there will be few designs that will help everyone to look at the solution in a completely different way.</t>
  </si>
  <si>
    <t>It inspires me because I love the origami and the mechanisms.</t>
  </si>
  <si>
    <t>I didn't think about a use yet.</t>
  </si>
  <si>
    <t>minimal use of material to achieve a great result. Another reason to print something.</t>
  </si>
  <si>
    <t>educate grandchildren and friends. show off printer capabilities.</t>
  </si>
  <si>
    <t>more great stl's.</t>
  </si>
  <si>
    <t xml:space="preserve">Ebike CLutch
</t>
  </si>
  <si>
    <t xml:space="preserve">Experimentation
</t>
  </si>
  <si>
    <t>Im was going to do my final grade work with a conventional mechanism untill I discovered you. Amazing work! Thankyou!</t>
  </si>
  <si>
    <t>For ideas for my final grade work.</t>
  </si>
  <si>
    <t>Just as inspiration</t>
  </si>
  <si>
    <t>I would like to see the process, on how to take a conventional mechanism idea and turn it into a compliant mechanism. I think its in your book, but there is only 1 copy in my university and they wont let me read it :(</t>
  </si>
  <si>
    <t>It's a new way to design parts for additive manufacturing</t>
  </si>
  <si>
    <t>learning and tinkering</t>
  </si>
  <si>
    <t>I have a school project</t>
  </si>
  <si>
    <t xml:space="preserve">I love the idea of creating new things! </t>
  </si>
  <si>
    <t xml:space="preserve">I plan on using it to describe how 3D printing is great stable point for protoyping innovative tools and how we can all benefit from this. </t>
  </si>
  <si>
    <t>unsure</t>
  </si>
  <si>
    <t>Ideas for less complicated robotics</t>
  </si>
  <si>
    <t>as pliers ;)</t>
  </si>
  <si>
    <t>in 3D printing</t>
  </si>
  <si>
    <t>I want to learn more about this. Thanks for providing</t>
  </si>
  <si>
    <t>No clue yet</t>
  </si>
  <si>
    <t xml:space="preserve">
It is a new world to discover</t>
  </si>
  <si>
    <t xml:space="preserve">
Mechanism for monitoring objects with a camera and OPENCV</t>
  </si>
  <si>
    <t>not now</t>
  </si>
  <si>
    <t xml:space="preserve">to learn new things 
</t>
  </si>
  <si>
    <t>linear movement</t>
  </si>
  <si>
    <t>Hobby practical uses</t>
  </si>
  <si>
    <t>As aspiring mechanical engineering student, I am fascinated!!</t>
  </si>
  <si>
    <t>3D printing them and showing them to people, explaining how they work and why compliment structure are important to the advancement of technology.</t>
  </si>
  <si>
    <t>I love all the models available for printing!</t>
  </si>
  <si>
    <t>i just find them super cool</t>
  </si>
  <si>
    <t xml:space="preserve">just to play with and show friends </t>
  </si>
  <si>
    <t>more models would be nice</t>
  </si>
  <si>
    <t>It's a fascinating concept I would love to use in my own designs.</t>
  </si>
  <si>
    <t>To gain an intuition on how they work so that I can create my own</t>
  </si>
  <si>
    <t>More mechanism examples are always welcome.</t>
  </si>
  <si>
    <t>Impresionante, simplemente.</t>
  </si>
  <si>
    <t>Implementarlos en la vida cotidiana</t>
  </si>
  <si>
    <t>No en este momento.</t>
  </si>
  <si>
    <t>Won't know until I print :-). I find what you guys at BYU are doing fascinating and would love to see more. How about that SpaceX thrust bearing?</t>
  </si>
  <si>
    <t>I like to print flexibles, made some objects with living hinges. You work is very inspiring for me!</t>
  </si>
  <si>
    <t>I try to learn and process..</t>
  </si>
  <si>
    <t>well.. your ideas are so unique, it's hard to make a claim. I would like to see more of your small and big inventions</t>
  </si>
  <si>
    <t>innovator</t>
  </si>
  <si>
    <t>that will depend on the requirement</t>
  </si>
  <si>
    <t>making the hinge thicker</t>
  </si>
  <si>
    <t>The future just looks brighter when plastic machines are so cheap to make and design</t>
  </si>
  <si>
    <t xml:space="preserve">Inspire other people. Do some remixing so long as the license permits my usage. </t>
  </si>
  <si>
    <t>I would love to design some of my own CM's</t>
  </si>
  <si>
    <t>just curious to see how it works</t>
  </si>
  <si>
    <t>not gonna use it</t>
  </si>
  <si>
    <t>no that's already cool</t>
  </si>
  <si>
    <t>It's the wheal I was about to try to reinvent.</t>
  </si>
  <si>
    <t>Build some robots and machine tools</t>
  </si>
  <si>
    <t>Forum/community</t>
  </si>
  <si>
    <t>3d print it</t>
  </si>
  <si>
    <t>DIY electrical switches</t>
  </si>
  <si>
    <t>Printing fidget toys for engineers.</t>
  </si>
  <si>
    <t>It opened my eyes to the cool machines that could be made with 3d printing.</t>
  </si>
  <si>
    <t xml:space="preserve">Try them out. </t>
  </si>
  <si>
    <t>Nothing I could request.</t>
  </si>
  <si>
    <t>They're cool! I like that they're surprising. I also like the practical advantages - e.g. that I can design a single part which is ready when it comes off of the printer.</t>
  </si>
  <si>
    <t>I'm going to print the models to learn more about how compliant mechanisms work, so that I can use them in my own designs.</t>
  </si>
  <si>
    <t>I'd like to know about how 3d printing material choice affects compliant mechanism design. For example, I'm working on a design which uses compliant 'fingers' to friction-fit onto a cylinder. I suspect that if I use PLA, it'll creep and stop holding in a matter of days, since it'll be under constant tension. Is this the case? Will compliant mechanisms which are typically not under stress (e.g. a spring latch) have the same issue? Which materials best avoid this? Etc.</t>
  </si>
  <si>
    <t>Display, demonstration</t>
  </si>
  <si>
    <t xml:space="preserve">Makes want to check out origami </t>
  </si>
  <si>
    <t>Fascinating movements - have to print &amp; play!</t>
  </si>
  <si>
    <t>Printing, primarily desk toys</t>
  </si>
  <si>
    <t>No assemblage needed!</t>
  </si>
  <si>
    <t>Modeling</t>
  </si>
  <si>
    <t>As a mechanical engineer, that's cool as hell seeing things bend and not break after being taught about stresses and strains degrading parts</t>
  </si>
  <si>
    <t>I might just print out some of the pliers for maintenance or find a way to use the mechanism to move pieces on an assembly line</t>
  </si>
  <si>
    <t>materials information and why some are better than others</t>
  </si>
  <si>
    <t>Better suited for 3d printing than multipart objects.</t>
  </si>
  <si>
    <t>I'm not sure yet!</t>
  </si>
  <si>
    <t>To get familiarity with the principals involved and to help inspire my own designs</t>
  </si>
  <si>
    <t>to get solution using this method</t>
  </si>
  <si>
    <t>related topics and applications</t>
  </si>
  <si>
    <t>best for additive manufacturing</t>
  </si>
  <si>
    <t xml:space="preserve">printing the samples to inspire </t>
  </si>
  <si>
    <t>No, i'm a beginner</t>
  </si>
  <si>
    <t>to think of different ways to make things</t>
  </si>
  <si>
    <t>To blow peoples minds and make things differently</t>
  </si>
  <si>
    <t>To give advice on designing some types of these mechanisms such as the effects on flexible joint thickness, length of the joint for rotation, how material flexibility changes the design etc. It wouldn't need to be exact but the general idea and examples would be nice to allow people to better understand and maybe make their own designs with relative ease.</t>
  </si>
  <si>
    <t xml:space="preserve">To solve problems in a different way </t>
  </si>
  <si>
    <t xml:space="preserve">Educate myself and finding new solutions to problems </t>
  </si>
  <si>
    <t xml:space="preserve">Need to know more on CM before I can answer this question </t>
  </si>
  <si>
    <t>They made me realise that even tough something bends dosen't mean it's a bad thing. it also allowed me to think of ways of making 3d prints in a singel part that are mechinaicle (tough haven gotten as far as making thme yet)</t>
  </si>
  <si>
    <t>see prevouis awnser</t>
  </si>
  <si>
    <t xml:space="preserve">While i haven't look a lot yet but how to design compliant mechanisms </t>
  </si>
  <si>
    <t>Marker pieces</t>
  </si>
  <si>
    <t>study textbooks on rigid dynamics</t>
  </si>
  <si>
    <t>discussion</t>
  </si>
  <si>
    <t xml:space="preserve">As a materials engineer student I think they are awsome you can make one piece machines, you can 3D print then and still have a flexibe and more resistant equipment </t>
  </si>
  <si>
    <t xml:space="preserve">As inspiration to design new pieces </t>
  </si>
  <si>
    <t>Yes. The desings you guys make are hard to find, even on your thingverse profile I could only visualize 6</t>
  </si>
  <si>
    <t>Ideas for centrifugal clutch assembly for smaller applications, less parts and lower tolerance requirenment</t>
  </si>
  <si>
    <t xml:space="preserve">referencing for design on centrifugal clutch with hobby nitro engine </t>
  </si>
  <si>
    <t>Investigación</t>
  </si>
  <si>
    <t>Funciones y aplicación</t>
  </si>
  <si>
    <t>Mucho</t>
  </si>
  <si>
    <t>incredible  work</t>
  </si>
  <si>
    <t>tell my partner</t>
  </si>
  <si>
    <t>I want to do something like this with my life. A simple engineering feat that can change the world.</t>
  </si>
  <si>
    <t>Study them, hopefully come up with a similar idea on my own.</t>
  </si>
  <si>
    <t>I couldn't find the model for the nuclear switch, that would be so cool to print!</t>
  </si>
  <si>
    <t>very inspiring.</t>
  </si>
  <si>
    <t>I was already thinking about flexible but linear motion after watching Dan Gelbart's video on flexures https://www.youtube.com/watch?v=PaypcVFPs48 and an xy flexure stage done with EDM https://www.youtube.com/watch?v=CcTQoy_tBp4.  These designs further kindled my enthusiasm to try to solve various problems I have while prototyping.</t>
  </si>
  <si>
    <t>think about how they work so I can incorporate such mechanisms in future designs I do if they solve the problem better than alternatives.</t>
  </si>
  <si>
    <t>I haven't look in depth at what you offer so can't really answer the question.  I am interested in developing an extendable tube that only expands along its length but is extremely rigid in terms of radial bending.  I'm wondering if some kind of compliant/flex mechanism might be a solution but I just started thinking about it so don't have a good idea.</t>
  </si>
  <si>
    <t>el swicht</t>
  </si>
  <si>
    <t>student</t>
  </si>
  <si>
    <t>gat</t>
  </si>
  <si>
    <t>making other designs of mechanisms</t>
  </si>
  <si>
    <t>intership project</t>
  </si>
  <si>
    <t>making new desings</t>
  </si>
  <si>
    <t>I might research the uses of compliant mechanisms in my research seminar class</t>
  </si>
  <si>
    <t>Both as a fidget toy and as a learning device</t>
  </si>
  <si>
    <t>The mechanisms on Veritasium's video were incredible. I believe compliant mechanisms should be more widely taught and used, especially to promote sustainable engineering. I wish my university had a course on it. I will look into it in more detail since the results are impressive(both in performance and minimizing the number of parts needed).</t>
  </si>
  <si>
    <t>I will use these models as examples and inspiration in my exploration of compliant mechanisms.</t>
  </si>
  <si>
    <t>More models would be nice.</t>
  </si>
  <si>
    <t>playing with my new 3D printer</t>
  </si>
  <si>
    <t>It inspired me seeing how all of these otherwise brittle elements could be made so seemingly bendable.</t>
  </si>
  <si>
    <t xml:space="preserve">for fun </t>
  </si>
  <si>
    <t>More models and design tutorials</t>
  </si>
  <si>
    <t>Head explosion about new possibilities of 3D printing</t>
  </si>
  <si>
    <t>Playing around, hobbyist projects etc.</t>
  </si>
  <si>
    <t>It really makes me wonder about the future of mechanics and how they will grow in a fashion that reflects current technology.</t>
  </si>
  <si>
    <t xml:space="preserve"> I may do a presentation about it, but most likely for my own amazement</t>
  </si>
  <si>
    <t>i was curious to know about complient mechanisms</t>
  </si>
  <si>
    <t>for experiment</t>
  </si>
  <si>
    <t>please provide more designs so that we can learn more</t>
  </si>
  <si>
    <t>me inspira al intentar hacer este tipo de mecanismos para reducir costos, se me hace tan interesante este mundo, y de hecho por eso lo estoy descargando, para aprender de ellos y poder crear los mios propios, se me hace muy emocionante!</t>
  </si>
  <si>
    <t xml:space="preserve">quisiera ver aplicaciones para este tipo de tecnologia, por que se que se puede explotar mas
</t>
  </si>
  <si>
    <t>me gustaria aprender a desarrollar este tipo de mecanismos por mi cuenta, estaria genial que puedan dar informacion para hacerlo</t>
  </si>
  <si>
    <t>I am a ME student and I also interested in mechanism design like this.</t>
  </si>
  <si>
    <t>Capstone project.</t>
  </si>
  <si>
    <t>You are great!</t>
  </si>
  <si>
    <t>Curiosity, teaching compliant mechanisms and flexures</t>
  </si>
  <si>
    <t>Inspired me to try to design my own designs and invite students to, as well.</t>
  </si>
  <si>
    <t>with distance learning workshops with low resourced teens in Salinas and East San Jose California. I will 3D print their designs.</t>
  </si>
  <si>
    <t>Turining something "bad" (instability, flex, tension, vibration) into something "useful"</t>
  </si>
  <si>
    <t>learning and designing components/parts with a different perspective</t>
  </si>
  <si>
    <t>online course on how to design a compliant mechanism</t>
  </si>
  <si>
    <t xml:space="preserve">Compliant mechanisms can make 3D printing way more useful </t>
  </si>
  <si>
    <t>No plans so far</t>
  </si>
  <si>
    <t>Going to research compliant mechanisms and use them in private and professional projects</t>
  </si>
  <si>
    <t>learning resources, material guides, print in place</t>
  </si>
  <si>
    <t>They have inspired me to try and design my own devices using compliant mechanisms</t>
  </si>
  <si>
    <t>experimenting and applying the concepts to different models</t>
  </si>
  <si>
    <t xml:space="preserve">doing a class on simple mechanisms and want to have some practical examples to show </t>
  </si>
  <si>
    <t>HomeSchool</t>
  </si>
  <si>
    <t xml:space="preserve">to demonstrate forms of simple machines  </t>
  </si>
  <si>
    <t xml:space="preserve">Just want to see how it works and show it off to the robotics team. </t>
  </si>
  <si>
    <t xml:space="preserve">Examples of what's possible. </t>
  </si>
  <si>
    <t xml:space="preserve">Experimentation and casual demonstration </t>
  </si>
  <si>
    <t>Go Utes! (J/K)</t>
  </si>
  <si>
    <t>Piqued my interest in making a zero backlash thrust vectoring unit for an RC Aircraft.</t>
  </si>
  <si>
    <t>Just for hobby purposes, drones, aircraft, 3D Printing and fun.</t>
  </si>
  <si>
    <t xml:space="preserve">No... this is very interesting and I will explore this field more personally.  </t>
  </si>
  <si>
    <t>Personal projects for diy and house improvement</t>
  </si>
  <si>
    <t>I bought a 3D printer and like to print cool and interesting parts.</t>
  </si>
  <si>
    <t>Teach my son how to build stuff.</t>
  </si>
  <si>
    <t>Maybe offer your classes to the public online without scholastic credit?</t>
  </si>
  <si>
    <t>Print them in my 3D printer for fun.</t>
  </si>
  <si>
    <t>Would love to be able to see the online courses, not for academical or school credit obviously.</t>
  </si>
  <si>
    <t xml:space="preserve">I'm don't have any science background, but find this extremely fascinating. </t>
  </si>
  <si>
    <t>Perhaps just for entertainment, or to learn more about how these models work. I guess it depends on how hard the math behind it is... :o)</t>
  </si>
  <si>
    <t>Not sure, yet. :)</t>
  </si>
  <si>
    <t>Inspire me to investigate more in compliamt mechanism and how can change the way we see mechanism</t>
  </si>
  <si>
    <t>Show more people the awsome that are those mechanism</t>
  </si>
  <si>
    <t>Nope, this is perfect</t>
  </si>
  <si>
    <t xml:space="preserve">Try and design something using the same principles 
</t>
  </si>
  <si>
    <t>Mostly for fidget toys</t>
  </si>
  <si>
    <t>By introducing new ways to solve problems.</t>
  </si>
  <si>
    <t>For personal use and enjoyment.</t>
  </si>
  <si>
    <t>Even more cool compliant mechanisms.</t>
  </si>
  <si>
    <t>Facilidad de descarga de los modelos para experimentación y compatibilidad para diseño CAD</t>
  </si>
  <si>
    <t>for fun i guess. I just really want to see how good theys work with pla.</t>
  </si>
  <si>
    <t>still exploring</t>
  </si>
  <si>
    <t>tweezers</t>
  </si>
  <si>
    <t>They inspire me to try to find out alternative solutions for traditional compact mechanisms.</t>
  </si>
  <si>
    <t>I don't know yet, current mechanisms don't seem to be my solution, but the principle in their design may be useful.</t>
  </si>
  <si>
    <t>Teach  About The Mechanics</t>
  </si>
  <si>
    <t>Curiosity and iam also working in the education industrie</t>
  </si>
  <si>
    <t>Experimenting/ building my own workshop and education</t>
  </si>
  <si>
    <t>They inspired me to think about other applications for compliant mechanisms.</t>
  </si>
  <si>
    <t>For my own curiosity and experimentation.</t>
  </si>
  <si>
    <t>Your site has some loading issues that could be improved</t>
  </si>
  <si>
    <t>as a building block for personal cad designs</t>
  </si>
  <si>
    <t>you bet brew!</t>
  </si>
  <si>
    <t xml:space="preserve">irresponsible and sinister as go ;] </t>
  </si>
  <si>
    <t xml:space="preserve">3d printing is so much more.... </t>
  </si>
  <si>
    <t>simpel</t>
  </si>
  <si>
    <t>Its just way coool!</t>
  </si>
  <si>
    <t>I want to know how they work.</t>
  </si>
  <si>
    <t>Curiosity, Experimenting, Professional, You guys are just awesome</t>
  </si>
  <si>
    <t xml:space="preserve">they are mindblowing! </t>
  </si>
  <si>
    <t>to learn, to experiment, to have fun</t>
  </si>
  <si>
    <t>a course on how to create a compliant mechanism. I mean, how to start, how to think on those terms, etc.</t>
  </si>
  <si>
    <t xml:space="preserve">prototyping flexure mechanisms for micropositioning </t>
  </si>
  <si>
    <t>to teach my kids about flexure mechanisms</t>
  </si>
  <si>
    <t>more models!</t>
  </si>
  <si>
    <t>Just curiosity</t>
  </si>
  <si>
    <t>Curiosity, Experimenting, Personal, Interesting mechanism  + cute design (like the elephant) = great gifts</t>
  </si>
  <si>
    <t xml:space="preserve">I try to design cute objects with interesting compliant mechanisms </t>
  </si>
  <si>
    <t>Gifts + personal projects</t>
  </si>
  <si>
    <t xml:space="preserve">create stufs  </t>
  </si>
  <si>
    <t>design guidelines and design patterns</t>
  </si>
  <si>
    <t>they showed how to create print in place mechanisms and are all very cool</t>
  </si>
  <si>
    <t>projects and toys and fun</t>
  </si>
  <si>
    <t>As a 3D printing practice and educate engineering to think about designing differently.</t>
  </si>
  <si>
    <t>I don't know. I'll keep investigating your page.</t>
  </si>
  <si>
    <t>probably to teach some young students about some of your space applications, that use your designs</t>
  </si>
  <si>
    <t>educational content, written, video...</t>
  </si>
  <si>
    <t>They are incredible and I am inspired to pursue more of my career in this area.</t>
  </si>
  <si>
    <t>Experimentation and education</t>
  </si>
  <si>
    <t>More information about the underlying principles of how they are made. Is the design process evolutionally guesses or is there a pathway that you know works well in turning something into a compliant mechanism.</t>
  </si>
  <si>
    <t>herramientas para el campo, par ael cultivo de plantas.</t>
  </si>
  <si>
    <t>aprender a entender la geometria y matematicas  en ellos</t>
  </si>
  <si>
    <t>mi campo de problemas y capacidades limitadas para resolverlos</t>
  </si>
  <si>
    <t>As tools or talking peices</t>
  </si>
  <si>
    <t>I want to use compliant mechanisms in my designs. Great job!</t>
  </si>
  <si>
    <t>I want to design a membrane-spring-plug for a valve. I believe, that a compliant mechanism is a possible solution. I am looking for inspiration.</t>
  </si>
  <si>
    <t>Perhaps pressure-activated compliant mechanisms. I can only see force-activated ones.</t>
  </si>
  <si>
    <t>i randomly design stuf with hinges - but in some occasion a bending mechanism might be a better solution!</t>
  </si>
  <si>
    <t>For demo and inspiration after print</t>
  </si>
  <si>
    <t>Keep on going and have success!! Your ideas are awesome!</t>
  </si>
  <si>
    <t>to play</t>
  </si>
  <si>
    <t>I liked the pliers and the really complex flexible gyro thing</t>
  </si>
  <si>
    <t>printing them and showing them to my family</t>
  </si>
  <si>
    <t>maybe just more models, they are really cool!</t>
  </si>
  <si>
    <t xml:space="preserve">I would love to be able to reduced part count, increase reliability and make my tolerance stacks easier for mechanisms I design. This will start off as a fidget spinner but I know it will inspire some new ideas. </t>
  </si>
  <si>
    <t xml:space="preserve">This model will just be for fun. I hope to reduce part count in an upcoming project with will have some linkages and snaps that work on a small scale, like fitting on a quarter. </t>
  </si>
  <si>
    <t xml:space="preserve">not sure yet. I just found out about you. I'll look at more of your content and I may even purchase Howell's book. </t>
  </si>
  <si>
    <t>It inspired me to work harder on my 3d modeling skills.</t>
  </si>
  <si>
    <t>the mechanisms are very interesting</t>
  </si>
  <si>
    <t>I would like to learn if these mechanisms can be used in mechanisms of everyday life, such as the TV antenna or the solar panel support</t>
  </si>
  <si>
    <t>no yet</t>
  </si>
  <si>
    <t>to make my own switches. but i only have some rough ideas as of now.</t>
  </si>
  <si>
    <t>for my own projects and maybe in my future work place. and for educational purposes</t>
  </si>
  <si>
    <t>research and application in fluid mechanics</t>
  </si>
  <si>
    <t>In water pumps</t>
  </si>
  <si>
    <t xml:space="preserve">
pressure valves</t>
  </si>
  <si>
    <t xml:space="preserve">yes
</t>
  </si>
  <si>
    <t>show the mechanics to others</t>
  </si>
  <si>
    <t>more printable models because its amazing :-)</t>
  </si>
  <si>
    <t xml:space="preserve">Aeromodelismo </t>
  </si>
  <si>
    <t>Aeromodelismo espacial</t>
  </si>
  <si>
    <t>It’s just super neat to watch a video and be able to go see the files and print some out. I’ll enjoy having some compliant mechanisms to demonstrate to people. Thanks!</t>
  </si>
  <si>
    <t>Probably as inspiration in my own models. I tend to think of only rigid bodies when I’m making something instead of considering the possible advantages of a compliant mechanism.</t>
  </si>
  <si>
    <t xml:space="preserve">Eh maybe some more information on how you decided on the particular thicknesses and shape of the thin flexible parts. Would be helpful. </t>
  </si>
  <si>
    <t>insightful</t>
  </si>
  <si>
    <t>to test ideas</t>
  </si>
  <si>
    <t xml:space="preserve">information regarding best micro manufacturing processes for compliant mechanisms  </t>
  </si>
  <si>
    <t>Amazing.Give a new way to thnk about mechanical devices</t>
  </si>
  <si>
    <t xml:space="preserve">first I must understand them. Then i some of the 3D projects. The OrtoPlanar Spring seems most useful
</t>
  </si>
  <si>
    <t>yes,the theory</t>
  </si>
  <si>
    <t>Curiosity, Experimenting, Student working on compliant mechanisms</t>
  </si>
  <si>
    <t>Doing my master thesis in Remote center of motion this mechanisms of course is a very entertaining way to show the principle</t>
  </si>
  <si>
    <t xml:space="preserve">Inspiration and finding out how to best design compliant mechanisms for 3d printing
</t>
  </si>
  <si>
    <t xml:space="preserve">I would love to know the best setting thicknesses and dimensions for compliant joints using PLA or other 3d printing filaments  </t>
  </si>
  <si>
    <t>as fidgeting device</t>
  </si>
  <si>
    <t>was able to learn interesting techniques for 3d printing</t>
  </si>
  <si>
    <t>hobby projects</t>
  </si>
  <si>
    <t>It is just fascinating. I want to print it out and see and understand how it works.</t>
  </si>
  <si>
    <t>To spread the word - other colleagues might also find this useful. I think it is difficult to explain the beauty of compliant mechanisms unless you see then in reality.</t>
  </si>
  <si>
    <t>YES</t>
  </si>
  <si>
    <t>EXAMPLES</t>
  </si>
  <si>
    <t>I find the concept of a Compliant Mechanism in of itself to be very interesting and would love to be able to learn more about them and possibly research them as I would like to become a mechanical engineer</t>
  </si>
  <si>
    <t>I plan on using them to try to learn more about them in a more hands-on way</t>
  </si>
  <si>
    <t>I would like to see more practical designs for compliant mechanisms and the origamis inspired mechanisms.</t>
  </si>
  <si>
    <t>Possible mass spectrometer rastering stage</t>
  </si>
  <si>
    <t>Veritasium Youtube Video</t>
  </si>
  <si>
    <t>it's inspiring me to try and learn how to design less with mechanical fasteners and more with flexible bends in parts. Being able to see how things work is extremely helpful</t>
  </si>
  <si>
    <t>I'm trying to research and understand them. I plan on trying to design things for myself, and eventually things that everyone can use</t>
  </si>
  <si>
    <t>Perhaps more things in the maker resources. Really though, i don't think there's anything in particular that needs improving, as there's a ton of things already on the site to begin with.</t>
  </si>
  <si>
    <t>Teacher</t>
  </si>
  <si>
    <t>great</t>
  </si>
  <si>
    <t>for teaching</t>
  </si>
  <si>
    <t>no thanks</t>
  </si>
  <si>
    <t>Gives good examples of mechanical compliant design applied to 3D printing.</t>
  </si>
  <si>
    <t>If the situation arises in future where a design involves compliant design, I will refer to this work for ideas/inspiration.</t>
  </si>
  <si>
    <t>A little technical explanation of the design principles in each model would give more depth of information.</t>
  </si>
  <si>
    <t xml:space="preserve">Fidget toy </t>
  </si>
  <si>
    <t>NSS space settlement development contest</t>
  </si>
  <si>
    <t>Total Students</t>
  </si>
  <si>
    <t>Class Project</t>
  </si>
  <si>
    <t>Purpose</t>
  </si>
  <si>
    <t>Social</t>
  </si>
  <si>
    <t>Organic Search</t>
  </si>
  <si>
    <t>Direct</t>
  </si>
  <si>
    <t>Referral</t>
  </si>
  <si>
    <t>Total Teachers</t>
  </si>
  <si>
    <t>Use Models?</t>
  </si>
  <si>
    <t>Total Professionals</t>
  </si>
  <si>
    <t>Total</t>
  </si>
  <si>
    <t>Source</t>
  </si>
  <si>
    <t>All</t>
  </si>
  <si>
    <t>;/.</t>
  </si>
  <si>
    <t>SUM CHECK</t>
  </si>
  <si>
    <t>total who answered this question</t>
  </si>
  <si>
    <t>*curiosity*</t>
  </si>
  <si>
    <t>*experimenting*</t>
  </si>
  <si>
    <t>Personal Use</t>
  </si>
  <si>
    <t>*Personal*</t>
  </si>
  <si>
    <t>Teaching Purposes</t>
  </si>
  <si>
    <t>*teaching*</t>
  </si>
  <si>
    <t>Professional Use</t>
  </si>
  <si>
    <t>*professional*</t>
  </si>
  <si>
    <t>Week</t>
  </si>
  <si>
    <t>Compliant mechanism: (Worldwide)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</si>
</sst>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0.0%"/>
    <numFmt numFmtId="166" formatCode="m/d/yyyy"/>
  </numFmts>
  <fonts count="13" x14ac:knownFonts="1">
    <font>
      <sz val="10"/>
      <color rgb="FF000000"/>
      <name val="Arial"/>
    </font>
    <font>
      <sz val="10"/>
      <name val="Arial"/>
    </font>
    <font>
      <sz val="10"/>
      <color rgb="FF000000"/>
      <name val="Arial"/>
    </font>
    <font>
      <b/>
      <sz val="10"/>
      <name val="Arial"/>
    </font>
    <font>
      <u/>
      <sz val="10"/>
      <color rgb="FF0000FF"/>
      <name val="Arial"/>
    </font>
    <font>
      <u/>
      <sz val="10"/>
      <color rgb="FF0000FF"/>
      <name val="Arial"/>
    </font>
    <font>
      <u/>
      <sz val="10"/>
      <color rgb="FF0000FF"/>
      <name val="Arial"/>
    </font>
    <font>
      <u/>
      <sz val="10"/>
      <color rgb="FF1155CC"/>
      <name val="Arial"/>
    </font>
    <font>
      <b/>
      <u/>
      <sz val="10"/>
      <color rgb="FF0000FF"/>
      <name val="Arial"/>
    </font>
    <font>
      <i/>
      <sz val="10"/>
      <name val="Arial"/>
    </font>
    <font>
      <sz val="11"/>
      <color rgb="FF000000"/>
      <name val="Inconsolata"/>
    </font>
    <font>
      <sz val="11"/>
      <color rgb="FF3C4043"/>
      <name val="Roboto"/>
    </font>
    <font>
      <sz val="12"/>
      <color rgb="FF000000"/>
      <name val="Calibri"/>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applyAlignment="1">
      <alignment wrapText="1"/>
    </xf>
    <xf numFmtId="164" fontId="1" fillId="0" borderId="0" xfId="0" applyNumberFormat="1" applyFont="1"/>
    <xf numFmtId="0" fontId="1" fillId="0" borderId="0" xfId="0" applyFont="1"/>
    <xf numFmtId="0" fontId="2" fillId="0" borderId="0" xfId="0" applyFont="1"/>
    <xf numFmtId="46" fontId="1" fillId="0" borderId="0" xfId="0" applyNumberFormat="1" applyFont="1"/>
    <xf numFmtId="0" fontId="3" fillId="0" borderId="0" xfId="0" applyFont="1" applyAlignment="1">
      <alignment wrapText="1"/>
    </xf>
    <xf numFmtId="0" fontId="4" fillId="0" borderId="0" xfId="0" applyFont="1"/>
    <xf numFmtId="0" fontId="5" fillId="0" borderId="0" xfId="0" applyFont="1"/>
    <xf numFmtId="0" fontId="6" fillId="0" borderId="0" xfId="0" applyFont="1"/>
    <xf numFmtId="0" fontId="3" fillId="0" borderId="0" xfId="0" applyFont="1"/>
    <xf numFmtId="0" fontId="7" fillId="0" borderId="0" xfId="0" applyFont="1"/>
    <xf numFmtId="9" fontId="1" fillId="0" borderId="0" xfId="0" applyNumberFormat="1" applyFont="1"/>
    <xf numFmtId="9" fontId="3" fillId="0" borderId="0" xfId="0" applyNumberFormat="1" applyFont="1"/>
    <xf numFmtId="165" fontId="1" fillId="0" borderId="0" xfId="0" applyNumberFormat="1" applyFont="1"/>
    <xf numFmtId="0" fontId="8" fillId="0" borderId="0" xfId="0" applyFont="1"/>
    <xf numFmtId="0" fontId="9" fillId="0" borderId="0" xfId="0" applyFont="1"/>
    <xf numFmtId="9" fontId="9" fillId="0" borderId="0" xfId="0" applyNumberFormat="1" applyFont="1"/>
    <xf numFmtId="165" fontId="9" fillId="0" borderId="0" xfId="0" applyNumberFormat="1" applyFont="1"/>
    <xf numFmtId="10" fontId="10" fillId="2" borderId="0" xfId="0" applyNumberFormat="1" applyFont="1" applyFill="1"/>
    <xf numFmtId="9" fontId="10" fillId="2" borderId="0" xfId="0" applyNumberFormat="1" applyFont="1" applyFill="1"/>
    <xf numFmtId="166" fontId="1" fillId="0" borderId="0" xfId="0" applyNumberFormat="1" applyFont="1"/>
    <xf numFmtId="0" fontId="11" fillId="2" borderId="0" xfId="0" applyFont="1" applyFill="1" applyAlignment="1">
      <alignment horizontal="left"/>
    </xf>
    <xf numFmtId="0" fontId="12" fillId="0" borderId="0" xfId="0" applyFont="1"/>
    <xf numFmtId="14" fontId="12" fillId="0" borderId="0" xfId="0" applyNumberFormat="1" applyFont="1" applyAlignment="1">
      <alignment horizontal="right"/>
    </xf>
    <xf numFmtId="0" fontId="12" fillId="0" borderId="0" xfId="0" applyFont="1" applyAlignment="1">
      <alignment horizontal="right"/>
    </xf>
    <xf numFmtId="14" fontId="1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stacked"/>
        <c:varyColors val="1"/>
        <c:ser>
          <c:idx val="0"/>
          <c:order val="0"/>
          <c:tx>
            <c:strRef>
              <c:f>Students!$A$11</c:f>
              <c:strCache>
                <c:ptCount val="1"/>
                <c:pt idx="0">
                  <c:v>Elementary School</c:v>
                </c:pt>
              </c:strCache>
            </c:strRef>
          </c:tx>
          <c:spPr>
            <a:solidFill>
              <a:srgbClr val="B6D7A8"/>
            </a:solidFill>
            <a:ln cmpd="sng">
              <a:solidFill>
                <a:srgbClr val="000000"/>
              </a:solidFill>
            </a:ln>
          </c:spPr>
          <c:invertIfNegative val="1"/>
          <c:dPt>
            <c:idx val="0"/>
            <c:invertIfNegative val="1"/>
            <c:bubble3D val="0"/>
            <c:extLst>
              <c:ext xmlns:c16="http://schemas.microsoft.com/office/drawing/2014/chart" uri="{C3380CC4-5D6E-409C-BE32-E72D297353CC}">
                <c16:uniqueId val="{00000000-5750-4644-8725-9452D832C5D7}"/>
              </c:ext>
            </c:extLst>
          </c:dPt>
          <c:dLbls>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Students!$B$11</c:f>
              <c:numCache>
                <c:formatCode>0%</c:formatCode>
                <c:ptCount val="1"/>
                <c:pt idx="0">
                  <c:v>2.7707808564231738E-2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750-4644-8725-9452D832C5D7}"/>
            </c:ext>
          </c:extLst>
        </c:ser>
        <c:ser>
          <c:idx val="1"/>
          <c:order val="1"/>
          <c:tx>
            <c:strRef>
              <c:f>Students!$A$12</c:f>
              <c:strCache>
                <c:ptCount val="1"/>
                <c:pt idx="0">
                  <c:v>Jr. High</c:v>
                </c:pt>
              </c:strCache>
            </c:strRef>
          </c:tx>
          <c:spPr>
            <a:solidFill>
              <a:srgbClr val="93C47D"/>
            </a:solidFill>
            <a:ln cmpd="sng">
              <a:solidFill>
                <a:srgbClr val="000000"/>
              </a:solidFill>
            </a:ln>
          </c:spPr>
          <c:invertIfNegative val="1"/>
          <c:dPt>
            <c:idx val="0"/>
            <c:invertIfNegative val="1"/>
            <c:bubble3D val="0"/>
            <c:extLst>
              <c:ext xmlns:c16="http://schemas.microsoft.com/office/drawing/2014/chart" uri="{C3380CC4-5D6E-409C-BE32-E72D297353CC}">
                <c16:uniqueId val="{00000002-5750-4644-8725-9452D832C5D7}"/>
              </c:ext>
            </c:extLst>
          </c:dPt>
          <c:dLbls>
            <c:dLbl>
              <c:idx val="0"/>
              <c:spPr/>
              <c:txPr>
                <a:bodyPr/>
                <a:lstStyle/>
                <a:p>
                  <a:pPr lvl="0">
                    <a:defRPr>
                      <a:solidFill>
                        <a:srgbClr val="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2-5750-4644-8725-9452D832C5D7}"/>
                </c:ext>
              </c:extLst>
            </c:dLbl>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Students!$B$12</c:f>
              <c:numCache>
                <c:formatCode>0%</c:formatCode>
                <c:ptCount val="1"/>
                <c:pt idx="0">
                  <c:v>2.5188916876574308E-2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5750-4644-8725-9452D832C5D7}"/>
            </c:ext>
          </c:extLst>
        </c:ser>
        <c:ser>
          <c:idx val="2"/>
          <c:order val="2"/>
          <c:tx>
            <c:strRef>
              <c:f>Students!$A$13</c:f>
              <c:strCache>
                <c:ptCount val="1"/>
                <c:pt idx="0">
                  <c:v>Highschool</c:v>
                </c:pt>
              </c:strCache>
            </c:strRef>
          </c:tx>
          <c:spPr>
            <a:solidFill>
              <a:srgbClr val="6AA84F"/>
            </a:solidFill>
            <a:ln cmpd="sng">
              <a:solidFill>
                <a:srgbClr val="000000"/>
              </a:solidFill>
            </a:ln>
          </c:spPr>
          <c:invertIfNegative val="1"/>
          <c:dLbls>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Students!$B$13</c:f>
              <c:numCache>
                <c:formatCode>0%</c:formatCode>
                <c:ptCount val="1"/>
                <c:pt idx="0">
                  <c:v>0.25188916876574308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5750-4644-8725-9452D832C5D7}"/>
            </c:ext>
          </c:extLst>
        </c:ser>
        <c:ser>
          <c:idx val="3"/>
          <c:order val="3"/>
          <c:tx>
            <c:strRef>
              <c:f>Students!$A$14</c:f>
              <c:strCache>
                <c:ptCount val="1"/>
                <c:pt idx="0">
                  <c:v>College</c:v>
                </c:pt>
              </c:strCache>
            </c:strRef>
          </c:tx>
          <c:spPr>
            <a:solidFill>
              <a:srgbClr val="38761D"/>
            </a:solidFill>
            <a:ln cmpd="sng">
              <a:solidFill>
                <a:srgbClr val="000000"/>
              </a:solidFill>
            </a:ln>
          </c:spPr>
          <c:invertIfNegative val="1"/>
          <c:dLbls>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Students!$B$14</c:f>
              <c:numCache>
                <c:formatCode>0%</c:formatCode>
                <c:ptCount val="1"/>
                <c:pt idx="0">
                  <c:v>0.4345088161209068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5750-4644-8725-9452D832C5D7}"/>
            </c:ext>
          </c:extLst>
        </c:ser>
        <c:ser>
          <c:idx val="4"/>
          <c:order val="4"/>
          <c:tx>
            <c:strRef>
              <c:f>Students!$A$15</c:f>
              <c:strCache>
                <c:ptCount val="1"/>
                <c:pt idx="0">
                  <c:v>Graduate School</c:v>
                </c:pt>
              </c:strCache>
            </c:strRef>
          </c:tx>
          <c:spPr>
            <a:solidFill>
              <a:srgbClr val="274E13"/>
            </a:solidFill>
            <a:ln cmpd="sng">
              <a:solidFill>
                <a:srgbClr val="000000"/>
              </a:solidFill>
            </a:ln>
          </c:spPr>
          <c:invertIfNegative val="1"/>
          <c:dPt>
            <c:idx val="0"/>
            <c:invertIfNegative val="1"/>
            <c:bubble3D val="0"/>
            <c:extLst>
              <c:ext xmlns:c16="http://schemas.microsoft.com/office/drawing/2014/chart" uri="{C3380CC4-5D6E-409C-BE32-E72D297353CC}">
                <c16:uniqueId val="{00000006-5750-4644-8725-9452D832C5D7}"/>
              </c:ext>
            </c:extLst>
          </c:dPt>
          <c:dLbls>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Students!$B$15</c:f>
              <c:numCache>
                <c:formatCode>0%</c:formatCode>
                <c:ptCount val="1"/>
                <c:pt idx="0">
                  <c:v>0.26070528967254408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5750-4644-8725-9452D832C5D7}"/>
            </c:ext>
          </c:extLst>
        </c:ser>
        <c:dLbls>
          <c:showLegendKey val="0"/>
          <c:showVal val="0"/>
          <c:showCatName val="0"/>
          <c:showSerName val="0"/>
          <c:showPercent val="0"/>
          <c:showBubbleSize val="0"/>
        </c:dLbls>
        <c:gapWidth val="150"/>
        <c:overlap val="100"/>
        <c:axId val="121107908"/>
        <c:axId val="761354587"/>
      </c:barChart>
      <c:catAx>
        <c:axId val="121107908"/>
        <c:scaling>
          <c:orientation val="maxMin"/>
        </c:scaling>
        <c:delete val="0"/>
        <c:axPos val="l"/>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txPr>
          <a:bodyPr/>
          <a:lstStyle/>
          <a:p>
            <a:pPr lvl="0">
              <a:defRPr sz="2200" b="0">
                <a:solidFill>
                  <a:srgbClr val="000000"/>
                </a:solidFill>
                <a:latin typeface="Roboto"/>
              </a:defRPr>
            </a:pPr>
            <a:endParaRPr lang="en-US"/>
          </a:p>
        </c:txPr>
        <c:crossAx val="761354587"/>
        <c:crosses val="autoZero"/>
        <c:auto val="1"/>
        <c:lblAlgn val="ctr"/>
        <c:lblOffset val="100"/>
        <c:noMultiLvlLbl val="1"/>
      </c:catAx>
      <c:valAx>
        <c:axId val="76135458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 sourceLinked="1"/>
        <c:majorTickMark val="none"/>
        <c:minorTickMark val="none"/>
        <c:tickLblPos val="nextTo"/>
        <c:spPr>
          <a:ln/>
        </c:spPr>
        <c:txPr>
          <a:bodyPr/>
          <a:lstStyle/>
          <a:p>
            <a:pPr lvl="0">
              <a:defRPr sz="2200" b="0">
                <a:solidFill>
                  <a:srgbClr val="000000"/>
                </a:solidFill>
                <a:latin typeface="Roboto"/>
              </a:defRPr>
            </a:pPr>
            <a:endParaRPr lang="en-US"/>
          </a:p>
        </c:txPr>
        <c:crossAx val="121107908"/>
        <c:crosses val="max"/>
        <c:crossBetween val="between"/>
      </c:valAx>
    </c:plotArea>
    <c:legend>
      <c:legendPos val="r"/>
      <c:overlay val="0"/>
      <c:txPr>
        <a:bodyPr/>
        <a:lstStyle/>
        <a:p>
          <a:pPr lvl="0">
            <a:defRPr sz="2200"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62D4-AD45-87F4-B0F70E6C32D3}"/>
              </c:ext>
            </c:extLst>
          </c:dPt>
          <c:cat>
            <c:strRef>
              <c:f>Professionals!$C$2:$E$2</c:f>
              <c:strCache>
                <c:ptCount val="3"/>
                <c:pt idx="0">
                  <c:v>Yes</c:v>
                </c:pt>
                <c:pt idx="1">
                  <c:v>No</c:v>
                </c:pt>
                <c:pt idx="2">
                  <c:v>Maybe</c:v>
                </c:pt>
              </c:strCache>
            </c:strRef>
          </c:cat>
          <c:val>
            <c:numRef>
              <c:f>Professionals!$C$3:$E$3</c:f>
              <c:numCache>
                <c:formatCode>General</c:formatCode>
                <c:ptCount val="3"/>
                <c:pt idx="0">
                  <c:v>59</c:v>
                </c:pt>
                <c:pt idx="1">
                  <c:v>42</c:v>
                </c:pt>
                <c:pt idx="2">
                  <c:v>130</c:v>
                </c:pt>
              </c:numCache>
            </c:numRef>
          </c:val>
          <c:extLst>
            <c:ext xmlns:c16="http://schemas.microsoft.com/office/drawing/2014/chart" uri="{C3380CC4-5D6E-409C-BE32-E72D297353CC}">
              <c16:uniqueId val="{00000002-62D4-AD45-87F4-B0F70E6C32D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stacked"/>
        <c:varyColors val="1"/>
        <c:ser>
          <c:idx val="0"/>
          <c:order val="0"/>
          <c:tx>
            <c:strRef>
              <c:f>Source!$A$23</c:f>
              <c:strCache>
                <c:ptCount val="1"/>
                <c:pt idx="0">
                  <c:v>Social Media</c:v>
                </c:pt>
              </c:strCache>
            </c:strRef>
          </c:tx>
          <c:spPr>
            <a:solidFill>
              <a:srgbClr val="FCE5CD"/>
            </a:solidFill>
            <a:ln cmpd="sng">
              <a:solidFill>
                <a:srgbClr val="000000"/>
              </a:solidFill>
            </a:ln>
          </c:spPr>
          <c:invertIfNegative val="1"/>
          <c:dLbls>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Source!$B$23</c:f>
              <c:numCache>
                <c:formatCode>0.0%</c:formatCode>
                <c:ptCount val="1"/>
                <c:pt idx="0">
                  <c:v>0.74604012671594511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562-764D-BCDD-BC7D6798BF97}"/>
            </c:ext>
          </c:extLst>
        </c:ser>
        <c:ser>
          <c:idx val="1"/>
          <c:order val="1"/>
          <c:tx>
            <c:strRef>
              <c:f>Source!$A$24</c:f>
              <c:strCache>
                <c:ptCount val="1"/>
                <c:pt idx="0">
                  <c:v>Browsing on Thingiverse</c:v>
                </c:pt>
              </c:strCache>
            </c:strRef>
          </c:tx>
          <c:spPr>
            <a:solidFill>
              <a:srgbClr val="F9CB9C"/>
            </a:solidFill>
            <a:ln cmpd="sng">
              <a:solidFill>
                <a:srgbClr val="000000"/>
              </a:solidFill>
            </a:ln>
          </c:spPr>
          <c:invertIfNegative val="1"/>
          <c:dPt>
            <c:idx val="0"/>
            <c:invertIfNegative val="1"/>
            <c:bubble3D val="0"/>
            <c:extLst>
              <c:ext xmlns:c16="http://schemas.microsoft.com/office/drawing/2014/chart" uri="{C3380CC4-5D6E-409C-BE32-E72D297353CC}">
                <c16:uniqueId val="{00000001-0562-764D-BCDD-BC7D6798BF97}"/>
              </c:ext>
            </c:extLst>
          </c:dPt>
          <c:dLbls>
            <c:dLbl>
              <c:idx val="0"/>
              <c:spPr/>
              <c:txPr>
                <a:bodyPr/>
                <a:lstStyle/>
                <a:p>
                  <a:pPr lvl="0">
                    <a:defRPr sz="2200"/>
                  </a:pPr>
                  <a:endParaRPr lang="en-US"/>
                </a:p>
              </c:txPr>
              <c:showLegendKey val="0"/>
              <c:showVal val="1"/>
              <c:showCatName val="0"/>
              <c:showSerName val="0"/>
              <c:showPercent val="0"/>
              <c:showBubbleSize val="0"/>
              <c:extLst>
                <c:ext xmlns:c16="http://schemas.microsoft.com/office/drawing/2014/chart" uri="{C3380CC4-5D6E-409C-BE32-E72D297353CC}">
                  <c16:uniqueId val="{00000001-0562-764D-BCDD-BC7D6798BF97}"/>
                </c:ext>
              </c:extLst>
            </c:dLbl>
            <c:spPr>
              <a:noFill/>
              <a:ln>
                <a:noFill/>
              </a:ln>
              <a:effectLst/>
            </c:spPr>
            <c:txPr>
              <a:bodyPr/>
              <a:lstStyle/>
              <a:p>
                <a:pPr lvl="0">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Source!$B$24</c:f>
              <c:numCache>
                <c:formatCode>0.0%</c:formatCode>
                <c:ptCount val="1"/>
                <c:pt idx="0">
                  <c:v>0.15417106652587118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562-764D-BCDD-BC7D6798BF97}"/>
            </c:ext>
          </c:extLst>
        </c:ser>
        <c:ser>
          <c:idx val="2"/>
          <c:order val="2"/>
          <c:tx>
            <c:strRef>
              <c:f>Source!$A$25</c:f>
              <c:strCache>
                <c:ptCount val="1"/>
                <c:pt idx="0">
                  <c:v>Google Search</c:v>
                </c:pt>
              </c:strCache>
            </c:strRef>
          </c:tx>
          <c:spPr>
            <a:solidFill>
              <a:srgbClr val="F6B26B"/>
            </a:solidFill>
            <a:ln cmpd="sng">
              <a:solidFill>
                <a:srgbClr val="000000"/>
              </a:solidFill>
            </a:ln>
          </c:spPr>
          <c:invertIfNegative val="1"/>
          <c:dPt>
            <c:idx val="0"/>
            <c:invertIfNegative val="1"/>
            <c:bubble3D val="0"/>
            <c:extLst>
              <c:ext xmlns:c16="http://schemas.microsoft.com/office/drawing/2014/chart" uri="{C3380CC4-5D6E-409C-BE32-E72D297353CC}">
                <c16:uniqueId val="{00000003-0562-764D-BCDD-BC7D6798BF97}"/>
              </c:ext>
            </c:extLst>
          </c:dPt>
          <c:dLbls>
            <c:dLbl>
              <c:idx val="0"/>
              <c:spPr/>
              <c:txPr>
                <a:bodyPr/>
                <a:lstStyle/>
                <a:p>
                  <a:pPr lvl="0">
                    <a:defRPr sz="2200"/>
                  </a:pPr>
                  <a:endParaRPr lang="en-US"/>
                </a:p>
              </c:txPr>
              <c:showLegendKey val="0"/>
              <c:showVal val="1"/>
              <c:showCatName val="0"/>
              <c:showSerName val="0"/>
              <c:showPercent val="0"/>
              <c:showBubbleSize val="0"/>
              <c:extLst>
                <c:ext xmlns:c16="http://schemas.microsoft.com/office/drawing/2014/chart" uri="{C3380CC4-5D6E-409C-BE32-E72D297353CC}">
                  <c16:uniqueId val="{00000003-0562-764D-BCDD-BC7D6798BF97}"/>
                </c:ext>
              </c:extLst>
            </c:dLbl>
            <c:spPr>
              <a:noFill/>
              <a:ln>
                <a:noFill/>
              </a:ln>
              <a:effectLst/>
            </c:spPr>
            <c:txPr>
              <a:bodyPr/>
              <a:lstStyle/>
              <a:p>
                <a:pPr lvl="0">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Source!$B$25</c:f>
              <c:numCache>
                <c:formatCode>0.0%</c:formatCode>
                <c:ptCount val="1"/>
                <c:pt idx="0">
                  <c:v>3.8542766631467794E-2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0562-764D-BCDD-BC7D6798BF97}"/>
            </c:ext>
          </c:extLst>
        </c:ser>
        <c:ser>
          <c:idx val="3"/>
          <c:order val="3"/>
          <c:tx>
            <c:strRef>
              <c:f>Source!$A$26</c:f>
              <c:strCache>
                <c:ptCount val="1"/>
                <c:pt idx="0">
                  <c:v>cmr.byu.edu</c:v>
                </c:pt>
              </c:strCache>
            </c:strRef>
          </c:tx>
          <c:spPr>
            <a:solidFill>
              <a:srgbClr val="E69138"/>
            </a:solidFill>
            <a:ln cmpd="sng">
              <a:solidFill>
                <a:srgbClr val="000000"/>
              </a:solidFill>
            </a:ln>
          </c:spPr>
          <c:invertIfNegative val="1"/>
          <c:dPt>
            <c:idx val="0"/>
            <c:invertIfNegative val="1"/>
            <c:bubble3D val="0"/>
            <c:extLst>
              <c:ext xmlns:c16="http://schemas.microsoft.com/office/drawing/2014/chart" uri="{C3380CC4-5D6E-409C-BE32-E72D297353CC}">
                <c16:uniqueId val="{00000005-0562-764D-BCDD-BC7D6798BF97}"/>
              </c:ext>
            </c:extLst>
          </c:dPt>
          <c:val>
            <c:numRef>
              <c:f>Source!$B$26</c:f>
              <c:numCache>
                <c:formatCode>0.0%</c:formatCode>
                <c:ptCount val="1"/>
                <c:pt idx="0">
                  <c:v>3.5902851108764518E-2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0562-764D-BCDD-BC7D6798BF97}"/>
            </c:ext>
          </c:extLst>
        </c:ser>
        <c:ser>
          <c:idx val="4"/>
          <c:order val="4"/>
          <c:tx>
            <c:strRef>
              <c:f>Source!$A$27</c:f>
              <c:strCache>
                <c:ptCount val="1"/>
                <c:pt idx="0">
                  <c:v>Word of Mouth</c:v>
                </c:pt>
              </c:strCache>
            </c:strRef>
          </c:tx>
          <c:spPr>
            <a:solidFill>
              <a:srgbClr val="B45F06"/>
            </a:solidFill>
            <a:ln cmpd="sng">
              <a:solidFill>
                <a:srgbClr val="000000"/>
              </a:solidFill>
            </a:ln>
          </c:spPr>
          <c:invertIfNegative val="1"/>
          <c:dPt>
            <c:idx val="0"/>
            <c:invertIfNegative val="1"/>
            <c:bubble3D val="0"/>
            <c:extLst>
              <c:ext xmlns:c16="http://schemas.microsoft.com/office/drawing/2014/chart" uri="{C3380CC4-5D6E-409C-BE32-E72D297353CC}">
                <c16:uniqueId val="{00000007-0562-764D-BCDD-BC7D6798BF97}"/>
              </c:ext>
            </c:extLst>
          </c:dPt>
          <c:val>
            <c:numRef>
              <c:f>Source!$B$27</c:f>
              <c:numCache>
                <c:formatCode>0.0%</c:formatCode>
                <c:ptCount val="1"/>
                <c:pt idx="0">
                  <c:v>1.4783526927138331E-2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0562-764D-BCDD-BC7D6798BF97}"/>
            </c:ext>
          </c:extLst>
        </c:ser>
        <c:ser>
          <c:idx val="5"/>
          <c:order val="5"/>
          <c:tx>
            <c:strRef>
              <c:f>Source!$A$28</c:f>
              <c:strCache>
                <c:ptCount val="1"/>
                <c:pt idx="0">
                  <c:v>Research Article</c:v>
                </c:pt>
              </c:strCache>
            </c:strRef>
          </c:tx>
          <c:spPr>
            <a:solidFill>
              <a:srgbClr val="783F04"/>
            </a:solidFill>
            <a:ln cmpd="sng">
              <a:solidFill>
                <a:srgbClr val="000000"/>
              </a:solidFill>
            </a:ln>
          </c:spPr>
          <c:invertIfNegative val="1"/>
          <c:val>
            <c:numRef>
              <c:f>Source!$B$28</c:f>
              <c:numCache>
                <c:formatCode>0.0%</c:formatCode>
                <c:ptCount val="1"/>
                <c:pt idx="0">
                  <c:v>1.0559662090813094E-2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0562-764D-BCDD-BC7D6798BF97}"/>
            </c:ext>
          </c:extLst>
        </c:ser>
        <c:ser>
          <c:idx val="6"/>
          <c:order val="6"/>
          <c:tx>
            <c:strRef>
              <c:f>Source!$A$29</c:f>
              <c:strCache>
                <c:ptCount val="1"/>
              </c:strCache>
            </c:strRef>
          </c:tx>
          <c:invertIfNegative val="1"/>
          <c:val>
            <c:numRef>
              <c:f>Source!$B$29</c:f>
              <c:numCache>
                <c:formatCode>0.0%</c:formatCode>
                <c:ptCount val="1"/>
              </c:numCache>
            </c:numRef>
          </c:val>
          <c:extLst>
            <c:ext xmlns:c16="http://schemas.microsoft.com/office/drawing/2014/chart" uri="{C3380CC4-5D6E-409C-BE32-E72D297353CC}">
              <c16:uniqueId val="{0000000A-0562-764D-BCDD-BC7D6798BF97}"/>
            </c:ext>
          </c:extLst>
        </c:ser>
        <c:dLbls>
          <c:showLegendKey val="0"/>
          <c:showVal val="0"/>
          <c:showCatName val="0"/>
          <c:showSerName val="0"/>
          <c:showPercent val="0"/>
          <c:showBubbleSize val="0"/>
        </c:dLbls>
        <c:gapWidth val="150"/>
        <c:overlap val="100"/>
        <c:axId val="2114513613"/>
        <c:axId val="1398561946"/>
      </c:barChart>
      <c:catAx>
        <c:axId val="2114513613"/>
        <c:scaling>
          <c:orientation val="maxMin"/>
        </c:scaling>
        <c:delete val="0"/>
        <c:axPos val="l"/>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txPr>
          <a:bodyPr/>
          <a:lstStyle/>
          <a:p>
            <a:pPr lvl="0">
              <a:defRPr sz="2200" b="0">
                <a:solidFill>
                  <a:srgbClr val="000000"/>
                </a:solidFill>
                <a:latin typeface="Roboto"/>
              </a:defRPr>
            </a:pPr>
            <a:endParaRPr lang="en-US"/>
          </a:p>
        </c:txPr>
        <c:crossAx val="1398561946"/>
        <c:crosses val="autoZero"/>
        <c:auto val="1"/>
        <c:lblAlgn val="ctr"/>
        <c:lblOffset val="100"/>
        <c:noMultiLvlLbl val="1"/>
      </c:catAx>
      <c:valAx>
        <c:axId val="1398561946"/>
        <c:scaling>
          <c:orientation val="minMax"/>
          <c:max val="1"/>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0%" sourceLinked="1"/>
        <c:majorTickMark val="none"/>
        <c:minorTickMark val="none"/>
        <c:tickLblPos val="nextTo"/>
        <c:spPr>
          <a:ln/>
        </c:spPr>
        <c:txPr>
          <a:bodyPr/>
          <a:lstStyle/>
          <a:p>
            <a:pPr lvl="0">
              <a:defRPr sz="2200" b="0">
                <a:solidFill>
                  <a:srgbClr val="000000"/>
                </a:solidFill>
                <a:latin typeface="Roboto"/>
              </a:defRPr>
            </a:pPr>
            <a:endParaRPr lang="en-US"/>
          </a:p>
        </c:txPr>
        <c:crossAx val="2114513613"/>
        <c:crosses val="max"/>
        <c:crossBetween val="between"/>
      </c:valAx>
    </c:plotArea>
    <c:legend>
      <c:legendPos val="t"/>
      <c:overlay val="0"/>
      <c:txPr>
        <a:bodyPr/>
        <a:lstStyle/>
        <a:p>
          <a:pPr lvl="0">
            <a:defRPr sz="2200"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percentStacked"/>
        <c:varyColors val="1"/>
        <c:ser>
          <c:idx val="0"/>
          <c:order val="0"/>
          <c:tx>
            <c:strRef>
              <c:f>Source!$B$12</c:f>
              <c:strCache>
                <c:ptCount val="1"/>
                <c:pt idx="0">
                  <c:v>Social Media</c:v>
                </c:pt>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Source!$C$11:$G$11</c:f>
              <c:strCache>
                <c:ptCount val="5"/>
                <c:pt idx="0">
                  <c:v>Hobbyist</c:v>
                </c:pt>
                <c:pt idx="1">
                  <c:v>Student</c:v>
                </c:pt>
                <c:pt idx="2">
                  <c:v>Educator</c:v>
                </c:pt>
                <c:pt idx="3">
                  <c:v>Professional</c:v>
                </c:pt>
                <c:pt idx="4">
                  <c:v>All</c:v>
                </c:pt>
              </c:strCache>
            </c:strRef>
          </c:cat>
          <c:val>
            <c:numRef>
              <c:f>Source!$C$12:$G$12</c:f>
              <c:numCache>
                <c:formatCode>0%</c:formatCode>
                <c:ptCount val="5"/>
                <c:pt idx="0">
                  <c:v>0.72665916760404947</c:v>
                </c:pt>
                <c:pt idx="1">
                  <c:v>0.78601997146932956</c:v>
                </c:pt>
                <c:pt idx="2">
                  <c:v>0.70454545454545459</c:v>
                </c:pt>
                <c:pt idx="3">
                  <c:v>0.68544600938967137</c:v>
                </c:pt>
                <c:pt idx="4" formatCode="0.0%">
                  <c:v>0.74251182343667887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1E6-CA47-9D1C-D952EB2889D1}"/>
            </c:ext>
          </c:extLst>
        </c:ser>
        <c:ser>
          <c:idx val="1"/>
          <c:order val="1"/>
          <c:tx>
            <c:strRef>
              <c:f>Source!$B$13</c:f>
              <c:strCache>
                <c:ptCount val="1"/>
                <c:pt idx="0">
                  <c:v>Browsing on Thingiverse</c:v>
                </c:pt>
              </c:strCache>
            </c:strRef>
          </c:tx>
          <c:spPr>
            <a:solidFill>
              <a:srgbClr val="DB4437"/>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Source!$C$11:$G$11</c:f>
              <c:strCache>
                <c:ptCount val="5"/>
                <c:pt idx="0">
                  <c:v>Hobbyist</c:v>
                </c:pt>
                <c:pt idx="1">
                  <c:v>Student</c:v>
                </c:pt>
                <c:pt idx="2">
                  <c:v>Educator</c:v>
                </c:pt>
                <c:pt idx="3">
                  <c:v>Professional</c:v>
                </c:pt>
                <c:pt idx="4">
                  <c:v>All</c:v>
                </c:pt>
              </c:strCache>
            </c:strRef>
          </c:cat>
          <c:val>
            <c:numRef>
              <c:f>Source!$C$13:$G$13</c:f>
              <c:numCache>
                <c:formatCode>0%</c:formatCode>
                <c:ptCount val="5"/>
                <c:pt idx="0">
                  <c:v>0.17885264341957255</c:v>
                </c:pt>
                <c:pt idx="1">
                  <c:v>0.11697574893009986</c:v>
                </c:pt>
                <c:pt idx="2">
                  <c:v>0.20454545454545456</c:v>
                </c:pt>
                <c:pt idx="3">
                  <c:v>0.16431924882629109</c:v>
                </c:pt>
                <c:pt idx="4" formatCode="0.0%">
                  <c:v>0.15449290593799264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1E6-CA47-9D1C-D952EB2889D1}"/>
            </c:ext>
          </c:extLst>
        </c:ser>
        <c:ser>
          <c:idx val="2"/>
          <c:order val="2"/>
          <c:tx>
            <c:strRef>
              <c:f>Source!$B$14</c:f>
              <c:strCache>
                <c:ptCount val="1"/>
                <c:pt idx="0">
                  <c:v>Google Search</c:v>
                </c:pt>
              </c:strCache>
            </c:strRef>
          </c:tx>
          <c:spPr>
            <a:solidFill>
              <a:srgbClr val="F4B400"/>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Source!$C$11:$G$11</c:f>
              <c:strCache>
                <c:ptCount val="5"/>
                <c:pt idx="0">
                  <c:v>Hobbyist</c:v>
                </c:pt>
                <c:pt idx="1">
                  <c:v>Student</c:v>
                </c:pt>
                <c:pt idx="2">
                  <c:v>Educator</c:v>
                </c:pt>
                <c:pt idx="3">
                  <c:v>Professional</c:v>
                </c:pt>
                <c:pt idx="4">
                  <c:v>All</c:v>
                </c:pt>
              </c:strCache>
            </c:strRef>
          </c:cat>
          <c:val>
            <c:numRef>
              <c:f>Source!$C$14:$G$14</c:f>
              <c:numCache>
                <c:formatCode>0%</c:formatCode>
                <c:ptCount val="5"/>
                <c:pt idx="0">
                  <c:v>3.7120359955005622E-2</c:v>
                </c:pt>
                <c:pt idx="1">
                  <c:v>3.7089871611982884E-2</c:v>
                </c:pt>
                <c:pt idx="2">
                  <c:v>4.5454545454545456E-2</c:v>
                </c:pt>
                <c:pt idx="3">
                  <c:v>5.1643192488262914E-2</c:v>
                </c:pt>
                <c:pt idx="4" formatCode="0.0%">
                  <c:v>3.9936941671045716E-2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1E6-CA47-9D1C-D952EB2889D1}"/>
            </c:ext>
          </c:extLst>
        </c:ser>
        <c:ser>
          <c:idx val="3"/>
          <c:order val="3"/>
          <c:tx>
            <c:strRef>
              <c:f>Source!$B$15</c:f>
              <c:strCache>
                <c:ptCount val="1"/>
                <c:pt idx="0">
                  <c:v>cmr.byu.edu</c:v>
                </c:pt>
              </c:strCache>
            </c:strRef>
          </c:tx>
          <c:spPr>
            <a:solidFill>
              <a:srgbClr val="0F9D58"/>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Source!$C$11:$G$11</c:f>
              <c:strCache>
                <c:ptCount val="5"/>
                <c:pt idx="0">
                  <c:v>Hobbyist</c:v>
                </c:pt>
                <c:pt idx="1">
                  <c:v>Student</c:v>
                </c:pt>
                <c:pt idx="2">
                  <c:v>Educator</c:v>
                </c:pt>
                <c:pt idx="3">
                  <c:v>Professional</c:v>
                </c:pt>
                <c:pt idx="4">
                  <c:v>All</c:v>
                </c:pt>
              </c:strCache>
            </c:strRef>
          </c:cat>
          <c:val>
            <c:numRef>
              <c:f>Source!$C$15:$G$15</c:f>
              <c:numCache>
                <c:formatCode>0%</c:formatCode>
                <c:ptCount val="5"/>
                <c:pt idx="0">
                  <c:v>3.59955005624297E-2</c:v>
                </c:pt>
                <c:pt idx="1">
                  <c:v>2.8530670470756064E-2</c:v>
                </c:pt>
                <c:pt idx="2">
                  <c:v>3.4090909090909088E-2</c:v>
                </c:pt>
                <c:pt idx="3">
                  <c:v>5.6338028169014086E-2</c:v>
                </c:pt>
                <c:pt idx="4" formatCode="0.0%">
                  <c:v>3.5733053074093538E-2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81E6-CA47-9D1C-D952EB2889D1}"/>
            </c:ext>
          </c:extLst>
        </c:ser>
        <c:ser>
          <c:idx val="4"/>
          <c:order val="4"/>
          <c:tx>
            <c:strRef>
              <c:f>Source!$B$16</c:f>
              <c:strCache>
                <c:ptCount val="1"/>
                <c:pt idx="0">
                  <c:v>Word of Mouth</c:v>
                </c:pt>
              </c:strCache>
            </c:strRef>
          </c:tx>
          <c:spPr>
            <a:solidFill>
              <a:srgbClr val="FF6D00"/>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Source!$C$11:$G$11</c:f>
              <c:strCache>
                <c:ptCount val="5"/>
                <c:pt idx="0">
                  <c:v>Hobbyist</c:v>
                </c:pt>
                <c:pt idx="1">
                  <c:v>Student</c:v>
                </c:pt>
                <c:pt idx="2">
                  <c:v>Educator</c:v>
                </c:pt>
                <c:pt idx="3">
                  <c:v>Professional</c:v>
                </c:pt>
                <c:pt idx="4">
                  <c:v>All</c:v>
                </c:pt>
              </c:strCache>
            </c:strRef>
          </c:cat>
          <c:val>
            <c:numRef>
              <c:f>Source!$C$16:$G$16</c:f>
              <c:numCache>
                <c:formatCode>0%</c:formatCode>
                <c:ptCount val="5"/>
                <c:pt idx="0">
                  <c:v>1.5748031496062992E-2</c:v>
                </c:pt>
                <c:pt idx="1">
                  <c:v>1.2838801711840228E-2</c:v>
                </c:pt>
                <c:pt idx="2">
                  <c:v>1.1363636363636364E-2</c:v>
                </c:pt>
                <c:pt idx="3">
                  <c:v>1.8779342723004695E-2</c:v>
                </c:pt>
                <c:pt idx="4" formatCode="0.0%">
                  <c:v>1.4713610089332634E-2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81E6-CA47-9D1C-D952EB2889D1}"/>
            </c:ext>
          </c:extLst>
        </c:ser>
        <c:ser>
          <c:idx val="5"/>
          <c:order val="5"/>
          <c:tx>
            <c:strRef>
              <c:f>Source!$B$17</c:f>
              <c:strCache>
                <c:ptCount val="1"/>
                <c:pt idx="0">
                  <c:v>Research Article</c:v>
                </c:pt>
              </c:strCache>
            </c:strRef>
          </c:tx>
          <c:spPr>
            <a:solidFill>
              <a:srgbClr val="46BDC6"/>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Source!$C$11:$G$11</c:f>
              <c:strCache>
                <c:ptCount val="5"/>
                <c:pt idx="0">
                  <c:v>Hobbyist</c:v>
                </c:pt>
                <c:pt idx="1">
                  <c:v>Student</c:v>
                </c:pt>
                <c:pt idx="2">
                  <c:v>Educator</c:v>
                </c:pt>
                <c:pt idx="3">
                  <c:v>Professional</c:v>
                </c:pt>
                <c:pt idx="4">
                  <c:v>All</c:v>
                </c:pt>
              </c:strCache>
            </c:strRef>
          </c:cat>
          <c:val>
            <c:numRef>
              <c:f>Source!$C$17:$G$17</c:f>
              <c:numCache>
                <c:formatCode>0%</c:formatCode>
                <c:ptCount val="5"/>
                <c:pt idx="0">
                  <c:v>4.4994375703037125E-3</c:v>
                </c:pt>
                <c:pt idx="1">
                  <c:v>1.5691868758915834E-2</c:v>
                </c:pt>
                <c:pt idx="2">
                  <c:v>0</c:v>
                </c:pt>
                <c:pt idx="3">
                  <c:v>2.3474178403755867E-2</c:v>
                </c:pt>
                <c:pt idx="4" formatCode="0.0%">
                  <c:v>1.0509721492380452E-2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81E6-CA47-9D1C-D952EB2889D1}"/>
            </c:ext>
          </c:extLst>
        </c:ser>
        <c:dLbls>
          <c:showLegendKey val="0"/>
          <c:showVal val="0"/>
          <c:showCatName val="0"/>
          <c:showSerName val="0"/>
          <c:showPercent val="0"/>
          <c:showBubbleSize val="0"/>
        </c:dLbls>
        <c:gapWidth val="150"/>
        <c:overlap val="100"/>
        <c:axId val="1740148742"/>
        <c:axId val="2131929354"/>
      </c:barChart>
      <c:catAx>
        <c:axId val="1740148742"/>
        <c:scaling>
          <c:orientation val="maxMin"/>
        </c:scaling>
        <c:delete val="0"/>
        <c:axPos val="l"/>
        <c:title>
          <c:tx>
            <c:rich>
              <a:bodyPr/>
              <a:lstStyle/>
              <a:p>
                <a:pPr lvl="0">
                  <a:defRPr b="0">
                    <a:solidFill>
                      <a:srgbClr val="000000"/>
                    </a:solidFill>
                    <a:latin typeface="Roboto"/>
                  </a:defRPr>
                </a:pPr>
                <a:r>
                  <a:rPr lang="en-US" b="0">
                    <a:solidFill>
                      <a:srgbClr val="000000"/>
                    </a:solidFill>
                    <a:latin typeface="Roboto"/>
                  </a:rPr>
                  <a:t>Source</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2131929354"/>
        <c:crosses val="autoZero"/>
        <c:auto val="1"/>
        <c:lblAlgn val="ctr"/>
        <c:lblOffset val="100"/>
        <c:noMultiLvlLbl val="1"/>
      </c:catAx>
      <c:valAx>
        <c:axId val="2131929354"/>
        <c:scaling>
          <c:orientation val="minMax"/>
          <c:min val="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 sourceLinked="1"/>
        <c:majorTickMark val="none"/>
        <c:minorTickMark val="none"/>
        <c:tickLblPos val="nextTo"/>
        <c:spPr>
          <a:ln/>
        </c:spPr>
        <c:txPr>
          <a:bodyPr/>
          <a:lstStyle/>
          <a:p>
            <a:pPr lvl="0">
              <a:defRPr b="0">
                <a:solidFill>
                  <a:srgbClr val="000000"/>
                </a:solidFill>
                <a:latin typeface="Roboto"/>
              </a:defRPr>
            </a:pPr>
            <a:endParaRPr lang="en-US"/>
          </a:p>
        </c:txPr>
        <c:crossAx val="1740148742"/>
        <c:crosses val="max"/>
        <c:crossBetween val="between"/>
      </c:valAx>
    </c:plotArea>
    <c:legend>
      <c:legendPos val="t"/>
      <c:overlay val="0"/>
      <c:txPr>
        <a:bodyPr/>
        <a:lstStyle/>
        <a:p>
          <a:pPr lvl="0">
            <a:defRPr sz="1600"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percentStacked"/>
        <c:varyColors val="1"/>
        <c:ser>
          <c:idx val="0"/>
          <c:order val="0"/>
          <c:tx>
            <c:strRef>
              <c:f>'Best Describes You'!$C$23</c:f>
              <c:strCache>
                <c:ptCount val="1"/>
                <c:pt idx="0">
                  <c:v>Hobbyist</c:v>
                </c:pt>
              </c:strCache>
            </c:strRef>
          </c:tx>
          <c:spPr>
            <a:solidFill>
              <a:srgbClr val="4A86E8"/>
            </a:solidFill>
            <a:ln cmpd="sng">
              <a:solidFill>
                <a:srgbClr val="000000"/>
              </a:solidFill>
            </a:ln>
          </c:spPr>
          <c:invertIfNegative val="1"/>
          <c:dPt>
            <c:idx val="1"/>
            <c:invertIfNegative val="1"/>
            <c:bubble3D val="0"/>
            <c:spPr>
              <a:solidFill>
                <a:srgbClr val="6AA84F"/>
              </a:solidFill>
              <a:ln cmpd="sng">
                <a:solidFill>
                  <a:srgbClr val="000000"/>
                </a:solidFill>
              </a:ln>
            </c:spPr>
            <c:extLst>
              <c:ext xmlns:c16="http://schemas.microsoft.com/office/drawing/2014/chart" uri="{C3380CC4-5D6E-409C-BE32-E72D297353CC}">
                <c16:uniqueId val="{00000001-90C6-174C-9756-B77628C16946}"/>
              </c:ext>
            </c:extLst>
          </c:dPt>
          <c:dPt>
            <c:idx val="2"/>
            <c:invertIfNegative val="1"/>
            <c:bubble3D val="0"/>
            <c:spPr>
              <a:solidFill>
                <a:srgbClr val="E06666"/>
              </a:solidFill>
              <a:ln cmpd="sng">
                <a:solidFill>
                  <a:srgbClr val="000000"/>
                </a:solidFill>
              </a:ln>
            </c:spPr>
            <c:extLst>
              <c:ext xmlns:c16="http://schemas.microsoft.com/office/drawing/2014/chart" uri="{C3380CC4-5D6E-409C-BE32-E72D297353CC}">
                <c16:uniqueId val="{00000003-90C6-174C-9756-B77628C16946}"/>
              </c:ext>
            </c:extLst>
          </c:dPt>
          <c:dPt>
            <c:idx val="3"/>
            <c:invertIfNegative val="1"/>
            <c:bubble3D val="0"/>
            <c:spPr>
              <a:solidFill>
                <a:srgbClr val="8E7CC3"/>
              </a:solidFill>
              <a:ln cmpd="sng">
                <a:solidFill>
                  <a:srgbClr val="000000"/>
                </a:solidFill>
              </a:ln>
            </c:spPr>
            <c:extLst>
              <c:ext xmlns:c16="http://schemas.microsoft.com/office/drawing/2014/chart" uri="{C3380CC4-5D6E-409C-BE32-E72D297353CC}">
                <c16:uniqueId val="{00000005-90C6-174C-9756-B77628C16946}"/>
              </c:ext>
            </c:extLst>
          </c:dPt>
          <c:dPt>
            <c:idx val="4"/>
            <c:invertIfNegative val="1"/>
            <c:bubble3D val="0"/>
            <c:spPr>
              <a:solidFill>
                <a:srgbClr val="E69138"/>
              </a:solidFill>
              <a:ln cmpd="sng">
                <a:solidFill>
                  <a:srgbClr val="000000"/>
                </a:solidFill>
              </a:ln>
            </c:spPr>
            <c:extLst>
              <c:ext xmlns:c16="http://schemas.microsoft.com/office/drawing/2014/chart" uri="{C3380CC4-5D6E-409C-BE32-E72D297353CC}">
                <c16:uniqueId val="{00000007-90C6-174C-9756-B77628C16946}"/>
              </c:ext>
            </c:extLst>
          </c:dPt>
          <c:val>
            <c:numRef>
              <c:f>'Best Describes You'!$D$23</c:f>
              <c:numCache>
                <c:formatCode>0.00%</c:formatCode>
                <c:ptCount val="1"/>
                <c:pt idx="0">
                  <c:v>0.94657258064516125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90C6-174C-9756-B77628C16946}"/>
            </c:ext>
          </c:extLst>
        </c:ser>
        <c:ser>
          <c:idx val="1"/>
          <c:order val="1"/>
          <c:tx>
            <c:strRef>
              <c:f>'Best Describes You'!$C$24</c:f>
              <c:strCache>
                <c:ptCount val="1"/>
                <c:pt idx="0">
                  <c:v>Student</c:v>
                </c:pt>
              </c:strCache>
            </c:strRef>
          </c:tx>
          <c:spPr>
            <a:solidFill>
              <a:srgbClr val="DB4437"/>
            </a:solidFill>
            <a:ln cmpd="sng">
              <a:solidFill>
                <a:srgbClr val="000000"/>
              </a:solidFill>
            </a:ln>
          </c:spPr>
          <c:invertIfNegative val="1"/>
          <c:val>
            <c:numRef>
              <c:f>'Best Describes You'!$D$24</c:f>
              <c:numCache>
                <c:formatCode>0.00%</c:formatCode>
                <c:ptCount val="1"/>
                <c:pt idx="0">
                  <c:v>0.76209677419354838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90C6-174C-9756-B77628C16946}"/>
            </c:ext>
          </c:extLst>
        </c:ser>
        <c:ser>
          <c:idx val="2"/>
          <c:order val="2"/>
          <c:tx>
            <c:strRef>
              <c:f>'Best Describes You'!$C$25</c:f>
              <c:strCache>
                <c:ptCount val="1"/>
                <c:pt idx="0">
                  <c:v>Professional</c:v>
                </c:pt>
              </c:strCache>
            </c:strRef>
          </c:tx>
          <c:spPr>
            <a:solidFill>
              <a:srgbClr val="F4B400"/>
            </a:solidFill>
            <a:ln cmpd="sng">
              <a:solidFill>
                <a:srgbClr val="000000"/>
              </a:solidFill>
            </a:ln>
          </c:spPr>
          <c:invertIfNegative val="1"/>
          <c:val>
            <c:numRef>
              <c:f>'Best Describes You'!$D$25</c:f>
              <c:numCache>
                <c:formatCode>0.00%</c:formatCode>
                <c:ptCount val="1"/>
                <c:pt idx="0">
                  <c:v>0.24697580645161291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90C6-174C-9756-B77628C16946}"/>
            </c:ext>
          </c:extLst>
        </c:ser>
        <c:ser>
          <c:idx val="3"/>
          <c:order val="3"/>
          <c:tx>
            <c:strRef>
              <c:f>'Best Describes You'!$C$26</c:f>
              <c:strCache>
                <c:ptCount val="1"/>
                <c:pt idx="0">
                  <c:v>Educator</c:v>
                </c:pt>
              </c:strCache>
            </c:strRef>
          </c:tx>
          <c:spPr>
            <a:solidFill>
              <a:srgbClr val="0F9D58"/>
            </a:solidFill>
            <a:ln cmpd="sng">
              <a:solidFill>
                <a:srgbClr val="000000"/>
              </a:solidFill>
            </a:ln>
          </c:spPr>
          <c:invertIfNegative val="1"/>
          <c:val>
            <c:numRef>
              <c:f>'Best Describes You'!$D$26</c:f>
              <c:numCache>
                <c:formatCode>0.00%</c:formatCode>
                <c:ptCount val="1"/>
                <c:pt idx="0">
                  <c:v>9.6774193548387094E-2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B-90C6-174C-9756-B77628C16946}"/>
            </c:ext>
          </c:extLst>
        </c:ser>
        <c:ser>
          <c:idx val="4"/>
          <c:order val="4"/>
          <c:tx>
            <c:strRef>
              <c:f>'Best Describes You'!$C$27</c:f>
              <c:strCache>
                <c:ptCount val="1"/>
              </c:strCache>
            </c:strRef>
          </c:tx>
          <c:invertIfNegative val="1"/>
          <c:val>
            <c:numRef>
              <c:f>'Best Describes You'!$D$27</c:f>
              <c:numCache>
                <c:formatCode>0%</c:formatCode>
                <c:ptCount val="1"/>
              </c:numCache>
            </c:numRef>
          </c:val>
          <c:extLst>
            <c:ext xmlns:c16="http://schemas.microsoft.com/office/drawing/2014/chart" uri="{C3380CC4-5D6E-409C-BE32-E72D297353CC}">
              <c16:uniqueId val="{0000000C-90C6-174C-9756-B77628C16946}"/>
            </c:ext>
          </c:extLst>
        </c:ser>
        <c:dLbls>
          <c:showLegendKey val="0"/>
          <c:showVal val="0"/>
          <c:showCatName val="0"/>
          <c:showSerName val="0"/>
          <c:showPercent val="0"/>
          <c:showBubbleSize val="0"/>
        </c:dLbls>
        <c:gapWidth val="150"/>
        <c:overlap val="100"/>
        <c:axId val="346170296"/>
        <c:axId val="867150436"/>
      </c:barChart>
      <c:catAx>
        <c:axId val="346170296"/>
        <c:scaling>
          <c:orientation val="maxMin"/>
        </c:scaling>
        <c:delete val="0"/>
        <c:axPos val="l"/>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867150436"/>
        <c:crosses val="autoZero"/>
        <c:auto val="1"/>
        <c:lblAlgn val="ctr"/>
        <c:lblOffset val="100"/>
        <c:noMultiLvlLbl val="1"/>
      </c:catAx>
      <c:valAx>
        <c:axId val="8671504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 sourceLinked="1"/>
        <c:majorTickMark val="none"/>
        <c:minorTickMark val="none"/>
        <c:tickLblPos val="nextTo"/>
        <c:spPr>
          <a:ln/>
        </c:spPr>
        <c:txPr>
          <a:bodyPr/>
          <a:lstStyle/>
          <a:p>
            <a:pPr lvl="0">
              <a:defRPr b="0">
                <a:solidFill>
                  <a:srgbClr val="000000"/>
                </a:solidFill>
                <a:latin typeface="Roboto"/>
              </a:defRPr>
            </a:pPr>
            <a:endParaRPr lang="en-US"/>
          </a:p>
        </c:txPr>
        <c:crossAx val="346170296"/>
        <c:crosses val="max"/>
        <c:crossBetween val="between"/>
      </c:valAx>
    </c:plotArea>
    <c:legend>
      <c:legendPos val="b"/>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clustered"/>
        <c:varyColors val="1"/>
        <c:ser>
          <c:idx val="0"/>
          <c:order val="0"/>
          <c:spPr>
            <a:solidFill>
              <a:srgbClr val="434343"/>
            </a:solidFill>
            <a:ln cmpd="sng">
              <a:solidFill>
                <a:srgbClr val="000000"/>
              </a:solidFill>
            </a:ln>
          </c:spPr>
          <c:invertIfNegative val="1"/>
          <c:dLbls>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'Best Describes You'!$J$3:$J$7</c:f>
              <c:strCache>
                <c:ptCount val="5"/>
                <c:pt idx="0">
                  <c:v>Curiosity</c:v>
                </c:pt>
                <c:pt idx="1">
                  <c:v>Experimenting</c:v>
                </c:pt>
                <c:pt idx="2">
                  <c:v>Personal Use</c:v>
                </c:pt>
                <c:pt idx="3">
                  <c:v>Teaching Purposes</c:v>
                </c:pt>
                <c:pt idx="4">
                  <c:v>Professional Use</c:v>
                </c:pt>
              </c:strCache>
            </c:strRef>
          </c:cat>
          <c:val>
            <c:numRef>
              <c:f>'Best Describes You'!$M$3:$M$7</c:f>
              <c:numCache>
                <c:formatCode>0%</c:formatCode>
                <c:ptCount val="5"/>
                <c:pt idx="0">
                  <c:v>0.79420432220039294</c:v>
                </c:pt>
                <c:pt idx="1">
                  <c:v>0.63212180746561886</c:v>
                </c:pt>
                <c:pt idx="2">
                  <c:v>0.24115913555992141</c:v>
                </c:pt>
                <c:pt idx="3">
                  <c:v>8.1532416502946958E-2</c:v>
                </c:pt>
                <c:pt idx="4">
                  <c:v>6.7288801571709231E-2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111-0744-AC28-CBEBE3A22C67}"/>
            </c:ext>
          </c:extLst>
        </c:ser>
        <c:dLbls>
          <c:showLegendKey val="0"/>
          <c:showVal val="0"/>
          <c:showCatName val="0"/>
          <c:showSerName val="0"/>
          <c:showPercent val="0"/>
          <c:showBubbleSize val="0"/>
        </c:dLbls>
        <c:gapWidth val="150"/>
        <c:axId val="563201401"/>
        <c:axId val="25356844"/>
      </c:barChart>
      <c:catAx>
        <c:axId val="563201401"/>
        <c:scaling>
          <c:orientation val="maxMin"/>
        </c:scaling>
        <c:delete val="0"/>
        <c:axPos val="l"/>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txPr>
          <a:bodyPr/>
          <a:lstStyle/>
          <a:p>
            <a:pPr lvl="0">
              <a:defRPr sz="2200" b="1">
                <a:solidFill>
                  <a:srgbClr val="000000"/>
                </a:solidFill>
                <a:latin typeface="Roboto"/>
              </a:defRPr>
            </a:pPr>
            <a:endParaRPr lang="en-US"/>
          </a:p>
        </c:txPr>
        <c:crossAx val="25356844"/>
        <c:crosses val="autoZero"/>
        <c:auto val="1"/>
        <c:lblAlgn val="ctr"/>
        <c:lblOffset val="100"/>
        <c:noMultiLvlLbl val="1"/>
      </c:catAx>
      <c:valAx>
        <c:axId val="25356844"/>
        <c:scaling>
          <c:orientation val="minMax"/>
          <c:max val="1"/>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 sourceLinked="1"/>
        <c:majorTickMark val="none"/>
        <c:minorTickMark val="none"/>
        <c:tickLblPos val="nextTo"/>
        <c:spPr>
          <a:ln/>
        </c:spPr>
        <c:txPr>
          <a:bodyPr/>
          <a:lstStyle/>
          <a:p>
            <a:pPr lvl="0">
              <a:defRPr sz="2200" b="0">
                <a:solidFill>
                  <a:srgbClr val="000000"/>
                </a:solidFill>
                <a:latin typeface="Roboto"/>
              </a:defRPr>
            </a:pPr>
            <a:endParaRPr lang="en-US"/>
          </a:p>
        </c:txPr>
        <c:crossAx val="563201401"/>
        <c:crosses val="max"/>
        <c:crossBetween val="between"/>
      </c:valAx>
    </c:plotArea>
    <c:legend>
      <c:legendPos val="r"/>
      <c:overlay val="0"/>
      <c:txPr>
        <a:bodyPr/>
        <a:lstStyle/>
        <a:p>
          <a:pPr lvl="0">
            <a:defRPr sz="2200"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b="0">
                <a:solidFill>
                  <a:srgbClr val="000000"/>
                </a:solidFill>
                <a:latin typeface="Roboto"/>
              </a:rPr>
              <a:t>All, Student, Hobbyist, Teacher and Professional</a:t>
            </a:r>
          </a:p>
        </c:rich>
      </c:tx>
      <c:overlay val="0"/>
    </c:title>
    <c:autoTitleDeleted val="0"/>
    <c:plotArea>
      <c:layout/>
      <c:barChart>
        <c:barDir val="bar"/>
        <c:grouping val="percentStacked"/>
        <c:varyColors val="1"/>
        <c:ser>
          <c:idx val="0"/>
          <c:order val="0"/>
          <c:tx>
            <c:strRef>
              <c:f>'Best Describes You'!$M$11</c:f>
              <c:strCache>
                <c:ptCount val="1"/>
                <c:pt idx="0">
                  <c:v>Curiosity</c:v>
                </c:pt>
              </c:strCache>
            </c:strRef>
          </c:tx>
          <c:spPr>
            <a:solidFill>
              <a:srgbClr val="4285F4"/>
            </a:solidFill>
            <a:ln cmpd="sng">
              <a:solidFill>
                <a:srgbClr val="000000"/>
              </a:solidFill>
            </a:ln>
          </c:spPr>
          <c:invertIfNegative val="1"/>
          <c:cat>
            <c:strRef>
              <c:f>'Best Describes You'!$N$10:$R$10</c:f>
              <c:strCache>
                <c:ptCount val="5"/>
                <c:pt idx="0">
                  <c:v>All</c:v>
                </c:pt>
                <c:pt idx="1">
                  <c:v>Student</c:v>
                </c:pt>
                <c:pt idx="2">
                  <c:v>Hobbyist</c:v>
                </c:pt>
                <c:pt idx="3">
                  <c:v>Teacher</c:v>
                </c:pt>
                <c:pt idx="4">
                  <c:v>Professional</c:v>
                </c:pt>
              </c:strCache>
            </c:strRef>
          </c:cat>
          <c:val>
            <c:numRef>
              <c:f>'Best Describes You'!$N$11:$R$11</c:f>
              <c:numCache>
                <c:formatCode>0%</c:formatCode>
                <c:ptCount val="5"/>
                <c:pt idx="0">
                  <c:v>0.79420432220039294</c:v>
                </c:pt>
                <c:pt idx="1">
                  <c:v>0.80585106382978722</c:v>
                </c:pt>
                <c:pt idx="2">
                  <c:v>0.83065380493033225</c:v>
                </c:pt>
                <c:pt idx="3">
                  <c:v>0.63829787234042556</c:v>
                </c:pt>
                <c:pt idx="4">
                  <c:v>0.69795918367346943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864-3F42-B7B6-9DFD7F432F41}"/>
            </c:ext>
          </c:extLst>
        </c:ser>
        <c:ser>
          <c:idx val="1"/>
          <c:order val="1"/>
          <c:tx>
            <c:strRef>
              <c:f>'Best Describes You'!$M$12</c:f>
              <c:strCache>
                <c:ptCount val="1"/>
                <c:pt idx="0">
                  <c:v>Experimenting</c:v>
                </c:pt>
              </c:strCache>
            </c:strRef>
          </c:tx>
          <c:spPr>
            <a:solidFill>
              <a:srgbClr val="DB4437"/>
            </a:solidFill>
            <a:ln cmpd="sng">
              <a:solidFill>
                <a:srgbClr val="000000"/>
              </a:solidFill>
            </a:ln>
          </c:spPr>
          <c:invertIfNegative val="1"/>
          <c:cat>
            <c:strRef>
              <c:f>'Best Describes You'!$N$10:$R$10</c:f>
              <c:strCache>
                <c:ptCount val="5"/>
                <c:pt idx="0">
                  <c:v>All</c:v>
                </c:pt>
                <c:pt idx="1">
                  <c:v>Student</c:v>
                </c:pt>
                <c:pt idx="2">
                  <c:v>Hobbyist</c:v>
                </c:pt>
                <c:pt idx="3">
                  <c:v>Teacher</c:v>
                </c:pt>
                <c:pt idx="4">
                  <c:v>Professional</c:v>
                </c:pt>
              </c:strCache>
            </c:strRef>
          </c:cat>
          <c:val>
            <c:numRef>
              <c:f>'Best Describes You'!$N$12:$R$12</c:f>
              <c:numCache>
                <c:formatCode>0%</c:formatCode>
                <c:ptCount val="5"/>
                <c:pt idx="0">
                  <c:v>0.63212180746561886</c:v>
                </c:pt>
                <c:pt idx="1">
                  <c:v>0.64627659574468088</c:v>
                </c:pt>
                <c:pt idx="2">
                  <c:v>0.61307609860664525</c:v>
                </c:pt>
                <c:pt idx="3">
                  <c:v>0.55319148936170215</c:v>
                </c:pt>
                <c:pt idx="4">
                  <c:v>0.68571428571428572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864-3F42-B7B6-9DFD7F432F41}"/>
            </c:ext>
          </c:extLst>
        </c:ser>
        <c:ser>
          <c:idx val="2"/>
          <c:order val="2"/>
          <c:tx>
            <c:strRef>
              <c:f>'Best Describes You'!$M$13</c:f>
              <c:strCache>
                <c:ptCount val="1"/>
                <c:pt idx="0">
                  <c:v>Personal Use</c:v>
                </c:pt>
              </c:strCache>
            </c:strRef>
          </c:tx>
          <c:spPr>
            <a:solidFill>
              <a:srgbClr val="F4B400"/>
            </a:solidFill>
            <a:ln cmpd="sng">
              <a:solidFill>
                <a:srgbClr val="000000"/>
              </a:solidFill>
            </a:ln>
          </c:spPr>
          <c:invertIfNegative val="1"/>
          <c:cat>
            <c:strRef>
              <c:f>'Best Describes You'!$N$10:$R$10</c:f>
              <c:strCache>
                <c:ptCount val="5"/>
                <c:pt idx="0">
                  <c:v>All</c:v>
                </c:pt>
                <c:pt idx="1">
                  <c:v>Student</c:v>
                </c:pt>
                <c:pt idx="2">
                  <c:v>Hobbyist</c:v>
                </c:pt>
                <c:pt idx="3">
                  <c:v>Teacher</c:v>
                </c:pt>
                <c:pt idx="4">
                  <c:v>Professional</c:v>
                </c:pt>
              </c:strCache>
            </c:strRef>
          </c:cat>
          <c:val>
            <c:numRef>
              <c:f>'Best Describes You'!$N$13:$R$13</c:f>
              <c:numCache>
                <c:formatCode>0%</c:formatCode>
                <c:ptCount val="5"/>
                <c:pt idx="0">
                  <c:v>0.24115913555992141</c:v>
                </c:pt>
                <c:pt idx="1">
                  <c:v>0.25930851063829785</c:v>
                </c:pt>
                <c:pt idx="2">
                  <c:v>0.25294748124330119</c:v>
                </c:pt>
                <c:pt idx="3">
                  <c:v>0.1702127659574468</c:v>
                </c:pt>
                <c:pt idx="4">
                  <c:v>0.17959183673469387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D864-3F42-B7B6-9DFD7F432F41}"/>
            </c:ext>
          </c:extLst>
        </c:ser>
        <c:ser>
          <c:idx val="3"/>
          <c:order val="3"/>
          <c:tx>
            <c:strRef>
              <c:f>'Best Describes You'!$M$14</c:f>
              <c:strCache>
                <c:ptCount val="1"/>
                <c:pt idx="0">
                  <c:v>Teaching Purposes</c:v>
                </c:pt>
              </c:strCache>
            </c:strRef>
          </c:tx>
          <c:spPr>
            <a:solidFill>
              <a:srgbClr val="0F9D58"/>
            </a:solidFill>
            <a:ln cmpd="sng">
              <a:solidFill>
                <a:srgbClr val="000000"/>
              </a:solidFill>
            </a:ln>
          </c:spPr>
          <c:invertIfNegative val="1"/>
          <c:cat>
            <c:strRef>
              <c:f>'Best Describes You'!$N$10:$R$10</c:f>
              <c:strCache>
                <c:ptCount val="5"/>
                <c:pt idx="0">
                  <c:v>All</c:v>
                </c:pt>
                <c:pt idx="1">
                  <c:v>Student</c:v>
                </c:pt>
                <c:pt idx="2">
                  <c:v>Hobbyist</c:v>
                </c:pt>
                <c:pt idx="3">
                  <c:v>Teacher</c:v>
                </c:pt>
                <c:pt idx="4">
                  <c:v>Professional</c:v>
                </c:pt>
              </c:strCache>
            </c:strRef>
          </c:cat>
          <c:val>
            <c:numRef>
              <c:f>'Best Describes You'!$N$14:$R$14</c:f>
              <c:numCache>
                <c:formatCode>0%</c:formatCode>
                <c:ptCount val="5"/>
                <c:pt idx="0">
                  <c:v>8.1532416502946958E-2</c:v>
                </c:pt>
                <c:pt idx="1">
                  <c:v>4.7872340425531915E-2</c:v>
                </c:pt>
                <c:pt idx="2">
                  <c:v>4.1800643086816719E-2</c:v>
                </c:pt>
                <c:pt idx="3">
                  <c:v>0.63829787234042556</c:v>
                </c:pt>
                <c:pt idx="4">
                  <c:v>0.11836734693877551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D864-3F42-B7B6-9DFD7F432F41}"/>
            </c:ext>
          </c:extLst>
        </c:ser>
        <c:ser>
          <c:idx val="4"/>
          <c:order val="4"/>
          <c:tx>
            <c:strRef>
              <c:f>'Best Describes You'!$M$15</c:f>
              <c:strCache>
                <c:ptCount val="1"/>
                <c:pt idx="0">
                  <c:v>Professional Use</c:v>
                </c:pt>
              </c:strCache>
            </c:strRef>
          </c:tx>
          <c:spPr>
            <a:solidFill>
              <a:srgbClr val="FF6D00"/>
            </a:solidFill>
            <a:ln cmpd="sng">
              <a:solidFill>
                <a:srgbClr val="000000"/>
              </a:solidFill>
            </a:ln>
          </c:spPr>
          <c:invertIfNegative val="1"/>
          <c:cat>
            <c:strRef>
              <c:f>'Best Describes You'!$N$10:$R$10</c:f>
              <c:strCache>
                <c:ptCount val="5"/>
                <c:pt idx="0">
                  <c:v>All</c:v>
                </c:pt>
                <c:pt idx="1">
                  <c:v>Student</c:v>
                </c:pt>
                <c:pt idx="2">
                  <c:v>Hobbyist</c:v>
                </c:pt>
                <c:pt idx="3">
                  <c:v>Teacher</c:v>
                </c:pt>
                <c:pt idx="4">
                  <c:v>Professional</c:v>
                </c:pt>
              </c:strCache>
            </c:strRef>
          </c:cat>
          <c:val>
            <c:numRef>
              <c:f>'Best Describes You'!$N$15:$R$15</c:f>
              <c:numCache>
                <c:formatCode>0%</c:formatCode>
                <c:ptCount val="5"/>
                <c:pt idx="0">
                  <c:v>6.7288801571709231E-2</c:v>
                </c:pt>
                <c:pt idx="1">
                  <c:v>4.920212765957447E-2</c:v>
                </c:pt>
                <c:pt idx="2">
                  <c:v>3.4297963558413719E-2</c:v>
                </c:pt>
                <c:pt idx="3">
                  <c:v>0.10638297872340426</c:v>
                </c:pt>
                <c:pt idx="4">
                  <c:v>0.22857142857142856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D864-3F42-B7B6-9DFD7F432F41}"/>
            </c:ext>
          </c:extLst>
        </c:ser>
        <c:dLbls>
          <c:showLegendKey val="0"/>
          <c:showVal val="0"/>
          <c:showCatName val="0"/>
          <c:showSerName val="0"/>
          <c:showPercent val="0"/>
          <c:showBubbleSize val="0"/>
        </c:dLbls>
        <c:gapWidth val="150"/>
        <c:overlap val="100"/>
        <c:axId val="1587389384"/>
        <c:axId val="1955131683"/>
      </c:barChart>
      <c:catAx>
        <c:axId val="1587389384"/>
        <c:scaling>
          <c:orientation val="maxMin"/>
        </c:scaling>
        <c:delete val="0"/>
        <c:axPos val="l"/>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955131683"/>
        <c:crosses val="autoZero"/>
        <c:auto val="1"/>
        <c:lblAlgn val="ctr"/>
        <c:lblOffset val="100"/>
        <c:noMultiLvlLbl val="1"/>
      </c:catAx>
      <c:valAx>
        <c:axId val="195513168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 sourceLinked="1"/>
        <c:majorTickMark val="none"/>
        <c:minorTickMark val="none"/>
        <c:tickLblPos val="nextTo"/>
        <c:spPr>
          <a:ln/>
        </c:spPr>
        <c:txPr>
          <a:bodyPr/>
          <a:lstStyle/>
          <a:p>
            <a:pPr lvl="0">
              <a:defRPr b="0">
                <a:solidFill>
                  <a:srgbClr val="000000"/>
                </a:solidFill>
                <a:latin typeface="Roboto"/>
              </a:defRPr>
            </a:pPr>
            <a:endParaRPr lang="en-US"/>
          </a:p>
        </c:txPr>
        <c:crossAx val="1587389384"/>
        <c:crosses val="max"/>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numRef>
              <c:f>'Survey Responses'!$A$1:$A$1000</c:f>
              <c:numCache>
                <c:formatCode>m/d/yyyy</c:formatCode>
                <c:ptCount val="1000"/>
                <c:pt idx="0">
                  <c:v>43542</c:v>
                </c:pt>
                <c:pt idx="1">
                  <c:v>43549</c:v>
                </c:pt>
                <c:pt idx="2">
                  <c:v>43556</c:v>
                </c:pt>
                <c:pt idx="3">
                  <c:v>43563</c:v>
                </c:pt>
                <c:pt idx="4">
                  <c:v>43570</c:v>
                </c:pt>
                <c:pt idx="5">
                  <c:v>43577</c:v>
                </c:pt>
                <c:pt idx="6">
                  <c:v>43584</c:v>
                </c:pt>
                <c:pt idx="7">
                  <c:v>43591</c:v>
                </c:pt>
                <c:pt idx="8">
                  <c:v>43598</c:v>
                </c:pt>
                <c:pt idx="9">
                  <c:v>43605</c:v>
                </c:pt>
                <c:pt idx="10">
                  <c:v>43612</c:v>
                </c:pt>
                <c:pt idx="11">
                  <c:v>43619</c:v>
                </c:pt>
                <c:pt idx="12">
                  <c:v>43626</c:v>
                </c:pt>
                <c:pt idx="13">
                  <c:v>43633</c:v>
                </c:pt>
                <c:pt idx="14">
                  <c:v>43640</c:v>
                </c:pt>
                <c:pt idx="15">
                  <c:v>43647</c:v>
                </c:pt>
                <c:pt idx="16">
                  <c:v>43654</c:v>
                </c:pt>
                <c:pt idx="17">
                  <c:v>43661</c:v>
                </c:pt>
                <c:pt idx="18">
                  <c:v>43668</c:v>
                </c:pt>
                <c:pt idx="19">
                  <c:v>43675</c:v>
                </c:pt>
                <c:pt idx="20">
                  <c:v>43682</c:v>
                </c:pt>
                <c:pt idx="21">
                  <c:v>43689</c:v>
                </c:pt>
                <c:pt idx="22">
                  <c:v>43696</c:v>
                </c:pt>
                <c:pt idx="23">
                  <c:v>43703</c:v>
                </c:pt>
                <c:pt idx="24">
                  <c:v>43710</c:v>
                </c:pt>
                <c:pt idx="25">
                  <c:v>43717</c:v>
                </c:pt>
                <c:pt idx="26">
                  <c:v>43724</c:v>
                </c:pt>
                <c:pt idx="27">
                  <c:v>43731</c:v>
                </c:pt>
                <c:pt idx="28">
                  <c:v>43738</c:v>
                </c:pt>
                <c:pt idx="29">
                  <c:v>43745</c:v>
                </c:pt>
                <c:pt idx="30">
                  <c:v>43752</c:v>
                </c:pt>
                <c:pt idx="31">
                  <c:v>43759</c:v>
                </c:pt>
                <c:pt idx="32">
                  <c:v>43766</c:v>
                </c:pt>
                <c:pt idx="33">
                  <c:v>43773</c:v>
                </c:pt>
                <c:pt idx="34">
                  <c:v>43780</c:v>
                </c:pt>
                <c:pt idx="35">
                  <c:v>43787</c:v>
                </c:pt>
                <c:pt idx="36">
                  <c:v>43794</c:v>
                </c:pt>
                <c:pt idx="37">
                  <c:v>43801</c:v>
                </c:pt>
                <c:pt idx="38">
                  <c:v>43808</c:v>
                </c:pt>
                <c:pt idx="39">
                  <c:v>43815</c:v>
                </c:pt>
                <c:pt idx="40">
                  <c:v>43822</c:v>
                </c:pt>
                <c:pt idx="41">
                  <c:v>43829</c:v>
                </c:pt>
                <c:pt idx="42">
                  <c:v>43836</c:v>
                </c:pt>
                <c:pt idx="43">
                  <c:v>43843</c:v>
                </c:pt>
                <c:pt idx="44">
                  <c:v>43850</c:v>
                </c:pt>
                <c:pt idx="45">
                  <c:v>43857</c:v>
                </c:pt>
                <c:pt idx="46">
                  <c:v>43864</c:v>
                </c:pt>
                <c:pt idx="47">
                  <c:v>43871</c:v>
                </c:pt>
                <c:pt idx="48">
                  <c:v>43878</c:v>
                </c:pt>
                <c:pt idx="49">
                  <c:v>43885</c:v>
                </c:pt>
                <c:pt idx="50">
                  <c:v>43892</c:v>
                </c:pt>
                <c:pt idx="51">
                  <c:v>43899</c:v>
                </c:pt>
                <c:pt idx="52">
                  <c:v>43906</c:v>
                </c:pt>
                <c:pt idx="53">
                  <c:v>43913</c:v>
                </c:pt>
                <c:pt idx="54">
                  <c:v>43920</c:v>
                </c:pt>
                <c:pt idx="55">
                  <c:v>43927</c:v>
                </c:pt>
                <c:pt idx="56">
                  <c:v>43934</c:v>
                </c:pt>
                <c:pt idx="57">
                  <c:v>43941</c:v>
                </c:pt>
                <c:pt idx="58">
                  <c:v>43948</c:v>
                </c:pt>
                <c:pt idx="59">
                  <c:v>43955</c:v>
                </c:pt>
                <c:pt idx="60">
                  <c:v>43962</c:v>
                </c:pt>
                <c:pt idx="61">
                  <c:v>43969</c:v>
                </c:pt>
                <c:pt idx="62">
                  <c:v>43976</c:v>
                </c:pt>
                <c:pt idx="63">
                  <c:v>43983</c:v>
                </c:pt>
                <c:pt idx="64">
                  <c:v>43990</c:v>
                </c:pt>
                <c:pt idx="65">
                  <c:v>43997</c:v>
                </c:pt>
                <c:pt idx="66">
                  <c:v>44004</c:v>
                </c:pt>
                <c:pt idx="67">
                  <c:v>44011</c:v>
                </c:pt>
                <c:pt idx="68">
                  <c:v>44018</c:v>
                </c:pt>
                <c:pt idx="69">
                  <c:v>44025</c:v>
                </c:pt>
                <c:pt idx="70">
                  <c:v>44032</c:v>
                </c:pt>
                <c:pt idx="71">
                  <c:v>44039</c:v>
                </c:pt>
                <c:pt idx="72">
                  <c:v>44046</c:v>
                </c:pt>
                <c:pt idx="73">
                  <c:v>44053</c:v>
                </c:pt>
                <c:pt idx="74">
                  <c:v>44060</c:v>
                </c:pt>
                <c:pt idx="75">
                  <c:v>44067</c:v>
                </c:pt>
                <c:pt idx="76">
                  <c:v>44074</c:v>
                </c:pt>
                <c:pt idx="77">
                  <c:v>44081</c:v>
                </c:pt>
                <c:pt idx="78">
                  <c:v>44088</c:v>
                </c:pt>
                <c:pt idx="79">
                  <c:v>44095</c:v>
                </c:pt>
                <c:pt idx="80">
                  <c:v>44102</c:v>
                </c:pt>
                <c:pt idx="81">
                  <c:v>44109</c:v>
                </c:pt>
                <c:pt idx="82">
                  <c:v>44116</c:v>
                </c:pt>
                <c:pt idx="83">
                  <c:v>44123</c:v>
                </c:pt>
                <c:pt idx="84">
                  <c:v>44130</c:v>
                </c:pt>
                <c:pt idx="85">
                  <c:v>44137</c:v>
                </c:pt>
                <c:pt idx="86">
                  <c:v>44144</c:v>
                </c:pt>
                <c:pt idx="87">
                  <c:v>44151</c:v>
                </c:pt>
                <c:pt idx="88">
                  <c:v>44158</c:v>
                </c:pt>
                <c:pt idx="89">
                  <c:v>44165</c:v>
                </c:pt>
                <c:pt idx="90">
                  <c:v>44172</c:v>
                </c:pt>
                <c:pt idx="91">
                  <c:v>44179</c:v>
                </c:pt>
                <c:pt idx="92">
                  <c:v>44186</c:v>
                </c:pt>
                <c:pt idx="93">
                  <c:v>44193</c:v>
                </c:pt>
                <c:pt idx="94">
                  <c:v>44200</c:v>
                </c:pt>
                <c:pt idx="95">
                  <c:v>44207</c:v>
                </c:pt>
                <c:pt idx="96">
                  <c:v>44214</c:v>
                </c:pt>
                <c:pt idx="97">
                  <c:v>44221</c:v>
                </c:pt>
                <c:pt idx="98">
                  <c:v>44228</c:v>
                </c:pt>
                <c:pt idx="99">
                  <c:v>44235</c:v>
                </c:pt>
                <c:pt idx="100">
                  <c:v>44242</c:v>
                </c:pt>
                <c:pt idx="101">
                  <c:v>44249</c:v>
                </c:pt>
                <c:pt idx="102">
                  <c:v>44256</c:v>
                </c:pt>
                <c:pt idx="103">
                  <c:v>44263</c:v>
                </c:pt>
                <c:pt idx="104">
                  <c:v>44270</c:v>
                </c:pt>
                <c:pt idx="105">
                  <c:v>44277</c:v>
                </c:pt>
                <c:pt idx="106">
                  <c:v>44284</c:v>
                </c:pt>
                <c:pt idx="107">
                  <c:v>44291</c:v>
                </c:pt>
                <c:pt idx="108">
                  <c:v>44298</c:v>
                </c:pt>
                <c:pt idx="109">
                  <c:v>44305</c:v>
                </c:pt>
                <c:pt idx="110">
                  <c:v>44312</c:v>
                </c:pt>
                <c:pt idx="111">
                  <c:v>44319</c:v>
                </c:pt>
                <c:pt idx="112">
                  <c:v>44326</c:v>
                </c:pt>
                <c:pt idx="113">
                  <c:v>44333</c:v>
                </c:pt>
                <c:pt idx="114">
                  <c:v>44340</c:v>
                </c:pt>
                <c:pt idx="115">
                  <c:v>44347</c:v>
                </c:pt>
                <c:pt idx="116">
                  <c:v>44354</c:v>
                </c:pt>
                <c:pt idx="117">
                  <c:v>44361</c:v>
                </c:pt>
                <c:pt idx="118">
                  <c:v>44368</c:v>
                </c:pt>
                <c:pt idx="119">
                  <c:v>44375</c:v>
                </c:pt>
                <c:pt idx="120">
                  <c:v>44382</c:v>
                </c:pt>
                <c:pt idx="121">
                  <c:v>44389</c:v>
                </c:pt>
                <c:pt idx="122">
                  <c:v>44396</c:v>
                </c:pt>
                <c:pt idx="123">
                  <c:v>44403</c:v>
                </c:pt>
                <c:pt idx="124">
                  <c:v>44410</c:v>
                </c:pt>
                <c:pt idx="125">
                  <c:v>44417</c:v>
                </c:pt>
                <c:pt idx="126">
                  <c:v>44424</c:v>
                </c:pt>
                <c:pt idx="127">
                  <c:v>44431</c:v>
                </c:pt>
                <c:pt idx="128">
                  <c:v>44438</c:v>
                </c:pt>
                <c:pt idx="129">
                  <c:v>44445</c:v>
                </c:pt>
                <c:pt idx="130">
                  <c:v>44452</c:v>
                </c:pt>
                <c:pt idx="131">
                  <c:v>44459</c:v>
                </c:pt>
                <c:pt idx="132">
                  <c:v>44466</c:v>
                </c:pt>
                <c:pt idx="133">
                  <c:v>44473</c:v>
                </c:pt>
                <c:pt idx="134">
                  <c:v>44480</c:v>
                </c:pt>
                <c:pt idx="135">
                  <c:v>44487</c:v>
                </c:pt>
                <c:pt idx="136">
                  <c:v>44494</c:v>
                </c:pt>
                <c:pt idx="137">
                  <c:v>44501</c:v>
                </c:pt>
                <c:pt idx="138">
                  <c:v>44508</c:v>
                </c:pt>
                <c:pt idx="139">
                  <c:v>44515</c:v>
                </c:pt>
                <c:pt idx="140">
                  <c:v>44522</c:v>
                </c:pt>
                <c:pt idx="141">
                  <c:v>44529</c:v>
                </c:pt>
                <c:pt idx="142">
                  <c:v>44536</c:v>
                </c:pt>
                <c:pt idx="143">
                  <c:v>44543</c:v>
                </c:pt>
                <c:pt idx="144">
                  <c:v>44550</c:v>
                </c:pt>
                <c:pt idx="145">
                  <c:v>44557</c:v>
                </c:pt>
                <c:pt idx="146">
                  <c:v>44564</c:v>
                </c:pt>
                <c:pt idx="147">
                  <c:v>44571</c:v>
                </c:pt>
                <c:pt idx="148">
                  <c:v>44578</c:v>
                </c:pt>
                <c:pt idx="149">
                  <c:v>44585</c:v>
                </c:pt>
                <c:pt idx="150">
                  <c:v>44592</c:v>
                </c:pt>
                <c:pt idx="151">
                  <c:v>44599</c:v>
                </c:pt>
                <c:pt idx="152">
                  <c:v>44606</c:v>
                </c:pt>
                <c:pt idx="153">
                  <c:v>44613</c:v>
                </c:pt>
                <c:pt idx="154">
                  <c:v>44620</c:v>
                </c:pt>
                <c:pt idx="155">
                  <c:v>44627</c:v>
                </c:pt>
                <c:pt idx="156">
                  <c:v>44634</c:v>
                </c:pt>
                <c:pt idx="157">
                  <c:v>44641</c:v>
                </c:pt>
                <c:pt idx="158">
                  <c:v>44648</c:v>
                </c:pt>
                <c:pt idx="159">
                  <c:v>44655</c:v>
                </c:pt>
                <c:pt idx="160">
                  <c:v>44662</c:v>
                </c:pt>
                <c:pt idx="161">
                  <c:v>44669</c:v>
                </c:pt>
                <c:pt idx="162">
                  <c:v>44676</c:v>
                </c:pt>
                <c:pt idx="163">
                  <c:v>44683</c:v>
                </c:pt>
                <c:pt idx="164">
                  <c:v>44690</c:v>
                </c:pt>
                <c:pt idx="165">
                  <c:v>44697</c:v>
                </c:pt>
                <c:pt idx="166">
                  <c:v>44704</c:v>
                </c:pt>
                <c:pt idx="167">
                  <c:v>44711</c:v>
                </c:pt>
                <c:pt idx="168">
                  <c:v>44718</c:v>
                </c:pt>
                <c:pt idx="169">
                  <c:v>44725</c:v>
                </c:pt>
                <c:pt idx="170">
                  <c:v>44732</c:v>
                </c:pt>
                <c:pt idx="171">
                  <c:v>44739</c:v>
                </c:pt>
                <c:pt idx="172">
                  <c:v>44746</c:v>
                </c:pt>
                <c:pt idx="173">
                  <c:v>44753</c:v>
                </c:pt>
                <c:pt idx="174">
                  <c:v>44760</c:v>
                </c:pt>
                <c:pt idx="175">
                  <c:v>44767</c:v>
                </c:pt>
                <c:pt idx="176">
                  <c:v>44774</c:v>
                </c:pt>
                <c:pt idx="177">
                  <c:v>44781</c:v>
                </c:pt>
                <c:pt idx="178">
                  <c:v>44788</c:v>
                </c:pt>
                <c:pt idx="179">
                  <c:v>44795</c:v>
                </c:pt>
                <c:pt idx="180">
                  <c:v>44802</c:v>
                </c:pt>
                <c:pt idx="181">
                  <c:v>44809</c:v>
                </c:pt>
                <c:pt idx="182">
                  <c:v>44816</c:v>
                </c:pt>
                <c:pt idx="183">
                  <c:v>44823</c:v>
                </c:pt>
                <c:pt idx="184">
                  <c:v>44830</c:v>
                </c:pt>
                <c:pt idx="185">
                  <c:v>44837</c:v>
                </c:pt>
                <c:pt idx="186">
                  <c:v>44844</c:v>
                </c:pt>
                <c:pt idx="187">
                  <c:v>44851</c:v>
                </c:pt>
                <c:pt idx="188">
                  <c:v>44858</c:v>
                </c:pt>
                <c:pt idx="189">
                  <c:v>44865</c:v>
                </c:pt>
                <c:pt idx="190">
                  <c:v>44872</c:v>
                </c:pt>
                <c:pt idx="191">
                  <c:v>44879</c:v>
                </c:pt>
                <c:pt idx="192">
                  <c:v>44886</c:v>
                </c:pt>
                <c:pt idx="193">
                  <c:v>44893</c:v>
                </c:pt>
                <c:pt idx="194">
                  <c:v>44900</c:v>
                </c:pt>
                <c:pt idx="195">
                  <c:v>44907</c:v>
                </c:pt>
                <c:pt idx="196">
                  <c:v>44914</c:v>
                </c:pt>
                <c:pt idx="197">
                  <c:v>44921</c:v>
                </c:pt>
                <c:pt idx="198">
                  <c:v>44928</c:v>
                </c:pt>
              </c:numCache>
            </c:numRef>
          </c:cat>
          <c:val>
            <c:numRef>
              <c:f>'Survey Responses'!$B$1:$B$1000</c:f>
              <c:numCache>
                <c:formatCode>General</c:formatCode>
                <c:ptCount val="1000"/>
                <c:pt idx="0">
                  <c:v>0</c:v>
                </c:pt>
                <c:pt idx="1">
                  <c:v>204</c:v>
                </c:pt>
                <c:pt idx="2">
                  <c:v>136</c:v>
                </c:pt>
                <c:pt idx="3">
                  <c:v>100</c:v>
                </c:pt>
                <c:pt idx="4">
                  <c:v>103</c:v>
                </c:pt>
                <c:pt idx="5">
                  <c:v>37</c:v>
                </c:pt>
                <c:pt idx="6">
                  <c:v>35</c:v>
                </c:pt>
                <c:pt idx="7">
                  <c:v>25</c:v>
                </c:pt>
                <c:pt idx="8">
                  <c:v>86</c:v>
                </c:pt>
                <c:pt idx="9">
                  <c:v>61</c:v>
                </c:pt>
                <c:pt idx="10">
                  <c:v>50</c:v>
                </c:pt>
                <c:pt idx="11">
                  <c:v>20</c:v>
                </c:pt>
                <c:pt idx="12">
                  <c:v>22</c:v>
                </c:pt>
                <c:pt idx="13">
                  <c:v>37</c:v>
                </c:pt>
                <c:pt idx="14">
                  <c:v>55</c:v>
                </c:pt>
                <c:pt idx="15">
                  <c:v>23</c:v>
                </c:pt>
                <c:pt idx="16">
                  <c:v>39</c:v>
                </c:pt>
                <c:pt idx="17">
                  <c:v>65</c:v>
                </c:pt>
                <c:pt idx="18">
                  <c:v>45</c:v>
                </c:pt>
                <c:pt idx="19">
                  <c:v>27</c:v>
                </c:pt>
                <c:pt idx="20">
                  <c:v>17</c:v>
                </c:pt>
                <c:pt idx="21">
                  <c:v>26</c:v>
                </c:pt>
                <c:pt idx="22">
                  <c:v>27</c:v>
                </c:pt>
                <c:pt idx="23">
                  <c:v>33</c:v>
                </c:pt>
                <c:pt idx="24">
                  <c:v>32</c:v>
                </c:pt>
                <c:pt idx="25">
                  <c:v>20</c:v>
                </c:pt>
                <c:pt idx="26">
                  <c:v>21</c:v>
                </c:pt>
                <c:pt idx="27">
                  <c:v>25</c:v>
                </c:pt>
                <c:pt idx="28">
                  <c:v>33</c:v>
                </c:pt>
                <c:pt idx="29">
                  <c:v>31</c:v>
                </c:pt>
                <c:pt idx="30">
                  <c:v>21</c:v>
                </c:pt>
                <c:pt idx="31">
                  <c:v>14</c:v>
                </c:pt>
                <c:pt idx="32">
                  <c:v>14</c:v>
                </c:pt>
                <c:pt idx="33">
                  <c:v>16</c:v>
                </c:pt>
                <c:pt idx="34">
                  <c:v>17</c:v>
                </c:pt>
                <c:pt idx="35">
                  <c:v>8</c:v>
                </c:pt>
                <c:pt idx="36">
                  <c:v>6</c:v>
                </c:pt>
                <c:pt idx="37">
                  <c:v>14</c:v>
                </c:pt>
                <c:pt idx="38">
                  <c:v>10</c:v>
                </c:pt>
                <c:pt idx="39">
                  <c:v>12</c:v>
                </c:pt>
                <c:pt idx="40">
                  <c:v>3</c:v>
                </c:pt>
                <c:pt idx="41">
                  <c:v>9</c:v>
                </c:pt>
                <c:pt idx="42">
                  <c:v>14</c:v>
                </c:pt>
                <c:pt idx="43">
                  <c:v>7</c:v>
                </c:pt>
                <c:pt idx="44">
                  <c:v>10</c:v>
                </c:pt>
                <c:pt idx="45">
                  <c:v>11</c:v>
                </c:pt>
                <c:pt idx="46">
                  <c:v>16</c:v>
                </c:pt>
                <c:pt idx="47">
                  <c:v>11</c:v>
                </c:pt>
                <c:pt idx="48">
                  <c:v>6</c:v>
                </c:pt>
                <c:pt idx="49">
                  <c:v>5</c:v>
                </c:pt>
                <c:pt idx="50">
                  <c:v>11</c:v>
                </c:pt>
                <c:pt idx="51">
                  <c:v>11</c:v>
                </c:pt>
                <c:pt idx="52">
                  <c:v>10</c:v>
                </c:pt>
                <c:pt idx="53">
                  <c:v>16</c:v>
                </c:pt>
                <c:pt idx="54">
                  <c:v>13</c:v>
                </c:pt>
                <c:pt idx="55">
                  <c:v>12</c:v>
                </c:pt>
                <c:pt idx="56">
                  <c:v>9</c:v>
                </c:pt>
                <c:pt idx="57">
                  <c:v>16</c:v>
                </c:pt>
                <c:pt idx="58">
                  <c:v>12</c:v>
                </c:pt>
                <c:pt idx="59">
                  <c:v>10</c:v>
                </c:pt>
                <c:pt idx="60">
                  <c:v>12</c:v>
                </c:pt>
                <c:pt idx="61">
                  <c:v>6</c:v>
                </c:pt>
                <c:pt idx="62">
                  <c:v>11</c:v>
                </c:pt>
                <c:pt idx="63">
                  <c:v>4</c:v>
                </c:pt>
                <c:pt idx="64">
                  <c:v>7</c:v>
                </c:pt>
                <c:pt idx="65">
                  <c:v>9</c:v>
                </c:pt>
                <c:pt idx="66">
                  <c:v>8</c:v>
                </c:pt>
                <c:pt idx="67">
                  <c:v>8</c:v>
                </c:pt>
                <c:pt idx="68">
                  <c:v>8</c:v>
                </c:pt>
                <c:pt idx="69">
                  <c:v>10</c:v>
                </c:pt>
                <c:pt idx="70">
                  <c:v>12</c:v>
                </c:pt>
                <c:pt idx="71">
                  <c:v>8</c:v>
                </c:pt>
                <c:pt idx="72">
                  <c:v>8</c:v>
                </c:pt>
                <c:pt idx="73">
                  <c:v>12</c:v>
                </c:pt>
                <c:pt idx="74">
                  <c:v>9</c:v>
                </c:pt>
                <c:pt idx="75">
                  <c:v>4</c:v>
                </c:pt>
                <c:pt idx="76">
                  <c:v>6</c:v>
                </c:pt>
                <c:pt idx="77">
                  <c:v>5</c:v>
                </c:pt>
                <c:pt idx="78">
                  <c:v>8</c:v>
                </c:pt>
                <c:pt idx="79">
                  <c:v>6</c:v>
                </c:pt>
                <c:pt idx="80">
                  <c:v>15</c:v>
                </c:pt>
                <c:pt idx="81">
                  <c:v>5</c:v>
                </c:pt>
                <c:pt idx="82">
                  <c:v>20</c:v>
                </c:pt>
                <c:pt idx="83">
                  <c:v>6</c:v>
                </c:pt>
                <c:pt idx="84">
                  <c:v>10</c:v>
                </c:pt>
                <c:pt idx="85">
                  <c:v>3</c:v>
                </c:pt>
                <c:pt idx="86">
                  <c:v>8</c:v>
                </c:pt>
                <c:pt idx="87">
                  <c:v>8</c:v>
                </c:pt>
                <c:pt idx="88">
                  <c:v>4</c:v>
                </c:pt>
                <c:pt idx="89">
                  <c:v>8</c:v>
                </c:pt>
                <c:pt idx="90">
                  <c:v>7</c:v>
                </c:pt>
                <c:pt idx="91">
                  <c:v>7</c:v>
                </c:pt>
                <c:pt idx="92">
                  <c:v>3</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1</c:v>
                </c:pt>
                <c:pt idx="112">
                  <c:v>0</c:v>
                </c:pt>
                <c:pt idx="113">
                  <c:v>1</c:v>
                </c:pt>
                <c:pt idx="114">
                  <c:v>0</c:v>
                </c:pt>
                <c:pt idx="115">
                  <c:v>0</c:v>
                </c:pt>
                <c:pt idx="116">
                  <c:v>0</c:v>
                </c:pt>
                <c:pt idx="117">
                  <c:v>0</c:v>
                </c:pt>
                <c:pt idx="118">
                  <c:v>0</c:v>
                </c:pt>
                <c:pt idx="119">
                  <c:v>0</c:v>
                </c:pt>
                <c:pt idx="120">
                  <c:v>1</c:v>
                </c:pt>
                <c:pt idx="121">
                  <c:v>0</c:v>
                </c:pt>
                <c:pt idx="122">
                  <c:v>0</c:v>
                </c:pt>
                <c:pt idx="123">
                  <c:v>1</c:v>
                </c:pt>
                <c:pt idx="124">
                  <c:v>0</c:v>
                </c:pt>
                <c:pt idx="125">
                  <c:v>0</c:v>
                </c:pt>
                <c:pt idx="126">
                  <c:v>0</c:v>
                </c:pt>
                <c:pt idx="127">
                  <c:v>0</c:v>
                </c:pt>
                <c:pt idx="128">
                  <c:v>1</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1</c:v>
                </c:pt>
                <c:pt idx="180">
                  <c:v>0</c:v>
                </c:pt>
                <c:pt idx="181">
                  <c:v>0</c:v>
                </c:pt>
                <c:pt idx="182">
                  <c:v>0</c:v>
                </c:pt>
                <c:pt idx="183">
                  <c:v>1</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B13-904A-91E5-449AAEBC9C51}"/>
            </c:ext>
          </c:extLst>
        </c:ser>
        <c:dLbls>
          <c:showLegendKey val="0"/>
          <c:showVal val="0"/>
          <c:showCatName val="0"/>
          <c:showSerName val="0"/>
          <c:showPercent val="0"/>
          <c:showBubbleSize val="0"/>
        </c:dLbls>
        <c:gapWidth val="150"/>
        <c:axId val="1866303503"/>
        <c:axId val="270619288"/>
      </c:barChart>
      <c:dateAx>
        <c:axId val="1866303503"/>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270619288"/>
        <c:crosses val="autoZero"/>
        <c:auto val="1"/>
        <c:lblOffset val="100"/>
        <c:baseTimeUnit val="days"/>
      </c:dateAx>
      <c:valAx>
        <c:axId val="2706192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866303503"/>
        <c:crosses val="autoZero"/>
        <c:crossBetween val="between"/>
      </c:valAx>
    </c:plotArea>
    <c:legend>
      <c:legendPos val="r"/>
      <c:overlay val="0"/>
      <c:txPr>
        <a:bodyPr/>
        <a:lstStyle/>
        <a:p>
          <a:pPr lvl="0" rt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areaChart>
        <c:grouping val="standard"/>
        <c:varyColors val="1"/>
        <c:ser>
          <c:idx val="0"/>
          <c:order val="0"/>
          <c:spPr>
            <a:solidFill>
              <a:srgbClr val="4285F4">
                <a:alpha val="30000"/>
              </a:srgbClr>
            </a:solidFill>
            <a:ln cmpd="sng">
              <a:solidFill>
                <a:srgbClr val="4285F4"/>
              </a:solidFill>
            </a:ln>
          </c:spPr>
          <c:trendline>
            <c:name>Yearly Moving Average</c:name>
            <c:spPr>
              <a:ln w="38100">
                <a:solidFill>
                  <a:srgbClr val="6AA84F"/>
                </a:solidFill>
              </a:ln>
            </c:spPr>
            <c:trendlineType val="exp"/>
            <c:dispRSqr val="0"/>
            <c:dispEq val="0"/>
          </c:trendline>
          <c:cat>
            <c:numRef>
              <c:f>'Google Search'!$D$3:$D$62</c:f>
              <c:numCache>
                <c:formatCode>m/d/yyyy</c:formatCode>
                <c:ptCount val="60"/>
                <c:pt idx="0">
                  <c:v>42253</c:v>
                </c:pt>
                <c:pt idx="1">
                  <c:v>42283</c:v>
                </c:pt>
                <c:pt idx="2">
                  <c:v>42313</c:v>
                </c:pt>
                <c:pt idx="3">
                  <c:v>42343</c:v>
                </c:pt>
                <c:pt idx="4">
                  <c:v>42373</c:v>
                </c:pt>
                <c:pt idx="5">
                  <c:v>42403</c:v>
                </c:pt>
                <c:pt idx="6">
                  <c:v>42433</c:v>
                </c:pt>
                <c:pt idx="7">
                  <c:v>42463</c:v>
                </c:pt>
                <c:pt idx="8">
                  <c:v>42493</c:v>
                </c:pt>
                <c:pt idx="9">
                  <c:v>42523</c:v>
                </c:pt>
                <c:pt idx="10">
                  <c:v>42553</c:v>
                </c:pt>
                <c:pt idx="11">
                  <c:v>42583</c:v>
                </c:pt>
                <c:pt idx="12">
                  <c:v>42613</c:v>
                </c:pt>
                <c:pt idx="13">
                  <c:v>42643</c:v>
                </c:pt>
                <c:pt idx="14">
                  <c:v>42673</c:v>
                </c:pt>
                <c:pt idx="15">
                  <c:v>42703</c:v>
                </c:pt>
                <c:pt idx="16">
                  <c:v>42733</c:v>
                </c:pt>
                <c:pt idx="17">
                  <c:v>42763</c:v>
                </c:pt>
                <c:pt idx="18">
                  <c:v>42793</c:v>
                </c:pt>
                <c:pt idx="19">
                  <c:v>42823</c:v>
                </c:pt>
                <c:pt idx="20">
                  <c:v>42853</c:v>
                </c:pt>
                <c:pt idx="21">
                  <c:v>42883</c:v>
                </c:pt>
                <c:pt idx="22">
                  <c:v>42913</c:v>
                </c:pt>
                <c:pt idx="23">
                  <c:v>42943</c:v>
                </c:pt>
                <c:pt idx="24">
                  <c:v>42973</c:v>
                </c:pt>
                <c:pt idx="25">
                  <c:v>43003</c:v>
                </c:pt>
                <c:pt idx="26">
                  <c:v>43033</c:v>
                </c:pt>
                <c:pt idx="27">
                  <c:v>43063</c:v>
                </c:pt>
                <c:pt idx="28">
                  <c:v>43093</c:v>
                </c:pt>
                <c:pt idx="29">
                  <c:v>43123</c:v>
                </c:pt>
                <c:pt idx="30">
                  <c:v>43153</c:v>
                </c:pt>
                <c:pt idx="31">
                  <c:v>43183</c:v>
                </c:pt>
                <c:pt idx="32">
                  <c:v>43213</c:v>
                </c:pt>
                <c:pt idx="33">
                  <c:v>43243</c:v>
                </c:pt>
                <c:pt idx="34">
                  <c:v>43273</c:v>
                </c:pt>
                <c:pt idx="35">
                  <c:v>43303</c:v>
                </c:pt>
                <c:pt idx="36">
                  <c:v>43333</c:v>
                </c:pt>
                <c:pt idx="37">
                  <c:v>43363</c:v>
                </c:pt>
                <c:pt idx="38">
                  <c:v>43393</c:v>
                </c:pt>
                <c:pt idx="39">
                  <c:v>43423</c:v>
                </c:pt>
                <c:pt idx="40">
                  <c:v>43453</c:v>
                </c:pt>
                <c:pt idx="41">
                  <c:v>43483</c:v>
                </c:pt>
                <c:pt idx="42">
                  <c:v>43513</c:v>
                </c:pt>
                <c:pt idx="43">
                  <c:v>43543</c:v>
                </c:pt>
                <c:pt idx="44">
                  <c:v>43573</c:v>
                </c:pt>
                <c:pt idx="45">
                  <c:v>43603</c:v>
                </c:pt>
                <c:pt idx="46">
                  <c:v>43633</c:v>
                </c:pt>
                <c:pt idx="47">
                  <c:v>43663</c:v>
                </c:pt>
                <c:pt idx="48">
                  <c:v>43693</c:v>
                </c:pt>
                <c:pt idx="49">
                  <c:v>43723</c:v>
                </c:pt>
                <c:pt idx="50">
                  <c:v>43753</c:v>
                </c:pt>
                <c:pt idx="51">
                  <c:v>43783</c:v>
                </c:pt>
                <c:pt idx="52">
                  <c:v>43813</c:v>
                </c:pt>
                <c:pt idx="53">
                  <c:v>43843</c:v>
                </c:pt>
                <c:pt idx="54">
                  <c:v>43873</c:v>
                </c:pt>
                <c:pt idx="55">
                  <c:v>43903</c:v>
                </c:pt>
                <c:pt idx="56">
                  <c:v>43933</c:v>
                </c:pt>
                <c:pt idx="57">
                  <c:v>43963</c:v>
                </c:pt>
                <c:pt idx="58">
                  <c:v>43993</c:v>
                </c:pt>
                <c:pt idx="59">
                  <c:v>44023</c:v>
                </c:pt>
              </c:numCache>
            </c:numRef>
          </c:cat>
          <c:val>
            <c:numRef>
              <c:f>'Google Search'!$E$3:$E$62</c:f>
              <c:numCache>
                <c:formatCode>General</c:formatCode>
                <c:ptCount val="60"/>
                <c:pt idx="0">
                  <c:v>56</c:v>
                </c:pt>
                <c:pt idx="1">
                  <c:v>27</c:v>
                </c:pt>
                <c:pt idx="2">
                  <c:v>40</c:v>
                </c:pt>
                <c:pt idx="3">
                  <c:v>49</c:v>
                </c:pt>
                <c:pt idx="4">
                  <c:v>30</c:v>
                </c:pt>
                <c:pt idx="5">
                  <c:v>24</c:v>
                </c:pt>
                <c:pt idx="6">
                  <c:v>47</c:v>
                </c:pt>
                <c:pt idx="7">
                  <c:v>39</c:v>
                </c:pt>
                <c:pt idx="8">
                  <c:v>28</c:v>
                </c:pt>
                <c:pt idx="9">
                  <c:v>42</c:v>
                </c:pt>
                <c:pt idx="10">
                  <c:v>30</c:v>
                </c:pt>
                <c:pt idx="11">
                  <c:v>34</c:v>
                </c:pt>
                <c:pt idx="12">
                  <c:v>36</c:v>
                </c:pt>
                <c:pt idx="13">
                  <c:v>41</c:v>
                </c:pt>
                <c:pt idx="14">
                  <c:v>30</c:v>
                </c:pt>
                <c:pt idx="15">
                  <c:v>39</c:v>
                </c:pt>
                <c:pt idx="16">
                  <c:v>44</c:v>
                </c:pt>
                <c:pt idx="17">
                  <c:v>22</c:v>
                </c:pt>
                <c:pt idx="18">
                  <c:v>42</c:v>
                </c:pt>
                <c:pt idx="19">
                  <c:v>49</c:v>
                </c:pt>
                <c:pt idx="20">
                  <c:v>35</c:v>
                </c:pt>
                <c:pt idx="21">
                  <c:v>41</c:v>
                </c:pt>
                <c:pt idx="22">
                  <c:v>34</c:v>
                </c:pt>
                <c:pt idx="23">
                  <c:v>24</c:v>
                </c:pt>
                <c:pt idx="24">
                  <c:v>39</c:v>
                </c:pt>
                <c:pt idx="25">
                  <c:v>46</c:v>
                </c:pt>
                <c:pt idx="26">
                  <c:v>50</c:v>
                </c:pt>
                <c:pt idx="27">
                  <c:v>33</c:v>
                </c:pt>
                <c:pt idx="28">
                  <c:v>44</c:v>
                </c:pt>
                <c:pt idx="29">
                  <c:v>36</c:v>
                </c:pt>
                <c:pt idx="30">
                  <c:v>30</c:v>
                </c:pt>
                <c:pt idx="31">
                  <c:v>46</c:v>
                </c:pt>
                <c:pt idx="32">
                  <c:v>37</c:v>
                </c:pt>
                <c:pt idx="33">
                  <c:v>30</c:v>
                </c:pt>
                <c:pt idx="34">
                  <c:v>9</c:v>
                </c:pt>
                <c:pt idx="35">
                  <c:v>38</c:v>
                </c:pt>
                <c:pt idx="36">
                  <c:v>36</c:v>
                </c:pt>
                <c:pt idx="37">
                  <c:v>46</c:v>
                </c:pt>
                <c:pt idx="38">
                  <c:v>33</c:v>
                </c:pt>
                <c:pt idx="39">
                  <c:v>24</c:v>
                </c:pt>
                <c:pt idx="40">
                  <c:v>23</c:v>
                </c:pt>
                <c:pt idx="41">
                  <c:v>32</c:v>
                </c:pt>
                <c:pt idx="42">
                  <c:v>214</c:v>
                </c:pt>
                <c:pt idx="43">
                  <c:v>144</c:v>
                </c:pt>
                <c:pt idx="44">
                  <c:v>64</c:v>
                </c:pt>
                <c:pt idx="45">
                  <c:v>102</c:v>
                </c:pt>
                <c:pt idx="46">
                  <c:v>84</c:v>
                </c:pt>
                <c:pt idx="47">
                  <c:v>78</c:v>
                </c:pt>
                <c:pt idx="48">
                  <c:v>59</c:v>
                </c:pt>
                <c:pt idx="49">
                  <c:v>105</c:v>
                </c:pt>
                <c:pt idx="50">
                  <c:v>84</c:v>
                </c:pt>
                <c:pt idx="51">
                  <c:v>70</c:v>
                </c:pt>
                <c:pt idx="52">
                  <c:v>89</c:v>
                </c:pt>
                <c:pt idx="53">
                  <c:v>63</c:v>
                </c:pt>
                <c:pt idx="54">
                  <c:v>62</c:v>
                </c:pt>
                <c:pt idx="55">
                  <c:v>64</c:v>
                </c:pt>
                <c:pt idx="56">
                  <c:v>75</c:v>
                </c:pt>
                <c:pt idx="57">
                  <c:v>42</c:v>
                </c:pt>
                <c:pt idx="58">
                  <c:v>44</c:v>
                </c:pt>
                <c:pt idx="59">
                  <c:v>62</c:v>
                </c:pt>
              </c:numCache>
            </c:numRef>
          </c:val>
          <c:extLst>
            <c:ext xmlns:c16="http://schemas.microsoft.com/office/drawing/2014/chart" uri="{C3380CC4-5D6E-409C-BE32-E72D297353CC}">
              <c16:uniqueId val="{00000001-3FE9-0543-B898-08D51D838811}"/>
            </c:ext>
          </c:extLst>
        </c:ser>
        <c:dLbls>
          <c:showLegendKey val="0"/>
          <c:showVal val="0"/>
          <c:showCatName val="0"/>
          <c:showSerName val="0"/>
          <c:showPercent val="0"/>
          <c:showBubbleSize val="0"/>
        </c:dLbls>
        <c:axId val="249420061"/>
        <c:axId val="47553180"/>
      </c:areaChart>
      <c:dateAx>
        <c:axId val="249420061"/>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47553180"/>
        <c:crosses val="autoZero"/>
        <c:auto val="1"/>
        <c:lblOffset val="100"/>
        <c:baseTimeUnit val="months"/>
      </c:dateAx>
      <c:valAx>
        <c:axId val="475531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249420061"/>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areaChart>
        <c:grouping val="standard"/>
        <c:varyColors val="1"/>
        <c:ser>
          <c:idx val="0"/>
          <c:order val="0"/>
          <c:spPr>
            <a:solidFill>
              <a:srgbClr val="4285F4">
                <a:alpha val="30000"/>
              </a:srgbClr>
            </a:solidFill>
            <a:ln cmpd="sng">
              <a:solidFill>
                <a:srgbClr val="4285F4"/>
              </a:solidFill>
            </a:ln>
          </c:spPr>
          <c:trendline>
            <c:name>Yearly Moving Average</c:name>
            <c:spPr>
              <a:ln w="38100">
                <a:solidFill>
                  <a:srgbClr val="6AA84F"/>
                </a:solidFill>
              </a:ln>
            </c:spPr>
            <c:trendlineType val="exp"/>
            <c:dispRSqr val="0"/>
            <c:dispEq val="0"/>
          </c:trendline>
          <c:cat>
            <c:numRef>
              <c:f>'Copy of Google Search'!$D$3:$D$77</c:f>
              <c:numCache>
                <c:formatCode>m/d/yyyy</c:formatCode>
                <c:ptCount val="75"/>
                <c:pt idx="0">
                  <c:v>42370</c:v>
                </c:pt>
                <c:pt idx="1">
                  <c:v>42430</c:v>
                </c:pt>
                <c:pt idx="2">
                  <c:v>42491</c:v>
                </c:pt>
                <c:pt idx="3">
                  <c:v>42552</c:v>
                </c:pt>
                <c:pt idx="4">
                  <c:v>42614</c:v>
                </c:pt>
                <c:pt idx="5">
                  <c:v>42675</c:v>
                </c:pt>
                <c:pt idx="6">
                  <c:v>42736</c:v>
                </c:pt>
                <c:pt idx="7">
                  <c:v>42795</c:v>
                </c:pt>
                <c:pt idx="8">
                  <c:v>42856</c:v>
                </c:pt>
                <c:pt idx="9">
                  <c:v>42917</c:v>
                </c:pt>
                <c:pt idx="10">
                  <c:v>42979</c:v>
                </c:pt>
                <c:pt idx="11">
                  <c:v>43040</c:v>
                </c:pt>
                <c:pt idx="12">
                  <c:v>43101</c:v>
                </c:pt>
                <c:pt idx="13">
                  <c:v>43160</c:v>
                </c:pt>
                <c:pt idx="14">
                  <c:v>43221</c:v>
                </c:pt>
                <c:pt idx="15">
                  <c:v>43282</c:v>
                </c:pt>
                <c:pt idx="16">
                  <c:v>43344</c:v>
                </c:pt>
                <c:pt idx="17">
                  <c:v>43405</c:v>
                </c:pt>
                <c:pt idx="18">
                  <c:v>43466</c:v>
                </c:pt>
                <c:pt idx="19">
                  <c:v>43525</c:v>
                </c:pt>
                <c:pt idx="20">
                  <c:v>43586</c:v>
                </c:pt>
                <c:pt idx="21">
                  <c:v>43647</c:v>
                </c:pt>
                <c:pt idx="22">
                  <c:v>43709</c:v>
                </c:pt>
                <c:pt idx="23">
                  <c:v>43770</c:v>
                </c:pt>
                <c:pt idx="24">
                  <c:v>43831</c:v>
                </c:pt>
                <c:pt idx="25">
                  <c:v>43891</c:v>
                </c:pt>
                <c:pt idx="26">
                  <c:v>43952</c:v>
                </c:pt>
                <c:pt idx="27">
                  <c:v>44013</c:v>
                </c:pt>
                <c:pt idx="28">
                  <c:v>44075</c:v>
                </c:pt>
                <c:pt idx="29">
                  <c:v>44136</c:v>
                </c:pt>
                <c:pt idx="30">
                  <c:v>44197</c:v>
                </c:pt>
                <c:pt idx="31">
                  <c:v>44256</c:v>
                </c:pt>
                <c:pt idx="32">
                  <c:v>44317</c:v>
                </c:pt>
                <c:pt idx="33">
                  <c:v>44378</c:v>
                </c:pt>
                <c:pt idx="34">
                  <c:v>44440</c:v>
                </c:pt>
                <c:pt idx="35">
                  <c:v>44501</c:v>
                </c:pt>
                <c:pt idx="36">
                  <c:v>44562</c:v>
                </c:pt>
                <c:pt idx="37">
                  <c:v>44621</c:v>
                </c:pt>
                <c:pt idx="38">
                  <c:v>44682</c:v>
                </c:pt>
                <c:pt idx="39">
                  <c:v>44743</c:v>
                </c:pt>
                <c:pt idx="40">
                  <c:v>44805</c:v>
                </c:pt>
                <c:pt idx="41">
                  <c:v>44866</c:v>
                </c:pt>
                <c:pt idx="42">
                  <c:v>44927</c:v>
                </c:pt>
                <c:pt idx="43">
                  <c:v>44986</c:v>
                </c:pt>
                <c:pt idx="44">
                  <c:v>45047</c:v>
                </c:pt>
                <c:pt idx="45">
                  <c:v>45108</c:v>
                </c:pt>
                <c:pt idx="46">
                  <c:v>45170</c:v>
                </c:pt>
                <c:pt idx="47">
                  <c:v>45231</c:v>
                </c:pt>
                <c:pt idx="48">
                  <c:v>45292</c:v>
                </c:pt>
              </c:numCache>
            </c:numRef>
          </c:cat>
          <c:val>
            <c:numRef>
              <c:f>'Copy of Google Search'!$E$3:$E$77</c:f>
              <c:numCache>
                <c:formatCode>General</c:formatCode>
                <c:ptCount val="75"/>
                <c:pt idx="0">
                  <c:v>25</c:v>
                </c:pt>
                <c:pt idx="1">
                  <c:v>31</c:v>
                </c:pt>
                <c:pt idx="2">
                  <c:v>18</c:v>
                </c:pt>
                <c:pt idx="3">
                  <c:v>23</c:v>
                </c:pt>
                <c:pt idx="4">
                  <c:v>18</c:v>
                </c:pt>
                <c:pt idx="5">
                  <c:v>13</c:v>
                </c:pt>
                <c:pt idx="6">
                  <c:v>25</c:v>
                </c:pt>
                <c:pt idx="7">
                  <c:v>4</c:v>
                </c:pt>
                <c:pt idx="8">
                  <c:v>4</c:v>
                </c:pt>
                <c:pt idx="9">
                  <c:v>13</c:v>
                </c:pt>
                <c:pt idx="10">
                  <c:v>36</c:v>
                </c:pt>
                <c:pt idx="11">
                  <c:v>12</c:v>
                </c:pt>
                <c:pt idx="12">
                  <c:v>44</c:v>
                </c:pt>
                <c:pt idx="13">
                  <c:v>23</c:v>
                </c:pt>
                <c:pt idx="14">
                  <c:v>35</c:v>
                </c:pt>
                <c:pt idx="15">
                  <c:v>4</c:v>
                </c:pt>
                <c:pt idx="16">
                  <c:v>16</c:v>
                </c:pt>
                <c:pt idx="17">
                  <c:v>8</c:v>
                </c:pt>
                <c:pt idx="18">
                  <c:v>23</c:v>
                </c:pt>
                <c:pt idx="19">
                  <c:v>160</c:v>
                </c:pt>
                <c:pt idx="20">
                  <c:v>88</c:v>
                </c:pt>
                <c:pt idx="21">
                  <c:v>106</c:v>
                </c:pt>
                <c:pt idx="22">
                  <c:v>103</c:v>
                </c:pt>
                <c:pt idx="23">
                  <c:v>73</c:v>
                </c:pt>
                <c:pt idx="24">
                  <c:v>42</c:v>
                </c:pt>
                <c:pt idx="25">
                  <c:v>53</c:v>
                </c:pt>
                <c:pt idx="26">
                  <c:v>61</c:v>
                </c:pt>
                <c:pt idx="27">
                  <c:v>47</c:v>
                </c:pt>
                <c:pt idx="28">
                  <c:v>48</c:v>
                </c:pt>
                <c:pt idx="29">
                  <c:v>37</c:v>
                </c:pt>
                <c:pt idx="30">
                  <c:v>78</c:v>
                </c:pt>
                <c:pt idx="31">
                  <c:v>49</c:v>
                </c:pt>
                <c:pt idx="32">
                  <c:v>57</c:v>
                </c:pt>
                <c:pt idx="33">
                  <c:v>85</c:v>
                </c:pt>
                <c:pt idx="34">
                  <c:v>60</c:v>
                </c:pt>
                <c:pt idx="35">
                  <c:v>45</c:v>
                </c:pt>
                <c:pt idx="36">
                  <c:v>80</c:v>
                </c:pt>
              </c:numCache>
            </c:numRef>
          </c:val>
          <c:extLst>
            <c:ext xmlns:c16="http://schemas.microsoft.com/office/drawing/2014/chart" uri="{C3380CC4-5D6E-409C-BE32-E72D297353CC}">
              <c16:uniqueId val="{00000001-D4CD-6A47-83DB-B5569163A63E}"/>
            </c:ext>
          </c:extLst>
        </c:ser>
        <c:dLbls>
          <c:showLegendKey val="0"/>
          <c:showVal val="0"/>
          <c:showCatName val="0"/>
          <c:showSerName val="0"/>
          <c:showPercent val="0"/>
          <c:showBubbleSize val="0"/>
        </c:dLbls>
        <c:axId val="342884650"/>
        <c:axId val="401480821"/>
      </c:areaChart>
      <c:dateAx>
        <c:axId val="342884650"/>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401480821"/>
        <c:crosses val="autoZero"/>
        <c:auto val="1"/>
        <c:lblOffset val="100"/>
        <c:baseTimeUnit val="months"/>
      </c:dateAx>
      <c:valAx>
        <c:axId val="4014808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342884650"/>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stacked"/>
        <c:varyColors val="1"/>
        <c:ser>
          <c:idx val="0"/>
          <c:order val="0"/>
          <c:tx>
            <c:strRef>
              <c:f>Teachers!$A$11</c:f>
              <c:strCache>
                <c:ptCount val="1"/>
                <c:pt idx="0">
                  <c:v>Elementary School</c:v>
                </c:pt>
              </c:strCache>
            </c:strRef>
          </c:tx>
          <c:spPr>
            <a:solidFill>
              <a:srgbClr val="A2C4C9"/>
            </a:solidFill>
            <a:ln cmpd="sng">
              <a:solidFill>
                <a:srgbClr val="000000"/>
              </a:solidFill>
            </a:ln>
          </c:spPr>
          <c:invertIfNegative val="1"/>
          <c:dPt>
            <c:idx val="0"/>
            <c:invertIfNegative val="1"/>
            <c:bubble3D val="0"/>
            <c:extLst>
              <c:ext xmlns:c16="http://schemas.microsoft.com/office/drawing/2014/chart" uri="{C3380CC4-5D6E-409C-BE32-E72D297353CC}">
                <c16:uniqueId val="{00000000-49EB-A646-96F8-2D50DFA452EC}"/>
              </c:ext>
            </c:extLst>
          </c:dPt>
          <c:dLbls>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Teachers!$B$11</c:f>
              <c:numCache>
                <c:formatCode>0%</c:formatCode>
                <c:ptCount val="1"/>
                <c:pt idx="0">
                  <c:v>7.792207792207792E-2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9EB-A646-96F8-2D50DFA452EC}"/>
            </c:ext>
          </c:extLst>
        </c:ser>
        <c:ser>
          <c:idx val="1"/>
          <c:order val="1"/>
          <c:tx>
            <c:strRef>
              <c:f>Teachers!$A$12</c:f>
              <c:strCache>
                <c:ptCount val="1"/>
                <c:pt idx="0">
                  <c:v>Jr. High</c:v>
                </c:pt>
              </c:strCache>
            </c:strRef>
          </c:tx>
          <c:spPr>
            <a:solidFill>
              <a:srgbClr val="76A5AF"/>
            </a:solidFill>
            <a:ln cmpd="sng">
              <a:solidFill>
                <a:srgbClr val="000000"/>
              </a:solidFill>
            </a:ln>
          </c:spPr>
          <c:invertIfNegative val="1"/>
          <c:dPt>
            <c:idx val="0"/>
            <c:invertIfNegative val="1"/>
            <c:bubble3D val="0"/>
            <c:extLst>
              <c:ext xmlns:c16="http://schemas.microsoft.com/office/drawing/2014/chart" uri="{C3380CC4-5D6E-409C-BE32-E72D297353CC}">
                <c16:uniqueId val="{00000002-49EB-A646-96F8-2D50DFA452EC}"/>
              </c:ext>
            </c:extLst>
          </c:dPt>
          <c:dLbls>
            <c:dLbl>
              <c:idx val="0"/>
              <c:spPr/>
              <c:txPr>
                <a:bodyPr/>
                <a:lstStyle/>
                <a:p>
                  <a:pPr lvl="0">
                    <a:defRPr sz="2200"/>
                  </a:pPr>
                  <a:endParaRPr lang="en-US"/>
                </a:p>
              </c:txPr>
              <c:showLegendKey val="0"/>
              <c:showVal val="1"/>
              <c:showCatName val="0"/>
              <c:showSerName val="0"/>
              <c:showPercent val="0"/>
              <c:showBubbleSize val="0"/>
              <c:extLst>
                <c:ext xmlns:c16="http://schemas.microsoft.com/office/drawing/2014/chart" uri="{C3380CC4-5D6E-409C-BE32-E72D297353CC}">
                  <c16:uniqueId val="{00000002-49EB-A646-96F8-2D50DFA452EC}"/>
                </c:ext>
              </c:extLst>
            </c:dLbl>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Teachers!$B$12</c:f>
              <c:numCache>
                <c:formatCode>0%</c:formatCode>
                <c:ptCount val="1"/>
                <c:pt idx="0">
                  <c:v>9.0909090909090912E-2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49EB-A646-96F8-2D50DFA452EC}"/>
            </c:ext>
          </c:extLst>
        </c:ser>
        <c:ser>
          <c:idx val="2"/>
          <c:order val="2"/>
          <c:tx>
            <c:strRef>
              <c:f>Teachers!$A$13</c:f>
              <c:strCache>
                <c:ptCount val="1"/>
                <c:pt idx="0">
                  <c:v>Highschool</c:v>
                </c:pt>
              </c:strCache>
            </c:strRef>
          </c:tx>
          <c:spPr>
            <a:solidFill>
              <a:srgbClr val="45818E"/>
            </a:solidFill>
            <a:ln cmpd="sng">
              <a:solidFill>
                <a:srgbClr val="000000"/>
              </a:solidFill>
            </a:ln>
          </c:spPr>
          <c:invertIfNegative val="1"/>
          <c:dPt>
            <c:idx val="0"/>
            <c:invertIfNegative val="1"/>
            <c:bubble3D val="0"/>
            <c:extLst>
              <c:ext xmlns:c16="http://schemas.microsoft.com/office/drawing/2014/chart" uri="{C3380CC4-5D6E-409C-BE32-E72D297353CC}">
                <c16:uniqueId val="{00000004-49EB-A646-96F8-2D50DFA452EC}"/>
              </c:ext>
            </c:extLst>
          </c:dPt>
          <c:dLbls>
            <c:dLbl>
              <c:idx val="0"/>
              <c:spPr/>
              <c:txPr>
                <a:bodyPr/>
                <a:lstStyle/>
                <a:p>
                  <a:pPr lvl="0">
                    <a:defRPr sz="2200"/>
                  </a:pPr>
                  <a:endParaRPr lang="en-US"/>
                </a:p>
              </c:txPr>
              <c:showLegendKey val="0"/>
              <c:showVal val="1"/>
              <c:showCatName val="0"/>
              <c:showSerName val="0"/>
              <c:showPercent val="0"/>
              <c:showBubbleSize val="0"/>
              <c:extLst>
                <c:ext xmlns:c16="http://schemas.microsoft.com/office/drawing/2014/chart" uri="{C3380CC4-5D6E-409C-BE32-E72D297353CC}">
                  <c16:uniqueId val="{00000004-49EB-A646-96F8-2D50DFA452EC}"/>
                </c:ext>
              </c:extLst>
            </c:dLbl>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Teachers!$B$13</c:f>
              <c:numCache>
                <c:formatCode>0%</c:formatCode>
                <c:ptCount val="1"/>
                <c:pt idx="0">
                  <c:v>0.36363636363636365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49EB-A646-96F8-2D50DFA452EC}"/>
            </c:ext>
          </c:extLst>
        </c:ser>
        <c:ser>
          <c:idx val="3"/>
          <c:order val="3"/>
          <c:tx>
            <c:strRef>
              <c:f>Teachers!$A$14</c:f>
              <c:strCache>
                <c:ptCount val="1"/>
                <c:pt idx="0">
                  <c:v>College</c:v>
                </c:pt>
              </c:strCache>
            </c:strRef>
          </c:tx>
          <c:spPr>
            <a:solidFill>
              <a:srgbClr val="134F5C"/>
            </a:solidFill>
            <a:ln cmpd="sng">
              <a:solidFill>
                <a:srgbClr val="000000"/>
              </a:solidFill>
            </a:ln>
          </c:spPr>
          <c:invertIfNegative val="1"/>
          <c:dPt>
            <c:idx val="0"/>
            <c:invertIfNegative val="1"/>
            <c:bubble3D val="0"/>
            <c:extLst>
              <c:ext xmlns:c16="http://schemas.microsoft.com/office/drawing/2014/chart" uri="{C3380CC4-5D6E-409C-BE32-E72D297353CC}">
                <c16:uniqueId val="{00000006-49EB-A646-96F8-2D50DFA452EC}"/>
              </c:ext>
            </c:extLst>
          </c:dPt>
          <c:dLbls>
            <c:dLbl>
              <c:idx val="0"/>
              <c:spPr/>
              <c:txPr>
                <a:bodyPr/>
                <a:lstStyle/>
                <a:p>
                  <a:pPr lvl="0">
                    <a:defRPr sz="2200"/>
                  </a:pPr>
                  <a:endParaRPr lang="en-US"/>
                </a:p>
              </c:txPr>
              <c:showLegendKey val="0"/>
              <c:showVal val="1"/>
              <c:showCatName val="0"/>
              <c:showSerName val="0"/>
              <c:showPercent val="0"/>
              <c:showBubbleSize val="0"/>
              <c:extLst>
                <c:ext xmlns:c16="http://schemas.microsoft.com/office/drawing/2014/chart" uri="{C3380CC4-5D6E-409C-BE32-E72D297353CC}">
                  <c16:uniqueId val="{00000006-49EB-A646-96F8-2D50DFA452EC}"/>
                </c:ext>
              </c:extLst>
            </c:dLbl>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Teachers!$B$14</c:f>
              <c:numCache>
                <c:formatCode>0%</c:formatCode>
                <c:ptCount val="1"/>
                <c:pt idx="0">
                  <c:v>0.25974025974025972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49EB-A646-96F8-2D50DFA452EC}"/>
            </c:ext>
          </c:extLst>
        </c:ser>
        <c:ser>
          <c:idx val="4"/>
          <c:order val="4"/>
          <c:tx>
            <c:strRef>
              <c:f>Teachers!$A$15</c:f>
              <c:strCache>
                <c:ptCount val="1"/>
                <c:pt idx="0">
                  <c:v>Graduate School</c:v>
                </c:pt>
              </c:strCache>
            </c:strRef>
          </c:tx>
          <c:spPr>
            <a:solidFill>
              <a:srgbClr val="0C343D"/>
            </a:solidFill>
            <a:ln cmpd="sng">
              <a:solidFill>
                <a:srgbClr val="000000"/>
              </a:solidFill>
            </a:ln>
          </c:spPr>
          <c:invertIfNegative val="1"/>
          <c:dPt>
            <c:idx val="0"/>
            <c:invertIfNegative val="1"/>
            <c:bubble3D val="0"/>
            <c:extLst>
              <c:ext xmlns:c16="http://schemas.microsoft.com/office/drawing/2014/chart" uri="{C3380CC4-5D6E-409C-BE32-E72D297353CC}">
                <c16:uniqueId val="{00000008-49EB-A646-96F8-2D50DFA452EC}"/>
              </c:ext>
            </c:extLst>
          </c:dPt>
          <c:dLbls>
            <c:dLbl>
              <c:idx val="0"/>
              <c:spPr/>
              <c:txPr>
                <a:bodyPr/>
                <a:lstStyle/>
                <a:p>
                  <a:pPr lvl="0">
                    <a:defRPr sz="2200"/>
                  </a:pPr>
                  <a:endParaRPr lang="en-US"/>
                </a:p>
              </c:txPr>
              <c:showLegendKey val="0"/>
              <c:showVal val="1"/>
              <c:showCatName val="0"/>
              <c:showSerName val="0"/>
              <c:showPercent val="0"/>
              <c:showBubbleSize val="0"/>
              <c:extLst>
                <c:ext xmlns:c16="http://schemas.microsoft.com/office/drawing/2014/chart" uri="{C3380CC4-5D6E-409C-BE32-E72D297353CC}">
                  <c16:uniqueId val="{00000008-49EB-A646-96F8-2D50DFA452EC}"/>
                </c:ext>
              </c:extLst>
            </c:dLbl>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Teachers!$B$15</c:f>
              <c:numCache>
                <c:formatCode>0%</c:formatCode>
                <c:ptCount val="1"/>
                <c:pt idx="0">
                  <c:v>0.20779220779220781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49EB-A646-96F8-2D50DFA452EC}"/>
            </c:ext>
          </c:extLst>
        </c:ser>
        <c:dLbls>
          <c:showLegendKey val="0"/>
          <c:showVal val="0"/>
          <c:showCatName val="0"/>
          <c:showSerName val="0"/>
          <c:showPercent val="0"/>
          <c:showBubbleSize val="0"/>
        </c:dLbls>
        <c:gapWidth val="150"/>
        <c:overlap val="100"/>
        <c:axId val="844960525"/>
        <c:axId val="594033249"/>
      </c:barChart>
      <c:catAx>
        <c:axId val="844960525"/>
        <c:scaling>
          <c:orientation val="maxMin"/>
        </c:scaling>
        <c:delete val="0"/>
        <c:axPos val="l"/>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txPr>
          <a:bodyPr/>
          <a:lstStyle/>
          <a:p>
            <a:pPr lvl="0">
              <a:defRPr sz="2200" b="0">
                <a:solidFill>
                  <a:srgbClr val="000000"/>
                </a:solidFill>
                <a:latin typeface="Roboto"/>
              </a:defRPr>
            </a:pPr>
            <a:endParaRPr lang="en-US"/>
          </a:p>
        </c:txPr>
        <c:crossAx val="594033249"/>
        <c:crosses val="autoZero"/>
        <c:auto val="1"/>
        <c:lblAlgn val="ctr"/>
        <c:lblOffset val="100"/>
        <c:noMultiLvlLbl val="1"/>
      </c:catAx>
      <c:valAx>
        <c:axId val="59403324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 sourceLinked="1"/>
        <c:majorTickMark val="none"/>
        <c:minorTickMark val="none"/>
        <c:tickLblPos val="nextTo"/>
        <c:spPr>
          <a:ln/>
        </c:spPr>
        <c:txPr>
          <a:bodyPr/>
          <a:lstStyle/>
          <a:p>
            <a:pPr lvl="0">
              <a:defRPr sz="2200" b="0">
                <a:solidFill>
                  <a:srgbClr val="000000"/>
                </a:solidFill>
                <a:latin typeface="Roboto"/>
              </a:defRPr>
            </a:pPr>
            <a:endParaRPr lang="en-US"/>
          </a:p>
        </c:txPr>
        <c:crossAx val="844960525"/>
        <c:crosses val="max"/>
        <c:crossBetween val="between"/>
      </c:valAx>
    </c:plotArea>
    <c:legend>
      <c:legendPos val="r"/>
      <c:overlay val="0"/>
      <c:txPr>
        <a:bodyPr/>
        <a:lstStyle/>
        <a:p>
          <a:pPr lvl="0">
            <a:defRPr sz="2200"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percentStacked"/>
        <c:varyColors val="1"/>
        <c:ser>
          <c:idx val="0"/>
          <c:order val="0"/>
          <c:tx>
            <c:strRef>
              <c:f>Teachers!$B$19</c:f>
              <c:strCache>
                <c:ptCount val="1"/>
                <c:pt idx="0">
                  <c:v>Yes</c:v>
                </c:pt>
              </c:strCache>
            </c:strRef>
          </c:tx>
          <c:spPr>
            <a:solidFill>
              <a:srgbClr val="45818E"/>
            </a:solidFill>
            <a:ln cmpd="sng">
              <a:solidFill>
                <a:srgbClr val="000000"/>
              </a:solidFill>
            </a:ln>
          </c:spPr>
          <c:invertIfNegative val="1"/>
          <c:dPt>
            <c:idx val="0"/>
            <c:invertIfNegative val="1"/>
            <c:bubble3D val="0"/>
            <c:extLst>
              <c:ext xmlns:c16="http://schemas.microsoft.com/office/drawing/2014/chart" uri="{C3380CC4-5D6E-409C-BE32-E72D297353CC}">
                <c16:uniqueId val="{00000000-081A-AF42-9076-B8E79DBD371B}"/>
              </c:ext>
            </c:extLst>
          </c:dPt>
          <c:dPt>
            <c:idx val="1"/>
            <c:invertIfNegative val="1"/>
            <c:bubble3D val="0"/>
            <c:extLst>
              <c:ext xmlns:c16="http://schemas.microsoft.com/office/drawing/2014/chart" uri="{C3380CC4-5D6E-409C-BE32-E72D297353CC}">
                <c16:uniqueId val="{00000001-081A-AF42-9076-B8E79DBD371B}"/>
              </c:ext>
            </c:extLst>
          </c:dPt>
          <c:dPt>
            <c:idx val="2"/>
            <c:invertIfNegative val="1"/>
            <c:bubble3D val="0"/>
            <c:extLst>
              <c:ext xmlns:c16="http://schemas.microsoft.com/office/drawing/2014/chart" uri="{C3380CC4-5D6E-409C-BE32-E72D297353CC}">
                <c16:uniqueId val="{00000002-081A-AF42-9076-B8E79DBD371B}"/>
              </c:ext>
            </c:extLst>
          </c:dPt>
          <c:dPt>
            <c:idx val="3"/>
            <c:invertIfNegative val="1"/>
            <c:bubble3D val="0"/>
            <c:extLst>
              <c:ext xmlns:c16="http://schemas.microsoft.com/office/drawing/2014/chart" uri="{C3380CC4-5D6E-409C-BE32-E72D297353CC}">
                <c16:uniqueId val="{00000003-081A-AF42-9076-B8E79DBD371B}"/>
              </c:ext>
            </c:extLst>
          </c:dPt>
          <c:dPt>
            <c:idx val="4"/>
            <c:invertIfNegative val="1"/>
            <c:bubble3D val="0"/>
            <c:extLst>
              <c:ext xmlns:c16="http://schemas.microsoft.com/office/drawing/2014/chart" uri="{C3380CC4-5D6E-409C-BE32-E72D297353CC}">
                <c16:uniqueId val="{00000004-081A-AF42-9076-B8E79DBD371B}"/>
              </c:ext>
            </c:extLst>
          </c:dPt>
          <c:dLbls>
            <c:dLbl>
              <c:idx val="0"/>
              <c:spPr/>
              <c:txPr>
                <a:bodyPr/>
                <a:lstStyle/>
                <a:p>
                  <a:pPr lvl="0">
                    <a:defRPr>
                      <a:solidFill>
                        <a:srgbClr val="FFFFFF"/>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081A-AF42-9076-B8E79DBD371B}"/>
                </c:ext>
              </c:extLst>
            </c:dLbl>
            <c:dLbl>
              <c:idx val="1"/>
              <c:spPr/>
              <c:txPr>
                <a:bodyPr/>
                <a:lstStyle/>
                <a:p>
                  <a:pPr lvl="0">
                    <a:defRPr>
                      <a:solidFill>
                        <a:srgbClr val="FFFFFF"/>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081A-AF42-9076-B8E79DBD371B}"/>
                </c:ext>
              </c:extLst>
            </c:dLbl>
            <c:dLbl>
              <c:idx val="2"/>
              <c:spPr/>
              <c:txPr>
                <a:bodyPr/>
                <a:lstStyle/>
                <a:p>
                  <a:pPr lvl="0">
                    <a:defRPr>
                      <a:solidFill>
                        <a:srgbClr val="FFFFFF"/>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2-081A-AF42-9076-B8E79DBD371B}"/>
                </c:ext>
              </c:extLst>
            </c:dLbl>
            <c:dLbl>
              <c:idx val="3"/>
              <c:spPr/>
              <c:txPr>
                <a:bodyPr/>
                <a:lstStyle/>
                <a:p>
                  <a:pPr lvl="0">
                    <a:defRPr>
                      <a:solidFill>
                        <a:srgbClr val="FFFFFF"/>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3-081A-AF42-9076-B8E79DBD371B}"/>
                </c:ext>
              </c:extLst>
            </c:dLbl>
            <c:dLbl>
              <c:idx val="4"/>
              <c:spPr/>
              <c:txPr>
                <a:bodyPr/>
                <a:lstStyle/>
                <a:p>
                  <a:pPr lvl="0">
                    <a:defRPr>
                      <a:solidFill>
                        <a:srgbClr val="FFFFFF"/>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4-081A-AF42-9076-B8E79DBD371B}"/>
                </c:ext>
              </c:extLst>
            </c:dLbl>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Teachers!$A$20:$A$24</c:f>
              <c:strCache>
                <c:ptCount val="5"/>
                <c:pt idx="0">
                  <c:v>Elementary School</c:v>
                </c:pt>
                <c:pt idx="1">
                  <c:v>Jr. High</c:v>
                </c:pt>
                <c:pt idx="2">
                  <c:v>Highschool</c:v>
                </c:pt>
                <c:pt idx="3">
                  <c:v>College</c:v>
                </c:pt>
                <c:pt idx="4">
                  <c:v>Graduate School</c:v>
                </c:pt>
              </c:strCache>
            </c:strRef>
          </c:cat>
          <c:val>
            <c:numRef>
              <c:f>Teachers!$B$20:$B$24</c:f>
              <c:numCache>
                <c:formatCode>0%</c:formatCode>
                <c:ptCount val="5"/>
                <c:pt idx="0">
                  <c:v>0.83333333333333337</c:v>
                </c:pt>
                <c:pt idx="1">
                  <c:v>0.7142857142857143</c:v>
                </c:pt>
                <c:pt idx="2">
                  <c:v>0.5</c:v>
                </c:pt>
                <c:pt idx="3">
                  <c:v>0.2</c:v>
                </c:pt>
                <c:pt idx="4">
                  <c:v>0.4375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081A-AF42-9076-B8E79DBD371B}"/>
            </c:ext>
          </c:extLst>
        </c:ser>
        <c:ser>
          <c:idx val="1"/>
          <c:order val="1"/>
          <c:tx>
            <c:strRef>
              <c:f>Teachers!$D$19</c:f>
              <c:strCache>
                <c:ptCount val="1"/>
                <c:pt idx="0">
                  <c:v>Maybe</c:v>
                </c:pt>
              </c:strCache>
            </c:strRef>
          </c:tx>
          <c:spPr>
            <a:solidFill>
              <a:srgbClr val="A2C4C9"/>
            </a:solidFill>
            <a:ln cmpd="sng">
              <a:solidFill>
                <a:srgbClr val="000000"/>
              </a:solidFill>
            </a:ln>
          </c:spPr>
          <c:invertIfNegative val="1"/>
          <c:dPt>
            <c:idx val="0"/>
            <c:invertIfNegative val="1"/>
            <c:bubble3D val="0"/>
            <c:extLst>
              <c:ext xmlns:c16="http://schemas.microsoft.com/office/drawing/2014/chart" uri="{C3380CC4-5D6E-409C-BE32-E72D297353CC}">
                <c16:uniqueId val="{00000006-081A-AF42-9076-B8E79DBD371B}"/>
              </c:ext>
            </c:extLst>
          </c:dPt>
          <c:dPt>
            <c:idx val="1"/>
            <c:invertIfNegative val="1"/>
            <c:bubble3D val="0"/>
            <c:extLst>
              <c:ext xmlns:c16="http://schemas.microsoft.com/office/drawing/2014/chart" uri="{C3380CC4-5D6E-409C-BE32-E72D297353CC}">
                <c16:uniqueId val="{00000007-081A-AF42-9076-B8E79DBD371B}"/>
              </c:ext>
            </c:extLst>
          </c:dPt>
          <c:dPt>
            <c:idx val="2"/>
            <c:invertIfNegative val="1"/>
            <c:bubble3D val="0"/>
            <c:extLst>
              <c:ext xmlns:c16="http://schemas.microsoft.com/office/drawing/2014/chart" uri="{C3380CC4-5D6E-409C-BE32-E72D297353CC}">
                <c16:uniqueId val="{00000008-081A-AF42-9076-B8E79DBD371B}"/>
              </c:ext>
            </c:extLst>
          </c:dPt>
          <c:dPt>
            <c:idx val="3"/>
            <c:invertIfNegative val="1"/>
            <c:bubble3D val="0"/>
            <c:extLst>
              <c:ext xmlns:c16="http://schemas.microsoft.com/office/drawing/2014/chart" uri="{C3380CC4-5D6E-409C-BE32-E72D297353CC}">
                <c16:uniqueId val="{00000009-081A-AF42-9076-B8E79DBD371B}"/>
              </c:ext>
            </c:extLst>
          </c:dPt>
          <c:dPt>
            <c:idx val="4"/>
            <c:invertIfNegative val="1"/>
            <c:bubble3D val="0"/>
            <c:extLst>
              <c:ext xmlns:c16="http://schemas.microsoft.com/office/drawing/2014/chart" uri="{C3380CC4-5D6E-409C-BE32-E72D297353CC}">
                <c16:uniqueId val="{0000000A-081A-AF42-9076-B8E79DBD371B}"/>
              </c:ext>
            </c:extLst>
          </c:dPt>
          <c:dLbls>
            <c:dLbl>
              <c:idx val="0"/>
              <c:spPr/>
              <c:txPr>
                <a:bodyPr/>
                <a:lstStyle/>
                <a:p>
                  <a:pPr lvl="0">
                    <a:defRPr b="0">
                      <a:solidFill>
                        <a:srgbClr val="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6-081A-AF42-9076-B8E79DBD371B}"/>
                </c:ext>
              </c:extLst>
            </c:dLbl>
            <c:dLbl>
              <c:idx val="1"/>
              <c:spPr/>
              <c:txPr>
                <a:bodyPr/>
                <a:lstStyle/>
                <a:p>
                  <a:pPr lvl="0">
                    <a:defRPr>
                      <a:solidFill>
                        <a:srgbClr val="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7-081A-AF42-9076-B8E79DBD371B}"/>
                </c:ext>
              </c:extLst>
            </c:dLbl>
            <c:dLbl>
              <c:idx val="2"/>
              <c:spPr/>
              <c:txPr>
                <a:bodyPr/>
                <a:lstStyle/>
                <a:p>
                  <a:pPr lvl="0">
                    <a:defRPr>
                      <a:solidFill>
                        <a:srgbClr val="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8-081A-AF42-9076-B8E79DBD371B}"/>
                </c:ext>
              </c:extLst>
            </c:dLbl>
            <c:dLbl>
              <c:idx val="3"/>
              <c:spPr/>
              <c:txPr>
                <a:bodyPr/>
                <a:lstStyle/>
                <a:p>
                  <a:pPr lvl="0">
                    <a:defRPr>
                      <a:solidFill>
                        <a:srgbClr val="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9-081A-AF42-9076-B8E79DBD371B}"/>
                </c:ext>
              </c:extLst>
            </c:dLbl>
            <c:dLbl>
              <c:idx val="4"/>
              <c:spPr/>
              <c:txPr>
                <a:bodyPr/>
                <a:lstStyle/>
                <a:p>
                  <a:pPr lvl="0">
                    <a:defRPr>
                      <a:solidFill>
                        <a:srgbClr val="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A-081A-AF42-9076-B8E79DBD371B}"/>
                </c:ext>
              </c:extLst>
            </c:dLbl>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Teachers!$A$20:$A$24</c:f>
              <c:strCache>
                <c:ptCount val="5"/>
                <c:pt idx="0">
                  <c:v>Elementary School</c:v>
                </c:pt>
                <c:pt idx="1">
                  <c:v>Jr. High</c:v>
                </c:pt>
                <c:pt idx="2">
                  <c:v>Highschool</c:v>
                </c:pt>
                <c:pt idx="3">
                  <c:v>College</c:v>
                </c:pt>
                <c:pt idx="4">
                  <c:v>Graduate School</c:v>
                </c:pt>
              </c:strCache>
            </c:strRef>
          </c:cat>
          <c:val>
            <c:numRef>
              <c:f>Teachers!$D$20:$D$24</c:f>
              <c:numCache>
                <c:formatCode>0%</c:formatCode>
                <c:ptCount val="5"/>
                <c:pt idx="0">
                  <c:v>0.16666666666666666</c:v>
                </c:pt>
                <c:pt idx="1">
                  <c:v>0.2857142857142857</c:v>
                </c:pt>
                <c:pt idx="2">
                  <c:v>0.35714285714285715</c:v>
                </c:pt>
                <c:pt idx="3">
                  <c:v>0.65</c:v>
                </c:pt>
                <c:pt idx="4">
                  <c:v>0.4375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B-081A-AF42-9076-B8E79DBD371B}"/>
            </c:ext>
          </c:extLst>
        </c:ser>
        <c:ser>
          <c:idx val="2"/>
          <c:order val="2"/>
          <c:tx>
            <c:strRef>
              <c:f>Teachers!$C$19</c:f>
              <c:strCache>
                <c:ptCount val="1"/>
                <c:pt idx="0">
                  <c:v>No</c:v>
                </c:pt>
              </c:strCache>
            </c:strRef>
          </c:tx>
          <c:spPr>
            <a:solidFill>
              <a:srgbClr val="0C343D"/>
            </a:solidFill>
            <a:ln cmpd="sng">
              <a:solidFill>
                <a:srgbClr val="000000"/>
              </a:solidFill>
            </a:ln>
          </c:spPr>
          <c:invertIfNegative val="1"/>
          <c:dPt>
            <c:idx val="0"/>
            <c:invertIfNegative val="1"/>
            <c:bubble3D val="0"/>
            <c:extLst>
              <c:ext xmlns:c16="http://schemas.microsoft.com/office/drawing/2014/chart" uri="{C3380CC4-5D6E-409C-BE32-E72D297353CC}">
                <c16:uniqueId val="{0000000C-081A-AF42-9076-B8E79DBD371B}"/>
              </c:ext>
            </c:extLst>
          </c:dPt>
          <c:dPt>
            <c:idx val="1"/>
            <c:invertIfNegative val="1"/>
            <c:bubble3D val="0"/>
            <c:extLst>
              <c:ext xmlns:c16="http://schemas.microsoft.com/office/drawing/2014/chart" uri="{C3380CC4-5D6E-409C-BE32-E72D297353CC}">
                <c16:uniqueId val="{0000000D-081A-AF42-9076-B8E79DBD371B}"/>
              </c:ext>
            </c:extLst>
          </c:dPt>
          <c:dPt>
            <c:idx val="2"/>
            <c:invertIfNegative val="1"/>
            <c:bubble3D val="0"/>
            <c:extLst>
              <c:ext xmlns:c16="http://schemas.microsoft.com/office/drawing/2014/chart" uri="{C3380CC4-5D6E-409C-BE32-E72D297353CC}">
                <c16:uniqueId val="{0000000E-081A-AF42-9076-B8E79DBD371B}"/>
              </c:ext>
            </c:extLst>
          </c:dPt>
          <c:dPt>
            <c:idx val="3"/>
            <c:invertIfNegative val="1"/>
            <c:bubble3D val="0"/>
            <c:extLst>
              <c:ext xmlns:c16="http://schemas.microsoft.com/office/drawing/2014/chart" uri="{C3380CC4-5D6E-409C-BE32-E72D297353CC}">
                <c16:uniqueId val="{0000000F-081A-AF42-9076-B8E79DBD371B}"/>
              </c:ext>
            </c:extLst>
          </c:dPt>
          <c:dPt>
            <c:idx val="4"/>
            <c:invertIfNegative val="1"/>
            <c:bubble3D val="0"/>
            <c:extLst>
              <c:ext xmlns:c16="http://schemas.microsoft.com/office/drawing/2014/chart" uri="{C3380CC4-5D6E-409C-BE32-E72D297353CC}">
                <c16:uniqueId val="{00000010-081A-AF42-9076-B8E79DBD371B}"/>
              </c:ext>
            </c:extLst>
          </c:dPt>
          <c:dLbls>
            <c:dLbl>
              <c:idx val="1"/>
              <c:spPr/>
              <c:txPr>
                <a:bodyPr/>
                <a:lstStyle/>
                <a:p>
                  <a:pPr lvl="0">
                    <a:defRPr sz="2200"/>
                  </a:pPr>
                  <a:endParaRPr lang="en-US"/>
                </a:p>
              </c:txPr>
              <c:showLegendKey val="0"/>
              <c:showVal val="1"/>
              <c:showCatName val="0"/>
              <c:showSerName val="0"/>
              <c:showPercent val="0"/>
              <c:showBubbleSize val="0"/>
              <c:extLst>
                <c:ext xmlns:c16="http://schemas.microsoft.com/office/drawing/2014/chart" uri="{C3380CC4-5D6E-409C-BE32-E72D297353CC}">
                  <c16:uniqueId val="{0000000D-081A-AF42-9076-B8E79DBD371B}"/>
                </c:ext>
              </c:extLst>
            </c:dLbl>
            <c:dLbl>
              <c:idx val="2"/>
              <c:spPr/>
              <c:txPr>
                <a:bodyPr/>
                <a:lstStyle/>
                <a:p>
                  <a:pPr lvl="0">
                    <a:defRPr>
                      <a:solidFill>
                        <a:srgbClr val="FFFFFF"/>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E-081A-AF42-9076-B8E79DBD371B}"/>
                </c:ext>
              </c:extLst>
            </c:dLbl>
            <c:dLbl>
              <c:idx val="3"/>
              <c:spPr/>
              <c:txPr>
                <a:bodyPr/>
                <a:lstStyle/>
                <a:p>
                  <a:pPr lvl="0">
                    <a:defRPr>
                      <a:solidFill>
                        <a:srgbClr val="FFFFFF"/>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F-081A-AF42-9076-B8E79DBD371B}"/>
                </c:ext>
              </c:extLst>
            </c:dLbl>
            <c:dLbl>
              <c:idx val="4"/>
              <c:spPr/>
              <c:txPr>
                <a:bodyPr/>
                <a:lstStyle/>
                <a:p>
                  <a:pPr lvl="0">
                    <a:defRPr>
                      <a:solidFill>
                        <a:srgbClr val="FFFFFF"/>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10-081A-AF42-9076-B8E79DBD371B}"/>
                </c:ext>
              </c:extLst>
            </c:dLbl>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Teachers!$A$20:$A$24</c:f>
              <c:strCache>
                <c:ptCount val="5"/>
                <c:pt idx="0">
                  <c:v>Elementary School</c:v>
                </c:pt>
                <c:pt idx="1">
                  <c:v>Jr. High</c:v>
                </c:pt>
                <c:pt idx="2">
                  <c:v>Highschool</c:v>
                </c:pt>
                <c:pt idx="3">
                  <c:v>College</c:v>
                </c:pt>
                <c:pt idx="4">
                  <c:v>Graduate School</c:v>
                </c:pt>
              </c:strCache>
            </c:strRef>
          </c:cat>
          <c:val>
            <c:numRef>
              <c:f>Teachers!$C$20:$C$24</c:f>
              <c:numCache>
                <c:formatCode>0%</c:formatCode>
                <c:ptCount val="5"/>
                <c:pt idx="0">
                  <c:v>0</c:v>
                </c:pt>
                <c:pt idx="1">
                  <c:v>0</c:v>
                </c:pt>
                <c:pt idx="2">
                  <c:v>0.14285714285714285</c:v>
                </c:pt>
                <c:pt idx="3">
                  <c:v>0.15</c:v>
                </c:pt>
                <c:pt idx="4">
                  <c:v>0.125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1-081A-AF42-9076-B8E79DBD371B}"/>
            </c:ext>
          </c:extLst>
        </c:ser>
        <c:dLbls>
          <c:showLegendKey val="0"/>
          <c:showVal val="0"/>
          <c:showCatName val="0"/>
          <c:showSerName val="0"/>
          <c:showPercent val="0"/>
          <c:showBubbleSize val="0"/>
        </c:dLbls>
        <c:gapWidth val="150"/>
        <c:overlap val="100"/>
        <c:axId val="1576664296"/>
        <c:axId val="892582292"/>
      </c:barChart>
      <c:catAx>
        <c:axId val="1576664296"/>
        <c:scaling>
          <c:orientation val="maxMin"/>
        </c:scaling>
        <c:delete val="0"/>
        <c:axPos val="l"/>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txPr>
          <a:bodyPr/>
          <a:lstStyle/>
          <a:p>
            <a:pPr lvl="0">
              <a:defRPr sz="2200" b="0">
                <a:solidFill>
                  <a:srgbClr val="000000"/>
                </a:solidFill>
                <a:latin typeface="Roboto"/>
              </a:defRPr>
            </a:pPr>
            <a:endParaRPr lang="en-US"/>
          </a:p>
        </c:txPr>
        <c:crossAx val="892582292"/>
        <c:crosses val="autoZero"/>
        <c:auto val="1"/>
        <c:lblAlgn val="ctr"/>
        <c:lblOffset val="100"/>
        <c:noMultiLvlLbl val="1"/>
      </c:catAx>
      <c:valAx>
        <c:axId val="89258229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 sourceLinked="1"/>
        <c:majorTickMark val="none"/>
        <c:minorTickMark val="none"/>
        <c:tickLblPos val="nextTo"/>
        <c:spPr>
          <a:ln/>
        </c:spPr>
        <c:txPr>
          <a:bodyPr/>
          <a:lstStyle/>
          <a:p>
            <a:pPr lvl="0">
              <a:defRPr sz="2200" b="0">
                <a:solidFill>
                  <a:srgbClr val="000000"/>
                </a:solidFill>
                <a:latin typeface="Roboto"/>
              </a:defRPr>
            </a:pPr>
            <a:endParaRPr lang="en-US"/>
          </a:p>
        </c:txPr>
        <c:crossAx val="1576664296"/>
        <c:crosses val="max"/>
        <c:crossBetween val="between"/>
      </c:valAx>
    </c:plotArea>
    <c:legend>
      <c:legendPos val="r"/>
      <c:overlay val="0"/>
      <c:txPr>
        <a:bodyPr/>
        <a:lstStyle/>
        <a:p>
          <a:pPr lvl="0">
            <a:defRPr sz="2200"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stacked"/>
        <c:varyColors val="1"/>
        <c:ser>
          <c:idx val="0"/>
          <c:order val="0"/>
          <c:tx>
            <c:strRef>
              <c:f>Source!$C$1</c:f>
              <c:strCache>
                <c:ptCount val="1"/>
                <c:pt idx="0">
                  <c:v>Hobbyist</c:v>
                </c:pt>
              </c:strCache>
            </c:strRef>
          </c:tx>
          <c:spPr>
            <a:solidFill>
              <a:srgbClr val="4285F4"/>
            </a:solidFill>
            <a:ln cmpd="sng">
              <a:solidFill>
                <a:srgbClr val="000000"/>
              </a:solidFill>
            </a:ln>
          </c:spPr>
          <c:invertIfNegative val="1"/>
          <c:cat>
            <c:strRef>
              <c:f>Source!$B$2:$B$8</c:f>
              <c:strCache>
                <c:ptCount val="7"/>
                <c:pt idx="0">
                  <c:v>All</c:v>
                </c:pt>
                <c:pt idx="1">
                  <c:v>Social Media</c:v>
                </c:pt>
                <c:pt idx="2">
                  <c:v>Browsing on Thingiverse</c:v>
                </c:pt>
                <c:pt idx="3">
                  <c:v>Google Search</c:v>
                </c:pt>
                <c:pt idx="4">
                  <c:v>cmr.byu.edu</c:v>
                </c:pt>
                <c:pt idx="5">
                  <c:v>Word of Mouth</c:v>
                </c:pt>
                <c:pt idx="6">
                  <c:v>Research Article</c:v>
                </c:pt>
              </c:strCache>
            </c:strRef>
          </c:cat>
          <c:val>
            <c:numRef>
              <c:f>Source!$C$2:$C$8</c:f>
              <c:numCache>
                <c:formatCode>0%</c:formatCode>
                <c:ptCount val="7"/>
                <c:pt idx="0">
                  <c:v>0.45495495495495497</c:v>
                </c:pt>
                <c:pt idx="1">
                  <c:v>0.45718329794762913</c:v>
                </c:pt>
                <c:pt idx="2">
                  <c:v>0.54081632653061229</c:v>
                </c:pt>
                <c:pt idx="3">
                  <c:v>0.43421052631578949</c:v>
                </c:pt>
                <c:pt idx="4">
                  <c:v>0.47058823529411764</c:v>
                </c:pt>
                <c:pt idx="5">
                  <c:v>0.5</c:v>
                </c:pt>
                <c:pt idx="6">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8DD-704C-BEB0-2DB857A22B85}"/>
            </c:ext>
          </c:extLst>
        </c:ser>
        <c:ser>
          <c:idx val="1"/>
          <c:order val="1"/>
          <c:tx>
            <c:strRef>
              <c:f>Source!$D$1</c:f>
              <c:strCache>
                <c:ptCount val="1"/>
                <c:pt idx="0">
                  <c:v>Student</c:v>
                </c:pt>
              </c:strCache>
            </c:strRef>
          </c:tx>
          <c:spPr>
            <a:solidFill>
              <a:srgbClr val="DB4437"/>
            </a:solidFill>
            <a:ln cmpd="sng">
              <a:solidFill>
                <a:srgbClr val="000000"/>
              </a:solidFill>
            </a:ln>
          </c:spPr>
          <c:invertIfNegative val="1"/>
          <c:cat>
            <c:strRef>
              <c:f>Source!$B$2:$B$8</c:f>
              <c:strCache>
                <c:ptCount val="7"/>
                <c:pt idx="0">
                  <c:v>All</c:v>
                </c:pt>
                <c:pt idx="1">
                  <c:v>Social Media</c:v>
                </c:pt>
                <c:pt idx="2">
                  <c:v>Browsing on Thingiverse</c:v>
                </c:pt>
                <c:pt idx="3">
                  <c:v>Google Search</c:v>
                </c:pt>
                <c:pt idx="4">
                  <c:v>cmr.byu.edu</c:v>
                </c:pt>
                <c:pt idx="5">
                  <c:v>Word of Mouth</c:v>
                </c:pt>
                <c:pt idx="6">
                  <c:v>Research Article</c:v>
                </c:pt>
              </c:strCache>
            </c:strRef>
          </c:cat>
          <c:val>
            <c:numRef>
              <c:f>Source!$D$2:$D$8</c:f>
              <c:numCache>
                <c:formatCode>0%</c:formatCode>
                <c:ptCount val="7"/>
                <c:pt idx="0">
                  <c:v>0.36686686686686687</c:v>
                </c:pt>
                <c:pt idx="1">
                  <c:v>0.38995046001415429</c:v>
                </c:pt>
                <c:pt idx="2">
                  <c:v>0.27891156462585032</c:v>
                </c:pt>
                <c:pt idx="3">
                  <c:v>0.34210526315789475</c:v>
                </c:pt>
                <c:pt idx="4">
                  <c:v>0.29411764705882354</c:v>
                </c:pt>
                <c:pt idx="5">
                  <c:v>0.32142857142857145</c:v>
                </c:pt>
                <c:pt idx="6">
                  <c:v>0.55000000000000004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8DD-704C-BEB0-2DB857A22B85}"/>
            </c:ext>
          </c:extLst>
        </c:ser>
        <c:ser>
          <c:idx val="2"/>
          <c:order val="2"/>
          <c:tx>
            <c:strRef>
              <c:f>Source!$E$1</c:f>
              <c:strCache>
                <c:ptCount val="1"/>
                <c:pt idx="0">
                  <c:v>Educator</c:v>
                </c:pt>
              </c:strCache>
            </c:strRef>
          </c:tx>
          <c:spPr>
            <a:solidFill>
              <a:srgbClr val="F4B400"/>
            </a:solidFill>
            <a:ln cmpd="sng">
              <a:solidFill>
                <a:srgbClr val="000000"/>
              </a:solidFill>
            </a:ln>
          </c:spPr>
          <c:invertIfNegative val="1"/>
          <c:cat>
            <c:strRef>
              <c:f>Source!$B$2:$B$8</c:f>
              <c:strCache>
                <c:ptCount val="7"/>
                <c:pt idx="0">
                  <c:v>All</c:v>
                </c:pt>
                <c:pt idx="1">
                  <c:v>Social Media</c:v>
                </c:pt>
                <c:pt idx="2">
                  <c:v>Browsing on Thingiverse</c:v>
                </c:pt>
                <c:pt idx="3">
                  <c:v>Google Search</c:v>
                </c:pt>
                <c:pt idx="4">
                  <c:v>cmr.byu.edu</c:v>
                </c:pt>
                <c:pt idx="5">
                  <c:v>Word of Mouth</c:v>
                </c:pt>
                <c:pt idx="6">
                  <c:v>Research Article</c:v>
                </c:pt>
              </c:strCache>
            </c:strRef>
          </c:cat>
          <c:val>
            <c:numRef>
              <c:f>Source!$E$2:$E$8</c:f>
              <c:numCache>
                <c:formatCode>0%</c:formatCode>
                <c:ptCount val="7"/>
                <c:pt idx="0">
                  <c:v>4.3043043043043044E-2</c:v>
                </c:pt>
                <c:pt idx="1">
                  <c:v>4.3878273177636234E-2</c:v>
                </c:pt>
                <c:pt idx="2">
                  <c:v>6.1224489795918366E-2</c:v>
                </c:pt>
                <c:pt idx="3">
                  <c:v>5.2631578947368418E-2</c:v>
                </c:pt>
                <c:pt idx="4">
                  <c:v>4.4117647058823532E-2</c:v>
                </c:pt>
                <c:pt idx="5">
                  <c:v>3.5714285714285712E-2</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8DD-704C-BEB0-2DB857A22B85}"/>
            </c:ext>
          </c:extLst>
        </c:ser>
        <c:ser>
          <c:idx val="3"/>
          <c:order val="3"/>
          <c:tx>
            <c:strRef>
              <c:f>Source!$F$1</c:f>
              <c:strCache>
                <c:ptCount val="1"/>
                <c:pt idx="0">
                  <c:v>Professional</c:v>
                </c:pt>
              </c:strCache>
            </c:strRef>
          </c:tx>
          <c:spPr>
            <a:solidFill>
              <a:srgbClr val="0F9D58"/>
            </a:solidFill>
            <a:ln cmpd="sng">
              <a:solidFill>
                <a:srgbClr val="000000"/>
              </a:solidFill>
            </a:ln>
          </c:spPr>
          <c:invertIfNegative val="1"/>
          <c:cat>
            <c:strRef>
              <c:f>Source!$B$2:$B$8</c:f>
              <c:strCache>
                <c:ptCount val="7"/>
                <c:pt idx="0">
                  <c:v>All</c:v>
                </c:pt>
                <c:pt idx="1">
                  <c:v>Social Media</c:v>
                </c:pt>
                <c:pt idx="2">
                  <c:v>Browsing on Thingiverse</c:v>
                </c:pt>
                <c:pt idx="3">
                  <c:v>Google Search</c:v>
                </c:pt>
                <c:pt idx="4">
                  <c:v>cmr.byu.edu</c:v>
                </c:pt>
                <c:pt idx="5">
                  <c:v>Word of Mouth</c:v>
                </c:pt>
                <c:pt idx="6">
                  <c:v>Research Article</c:v>
                </c:pt>
              </c:strCache>
            </c:strRef>
          </c:cat>
          <c:val>
            <c:numRef>
              <c:f>Source!$F$2:$F$8</c:f>
              <c:numCache>
                <c:formatCode>0%</c:formatCode>
                <c:ptCount val="7"/>
                <c:pt idx="0">
                  <c:v>0.11311311311311312</c:v>
                </c:pt>
                <c:pt idx="1">
                  <c:v>0.10332625619249823</c:v>
                </c:pt>
                <c:pt idx="2">
                  <c:v>0.11904761904761904</c:v>
                </c:pt>
                <c:pt idx="3">
                  <c:v>0.14473684210526316</c:v>
                </c:pt>
                <c:pt idx="4">
                  <c:v>0.17647058823529413</c:v>
                </c:pt>
                <c:pt idx="5">
                  <c:v>0.14285714285714285</c:v>
                </c:pt>
                <c:pt idx="6">
                  <c:v>0.25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58DD-704C-BEB0-2DB857A22B85}"/>
            </c:ext>
          </c:extLst>
        </c:ser>
        <c:ser>
          <c:idx val="4"/>
          <c:order val="4"/>
          <c:tx>
            <c:strRef>
              <c:f>Source!$G$1</c:f>
              <c:strCache>
                <c:ptCount val="1"/>
                <c:pt idx="0">
                  <c:v>Other</c:v>
                </c:pt>
              </c:strCache>
            </c:strRef>
          </c:tx>
          <c:spPr>
            <a:solidFill>
              <a:srgbClr val="FF6D00"/>
            </a:solidFill>
            <a:ln cmpd="sng">
              <a:solidFill>
                <a:srgbClr val="000000"/>
              </a:solidFill>
            </a:ln>
          </c:spPr>
          <c:invertIfNegative val="1"/>
          <c:cat>
            <c:strRef>
              <c:f>Source!$B$2:$B$8</c:f>
              <c:strCache>
                <c:ptCount val="7"/>
                <c:pt idx="0">
                  <c:v>All</c:v>
                </c:pt>
                <c:pt idx="1">
                  <c:v>Social Media</c:v>
                </c:pt>
                <c:pt idx="2">
                  <c:v>Browsing on Thingiverse</c:v>
                </c:pt>
                <c:pt idx="3">
                  <c:v>Google Search</c:v>
                </c:pt>
                <c:pt idx="4">
                  <c:v>cmr.byu.edu</c:v>
                </c:pt>
                <c:pt idx="5">
                  <c:v>Word of Mouth</c:v>
                </c:pt>
                <c:pt idx="6">
                  <c:v>Research Article</c:v>
                </c:pt>
              </c:strCache>
            </c:strRef>
          </c:cat>
          <c:val>
            <c:numRef>
              <c:f>Source!$G$2:$G$8</c:f>
              <c:numCache>
                <c:formatCode>0%</c:formatCode>
                <c:ptCount val="7"/>
                <c:pt idx="0">
                  <c:v>2.2022022022022022E-2</c:v>
                </c:pt>
                <c:pt idx="1">
                  <c:v>5.6617126680820196E-3</c:v>
                </c:pt>
                <c:pt idx="2">
                  <c:v>0</c:v>
                </c:pt>
                <c:pt idx="3">
                  <c:v>2.6315789473684181E-2</c:v>
                </c:pt>
                <c:pt idx="4">
                  <c:v>1.4705882352941235E-2</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58DD-704C-BEB0-2DB857A22B85}"/>
            </c:ext>
          </c:extLst>
        </c:ser>
        <c:dLbls>
          <c:showLegendKey val="0"/>
          <c:showVal val="0"/>
          <c:showCatName val="0"/>
          <c:showSerName val="0"/>
          <c:showPercent val="0"/>
          <c:showBubbleSize val="0"/>
        </c:dLbls>
        <c:gapWidth val="150"/>
        <c:overlap val="100"/>
        <c:axId val="1205568761"/>
        <c:axId val="1670562223"/>
      </c:barChart>
      <c:catAx>
        <c:axId val="1205568761"/>
        <c:scaling>
          <c:orientation val="maxMin"/>
        </c:scaling>
        <c:delete val="0"/>
        <c:axPos val="l"/>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txPr>
          <a:bodyPr/>
          <a:lstStyle/>
          <a:p>
            <a:pPr lvl="0">
              <a:defRPr sz="2200" b="0">
                <a:solidFill>
                  <a:srgbClr val="000000"/>
                </a:solidFill>
                <a:latin typeface="Roboto"/>
              </a:defRPr>
            </a:pPr>
            <a:endParaRPr lang="en-US"/>
          </a:p>
        </c:txPr>
        <c:crossAx val="1670562223"/>
        <c:crosses val="autoZero"/>
        <c:auto val="1"/>
        <c:lblAlgn val="ctr"/>
        <c:lblOffset val="100"/>
        <c:noMultiLvlLbl val="1"/>
      </c:catAx>
      <c:valAx>
        <c:axId val="1670562223"/>
        <c:scaling>
          <c:orientation val="minMax"/>
          <c:min val="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 sourceLinked="1"/>
        <c:majorTickMark val="none"/>
        <c:minorTickMark val="none"/>
        <c:tickLblPos val="nextTo"/>
        <c:spPr>
          <a:ln/>
        </c:spPr>
        <c:txPr>
          <a:bodyPr/>
          <a:lstStyle/>
          <a:p>
            <a:pPr lvl="0">
              <a:defRPr sz="2200" b="0">
                <a:solidFill>
                  <a:srgbClr val="000000"/>
                </a:solidFill>
                <a:latin typeface="Roboto"/>
              </a:defRPr>
            </a:pPr>
            <a:endParaRPr lang="en-US"/>
          </a:p>
        </c:txPr>
        <c:crossAx val="1205568761"/>
        <c:crosses val="max"/>
        <c:crossBetween val="between"/>
      </c:valAx>
    </c:plotArea>
    <c:legend>
      <c:legendPos val="r"/>
      <c:overlay val="0"/>
      <c:txPr>
        <a:bodyPr/>
        <a:lstStyle/>
        <a:p>
          <a:pPr lvl="0">
            <a:defRPr sz="2200"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clustered"/>
        <c:varyColors val="1"/>
        <c:ser>
          <c:idx val="0"/>
          <c:order val="0"/>
          <c:spPr>
            <a:solidFill>
              <a:srgbClr val="434343"/>
            </a:solidFill>
            <a:ln cmpd="sng">
              <a:solidFill>
                <a:srgbClr val="000000"/>
              </a:solidFill>
            </a:ln>
          </c:spPr>
          <c:invertIfNegative val="1"/>
          <c:dPt>
            <c:idx val="3"/>
            <c:invertIfNegative val="1"/>
            <c:bubble3D val="0"/>
            <c:extLst>
              <c:ext xmlns:c16="http://schemas.microsoft.com/office/drawing/2014/chart" uri="{C3380CC4-5D6E-409C-BE32-E72D297353CC}">
                <c16:uniqueId val="{00000000-F052-A54F-B313-A10767DC9485}"/>
              </c:ext>
            </c:extLst>
          </c:dPt>
          <c:dLbls>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'Best Describes You'!$J$3:$J$7</c:f>
              <c:strCache>
                <c:ptCount val="5"/>
                <c:pt idx="0">
                  <c:v>Curiosity</c:v>
                </c:pt>
                <c:pt idx="1">
                  <c:v>Experimenting</c:v>
                </c:pt>
                <c:pt idx="2">
                  <c:v>Personal Use</c:v>
                </c:pt>
                <c:pt idx="3">
                  <c:v>Teaching Purposes</c:v>
                </c:pt>
                <c:pt idx="4">
                  <c:v>Professional Use</c:v>
                </c:pt>
              </c:strCache>
            </c:strRef>
          </c:cat>
          <c:val>
            <c:numRef>
              <c:f>'Best Describes You'!$M$3:$M$7</c:f>
              <c:numCache>
                <c:formatCode>0%</c:formatCode>
                <c:ptCount val="5"/>
                <c:pt idx="0">
                  <c:v>0.79420432220039294</c:v>
                </c:pt>
                <c:pt idx="1">
                  <c:v>0.63212180746561886</c:v>
                </c:pt>
                <c:pt idx="2">
                  <c:v>0.24115913555992141</c:v>
                </c:pt>
                <c:pt idx="3">
                  <c:v>8.1532416502946958E-2</c:v>
                </c:pt>
                <c:pt idx="4">
                  <c:v>6.7288801571709231E-2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052-A54F-B313-A10767DC9485}"/>
            </c:ext>
          </c:extLst>
        </c:ser>
        <c:dLbls>
          <c:showLegendKey val="0"/>
          <c:showVal val="0"/>
          <c:showCatName val="0"/>
          <c:showSerName val="0"/>
          <c:showPercent val="0"/>
          <c:showBubbleSize val="0"/>
        </c:dLbls>
        <c:gapWidth val="150"/>
        <c:axId val="1735565046"/>
        <c:axId val="408196953"/>
      </c:barChart>
      <c:catAx>
        <c:axId val="1735565046"/>
        <c:scaling>
          <c:orientation val="maxMin"/>
        </c:scaling>
        <c:delete val="0"/>
        <c:axPos val="l"/>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txPr>
          <a:bodyPr/>
          <a:lstStyle/>
          <a:p>
            <a:pPr lvl="0">
              <a:defRPr sz="2200" b="0">
                <a:solidFill>
                  <a:srgbClr val="000000"/>
                </a:solidFill>
                <a:latin typeface="Roboto"/>
              </a:defRPr>
            </a:pPr>
            <a:endParaRPr lang="en-US"/>
          </a:p>
        </c:txPr>
        <c:crossAx val="408196953"/>
        <c:crosses val="autoZero"/>
        <c:auto val="1"/>
        <c:lblAlgn val="ctr"/>
        <c:lblOffset val="100"/>
        <c:noMultiLvlLbl val="1"/>
      </c:catAx>
      <c:valAx>
        <c:axId val="408196953"/>
        <c:scaling>
          <c:orientation val="minMax"/>
          <c:max val="1"/>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 sourceLinked="1"/>
        <c:majorTickMark val="none"/>
        <c:minorTickMark val="none"/>
        <c:tickLblPos val="nextTo"/>
        <c:spPr>
          <a:ln/>
        </c:spPr>
        <c:txPr>
          <a:bodyPr/>
          <a:lstStyle/>
          <a:p>
            <a:pPr lvl="0">
              <a:defRPr sz="2200" b="0">
                <a:solidFill>
                  <a:srgbClr val="000000"/>
                </a:solidFill>
                <a:latin typeface="Roboto"/>
              </a:defRPr>
            </a:pPr>
            <a:endParaRPr lang="en-US"/>
          </a:p>
        </c:txPr>
        <c:crossAx val="1735565046"/>
        <c:crosses val="max"/>
        <c:crossBetween val="between"/>
      </c:valAx>
    </c:plotArea>
    <c:legend>
      <c:legendPos val="r"/>
      <c:overlay val="0"/>
      <c:txPr>
        <a:bodyPr/>
        <a:lstStyle/>
        <a:p>
          <a:pPr lvl="0">
            <a:defRPr sz="2200"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percentStacked"/>
        <c:varyColors val="1"/>
        <c:ser>
          <c:idx val="0"/>
          <c:order val="0"/>
          <c:tx>
            <c:strRef>
              <c:f>'Best Describes You'!$C$23</c:f>
              <c:strCache>
                <c:ptCount val="1"/>
                <c:pt idx="0">
                  <c:v>Hobbyist</c:v>
                </c:pt>
              </c:strCache>
            </c:strRef>
          </c:tx>
          <c:spPr>
            <a:solidFill>
              <a:srgbClr val="E69138"/>
            </a:solidFill>
            <a:ln cmpd="sng">
              <a:solidFill>
                <a:srgbClr val="000000"/>
              </a:solidFill>
            </a:ln>
          </c:spPr>
          <c:invertIfNegative val="1"/>
          <c:dPt>
            <c:idx val="0"/>
            <c:invertIfNegative val="1"/>
            <c:bubble3D val="0"/>
            <c:extLst>
              <c:ext xmlns:c16="http://schemas.microsoft.com/office/drawing/2014/chart" uri="{C3380CC4-5D6E-409C-BE32-E72D297353CC}">
                <c16:uniqueId val="{00000000-E9F3-9A4B-AC88-65362613B6B3}"/>
              </c:ext>
            </c:extLst>
          </c:dPt>
          <c:dPt>
            <c:idx val="1"/>
            <c:invertIfNegative val="1"/>
            <c:bubble3D val="0"/>
            <c:extLst>
              <c:ext xmlns:c16="http://schemas.microsoft.com/office/drawing/2014/chart" uri="{C3380CC4-5D6E-409C-BE32-E72D297353CC}">
                <c16:uniqueId val="{00000001-E9F3-9A4B-AC88-65362613B6B3}"/>
              </c:ext>
            </c:extLst>
          </c:dPt>
          <c:dPt>
            <c:idx val="2"/>
            <c:invertIfNegative val="1"/>
            <c:bubble3D val="0"/>
            <c:extLst>
              <c:ext xmlns:c16="http://schemas.microsoft.com/office/drawing/2014/chart" uri="{C3380CC4-5D6E-409C-BE32-E72D297353CC}">
                <c16:uniqueId val="{00000002-E9F3-9A4B-AC88-65362613B6B3}"/>
              </c:ext>
            </c:extLst>
          </c:dPt>
          <c:dPt>
            <c:idx val="3"/>
            <c:invertIfNegative val="1"/>
            <c:bubble3D val="0"/>
            <c:extLst>
              <c:ext xmlns:c16="http://schemas.microsoft.com/office/drawing/2014/chart" uri="{C3380CC4-5D6E-409C-BE32-E72D297353CC}">
                <c16:uniqueId val="{00000003-E9F3-9A4B-AC88-65362613B6B3}"/>
              </c:ext>
            </c:extLst>
          </c:dPt>
          <c:dPt>
            <c:idx val="4"/>
            <c:invertIfNegative val="1"/>
            <c:bubble3D val="0"/>
            <c:extLst>
              <c:ext xmlns:c16="http://schemas.microsoft.com/office/drawing/2014/chart" uri="{C3380CC4-5D6E-409C-BE32-E72D297353CC}">
                <c16:uniqueId val="{00000004-E9F3-9A4B-AC88-65362613B6B3}"/>
              </c:ext>
            </c:extLst>
          </c:dPt>
          <c:dLbls>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'Best Describes You'!$D$23</c:f>
              <c:numCache>
                <c:formatCode>0.00%</c:formatCode>
                <c:ptCount val="1"/>
                <c:pt idx="0">
                  <c:v>0.94657258064516125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E9F3-9A4B-AC88-65362613B6B3}"/>
            </c:ext>
          </c:extLst>
        </c:ser>
        <c:ser>
          <c:idx val="1"/>
          <c:order val="1"/>
          <c:tx>
            <c:strRef>
              <c:f>'Best Describes You'!$C$24</c:f>
              <c:strCache>
                <c:ptCount val="1"/>
                <c:pt idx="0">
                  <c:v>Student</c:v>
                </c:pt>
              </c:strCache>
            </c:strRef>
          </c:tx>
          <c:spPr>
            <a:solidFill>
              <a:srgbClr val="F1C232"/>
            </a:solidFill>
            <a:ln cmpd="sng">
              <a:solidFill>
                <a:srgbClr val="000000"/>
              </a:solidFill>
            </a:ln>
          </c:spPr>
          <c:invertIfNegative val="1"/>
          <c:dPt>
            <c:idx val="0"/>
            <c:invertIfNegative val="1"/>
            <c:bubble3D val="0"/>
            <c:extLst>
              <c:ext xmlns:c16="http://schemas.microsoft.com/office/drawing/2014/chart" uri="{C3380CC4-5D6E-409C-BE32-E72D297353CC}">
                <c16:uniqueId val="{00000006-E9F3-9A4B-AC88-65362613B6B3}"/>
              </c:ext>
            </c:extLst>
          </c:dPt>
          <c:dLbls>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'Best Describes You'!$D$24</c:f>
              <c:numCache>
                <c:formatCode>0.00%</c:formatCode>
                <c:ptCount val="1"/>
                <c:pt idx="0">
                  <c:v>0.76209677419354838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E9F3-9A4B-AC88-65362613B6B3}"/>
            </c:ext>
          </c:extLst>
        </c:ser>
        <c:ser>
          <c:idx val="2"/>
          <c:order val="2"/>
          <c:tx>
            <c:strRef>
              <c:f>'Best Describes You'!$C$25</c:f>
              <c:strCache>
                <c:ptCount val="1"/>
                <c:pt idx="0">
                  <c:v>Professional</c:v>
                </c:pt>
              </c:strCache>
            </c:strRef>
          </c:tx>
          <c:spPr>
            <a:solidFill>
              <a:srgbClr val="6AA84F"/>
            </a:solidFill>
            <a:ln cmpd="sng">
              <a:solidFill>
                <a:srgbClr val="000000"/>
              </a:solidFill>
            </a:ln>
          </c:spPr>
          <c:invertIfNegative val="1"/>
          <c:dLbls>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'Best Describes You'!$D$25</c:f>
              <c:numCache>
                <c:formatCode>0.00%</c:formatCode>
                <c:ptCount val="1"/>
                <c:pt idx="0">
                  <c:v>0.24697580645161291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E9F3-9A4B-AC88-65362613B6B3}"/>
            </c:ext>
          </c:extLst>
        </c:ser>
        <c:ser>
          <c:idx val="3"/>
          <c:order val="3"/>
          <c:tx>
            <c:strRef>
              <c:f>'Best Describes You'!$C$26</c:f>
              <c:strCache>
                <c:ptCount val="1"/>
                <c:pt idx="0">
                  <c:v>Educator</c:v>
                </c:pt>
              </c:strCache>
            </c:strRef>
          </c:tx>
          <c:spPr>
            <a:solidFill>
              <a:srgbClr val="6D9EEB"/>
            </a:solidFill>
            <a:ln cmpd="sng">
              <a:solidFill>
                <a:srgbClr val="000000"/>
              </a:solidFill>
            </a:ln>
          </c:spPr>
          <c:invertIfNegative val="1"/>
          <c:dLbls>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'Best Describes You'!$D$26</c:f>
              <c:numCache>
                <c:formatCode>0.00%</c:formatCode>
                <c:ptCount val="1"/>
                <c:pt idx="0">
                  <c:v>9.6774193548387094E-2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E9F3-9A4B-AC88-65362613B6B3}"/>
            </c:ext>
          </c:extLst>
        </c:ser>
        <c:ser>
          <c:idx val="4"/>
          <c:order val="4"/>
          <c:tx>
            <c:strRef>
              <c:f>'Best Describes You'!$C$27</c:f>
              <c:strCache>
                <c:ptCount val="1"/>
              </c:strCache>
            </c:strRef>
          </c:tx>
          <c:invertIfNegative val="1"/>
          <c:val>
            <c:numRef>
              <c:f>'Best Describes You'!$D$27</c:f>
              <c:numCache>
                <c:formatCode>0%</c:formatCode>
                <c:ptCount val="1"/>
              </c:numCache>
            </c:numRef>
          </c:val>
          <c:extLst>
            <c:ext xmlns:c16="http://schemas.microsoft.com/office/drawing/2014/chart" uri="{C3380CC4-5D6E-409C-BE32-E72D297353CC}">
              <c16:uniqueId val="{0000000A-E9F3-9A4B-AC88-65362613B6B3}"/>
            </c:ext>
          </c:extLst>
        </c:ser>
        <c:dLbls>
          <c:showLegendKey val="0"/>
          <c:showVal val="0"/>
          <c:showCatName val="0"/>
          <c:showSerName val="0"/>
          <c:showPercent val="0"/>
          <c:showBubbleSize val="0"/>
        </c:dLbls>
        <c:gapWidth val="150"/>
        <c:overlap val="100"/>
        <c:axId val="4376010"/>
        <c:axId val="1328796242"/>
      </c:barChart>
      <c:catAx>
        <c:axId val="4376010"/>
        <c:scaling>
          <c:orientation val="maxMin"/>
        </c:scaling>
        <c:delete val="0"/>
        <c:axPos val="l"/>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txPr>
          <a:bodyPr/>
          <a:lstStyle/>
          <a:p>
            <a:pPr lvl="0">
              <a:defRPr sz="2200" b="0">
                <a:solidFill>
                  <a:srgbClr val="000000"/>
                </a:solidFill>
                <a:latin typeface="Roboto"/>
              </a:defRPr>
            </a:pPr>
            <a:endParaRPr lang="en-US"/>
          </a:p>
        </c:txPr>
        <c:crossAx val="1328796242"/>
        <c:crosses val="autoZero"/>
        <c:auto val="1"/>
        <c:lblAlgn val="ctr"/>
        <c:lblOffset val="100"/>
        <c:noMultiLvlLbl val="1"/>
      </c:catAx>
      <c:valAx>
        <c:axId val="132879624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 sourceLinked="1"/>
        <c:majorTickMark val="none"/>
        <c:minorTickMark val="none"/>
        <c:tickLblPos val="nextTo"/>
        <c:spPr>
          <a:ln/>
        </c:spPr>
        <c:txPr>
          <a:bodyPr/>
          <a:lstStyle/>
          <a:p>
            <a:pPr lvl="0">
              <a:defRPr sz="2200" b="0">
                <a:solidFill>
                  <a:srgbClr val="000000"/>
                </a:solidFill>
                <a:latin typeface="Roboto"/>
              </a:defRPr>
            </a:pPr>
            <a:endParaRPr lang="en-US"/>
          </a:p>
        </c:txPr>
        <c:crossAx val="4376010"/>
        <c:crosses val="max"/>
        <c:crossBetween val="between"/>
      </c:valAx>
    </c:plotArea>
    <c:legend>
      <c:legendPos val="t"/>
      <c:overlay val="0"/>
      <c:txPr>
        <a:bodyPr/>
        <a:lstStyle/>
        <a:p>
          <a:pPr lvl="0">
            <a:defRPr sz="2200"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percentStacked"/>
        <c:varyColors val="1"/>
        <c:ser>
          <c:idx val="0"/>
          <c:order val="0"/>
          <c:tx>
            <c:strRef>
              <c:f>'Website Data'!$A$7</c:f>
              <c:strCache>
                <c:ptCount val="1"/>
                <c:pt idx="0">
                  <c:v>Social</c:v>
                </c:pt>
              </c:strCache>
            </c:strRef>
          </c:tx>
          <c:spPr>
            <a:solidFill>
              <a:srgbClr val="D9D2E9"/>
            </a:solidFill>
            <a:ln cmpd="sng">
              <a:solidFill>
                <a:srgbClr val="000000"/>
              </a:solidFill>
            </a:ln>
          </c:spPr>
          <c:invertIfNegative val="1"/>
          <c:dLbls>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'Website Data'!$B$7</c:f>
              <c:numCache>
                <c:formatCode>0%</c:formatCode>
                <c:ptCount val="1"/>
                <c:pt idx="0">
                  <c:v>0.5071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A50-CB4B-B329-2A66AB65C008}"/>
            </c:ext>
          </c:extLst>
        </c:ser>
        <c:ser>
          <c:idx val="1"/>
          <c:order val="1"/>
          <c:tx>
            <c:strRef>
              <c:f>'Website Data'!$A$8</c:f>
              <c:strCache>
                <c:ptCount val="1"/>
                <c:pt idx="0">
                  <c:v>Organic Search</c:v>
                </c:pt>
              </c:strCache>
            </c:strRef>
          </c:tx>
          <c:spPr>
            <a:solidFill>
              <a:srgbClr val="B4A7D6"/>
            </a:solidFill>
            <a:ln cmpd="sng">
              <a:solidFill>
                <a:srgbClr val="000000"/>
              </a:solidFill>
            </a:ln>
          </c:spPr>
          <c:invertIfNegative val="1"/>
          <c:dPt>
            <c:idx val="0"/>
            <c:invertIfNegative val="1"/>
            <c:bubble3D val="0"/>
            <c:extLst>
              <c:ext xmlns:c16="http://schemas.microsoft.com/office/drawing/2014/chart" uri="{C3380CC4-5D6E-409C-BE32-E72D297353CC}">
                <c16:uniqueId val="{00000001-3A50-CB4B-B329-2A66AB65C008}"/>
              </c:ext>
            </c:extLst>
          </c:dPt>
          <c:dLbls>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'Website Data'!$B$8</c:f>
              <c:numCache>
                <c:formatCode>0%</c:formatCode>
                <c:ptCount val="1"/>
                <c:pt idx="0">
                  <c:v>0.26600000000000001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A50-CB4B-B329-2A66AB65C008}"/>
            </c:ext>
          </c:extLst>
        </c:ser>
        <c:ser>
          <c:idx val="2"/>
          <c:order val="2"/>
          <c:tx>
            <c:strRef>
              <c:f>'Website Data'!$A$9</c:f>
              <c:strCache>
                <c:ptCount val="1"/>
                <c:pt idx="0">
                  <c:v>Direct</c:v>
                </c:pt>
              </c:strCache>
            </c:strRef>
          </c:tx>
          <c:spPr>
            <a:solidFill>
              <a:srgbClr val="8E7CC3"/>
            </a:solidFill>
            <a:ln cmpd="sng">
              <a:solidFill>
                <a:srgbClr val="000000"/>
              </a:solidFill>
            </a:ln>
          </c:spPr>
          <c:invertIfNegative val="1"/>
          <c:dPt>
            <c:idx val="0"/>
            <c:invertIfNegative val="1"/>
            <c:bubble3D val="0"/>
            <c:extLst>
              <c:ext xmlns:c16="http://schemas.microsoft.com/office/drawing/2014/chart" uri="{C3380CC4-5D6E-409C-BE32-E72D297353CC}">
                <c16:uniqueId val="{00000003-3A50-CB4B-B329-2A66AB65C008}"/>
              </c:ext>
            </c:extLst>
          </c:dPt>
          <c:dLbls>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'Website Data'!$B$9</c:f>
              <c:numCache>
                <c:formatCode>0%</c:formatCode>
                <c:ptCount val="1"/>
                <c:pt idx="0">
                  <c:v>0.2029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3A50-CB4B-B329-2A66AB65C008}"/>
            </c:ext>
          </c:extLst>
        </c:ser>
        <c:ser>
          <c:idx val="3"/>
          <c:order val="3"/>
          <c:tx>
            <c:strRef>
              <c:f>'Website Data'!$A$10</c:f>
              <c:strCache>
                <c:ptCount val="1"/>
                <c:pt idx="0">
                  <c:v>Referral</c:v>
                </c:pt>
              </c:strCache>
            </c:strRef>
          </c:tx>
          <c:spPr>
            <a:solidFill>
              <a:srgbClr val="674EA7"/>
            </a:solidFill>
            <a:ln cmpd="sng">
              <a:solidFill>
                <a:srgbClr val="000000"/>
              </a:solidFill>
            </a:ln>
          </c:spPr>
          <c:invertIfNegative val="1"/>
          <c:dLbls>
            <c:spPr>
              <a:noFill/>
              <a:ln>
                <a:noFill/>
              </a:ln>
              <a:effectLst/>
            </c:spPr>
            <c:txPr>
              <a:bodyPr/>
              <a:lstStyle/>
              <a:p>
                <a:pPr lvl="0">
                  <a:defRPr sz="2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'Website Data'!$B$10</c:f>
              <c:numCache>
                <c:formatCode>0%</c:formatCode>
                <c:ptCount val="1"/>
                <c:pt idx="0">
                  <c:v>2.4000000000000021E-2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3A50-CB4B-B329-2A66AB65C008}"/>
            </c:ext>
          </c:extLst>
        </c:ser>
        <c:dLbls>
          <c:showLegendKey val="0"/>
          <c:showVal val="0"/>
          <c:showCatName val="0"/>
          <c:showSerName val="0"/>
          <c:showPercent val="0"/>
          <c:showBubbleSize val="0"/>
        </c:dLbls>
        <c:gapWidth val="150"/>
        <c:overlap val="100"/>
        <c:axId val="1580018880"/>
        <c:axId val="590268240"/>
      </c:barChart>
      <c:catAx>
        <c:axId val="1580018880"/>
        <c:scaling>
          <c:orientation val="maxMin"/>
        </c:scaling>
        <c:delete val="0"/>
        <c:axPos val="l"/>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txPr>
          <a:bodyPr/>
          <a:lstStyle/>
          <a:p>
            <a:pPr lvl="0">
              <a:defRPr sz="2200" b="0">
                <a:solidFill>
                  <a:srgbClr val="000000"/>
                </a:solidFill>
                <a:latin typeface="Roboto"/>
              </a:defRPr>
            </a:pPr>
            <a:endParaRPr lang="en-US"/>
          </a:p>
        </c:txPr>
        <c:crossAx val="590268240"/>
        <c:crosses val="autoZero"/>
        <c:auto val="1"/>
        <c:lblAlgn val="ctr"/>
        <c:lblOffset val="100"/>
        <c:noMultiLvlLbl val="1"/>
      </c:catAx>
      <c:valAx>
        <c:axId val="59026824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 sourceLinked="1"/>
        <c:majorTickMark val="none"/>
        <c:minorTickMark val="none"/>
        <c:tickLblPos val="nextTo"/>
        <c:spPr>
          <a:ln/>
        </c:spPr>
        <c:txPr>
          <a:bodyPr/>
          <a:lstStyle/>
          <a:p>
            <a:pPr lvl="0">
              <a:defRPr sz="2200" b="0">
                <a:solidFill>
                  <a:srgbClr val="000000"/>
                </a:solidFill>
                <a:latin typeface="Roboto"/>
              </a:defRPr>
            </a:pPr>
            <a:endParaRPr lang="en-US"/>
          </a:p>
        </c:txPr>
        <c:crossAx val="1580018880"/>
        <c:crosses val="max"/>
        <c:crossBetween val="between"/>
      </c:valAx>
    </c:plotArea>
    <c:legend>
      <c:legendPos val="t"/>
      <c:overlay val="0"/>
      <c:txPr>
        <a:bodyPr/>
        <a:lstStyle/>
        <a:p>
          <a:pPr lvl="0">
            <a:defRPr sz="2200"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stacked"/>
        <c:varyColors val="1"/>
        <c:ser>
          <c:idx val="0"/>
          <c:order val="0"/>
          <c:tx>
            <c:strRef>
              <c:f>Teachers!$A$11</c:f>
              <c:strCache>
                <c:ptCount val="1"/>
                <c:pt idx="0">
                  <c:v>Elementary School</c:v>
                </c:pt>
              </c:strCache>
            </c:strRef>
          </c:tx>
          <c:spPr>
            <a:solidFill>
              <a:srgbClr val="A2C4C9"/>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Teachers!$B$11</c:f>
              <c:numCache>
                <c:formatCode>0%</c:formatCode>
                <c:ptCount val="1"/>
                <c:pt idx="0">
                  <c:v>7.792207792207792E-2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9E8-FB45-82DA-7FDFA91E4080}"/>
            </c:ext>
          </c:extLst>
        </c:ser>
        <c:ser>
          <c:idx val="1"/>
          <c:order val="1"/>
          <c:tx>
            <c:strRef>
              <c:f>Teachers!$A$12</c:f>
              <c:strCache>
                <c:ptCount val="1"/>
                <c:pt idx="0">
                  <c:v>Jr. High</c:v>
                </c:pt>
              </c:strCache>
            </c:strRef>
          </c:tx>
          <c:spPr>
            <a:solidFill>
              <a:srgbClr val="76A5AF"/>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Teachers!$B$12</c:f>
              <c:numCache>
                <c:formatCode>0%</c:formatCode>
                <c:ptCount val="1"/>
                <c:pt idx="0">
                  <c:v>9.0909090909090912E-2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9E8-FB45-82DA-7FDFA91E4080}"/>
            </c:ext>
          </c:extLst>
        </c:ser>
        <c:ser>
          <c:idx val="2"/>
          <c:order val="2"/>
          <c:tx>
            <c:strRef>
              <c:f>Teachers!$A$13</c:f>
              <c:strCache>
                <c:ptCount val="1"/>
                <c:pt idx="0">
                  <c:v>Highschool</c:v>
                </c:pt>
              </c:strCache>
            </c:strRef>
          </c:tx>
          <c:spPr>
            <a:solidFill>
              <a:srgbClr val="45818E"/>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Teachers!$B$13</c:f>
              <c:numCache>
                <c:formatCode>0%</c:formatCode>
                <c:ptCount val="1"/>
                <c:pt idx="0">
                  <c:v>0.36363636363636365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9E8-FB45-82DA-7FDFA91E4080}"/>
            </c:ext>
          </c:extLst>
        </c:ser>
        <c:ser>
          <c:idx val="3"/>
          <c:order val="3"/>
          <c:tx>
            <c:strRef>
              <c:f>Teachers!$A$14</c:f>
              <c:strCache>
                <c:ptCount val="1"/>
                <c:pt idx="0">
                  <c:v>College</c:v>
                </c:pt>
              </c:strCache>
            </c:strRef>
          </c:tx>
          <c:spPr>
            <a:solidFill>
              <a:srgbClr val="134F5C"/>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Teachers!$B$14</c:f>
              <c:numCache>
                <c:formatCode>0%</c:formatCode>
                <c:ptCount val="1"/>
                <c:pt idx="0">
                  <c:v>0.25974025974025972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69E8-FB45-82DA-7FDFA91E4080}"/>
            </c:ext>
          </c:extLst>
        </c:ser>
        <c:ser>
          <c:idx val="4"/>
          <c:order val="4"/>
          <c:tx>
            <c:strRef>
              <c:f>Teachers!$A$15</c:f>
              <c:strCache>
                <c:ptCount val="1"/>
                <c:pt idx="0">
                  <c:v>Graduate School</c:v>
                </c:pt>
              </c:strCache>
            </c:strRef>
          </c:tx>
          <c:spPr>
            <a:solidFill>
              <a:srgbClr val="0C343D"/>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Teachers!$B$15</c:f>
              <c:numCache>
                <c:formatCode>0%</c:formatCode>
                <c:ptCount val="1"/>
                <c:pt idx="0">
                  <c:v>0.20779220779220781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69E8-FB45-82DA-7FDFA91E4080}"/>
            </c:ext>
          </c:extLst>
        </c:ser>
        <c:ser>
          <c:idx val="5"/>
          <c:order val="5"/>
          <c:tx>
            <c:strRef>
              <c:f>Teachers!$A$16</c:f>
              <c:strCache>
                <c:ptCount val="1"/>
              </c:strCache>
            </c:strRef>
          </c:tx>
          <c:invertIfNegative val="1"/>
          <c:val>
            <c:numRef>
              <c:f>Teachers!$B$16</c:f>
              <c:numCache>
                <c:formatCode>General</c:formatCode>
                <c:ptCount val="1"/>
              </c:numCache>
            </c:numRef>
          </c:val>
          <c:extLst>
            <c:ext xmlns:c16="http://schemas.microsoft.com/office/drawing/2014/chart" uri="{C3380CC4-5D6E-409C-BE32-E72D297353CC}">
              <c16:uniqueId val="{00000005-69E8-FB45-82DA-7FDFA91E4080}"/>
            </c:ext>
          </c:extLst>
        </c:ser>
        <c:dLbls>
          <c:showLegendKey val="0"/>
          <c:showVal val="0"/>
          <c:showCatName val="0"/>
          <c:showSerName val="0"/>
          <c:showPercent val="0"/>
          <c:showBubbleSize val="0"/>
        </c:dLbls>
        <c:gapWidth val="150"/>
        <c:overlap val="100"/>
        <c:axId val="1962281941"/>
        <c:axId val="707366628"/>
      </c:barChart>
      <c:catAx>
        <c:axId val="1962281941"/>
        <c:scaling>
          <c:orientation val="maxMin"/>
        </c:scaling>
        <c:delete val="0"/>
        <c:axPos val="l"/>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707366628"/>
        <c:crosses val="autoZero"/>
        <c:auto val="1"/>
        <c:lblAlgn val="ctr"/>
        <c:lblOffset val="100"/>
        <c:noMultiLvlLbl val="1"/>
      </c:catAx>
      <c:valAx>
        <c:axId val="70736662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Roboto"/>
              </a:defRPr>
            </a:pPr>
            <a:endParaRPr lang="en-US"/>
          </a:p>
        </c:txPr>
        <c:crossAx val="1962281941"/>
        <c:crosses val="max"/>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b="0">
                <a:solidFill>
                  <a:srgbClr val="000000"/>
                </a:solidFill>
                <a:latin typeface="Roboto"/>
              </a:rPr>
              <a:t>Educators who plan on using the material in the classroom</a:t>
            </a:r>
          </a:p>
        </c:rich>
      </c:tx>
      <c:layout>
        <c:manualLayout>
          <c:xMode val="edge"/>
          <c:yMode val="edge"/>
          <c:x val="3.0916666666666669E-2"/>
          <c:y val="5.2695417789757414E-2"/>
        </c:manualLayout>
      </c:layout>
      <c:overlay val="0"/>
    </c:title>
    <c:autoTitleDeleted val="0"/>
    <c:plotArea>
      <c:layout/>
      <c:barChart>
        <c:barDir val="bar"/>
        <c:grouping val="percentStacked"/>
        <c:varyColors val="1"/>
        <c:ser>
          <c:idx val="0"/>
          <c:order val="0"/>
          <c:tx>
            <c:strRef>
              <c:f>Teachers!$B$19</c:f>
              <c:strCache>
                <c:ptCount val="1"/>
                <c:pt idx="0">
                  <c:v>Yes</c:v>
                </c:pt>
              </c:strCache>
            </c:strRef>
          </c:tx>
          <c:spPr>
            <a:solidFill>
              <a:srgbClr val="6AA84F"/>
            </a:solidFill>
            <a:ln cmpd="sng">
              <a:solidFill>
                <a:srgbClr val="000000"/>
              </a:solidFill>
            </a:ln>
          </c:spPr>
          <c:invertIfNegative val="1"/>
          <c:cat>
            <c:strRef>
              <c:f>Teachers!$A$20:$A$24</c:f>
              <c:strCache>
                <c:ptCount val="5"/>
                <c:pt idx="0">
                  <c:v>Elementary School</c:v>
                </c:pt>
                <c:pt idx="1">
                  <c:v>Jr. High</c:v>
                </c:pt>
                <c:pt idx="2">
                  <c:v>Highschool</c:v>
                </c:pt>
                <c:pt idx="3">
                  <c:v>College</c:v>
                </c:pt>
                <c:pt idx="4">
                  <c:v>Graduate School</c:v>
                </c:pt>
              </c:strCache>
            </c:strRef>
          </c:cat>
          <c:val>
            <c:numRef>
              <c:f>Teachers!$B$20:$B$24</c:f>
              <c:numCache>
                <c:formatCode>0%</c:formatCode>
                <c:ptCount val="5"/>
                <c:pt idx="0">
                  <c:v>0.83333333333333337</c:v>
                </c:pt>
                <c:pt idx="1">
                  <c:v>0.7142857142857143</c:v>
                </c:pt>
                <c:pt idx="2">
                  <c:v>0.5</c:v>
                </c:pt>
                <c:pt idx="3">
                  <c:v>0.2</c:v>
                </c:pt>
                <c:pt idx="4">
                  <c:v>0.4375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3B0-F24B-A813-FF4DBAC7D894}"/>
            </c:ext>
          </c:extLst>
        </c:ser>
        <c:ser>
          <c:idx val="1"/>
          <c:order val="1"/>
          <c:tx>
            <c:strRef>
              <c:f>Teachers!$D$19</c:f>
              <c:strCache>
                <c:ptCount val="1"/>
                <c:pt idx="0">
                  <c:v>Maybe</c:v>
                </c:pt>
              </c:strCache>
            </c:strRef>
          </c:tx>
          <c:spPr>
            <a:solidFill>
              <a:srgbClr val="CC4125"/>
            </a:solidFill>
            <a:ln cmpd="sng">
              <a:solidFill>
                <a:srgbClr val="000000"/>
              </a:solidFill>
            </a:ln>
          </c:spPr>
          <c:invertIfNegative val="1"/>
          <c:cat>
            <c:strRef>
              <c:f>Teachers!$A$20:$A$24</c:f>
              <c:strCache>
                <c:ptCount val="5"/>
                <c:pt idx="0">
                  <c:v>Elementary School</c:v>
                </c:pt>
                <c:pt idx="1">
                  <c:v>Jr. High</c:v>
                </c:pt>
                <c:pt idx="2">
                  <c:v>Highschool</c:v>
                </c:pt>
                <c:pt idx="3">
                  <c:v>College</c:v>
                </c:pt>
                <c:pt idx="4">
                  <c:v>Graduate School</c:v>
                </c:pt>
              </c:strCache>
            </c:strRef>
          </c:cat>
          <c:val>
            <c:numRef>
              <c:f>Teachers!$D$20:$D$24</c:f>
              <c:numCache>
                <c:formatCode>0%</c:formatCode>
                <c:ptCount val="5"/>
                <c:pt idx="0">
                  <c:v>0.16666666666666666</c:v>
                </c:pt>
                <c:pt idx="1">
                  <c:v>0.2857142857142857</c:v>
                </c:pt>
                <c:pt idx="2">
                  <c:v>0.35714285714285715</c:v>
                </c:pt>
                <c:pt idx="3">
                  <c:v>0.65</c:v>
                </c:pt>
                <c:pt idx="4">
                  <c:v>0.4375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3B0-F24B-A813-FF4DBAC7D894}"/>
            </c:ext>
          </c:extLst>
        </c:ser>
        <c:ser>
          <c:idx val="2"/>
          <c:order val="2"/>
          <c:tx>
            <c:strRef>
              <c:f>Teachers!$C$19</c:f>
              <c:strCache>
                <c:ptCount val="1"/>
                <c:pt idx="0">
                  <c:v>No</c:v>
                </c:pt>
              </c:strCache>
            </c:strRef>
          </c:tx>
          <c:spPr>
            <a:solidFill>
              <a:srgbClr val="F1C232"/>
            </a:solidFill>
            <a:ln cmpd="sng">
              <a:solidFill>
                <a:srgbClr val="000000"/>
              </a:solidFill>
            </a:ln>
          </c:spPr>
          <c:invertIfNegative val="1"/>
          <c:cat>
            <c:strRef>
              <c:f>Teachers!$A$20:$A$24</c:f>
              <c:strCache>
                <c:ptCount val="5"/>
                <c:pt idx="0">
                  <c:v>Elementary School</c:v>
                </c:pt>
                <c:pt idx="1">
                  <c:v>Jr. High</c:v>
                </c:pt>
                <c:pt idx="2">
                  <c:v>Highschool</c:v>
                </c:pt>
                <c:pt idx="3">
                  <c:v>College</c:v>
                </c:pt>
                <c:pt idx="4">
                  <c:v>Graduate School</c:v>
                </c:pt>
              </c:strCache>
            </c:strRef>
          </c:cat>
          <c:val>
            <c:numRef>
              <c:f>Teachers!$C$20:$C$24</c:f>
              <c:numCache>
                <c:formatCode>0%</c:formatCode>
                <c:ptCount val="5"/>
                <c:pt idx="0">
                  <c:v>0</c:v>
                </c:pt>
                <c:pt idx="1">
                  <c:v>0</c:v>
                </c:pt>
                <c:pt idx="2">
                  <c:v>0.14285714285714285</c:v>
                </c:pt>
                <c:pt idx="3">
                  <c:v>0.15</c:v>
                </c:pt>
                <c:pt idx="4">
                  <c:v>0.125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3B0-F24B-A813-FF4DBAC7D894}"/>
            </c:ext>
          </c:extLst>
        </c:ser>
        <c:dLbls>
          <c:showLegendKey val="0"/>
          <c:showVal val="0"/>
          <c:showCatName val="0"/>
          <c:showSerName val="0"/>
          <c:showPercent val="0"/>
          <c:showBubbleSize val="0"/>
        </c:dLbls>
        <c:gapWidth val="150"/>
        <c:overlap val="100"/>
        <c:axId val="1434462508"/>
        <c:axId val="27384495"/>
      </c:barChart>
      <c:catAx>
        <c:axId val="1434462508"/>
        <c:scaling>
          <c:orientation val="maxMin"/>
        </c:scaling>
        <c:delete val="0"/>
        <c:axPos val="l"/>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27384495"/>
        <c:crosses val="autoZero"/>
        <c:auto val="1"/>
        <c:lblAlgn val="ctr"/>
        <c:lblOffset val="100"/>
        <c:noMultiLvlLbl val="1"/>
      </c:catAx>
      <c:valAx>
        <c:axId val="2738449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Roboto"/>
              </a:defRPr>
            </a:pPr>
            <a:endParaRPr lang="en-US"/>
          </a:p>
        </c:txPr>
        <c:crossAx val="1434462508"/>
        <c:crosses val="max"/>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oneCellAnchor>
    <xdr:from>
      <xdr:col>4</xdr:col>
      <xdr:colOff>133350</xdr:colOff>
      <xdr:row>5</xdr:row>
      <xdr:rowOff>123825</xdr:rowOff>
    </xdr:from>
    <xdr:ext cx="10782300" cy="187642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133350</xdr:colOff>
      <xdr:row>16</xdr:row>
      <xdr:rowOff>57150</xdr:rowOff>
    </xdr:from>
    <xdr:ext cx="10782300" cy="187642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133350</xdr:colOff>
      <xdr:row>68</xdr:row>
      <xdr:rowOff>0</xdr:rowOff>
    </xdr:from>
    <xdr:ext cx="10782300" cy="3190875"/>
    <xdr:graphicFrame macro="">
      <xdr:nvGraphicFramePr>
        <xdr:cNvPr id="4" name="Chart 3" title="Chart">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4</xdr:col>
      <xdr:colOff>133350</xdr:colOff>
      <xdr:row>52</xdr:row>
      <xdr:rowOff>142875</xdr:rowOff>
    </xdr:from>
    <xdr:ext cx="10782300" cy="2762250"/>
    <xdr:graphicFrame macro="">
      <xdr:nvGraphicFramePr>
        <xdr:cNvPr id="5" name="Chart 4" title="Chart">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xdr:col>
      <xdr:colOff>133350</xdr:colOff>
      <xdr:row>26</xdr:row>
      <xdr:rowOff>190500</xdr:rowOff>
    </xdr:from>
    <xdr:ext cx="10782300" cy="1876425"/>
    <xdr:pic>
      <xdr:nvPicPr>
        <xdr:cNvPr id="2138244061" name="Chart5" title="Chart">
          <a:extLst>
            <a:ext uri="{FF2B5EF4-FFF2-40B4-BE49-F238E27FC236}">
              <a16:creationId xmlns:a16="http://schemas.microsoft.com/office/drawing/2014/main" id="{00000000-0008-0000-0200-0000DD03737F}"/>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4</xdr:col>
      <xdr:colOff>133350</xdr:colOff>
      <xdr:row>85</xdr:row>
      <xdr:rowOff>85725</xdr:rowOff>
    </xdr:from>
    <xdr:ext cx="10782300" cy="3533775"/>
    <xdr:graphicFrame macro="">
      <xdr:nvGraphicFramePr>
        <xdr:cNvPr id="6" name="Chart 6" title="Chart">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4</xdr:col>
      <xdr:colOff>133350</xdr:colOff>
      <xdr:row>39</xdr:row>
      <xdr:rowOff>171450</xdr:rowOff>
    </xdr:from>
    <xdr:ext cx="10782300" cy="1876425"/>
    <xdr:graphicFrame macro="">
      <xdr:nvGraphicFramePr>
        <xdr:cNvPr id="7" name="Chart 7" title="Chart">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133350</xdr:colOff>
      <xdr:row>13</xdr:row>
      <xdr:rowOff>190500</xdr:rowOff>
    </xdr:from>
    <xdr:ext cx="10782300" cy="1876425"/>
    <xdr:graphicFrame macro="">
      <xdr:nvGraphicFramePr>
        <xdr:cNvPr id="8" name="Chart 8" title="Chart">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762000</xdr:colOff>
      <xdr:row>8</xdr:row>
      <xdr:rowOff>161925</xdr:rowOff>
    </xdr:from>
    <xdr:ext cx="8934450" cy="1971675"/>
    <xdr:graphicFrame macro="">
      <xdr:nvGraphicFramePr>
        <xdr:cNvPr id="9" name="Chart 9" title="Chart">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314325</xdr:colOff>
      <xdr:row>22</xdr:row>
      <xdr:rowOff>76200</xdr:rowOff>
    </xdr:from>
    <xdr:ext cx="5715000" cy="3533775"/>
    <xdr:graphicFrame macro="">
      <xdr:nvGraphicFramePr>
        <xdr:cNvPr id="10" name="Chart 10" title="Chart">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752475</xdr:colOff>
      <xdr:row>6</xdr:row>
      <xdr:rowOff>180975</xdr:rowOff>
    </xdr:from>
    <xdr:ext cx="5715000" cy="3533775"/>
    <xdr:graphicFrame macro="">
      <xdr:nvGraphicFramePr>
        <xdr:cNvPr id="11" name="Chart 11" title="Chart">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8</xdr:col>
      <xdr:colOff>123825</xdr:colOff>
      <xdr:row>50</xdr:row>
      <xdr:rowOff>28575</xdr:rowOff>
    </xdr:from>
    <xdr:ext cx="11410950" cy="1876425"/>
    <xdr:graphicFrame macro="">
      <xdr:nvGraphicFramePr>
        <xdr:cNvPr id="12" name="Chart 12" title="Chart">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466725</xdr:colOff>
      <xdr:row>22</xdr:row>
      <xdr:rowOff>180975</xdr:rowOff>
    </xdr:from>
    <xdr:ext cx="11068050" cy="4200525"/>
    <xdr:graphicFrame macro="">
      <xdr:nvGraphicFramePr>
        <xdr:cNvPr id="13" name="Chart 13" title="Chart">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685800</xdr:colOff>
      <xdr:row>36</xdr:row>
      <xdr:rowOff>28575</xdr:rowOff>
    </xdr:from>
    <xdr:ext cx="8610600" cy="2152650"/>
    <xdr:graphicFrame macro="">
      <xdr:nvGraphicFramePr>
        <xdr:cNvPr id="14" name="Chart 14" title="Chart">
          <a:extLst>
            <a:ext uri="{FF2B5EF4-FFF2-40B4-BE49-F238E27FC236}">
              <a16:creationId xmlns:a16="http://schemas.microsoft.com/office/drawing/2014/main" id="{00000000-0008-0000-07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609600</xdr:colOff>
      <xdr:row>18</xdr:row>
      <xdr:rowOff>104775</xdr:rowOff>
    </xdr:from>
    <xdr:ext cx="10848975" cy="3533775"/>
    <xdr:graphicFrame macro="">
      <xdr:nvGraphicFramePr>
        <xdr:cNvPr id="15" name="Chart 15" title="Chart">
          <a:extLst>
            <a:ext uri="{FF2B5EF4-FFF2-40B4-BE49-F238E27FC236}">
              <a16:creationId xmlns:a16="http://schemas.microsoft.com/office/drawing/2014/main" id="{00000000-0008-0000-07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12</xdr:col>
      <xdr:colOff>466725</xdr:colOff>
      <xdr:row>30</xdr:row>
      <xdr:rowOff>9525</xdr:rowOff>
    </xdr:from>
    <xdr:ext cx="8562975" cy="3533775"/>
    <xdr:graphicFrame macro="">
      <xdr:nvGraphicFramePr>
        <xdr:cNvPr id="16" name="Chart 16" title="Chart">
          <a:extLst>
            <a:ext uri="{FF2B5EF4-FFF2-40B4-BE49-F238E27FC236}">
              <a16:creationId xmlns:a16="http://schemas.microsoft.com/office/drawing/2014/main" id="{00000000-0008-0000-07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2</xdr:col>
      <xdr:colOff>781050</xdr:colOff>
      <xdr:row>7</xdr:row>
      <xdr:rowOff>142875</xdr:rowOff>
    </xdr:from>
    <xdr:ext cx="5715000" cy="3533775"/>
    <xdr:graphicFrame macro="">
      <xdr:nvGraphicFramePr>
        <xdr:cNvPr id="17" name="Chart 17" title="Chart">
          <a:extLst>
            <a:ext uri="{FF2B5EF4-FFF2-40B4-BE49-F238E27FC236}">
              <a16:creationId xmlns:a16="http://schemas.microsoft.com/office/drawing/2014/main" id="{00000000-0008-0000-08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5</xdr:col>
      <xdr:colOff>247650</xdr:colOff>
      <xdr:row>2</xdr:row>
      <xdr:rowOff>19050</xdr:rowOff>
    </xdr:from>
    <xdr:ext cx="8839200" cy="3533775"/>
    <xdr:graphicFrame macro="">
      <xdr:nvGraphicFramePr>
        <xdr:cNvPr id="18" name="Chart 18" title="Chart">
          <a:extLst>
            <a:ext uri="{FF2B5EF4-FFF2-40B4-BE49-F238E27FC236}">
              <a16:creationId xmlns:a16="http://schemas.microsoft.com/office/drawing/2014/main" id="{00000000-0008-0000-09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5</xdr:col>
      <xdr:colOff>247650</xdr:colOff>
      <xdr:row>2</xdr:row>
      <xdr:rowOff>19050</xdr:rowOff>
    </xdr:from>
    <xdr:ext cx="8839200" cy="3533775"/>
    <xdr:graphicFrame macro="">
      <xdr:nvGraphicFramePr>
        <xdr:cNvPr id="19" name="Chart 19" title="Chart">
          <a:extLst>
            <a:ext uri="{FF2B5EF4-FFF2-40B4-BE49-F238E27FC236}">
              <a16:creationId xmlns:a16="http://schemas.microsoft.com/office/drawing/2014/main" id="{00000000-0008-0000-0A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97t7Xj_iBv0" TargetMode="External"/><Relationship Id="rId21" Type="http://schemas.openxmlformats.org/officeDocument/2006/relationships/hyperlink" Target="http://www.compliantmechanisms.byu.edu/" TargetMode="External"/><Relationship Id="rId42" Type="http://schemas.openxmlformats.org/officeDocument/2006/relationships/hyperlink" Target="http://www.compliantmechanisms.byu.edu/" TargetMode="External"/><Relationship Id="rId47" Type="http://schemas.openxmlformats.org/officeDocument/2006/relationships/hyperlink" Target="http://cmr.byu.edu/" TargetMode="External"/><Relationship Id="rId63" Type="http://schemas.openxmlformats.org/officeDocument/2006/relationships/hyperlink" Target="http://www.compliantmechanisms.byu.edu/" TargetMode="External"/><Relationship Id="rId68" Type="http://schemas.openxmlformats.org/officeDocument/2006/relationships/hyperlink" Target="http://www.compliantmechanisms.byu.edu/" TargetMode="External"/><Relationship Id="rId7" Type="http://schemas.openxmlformats.org/officeDocument/2006/relationships/hyperlink" Target="http://www.compliantmechanisms.byu.edu/" TargetMode="External"/><Relationship Id="rId71" Type="http://schemas.openxmlformats.org/officeDocument/2006/relationships/vmlDrawing" Target="../drawings/vmlDrawing1.vml"/><Relationship Id="rId2" Type="http://schemas.openxmlformats.org/officeDocument/2006/relationships/hyperlink" Target="http://www.compliantmechanisms.byu.edu/" TargetMode="External"/><Relationship Id="rId16" Type="http://schemas.openxmlformats.org/officeDocument/2006/relationships/hyperlink" Target="http://www.compliantmechanisms.byu.edu/" TargetMode="External"/><Relationship Id="rId29" Type="http://schemas.openxmlformats.org/officeDocument/2006/relationships/hyperlink" Target="http://www.compliantmechanisms.byu.edu/" TargetMode="External"/><Relationship Id="rId11" Type="http://schemas.openxmlformats.org/officeDocument/2006/relationships/hyperlink" Target="http://www.compliantmechanisms.byu.edu/" TargetMode="External"/><Relationship Id="rId24" Type="http://schemas.openxmlformats.org/officeDocument/2006/relationships/hyperlink" Target="http://www.compliantmechanisms.byu.edu/" TargetMode="External"/><Relationship Id="rId32" Type="http://schemas.openxmlformats.org/officeDocument/2006/relationships/hyperlink" Target="http://www.compliantmechanisms.byu.edu/" TargetMode="External"/><Relationship Id="rId37" Type="http://schemas.openxmlformats.org/officeDocument/2006/relationships/hyperlink" Target="http://www.compliantmechanisms.byu.edu/" TargetMode="External"/><Relationship Id="rId40" Type="http://schemas.openxmlformats.org/officeDocument/2006/relationships/hyperlink" Target="http://www.compliantmechanisms.byu.edu/" TargetMode="External"/><Relationship Id="rId45" Type="http://schemas.openxmlformats.org/officeDocument/2006/relationships/hyperlink" Target="http://www.compliantmechanisms.byu.edu/" TargetMode="External"/><Relationship Id="rId53" Type="http://schemas.openxmlformats.org/officeDocument/2006/relationships/hyperlink" Target="http://www.compliantmechanisms.byu.edu/" TargetMode="External"/><Relationship Id="rId58" Type="http://schemas.openxmlformats.org/officeDocument/2006/relationships/hyperlink" Target="http://www.compliantmechanisms.byu.edu/" TargetMode="External"/><Relationship Id="rId66" Type="http://schemas.openxmlformats.org/officeDocument/2006/relationships/hyperlink" Target="http://www.compliantmechanisms.byu.edu/" TargetMode="External"/><Relationship Id="rId5" Type="http://schemas.openxmlformats.org/officeDocument/2006/relationships/hyperlink" Target="http://www.compliantmechanisms.byu.edu/" TargetMode="External"/><Relationship Id="rId61" Type="http://schemas.openxmlformats.org/officeDocument/2006/relationships/hyperlink" Target="http://www.compliantmechanisms.byu.edu/" TargetMode="External"/><Relationship Id="rId19" Type="http://schemas.openxmlformats.org/officeDocument/2006/relationships/hyperlink" Target="http://www.compliantmechanisms.byu.edu/" TargetMode="External"/><Relationship Id="rId14" Type="http://schemas.openxmlformats.org/officeDocument/2006/relationships/hyperlink" Target="http://www.compliantmechanisms.byu.edu/" TargetMode="External"/><Relationship Id="rId22" Type="http://schemas.openxmlformats.org/officeDocument/2006/relationships/hyperlink" Target="http://www.compliantmechanisms.byu.edu/" TargetMode="External"/><Relationship Id="rId27" Type="http://schemas.openxmlformats.org/officeDocument/2006/relationships/hyperlink" Target="http://www.compliantmechanisms.byu.edu/" TargetMode="External"/><Relationship Id="rId30" Type="http://schemas.openxmlformats.org/officeDocument/2006/relationships/hyperlink" Target="http://www.compliantmechanisms.byu.edu/" TargetMode="External"/><Relationship Id="rId35" Type="http://schemas.openxmlformats.org/officeDocument/2006/relationships/hyperlink" Target="http://www.compliantmechanisms.byu.edu/" TargetMode="External"/><Relationship Id="rId43" Type="http://schemas.openxmlformats.org/officeDocument/2006/relationships/hyperlink" Target="http://www.compliantmechanisms.byu.edu/" TargetMode="External"/><Relationship Id="rId48" Type="http://schemas.openxmlformats.org/officeDocument/2006/relationships/hyperlink" Target="http://www.compliantmechanisms.byu.edu/" TargetMode="External"/><Relationship Id="rId56" Type="http://schemas.openxmlformats.org/officeDocument/2006/relationships/hyperlink" Target="http://www.compliantmechanisms.byu.edu/" TargetMode="External"/><Relationship Id="rId64" Type="http://schemas.openxmlformats.org/officeDocument/2006/relationships/hyperlink" Target="http://www.compliantmechanisms.byu.edu/" TargetMode="External"/><Relationship Id="rId69" Type="http://schemas.openxmlformats.org/officeDocument/2006/relationships/hyperlink" Target="http://www.compliantmechanisms.byu.edu/" TargetMode="External"/><Relationship Id="rId8" Type="http://schemas.openxmlformats.org/officeDocument/2006/relationships/hyperlink" Target="http://www.compliantmechanisms.byu.edu/" TargetMode="External"/><Relationship Id="rId51" Type="http://schemas.openxmlformats.org/officeDocument/2006/relationships/hyperlink" Target="http://www.compliantmechanisms.byu.edu/" TargetMode="External"/><Relationship Id="rId72" Type="http://schemas.openxmlformats.org/officeDocument/2006/relationships/comments" Target="../comments1.xml"/><Relationship Id="rId3" Type="http://schemas.openxmlformats.org/officeDocument/2006/relationships/hyperlink" Target="http://www.compliantmechanisms.byu.edu/" TargetMode="External"/><Relationship Id="rId12" Type="http://schemas.openxmlformats.org/officeDocument/2006/relationships/hyperlink" Target="http://www.compliantmechanisms.byu.edu/" TargetMode="External"/><Relationship Id="rId17" Type="http://schemas.openxmlformats.org/officeDocument/2006/relationships/hyperlink" Target="http://www.compliantmechanisms.byu.edu/" TargetMode="External"/><Relationship Id="rId25" Type="http://schemas.openxmlformats.org/officeDocument/2006/relationships/hyperlink" Target="http://www.compliantmechanisms.byu.edu/" TargetMode="External"/><Relationship Id="rId33" Type="http://schemas.openxmlformats.org/officeDocument/2006/relationships/hyperlink" Target="http://www.compliantmechanisms.byu.edu/" TargetMode="External"/><Relationship Id="rId38" Type="http://schemas.openxmlformats.org/officeDocument/2006/relationships/hyperlink" Target="http://www.compliantmechanisms.byu.edu/" TargetMode="External"/><Relationship Id="rId46" Type="http://schemas.openxmlformats.org/officeDocument/2006/relationships/hyperlink" Target="http://www.compliantmechanisms.byu.edu/" TargetMode="External"/><Relationship Id="rId59" Type="http://schemas.openxmlformats.org/officeDocument/2006/relationships/hyperlink" Target="http://www.compliantmechanisms.byu.edu/" TargetMode="External"/><Relationship Id="rId67" Type="http://schemas.openxmlformats.org/officeDocument/2006/relationships/hyperlink" Target="http://www.compliantmechanisms.byu.edu/" TargetMode="External"/><Relationship Id="rId20" Type="http://schemas.openxmlformats.org/officeDocument/2006/relationships/hyperlink" Target="http://www.compliantmechanisms.byu.edu/" TargetMode="External"/><Relationship Id="rId41" Type="http://schemas.openxmlformats.org/officeDocument/2006/relationships/hyperlink" Target="http://www.compliantmechanisms.byu.edu/" TargetMode="External"/><Relationship Id="rId54" Type="http://schemas.openxmlformats.org/officeDocument/2006/relationships/hyperlink" Target="http://www.compliantmechanisms.byu.edu/" TargetMode="External"/><Relationship Id="rId62" Type="http://schemas.openxmlformats.org/officeDocument/2006/relationships/hyperlink" Target="http://www.compliantmechanisms.byu.edu/" TargetMode="External"/><Relationship Id="rId70" Type="http://schemas.openxmlformats.org/officeDocument/2006/relationships/hyperlink" Target="http://www.compliantmechanisms.byu.edu/" TargetMode="External"/><Relationship Id="rId1" Type="http://schemas.openxmlformats.org/officeDocument/2006/relationships/hyperlink" Target="http://www.compliantmechanisms.byu.edu/" TargetMode="External"/><Relationship Id="rId6" Type="http://schemas.openxmlformats.org/officeDocument/2006/relationships/hyperlink" Target="http://www.compliantmechanisms.byu.edu/" TargetMode="External"/><Relationship Id="rId15" Type="http://schemas.openxmlformats.org/officeDocument/2006/relationships/hyperlink" Target="http://www.compliantmechanisms.byu.edu/" TargetMode="External"/><Relationship Id="rId23" Type="http://schemas.openxmlformats.org/officeDocument/2006/relationships/hyperlink" Target="http://www.compliantmechanisms.byu.edu/" TargetMode="External"/><Relationship Id="rId28" Type="http://schemas.openxmlformats.org/officeDocument/2006/relationships/hyperlink" Target="http://www.compliantmechanisms.byu.edu/" TargetMode="External"/><Relationship Id="rId36" Type="http://schemas.openxmlformats.org/officeDocument/2006/relationships/hyperlink" Target="http://www.compliantmechanisms.byu.edu/" TargetMode="External"/><Relationship Id="rId49" Type="http://schemas.openxmlformats.org/officeDocument/2006/relationships/hyperlink" Target="http://www.compliantmechanisms.byu.edu/" TargetMode="External"/><Relationship Id="rId57" Type="http://schemas.openxmlformats.org/officeDocument/2006/relationships/hyperlink" Target="http://www.compliantmechanisms.byu.edu/" TargetMode="External"/><Relationship Id="rId10" Type="http://schemas.openxmlformats.org/officeDocument/2006/relationships/hyperlink" Target="http://www.compliantmechanisms.byu.edu/" TargetMode="External"/><Relationship Id="rId31" Type="http://schemas.openxmlformats.org/officeDocument/2006/relationships/hyperlink" Target="http://www.compliantmechanisms.byu.edu/" TargetMode="External"/><Relationship Id="rId44" Type="http://schemas.openxmlformats.org/officeDocument/2006/relationships/hyperlink" Target="http://www.compliantmechanisms.byu.edu/" TargetMode="External"/><Relationship Id="rId52" Type="http://schemas.openxmlformats.org/officeDocument/2006/relationships/hyperlink" Target="http://www.compliantmechanisms.byu.edu/" TargetMode="External"/><Relationship Id="rId60" Type="http://schemas.openxmlformats.org/officeDocument/2006/relationships/hyperlink" Target="http://www.compliantmechanisms.byu.edu/" TargetMode="External"/><Relationship Id="rId65" Type="http://schemas.openxmlformats.org/officeDocument/2006/relationships/hyperlink" Target="http://www.compliantmechanisms.byu.edu/" TargetMode="External"/><Relationship Id="rId4" Type="http://schemas.openxmlformats.org/officeDocument/2006/relationships/hyperlink" Target="http://www.compliantmechanisms.byu.edu/" TargetMode="External"/><Relationship Id="rId9" Type="http://schemas.openxmlformats.org/officeDocument/2006/relationships/hyperlink" Target="http://www.compliantmechanisms.byu.edu/" TargetMode="External"/><Relationship Id="rId13" Type="http://schemas.openxmlformats.org/officeDocument/2006/relationships/hyperlink" Target="http://www.compliantmechanisms.byu.edu/" TargetMode="External"/><Relationship Id="rId18" Type="http://schemas.openxmlformats.org/officeDocument/2006/relationships/hyperlink" Target="https://www.youtube.com/watch?v=97t7Xj_iBv0" TargetMode="External"/><Relationship Id="rId39" Type="http://schemas.openxmlformats.org/officeDocument/2006/relationships/hyperlink" Target="http://www.compliantmechanisms.byu.edu/" TargetMode="External"/><Relationship Id="rId34" Type="http://schemas.openxmlformats.org/officeDocument/2006/relationships/hyperlink" Target="http://www.compliantmechanisms.byu.edu/" TargetMode="External"/><Relationship Id="rId50" Type="http://schemas.openxmlformats.org/officeDocument/2006/relationships/hyperlink" Target="http://www.compliantmechanisms.byu.edu/" TargetMode="External"/><Relationship Id="rId55" Type="http://schemas.openxmlformats.org/officeDocument/2006/relationships/hyperlink" Target="http://www.compliantmechanisms.byu.edu/"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hyperlink" Target="http://cmr.byu.edu/" TargetMode="External"/><Relationship Id="rId2" Type="http://schemas.openxmlformats.org/officeDocument/2006/relationships/hyperlink" Target="http://cmr.byu.edu/" TargetMode="External"/><Relationship Id="rId1" Type="http://schemas.openxmlformats.org/officeDocument/2006/relationships/hyperlink" Target="http://cmr.byu.edu/" TargetMode="Externa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2158"/>
  <sheetViews>
    <sheetView tabSelected="1" zoomScale="109" workbookViewId="0">
      <pane xSplit="2" ySplit="1" topLeftCell="Q2" activePane="bottomRight" state="frozen"/>
      <selection pane="topRight" activeCell="C1" sqref="C1"/>
      <selection pane="bottomLeft" activeCell="A2" sqref="A2"/>
      <selection pane="bottomRight" activeCell="T1" sqref="T1:T1048576"/>
    </sheetView>
  </sheetViews>
  <sheetFormatPr baseColWidth="10" defaultColWidth="12.6640625" defaultRowHeight="15.75" customHeight="1" x14ac:dyDescent="0.15"/>
  <cols>
    <col min="1" max="1" width="13.33203125" customWidth="1"/>
    <col min="2" max="3" width="18.83203125" customWidth="1"/>
    <col min="4" max="4" width="22.83203125" customWidth="1"/>
    <col min="5" max="6" width="39.6640625" customWidth="1"/>
    <col min="7" max="15" width="18.83203125" customWidth="1"/>
    <col min="16" max="16" width="15.5" customWidth="1"/>
    <col min="17" max="17" width="48.6640625" customWidth="1"/>
    <col min="18" max="18" width="11" customWidth="1"/>
    <col min="19" max="19" width="12.6640625" customWidth="1"/>
    <col min="20" max="25" width="18.83203125" customWidth="1"/>
  </cols>
  <sheetData>
    <row r="1" spans="1:25" ht="75" customHeight="1" x14ac:dyDescent="0.15">
      <c r="A1" s="1" t="s">
        <v>0</v>
      </c>
      <c r="B1" s="1" t="s">
        <v>1</v>
      </c>
      <c r="C1" s="1" t="s">
        <v>2</v>
      </c>
      <c r="D1" s="1" t="s">
        <v>3</v>
      </c>
      <c r="E1" s="1" t="s">
        <v>4</v>
      </c>
      <c r="F1" s="1" t="s">
        <v>5</v>
      </c>
      <c r="G1" s="1" t="s">
        <v>6</v>
      </c>
      <c r="H1" s="1" t="s">
        <v>7</v>
      </c>
      <c r="I1" s="1" t="s">
        <v>8</v>
      </c>
      <c r="J1" s="1" t="s">
        <v>9</v>
      </c>
      <c r="K1" s="1" t="s">
        <v>10</v>
      </c>
      <c r="L1" s="1" t="s">
        <v>8</v>
      </c>
      <c r="M1" s="1" t="s">
        <v>11</v>
      </c>
      <c r="N1" s="1" t="s">
        <v>8</v>
      </c>
      <c r="O1" s="1" t="s">
        <v>8</v>
      </c>
      <c r="P1" s="1" t="s">
        <v>12</v>
      </c>
      <c r="Q1" s="1" t="s">
        <v>13</v>
      </c>
      <c r="R1" s="1" t="s">
        <v>14</v>
      </c>
      <c r="S1" s="1" t="s">
        <v>15</v>
      </c>
      <c r="T1" s="1">
        <f>COUNTA(#REF!)-1</f>
        <v>0</v>
      </c>
      <c r="U1" s="1">
        <v>2050</v>
      </c>
      <c r="V1" s="1">
        <f>T1/U1</f>
        <v>0</v>
      </c>
      <c r="W1" s="1"/>
      <c r="X1" s="1"/>
      <c r="Y1" s="1"/>
    </row>
    <row r="2" spans="1:25" ht="13" x14ac:dyDescent="0.15">
      <c r="A2" s="2">
        <v>43543.809856168984</v>
      </c>
      <c r="B2" s="3" t="s">
        <v>16</v>
      </c>
      <c r="C2" s="3" t="s">
        <v>17</v>
      </c>
      <c r="D2" s="3"/>
      <c r="E2" s="1"/>
      <c r="F2" s="1"/>
      <c r="G2" s="3"/>
      <c r="H2" s="3"/>
      <c r="I2" s="1"/>
      <c r="J2" s="3" t="s">
        <v>18</v>
      </c>
      <c r="K2" s="3" t="s">
        <v>19</v>
      </c>
      <c r="L2" s="1"/>
      <c r="M2" s="3"/>
      <c r="N2" s="1"/>
      <c r="O2" s="1"/>
      <c r="P2" s="3" t="s">
        <v>20</v>
      </c>
      <c r="Q2" s="1"/>
      <c r="R2" s="3" t="s">
        <v>21</v>
      </c>
      <c r="S2" s="3"/>
      <c r="T2" s="3"/>
      <c r="U2" s="3"/>
      <c r="V2" s="3"/>
      <c r="W2" s="3"/>
      <c r="X2" s="3"/>
      <c r="Y2" s="3"/>
    </row>
    <row r="3" spans="1:25" ht="42" x14ac:dyDescent="0.15">
      <c r="A3" s="2">
        <v>43559.506365127316</v>
      </c>
      <c r="B3" s="3" t="s">
        <v>22</v>
      </c>
      <c r="C3" s="3" t="s">
        <v>17</v>
      </c>
      <c r="D3" s="4" t="s">
        <v>23</v>
      </c>
      <c r="E3" s="1" t="s">
        <v>24</v>
      </c>
      <c r="F3" s="1"/>
      <c r="G3" s="3"/>
      <c r="H3" s="3"/>
      <c r="I3" s="1"/>
      <c r="J3" s="3"/>
      <c r="K3" s="3"/>
      <c r="L3" s="1"/>
      <c r="M3" s="3"/>
      <c r="N3" s="1"/>
      <c r="O3" s="1" t="s">
        <v>25</v>
      </c>
      <c r="P3" s="3" t="s">
        <v>26</v>
      </c>
      <c r="Q3" s="1" t="s">
        <v>27</v>
      </c>
      <c r="R3" s="3" t="s">
        <v>28</v>
      </c>
      <c r="S3" s="3"/>
      <c r="T3" s="3"/>
      <c r="U3" s="3"/>
      <c r="V3" s="3"/>
      <c r="W3" s="3"/>
      <c r="X3" s="3"/>
      <c r="Y3" s="3"/>
    </row>
    <row r="4" spans="1:25" ht="70" x14ac:dyDescent="0.15">
      <c r="A4" s="2">
        <v>43543.827355185189</v>
      </c>
      <c r="B4" s="3" t="s">
        <v>16</v>
      </c>
      <c r="C4" s="3" t="s">
        <v>29</v>
      </c>
      <c r="D4" s="3"/>
      <c r="E4" s="1"/>
      <c r="F4" s="1"/>
      <c r="G4" s="3"/>
      <c r="H4" s="3"/>
      <c r="I4" s="1"/>
      <c r="J4" s="3" t="s">
        <v>18</v>
      </c>
      <c r="K4" s="3" t="s">
        <v>19</v>
      </c>
      <c r="L4" s="1" t="s">
        <v>30</v>
      </c>
      <c r="M4" s="3"/>
      <c r="N4" s="1"/>
      <c r="O4" s="1"/>
      <c r="P4" s="3" t="s">
        <v>26</v>
      </c>
      <c r="Q4" s="1"/>
      <c r="R4" s="3" t="s">
        <v>21</v>
      </c>
      <c r="S4" s="3"/>
      <c r="T4" s="3"/>
      <c r="U4" s="3"/>
      <c r="V4" s="3"/>
      <c r="W4" s="3"/>
      <c r="X4" s="3"/>
      <c r="Y4" s="3"/>
    </row>
    <row r="5" spans="1:25" ht="293" x14ac:dyDescent="0.15">
      <c r="A5" s="2">
        <v>43562.163380682869</v>
      </c>
      <c r="B5" s="3" t="s">
        <v>22</v>
      </c>
      <c r="C5" s="3" t="s">
        <v>31</v>
      </c>
      <c r="D5" s="3" t="s">
        <v>23</v>
      </c>
      <c r="E5" s="1" t="s">
        <v>32</v>
      </c>
      <c r="F5" s="1" t="s">
        <v>33</v>
      </c>
      <c r="G5" s="5"/>
      <c r="H5" s="3"/>
      <c r="I5" s="1"/>
      <c r="J5" s="3"/>
      <c r="K5" s="3"/>
      <c r="L5" s="1"/>
      <c r="M5" s="3"/>
      <c r="N5" s="1"/>
      <c r="O5" s="1" t="s">
        <v>34</v>
      </c>
      <c r="P5" s="3" t="s">
        <v>26</v>
      </c>
      <c r="Q5" s="1" t="s">
        <v>35</v>
      </c>
      <c r="R5" s="3" t="s">
        <v>28</v>
      </c>
      <c r="S5" s="3"/>
      <c r="T5" s="3"/>
      <c r="U5" s="3"/>
      <c r="V5" s="3"/>
      <c r="W5" s="3"/>
      <c r="X5" s="3"/>
      <c r="Y5" s="3"/>
    </row>
    <row r="6" spans="1:25" ht="13" x14ac:dyDescent="0.15">
      <c r="A6" s="2">
        <v>43543.836689756943</v>
      </c>
      <c r="B6" s="3" t="s">
        <v>16</v>
      </c>
      <c r="C6" s="3" t="s">
        <v>19</v>
      </c>
      <c r="D6" s="3"/>
      <c r="E6" s="1"/>
      <c r="F6" s="1"/>
      <c r="G6" s="3"/>
      <c r="H6" s="3"/>
      <c r="I6" s="1"/>
      <c r="J6" s="3" t="s">
        <v>36</v>
      </c>
      <c r="K6" s="3" t="s">
        <v>19</v>
      </c>
      <c r="L6" s="1"/>
      <c r="M6" s="3"/>
      <c r="N6" s="1"/>
      <c r="O6" s="1"/>
      <c r="P6" s="3" t="s">
        <v>26</v>
      </c>
      <c r="Q6" s="1"/>
      <c r="R6" s="3" t="s">
        <v>21</v>
      </c>
      <c r="S6" s="3"/>
      <c r="T6" s="3"/>
      <c r="U6" s="3"/>
      <c r="V6" s="3"/>
      <c r="W6" s="3"/>
      <c r="X6" s="3"/>
      <c r="Y6" s="3"/>
    </row>
    <row r="7" spans="1:25" ht="84" x14ac:dyDescent="0.15">
      <c r="A7" s="2">
        <v>43543.841203888893</v>
      </c>
      <c r="B7" s="3" t="s">
        <v>37</v>
      </c>
      <c r="C7" s="3" t="s">
        <v>17</v>
      </c>
      <c r="D7" s="3"/>
      <c r="E7" s="1" t="s">
        <v>38</v>
      </c>
      <c r="F7" s="1" t="s">
        <v>39</v>
      </c>
      <c r="G7" s="3"/>
      <c r="H7" s="3"/>
      <c r="I7" s="1"/>
      <c r="J7" s="3"/>
      <c r="K7" s="3"/>
      <c r="L7" s="1"/>
      <c r="M7" s="3" t="s">
        <v>20</v>
      </c>
      <c r="N7" s="1" t="s">
        <v>40</v>
      </c>
      <c r="O7" s="1"/>
      <c r="P7" s="3" t="s">
        <v>26</v>
      </c>
      <c r="Q7" s="1"/>
      <c r="R7" s="3" t="s">
        <v>21</v>
      </c>
      <c r="S7" s="3"/>
      <c r="T7" s="3"/>
      <c r="U7" s="3"/>
      <c r="V7" s="3"/>
      <c r="W7" s="3"/>
      <c r="X7" s="3"/>
      <c r="Y7" s="3"/>
    </row>
    <row r="8" spans="1:25" ht="56" x14ac:dyDescent="0.15">
      <c r="A8" s="2">
        <v>43564.893608738421</v>
      </c>
      <c r="B8" s="3" t="s">
        <v>16</v>
      </c>
      <c r="C8" s="3" t="s">
        <v>41</v>
      </c>
      <c r="D8" s="3" t="s">
        <v>23</v>
      </c>
      <c r="E8" s="1" t="s">
        <v>42</v>
      </c>
      <c r="F8" s="1"/>
      <c r="G8" s="3"/>
      <c r="H8" s="3"/>
      <c r="I8" s="1"/>
      <c r="J8" s="3" t="s">
        <v>43</v>
      </c>
      <c r="K8" s="3" t="s">
        <v>19</v>
      </c>
      <c r="L8" s="1" t="s">
        <v>44</v>
      </c>
      <c r="M8" s="3"/>
      <c r="N8" s="1"/>
      <c r="O8" s="1"/>
      <c r="P8" s="3" t="s">
        <v>26</v>
      </c>
      <c r="Q8" s="1" t="s">
        <v>45</v>
      </c>
      <c r="R8" s="3" t="s">
        <v>28</v>
      </c>
      <c r="S8" s="3"/>
      <c r="T8" s="3"/>
      <c r="U8" s="3"/>
      <c r="V8" s="3"/>
      <c r="W8" s="3"/>
      <c r="X8" s="3"/>
      <c r="Y8" s="3"/>
    </row>
    <row r="9" spans="1:25" ht="14" x14ac:dyDescent="0.15">
      <c r="A9" s="2">
        <v>43543.87689274305</v>
      </c>
      <c r="B9" s="3" t="s">
        <v>16</v>
      </c>
      <c r="C9" s="3" t="s">
        <v>19</v>
      </c>
      <c r="D9" s="3"/>
      <c r="E9" s="1"/>
      <c r="F9" s="1"/>
      <c r="G9" s="3"/>
      <c r="H9" s="3"/>
      <c r="I9" s="1"/>
      <c r="J9" s="3" t="s">
        <v>18</v>
      </c>
      <c r="K9" s="3" t="s">
        <v>19</v>
      </c>
      <c r="L9" s="1" t="s">
        <v>46</v>
      </c>
      <c r="M9" s="3"/>
      <c r="N9" s="1"/>
      <c r="O9" s="1"/>
      <c r="P9" s="3" t="s">
        <v>20</v>
      </c>
      <c r="Q9" s="1"/>
      <c r="R9" s="3" t="s">
        <v>21</v>
      </c>
      <c r="S9" s="3"/>
      <c r="T9" s="3"/>
      <c r="U9" s="3"/>
      <c r="V9" s="3"/>
      <c r="W9" s="3"/>
      <c r="X9" s="3"/>
      <c r="Y9" s="3"/>
    </row>
    <row r="10" spans="1:25" ht="42" x14ac:dyDescent="0.15">
      <c r="A10" s="2">
        <v>43566.081873900461</v>
      </c>
      <c r="B10" s="3" t="s">
        <v>16</v>
      </c>
      <c r="C10" s="3" t="s">
        <v>19</v>
      </c>
      <c r="D10" s="3" t="s">
        <v>23</v>
      </c>
      <c r="E10" s="1" t="s">
        <v>47</v>
      </c>
      <c r="F10" s="1"/>
      <c r="G10" s="3"/>
      <c r="H10" s="3"/>
      <c r="I10" s="1"/>
      <c r="J10" s="3" t="s">
        <v>18</v>
      </c>
      <c r="K10" s="3" t="s">
        <v>19</v>
      </c>
      <c r="L10" s="1" t="s">
        <v>48</v>
      </c>
      <c r="M10" s="3"/>
      <c r="N10" s="1"/>
      <c r="O10" s="1"/>
      <c r="P10" s="3" t="s">
        <v>26</v>
      </c>
      <c r="Q10" s="1" t="s">
        <v>49</v>
      </c>
      <c r="R10" s="3" t="s">
        <v>28</v>
      </c>
      <c r="S10" s="3"/>
      <c r="T10" s="3"/>
      <c r="U10" s="3"/>
      <c r="V10" s="3"/>
      <c r="W10" s="3"/>
      <c r="X10" s="3"/>
      <c r="Y10" s="3"/>
    </row>
    <row r="11" spans="1:25" ht="42" x14ac:dyDescent="0.15">
      <c r="A11" s="2">
        <v>43543.921359270833</v>
      </c>
      <c r="B11" s="3" t="s">
        <v>37</v>
      </c>
      <c r="C11" s="3" t="s">
        <v>50</v>
      </c>
      <c r="D11" s="3"/>
      <c r="E11" s="1"/>
      <c r="F11" s="1"/>
      <c r="G11" s="3"/>
      <c r="H11" s="3"/>
      <c r="I11" s="1"/>
      <c r="J11" s="3"/>
      <c r="K11" s="3"/>
      <c r="L11" s="1"/>
      <c r="M11" s="3" t="s">
        <v>21</v>
      </c>
      <c r="N11" s="1" t="s">
        <v>51</v>
      </c>
      <c r="O11" s="1"/>
      <c r="P11" s="3" t="s">
        <v>20</v>
      </c>
      <c r="Q11" s="1"/>
      <c r="R11" s="3" t="s">
        <v>21</v>
      </c>
      <c r="S11" s="3"/>
      <c r="T11" s="3"/>
      <c r="U11" s="3"/>
      <c r="V11" s="3"/>
      <c r="W11" s="3"/>
      <c r="X11" s="3"/>
      <c r="Y11" s="3"/>
    </row>
    <row r="12" spans="1:25" ht="13" x14ac:dyDescent="0.15">
      <c r="A12" s="2">
        <v>43543.936600162036</v>
      </c>
      <c r="B12" s="3" t="s">
        <v>37</v>
      </c>
      <c r="C12" s="3" t="s">
        <v>19</v>
      </c>
      <c r="D12" s="3"/>
      <c r="E12" s="1"/>
      <c r="F12" s="1"/>
      <c r="G12" s="3"/>
      <c r="H12" s="3"/>
      <c r="I12" s="1"/>
      <c r="J12" s="3"/>
      <c r="K12" s="3"/>
      <c r="L12" s="1"/>
      <c r="M12" s="3" t="s">
        <v>21</v>
      </c>
      <c r="N12" s="1"/>
      <c r="O12" s="1"/>
      <c r="P12" s="3" t="s">
        <v>26</v>
      </c>
      <c r="Q12" s="1"/>
      <c r="R12" s="3" t="s">
        <v>21</v>
      </c>
      <c r="S12" s="3"/>
      <c r="T12" s="3"/>
      <c r="U12" s="3"/>
      <c r="V12" s="3"/>
      <c r="W12" s="3"/>
      <c r="X12" s="3"/>
      <c r="Y12" s="3"/>
    </row>
    <row r="13" spans="1:25" ht="13" x14ac:dyDescent="0.15">
      <c r="A13" s="2">
        <v>43543.947964108796</v>
      </c>
      <c r="B13" s="3" t="s">
        <v>37</v>
      </c>
      <c r="C13" s="3" t="s">
        <v>19</v>
      </c>
      <c r="D13" s="3"/>
      <c r="E13" s="1"/>
      <c r="F13" s="1"/>
      <c r="G13" s="3"/>
      <c r="H13" s="3"/>
      <c r="I13" s="1"/>
      <c r="J13" s="3"/>
      <c r="K13" s="3"/>
      <c r="L13" s="1"/>
      <c r="M13" s="3" t="s">
        <v>21</v>
      </c>
      <c r="N13" s="1"/>
      <c r="O13" s="1"/>
      <c r="P13" s="3" t="s">
        <v>26</v>
      </c>
      <c r="Q13" s="1"/>
      <c r="R13" s="3" t="s">
        <v>21</v>
      </c>
      <c r="S13" s="3"/>
      <c r="T13" s="3"/>
      <c r="U13" s="3"/>
      <c r="V13" s="3"/>
      <c r="W13" s="3"/>
      <c r="X13" s="3"/>
      <c r="Y13" s="3"/>
    </row>
    <row r="14" spans="1:25" ht="56" x14ac:dyDescent="0.15">
      <c r="A14" s="2">
        <v>43543.950592569439</v>
      </c>
      <c r="B14" s="3" t="s">
        <v>22</v>
      </c>
      <c r="C14" s="3" t="s">
        <v>31</v>
      </c>
      <c r="D14" s="3"/>
      <c r="E14" s="1" t="s">
        <v>52</v>
      </c>
      <c r="F14" s="1" t="s">
        <v>53</v>
      </c>
      <c r="G14" s="3"/>
      <c r="H14" s="3"/>
      <c r="I14" s="1"/>
      <c r="J14" s="3"/>
      <c r="K14" s="3"/>
      <c r="L14" s="1"/>
      <c r="M14" s="3"/>
      <c r="N14" s="1"/>
      <c r="O14" s="1" t="s">
        <v>54</v>
      </c>
      <c r="P14" s="3" t="s">
        <v>26</v>
      </c>
      <c r="Q14" s="1"/>
      <c r="R14" s="3" t="s">
        <v>21</v>
      </c>
      <c r="S14" s="3"/>
      <c r="T14" s="3"/>
      <c r="U14" s="3"/>
      <c r="V14" s="3"/>
      <c r="W14" s="3"/>
      <c r="X14" s="3"/>
      <c r="Y14" s="3"/>
    </row>
    <row r="15" spans="1:25" ht="196" x14ac:dyDescent="0.15">
      <c r="A15" s="2">
        <v>43604.02366875</v>
      </c>
      <c r="B15" s="3" t="s">
        <v>16</v>
      </c>
      <c r="C15" s="3" t="s">
        <v>29</v>
      </c>
      <c r="D15" s="3" t="s">
        <v>23</v>
      </c>
      <c r="E15" s="1" t="s">
        <v>55</v>
      </c>
      <c r="F15" s="1" t="s">
        <v>56</v>
      </c>
      <c r="I15" s="1"/>
      <c r="J15" s="3" t="s">
        <v>18</v>
      </c>
      <c r="K15" s="3" t="s">
        <v>57</v>
      </c>
      <c r="L15" s="1" t="s">
        <v>58</v>
      </c>
      <c r="N15" s="1"/>
      <c r="O15" s="1"/>
      <c r="P15" s="3" t="s">
        <v>26</v>
      </c>
      <c r="Q15" s="1" t="s">
        <v>59</v>
      </c>
      <c r="R15" s="3" t="s">
        <v>28</v>
      </c>
    </row>
    <row r="16" spans="1:25" ht="28" x14ac:dyDescent="0.15">
      <c r="A16" s="2">
        <v>43543.998201574075</v>
      </c>
      <c r="B16" s="3" t="s">
        <v>37</v>
      </c>
      <c r="C16" s="3" t="s">
        <v>19</v>
      </c>
      <c r="D16" s="3"/>
      <c r="E16" s="1"/>
      <c r="F16" s="1"/>
      <c r="G16" s="3"/>
      <c r="H16" s="3"/>
      <c r="I16" s="1"/>
      <c r="J16" s="3"/>
      <c r="K16" s="3"/>
      <c r="L16" s="1"/>
      <c r="M16" s="3" t="s">
        <v>21</v>
      </c>
      <c r="N16" s="1" t="s">
        <v>60</v>
      </c>
      <c r="O16" s="1"/>
      <c r="P16" s="3" t="s">
        <v>26</v>
      </c>
      <c r="Q16" s="1" t="s">
        <v>61</v>
      </c>
      <c r="R16" s="3" t="s">
        <v>21</v>
      </c>
      <c r="S16" s="3"/>
      <c r="T16" s="3"/>
      <c r="U16" s="3"/>
      <c r="V16" s="3"/>
      <c r="W16" s="3"/>
      <c r="X16" s="3"/>
      <c r="Y16" s="3"/>
    </row>
    <row r="17" spans="1:25" ht="14" x14ac:dyDescent="0.15">
      <c r="A17" s="2">
        <v>43544.023960497681</v>
      </c>
      <c r="B17" s="3" t="s">
        <v>16</v>
      </c>
      <c r="C17" s="3" t="s">
        <v>19</v>
      </c>
      <c r="D17" s="3"/>
      <c r="E17" s="1" t="s">
        <v>62</v>
      </c>
      <c r="F17" s="1"/>
      <c r="G17" s="3"/>
      <c r="H17" s="3"/>
      <c r="I17" s="1"/>
      <c r="J17" s="3" t="s">
        <v>18</v>
      </c>
      <c r="K17" s="3" t="s">
        <v>19</v>
      </c>
      <c r="L17" s="1" t="s">
        <v>19</v>
      </c>
      <c r="M17" s="3"/>
      <c r="N17" s="1"/>
      <c r="O17" s="1"/>
      <c r="P17" s="3" t="s">
        <v>26</v>
      </c>
      <c r="Q17" s="1"/>
      <c r="R17" s="3" t="s">
        <v>21</v>
      </c>
      <c r="S17" s="3"/>
      <c r="T17" s="3"/>
      <c r="U17" s="3"/>
      <c r="V17" s="3"/>
      <c r="W17" s="3"/>
      <c r="X17" s="3"/>
      <c r="Y17" s="3"/>
    </row>
    <row r="18" spans="1:25" ht="56" x14ac:dyDescent="0.15">
      <c r="A18" s="2">
        <v>43544.044967361115</v>
      </c>
      <c r="B18" s="3" t="s">
        <v>37</v>
      </c>
      <c r="C18" s="3" t="s">
        <v>29</v>
      </c>
      <c r="D18" s="3"/>
      <c r="E18" s="1" t="s">
        <v>63</v>
      </c>
      <c r="F18" s="1" t="s">
        <v>64</v>
      </c>
      <c r="G18" s="3"/>
      <c r="H18" s="3"/>
      <c r="I18" s="1"/>
      <c r="J18" s="3"/>
      <c r="K18" s="3"/>
      <c r="L18" s="1"/>
      <c r="M18" s="3" t="s">
        <v>20</v>
      </c>
      <c r="N18" s="1" t="s">
        <v>65</v>
      </c>
      <c r="O18" s="1"/>
      <c r="P18" s="3" t="s">
        <v>20</v>
      </c>
      <c r="Q18" s="1"/>
      <c r="R18" s="3" t="s">
        <v>21</v>
      </c>
      <c r="S18" s="3"/>
      <c r="T18" s="3"/>
      <c r="U18" s="3"/>
      <c r="V18" s="3"/>
      <c r="W18" s="3"/>
      <c r="X18" s="3"/>
      <c r="Y18" s="3"/>
    </row>
    <row r="19" spans="1:25" ht="13" x14ac:dyDescent="0.15">
      <c r="A19" s="2">
        <v>43544.077098495371</v>
      </c>
      <c r="B19" s="3" t="s">
        <v>16</v>
      </c>
      <c r="C19" s="3" t="s">
        <v>19</v>
      </c>
      <c r="D19" s="3"/>
      <c r="E19" s="1"/>
      <c r="F19" s="1"/>
      <c r="G19" s="3"/>
      <c r="H19" s="3"/>
      <c r="I19" s="1"/>
      <c r="J19" s="3" t="s">
        <v>18</v>
      </c>
      <c r="K19" s="3" t="s">
        <v>19</v>
      </c>
      <c r="L19" s="1"/>
      <c r="M19" s="3"/>
      <c r="N19" s="1"/>
      <c r="O19" s="1"/>
      <c r="P19" s="3" t="s">
        <v>26</v>
      </c>
      <c r="Q19" s="1"/>
      <c r="R19" s="3" t="s">
        <v>21</v>
      </c>
      <c r="S19" s="3"/>
      <c r="T19" s="3"/>
      <c r="U19" s="3"/>
      <c r="V19" s="3"/>
      <c r="W19" s="3"/>
      <c r="X19" s="3"/>
      <c r="Y19" s="3"/>
    </row>
    <row r="20" spans="1:25" ht="42" x14ac:dyDescent="0.15">
      <c r="A20" s="2">
        <v>43544.078152638889</v>
      </c>
      <c r="B20" s="3" t="s">
        <v>16</v>
      </c>
      <c r="C20" s="3" t="s">
        <v>19</v>
      </c>
      <c r="D20" s="3"/>
      <c r="E20" s="1" t="s">
        <v>66</v>
      </c>
      <c r="F20" s="1" t="s">
        <v>66</v>
      </c>
      <c r="G20" s="3"/>
      <c r="H20" s="3"/>
      <c r="I20" s="1"/>
      <c r="J20" s="3" t="s">
        <v>36</v>
      </c>
      <c r="K20" s="3" t="s">
        <v>19</v>
      </c>
      <c r="L20" s="1" t="s">
        <v>67</v>
      </c>
      <c r="M20" s="3"/>
      <c r="N20" s="1"/>
      <c r="O20" s="1"/>
      <c r="P20" s="3" t="s">
        <v>26</v>
      </c>
      <c r="Q20" s="1"/>
      <c r="R20" s="3" t="s">
        <v>21</v>
      </c>
      <c r="S20" s="3"/>
      <c r="T20" s="3"/>
      <c r="U20" s="3"/>
      <c r="V20" s="3"/>
      <c r="W20" s="3"/>
      <c r="X20" s="3"/>
      <c r="Y20" s="3"/>
    </row>
    <row r="21" spans="1:25" ht="28" x14ac:dyDescent="0.15">
      <c r="A21" s="2">
        <v>43606.56354481481</v>
      </c>
      <c r="B21" s="3" t="s">
        <v>37</v>
      </c>
      <c r="C21" s="3" t="s">
        <v>29</v>
      </c>
      <c r="D21" s="3" t="s">
        <v>68</v>
      </c>
      <c r="E21" s="1" t="s">
        <v>69</v>
      </c>
      <c r="F21" s="1"/>
      <c r="I21" s="1"/>
      <c r="L21" s="1"/>
      <c r="M21" s="3" t="s">
        <v>20</v>
      </c>
      <c r="N21" s="1" t="s">
        <v>70</v>
      </c>
      <c r="O21" s="1"/>
      <c r="P21" s="3" t="s">
        <v>26</v>
      </c>
      <c r="Q21" s="1" t="s">
        <v>71</v>
      </c>
      <c r="R21" s="3" t="s">
        <v>28</v>
      </c>
    </row>
    <row r="22" spans="1:25" ht="28" x14ac:dyDescent="0.15">
      <c r="A22" s="2">
        <v>43544.096743437505</v>
      </c>
      <c r="B22" s="3" t="s">
        <v>16</v>
      </c>
      <c r="C22" s="3" t="s">
        <v>29</v>
      </c>
      <c r="D22" s="3"/>
      <c r="E22" s="1" t="s">
        <v>72</v>
      </c>
      <c r="F22" s="1"/>
      <c r="G22" s="3"/>
      <c r="H22" s="3"/>
      <c r="I22" s="1"/>
      <c r="J22" s="3" t="s">
        <v>18</v>
      </c>
      <c r="K22" s="3" t="s">
        <v>19</v>
      </c>
      <c r="L22" s="1" t="s">
        <v>73</v>
      </c>
      <c r="M22" s="3"/>
      <c r="N22" s="1"/>
      <c r="O22" s="1"/>
      <c r="P22" s="3" t="s">
        <v>26</v>
      </c>
      <c r="Q22" s="1" t="s">
        <v>74</v>
      </c>
      <c r="R22" s="3" t="s">
        <v>21</v>
      </c>
      <c r="S22" s="3"/>
      <c r="T22" s="3"/>
      <c r="U22" s="3"/>
      <c r="V22" s="3"/>
      <c r="W22" s="3"/>
      <c r="X22" s="3"/>
      <c r="Y22" s="3"/>
    </row>
    <row r="23" spans="1:25" ht="13" x14ac:dyDescent="0.15">
      <c r="A23" s="2">
        <v>43544.120493993054</v>
      </c>
      <c r="B23" s="3" t="s">
        <v>16</v>
      </c>
      <c r="C23" s="3" t="s">
        <v>50</v>
      </c>
      <c r="D23" s="3"/>
      <c r="E23" s="1"/>
      <c r="F23" s="1"/>
      <c r="G23" s="3"/>
      <c r="H23" s="3"/>
      <c r="I23" s="1"/>
      <c r="J23" s="3" t="s">
        <v>18</v>
      </c>
      <c r="K23" s="3" t="s">
        <v>19</v>
      </c>
      <c r="L23" s="1"/>
      <c r="M23" s="3"/>
      <c r="N23" s="1"/>
      <c r="O23" s="1"/>
      <c r="P23" s="3" t="s">
        <v>26</v>
      </c>
      <c r="Q23" s="1"/>
      <c r="R23" s="3" t="s">
        <v>21</v>
      </c>
      <c r="S23" s="3"/>
      <c r="T23" s="3"/>
      <c r="U23" s="3"/>
      <c r="V23" s="3"/>
      <c r="W23" s="3"/>
      <c r="X23" s="3"/>
      <c r="Y23" s="3"/>
    </row>
    <row r="24" spans="1:25" ht="70" x14ac:dyDescent="0.15">
      <c r="A24" s="2">
        <v>43544.138176967594</v>
      </c>
      <c r="B24" s="3" t="s">
        <v>16</v>
      </c>
      <c r="C24" s="3" t="s">
        <v>31</v>
      </c>
      <c r="D24" s="3"/>
      <c r="E24" s="1" t="s">
        <v>75</v>
      </c>
      <c r="F24" s="1"/>
      <c r="G24" s="3"/>
      <c r="H24" s="3"/>
      <c r="I24" s="1"/>
      <c r="J24" s="3" t="s">
        <v>43</v>
      </c>
      <c r="K24" s="3" t="s">
        <v>19</v>
      </c>
      <c r="L24" s="1"/>
      <c r="M24" s="3"/>
      <c r="N24" s="1"/>
      <c r="O24" s="1"/>
      <c r="P24" s="3" t="s">
        <v>26</v>
      </c>
      <c r="Q24" s="1"/>
      <c r="R24" s="3" t="s">
        <v>21</v>
      </c>
      <c r="S24" s="3"/>
      <c r="T24" s="3"/>
      <c r="U24" s="3"/>
      <c r="V24" s="3"/>
      <c r="W24" s="3"/>
      <c r="X24" s="3"/>
      <c r="Y24" s="3"/>
    </row>
    <row r="25" spans="1:25" ht="13" x14ac:dyDescent="0.15">
      <c r="A25" s="2">
        <v>43544.166743564812</v>
      </c>
      <c r="B25" s="3" t="s">
        <v>16</v>
      </c>
      <c r="C25" s="3" t="s">
        <v>17</v>
      </c>
      <c r="D25" s="3"/>
      <c r="E25" s="1"/>
      <c r="F25" s="1"/>
      <c r="G25" s="3"/>
      <c r="H25" s="3"/>
      <c r="I25" s="1"/>
      <c r="J25" s="3" t="s">
        <v>18</v>
      </c>
      <c r="K25" s="3" t="s">
        <v>19</v>
      </c>
      <c r="L25" s="1"/>
      <c r="M25" s="3"/>
      <c r="N25" s="1"/>
      <c r="O25" s="1"/>
      <c r="P25" s="3" t="s">
        <v>26</v>
      </c>
      <c r="Q25" s="1"/>
      <c r="R25" s="3" t="s">
        <v>21</v>
      </c>
      <c r="S25" s="3"/>
      <c r="T25" s="3"/>
      <c r="U25" s="3"/>
      <c r="V25" s="3"/>
      <c r="W25" s="3"/>
      <c r="X25" s="3"/>
      <c r="Y25" s="3"/>
    </row>
    <row r="26" spans="1:25" ht="28" x14ac:dyDescent="0.15">
      <c r="A26" s="2">
        <v>43544.229676354167</v>
      </c>
      <c r="B26" s="3" t="s">
        <v>22</v>
      </c>
      <c r="C26" s="3" t="s">
        <v>31</v>
      </c>
      <c r="D26" s="3"/>
      <c r="E26" s="1" t="s">
        <v>76</v>
      </c>
      <c r="F26" s="1"/>
      <c r="G26" s="3"/>
      <c r="H26" s="3"/>
      <c r="I26" s="1"/>
      <c r="J26" s="3"/>
      <c r="K26" s="3"/>
      <c r="L26" s="1"/>
      <c r="M26" s="3"/>
      <c r="N26" s="1"/>
      <c r="O26" s="1" t="s">
        <v>77</v>
      </c>
      <c r="P26" s="3" t="s">
        <v>20</v>
      </c>
      <c r="Q26" s="1" t="s">
        <v>78</v>
      </c>
      <c r="R26" s="3" t="s">
        <v>21</v>
      </c>
      <c r="S26" s="3"/>
      <c r="T26" s="3"/>
      <c r="U26" s="3"/>
      <c r="V26" s="3"/>
      <c r="W26" s="3"/>
      <c r="X26" s="3"/>
      <c r="Y26" s="3"/>
    </row>
    <row r="27" spans="1:25" ht="42" x14ac:dyDescent="0.15">
      <c r="A27" s="2">
        <v>43543.834633912033</v>
      </c>
      <c r="B27" s="3" t="s">
        <v>16</v>
      </c>
      <c r="C27" s="3" t="s">
        <v>29</v>
      </c>
      <c r="D27" s="3"/>
      <c r="E27" s="1" t="s">
        <v>79</v>
      </c>
      <c r="F27" s="1"/>
      <c r="G27" s="3"/>
      <c r="H27" s="3"/>
      <c r="I27" s="1"/>
      <c r="J27" s="3" t="s">
        <v>43</v>
      </c>
      <c r="K27" s="3" t="s">
        <v>19</v>
      </c>
      <c r="L27" s="1" t="s">
        <v>80</v>
      </c>
      <c r="M27" s="3"/>
      <c r="N27" s="1"/>
      <c r="O27" s="1"/>
      <c r="P27" s="3" t="s">
        <v>26</v>
      </c>
      <c r="Q27" s="1" t="s">
        <v>81</v>
      </c>
      <c r="R27" s="3" t="s">
        <v>82</v>
      </c>
      <c r="S27" s="3"/>
      <c r="T27" s="3"/>
      <c r="U27" s="3"/>
      <c r="V27" s="3"/>
      <c r="W27" s="3"/>
      <c r="X27" s="3"/>
      <c r="Y27" s="3"/>
    </row>
    <row r="28" spans="1:25" ht="42" x14ac:dyDescent="0.15">
      <c r="A28" s="2">
        <v>43544.390244745373</v>
      </c>
      <c r="B28" s="3" t="s">
        <v>37</v>
      </c>
      <c r="C28" s="3" t="s">
        <v>29</v>
      </c>
      <c r="D28" s="3"/>
      <c r="E28" s="1" t="s">
        <v>83</v>
      </c>
      <c r="F28" s="1"/>
      <c r="G28" s="3"/>
      <c r="H28" s="3"/>
      <c r="I28" s="1"/>
      <c r="J28" s="3"/>
      <c r="K28" s="3"/>
      <c r="L28" s="1"/>
      <c r="M28" s="3" t="s">
        <v>21</v>
      </c>
      <c r="N28" s="1" t="s">
        <v>84</v>
      </c>
      <c r="O28" s="1"/>
      <c r="P28" s="3" t="s">
        <v>26</v>
      </c>
      <c r="Q28" s="1"/>
      <c r="R28" s="3" t="s">
        <v>21</v>
      </c>
      <c r="S28" s="3"/>
      <c r="T28" s="3"/>
      <c r="U28" s="3"/>
      <c r="V28" s="3"/>
      <c r="W28" s="3"/>
      <c r="X28" s="3"/>
      <c r="Y28" s="3"/>
    </row>
    <row r="29" spans="1:25" ht="14" x14ac:dyDescent="0.15">
      <c r="A29" s="2">
        <v>43544.392726261576</v>
      </c>
      <c r="B29" s="3" t="s">
        <v>16</v>
      </c>
      <c r="C29" s="3" t="s">
        <v>19</v>
      </c>
      <c r="D29" s="3"/>
      <c r="E29" s="1"/>
      <c r="F29" s="1"/>
      <c r="G29" s="3"/>
      <c r="H29" s="3"/>
      <c r="I29" s="1"/>
      <c r="J29" s="3" t="s">
        <v>85</v>
      </c>
      <c r="K29" s="3" t="s">
        <v>19</v>
      </c>
      <c r="L29" s="1" t="s">
        <v>86</v>
      </c>
      <c r="M29" s="3"/>
      <c r="N29" s="1"/>
      <c r="O29" s="1"/>
      <c r="P29" s="3" t="s">
        <v>20</v>
      </c>
      <c r="Q29" s="1"/>
      <c r="R29" s="3" t="s">
        <v>21</v>
      </c>
      <c r="S29" s="3"/>
      <c r="T29" s="3"/>
      <c r="U29" s="3"/>
      <c r="V29" s="3"/>
      <c r="W29" s="3"/>
      <c r="X29" s="3"/>
      <c r="Y29" s="3"/>
    </row>
    <row r="30" spans="1:25" ht="13" x14ac:dyDescent="0.15">
      <c r="A30" s="2">
        <v>43544.394038483792</v>
      </c>
      <c r="B30" s="3" t="s">
        <v>16</v>
      </c>
      <c r="C30" s="3" t="s">
        <v>19</v>
      </c>
      <c r="D30" s="3"/>
      <c r="E30" s="1"/>
      <c r="F30" s="1"/>
      <c r="G30" s="3"/>
      <c r="H30" s="3"/>
      <c r="I30" s="1"/>
      <c r="J30" s="3" t="s">
        <v>18</v>
      </c>
      <c r="K30" s="3" t="s">
        <v>19</v>
      </c>
      <c r="L30" s="1"/>
      <c r="M30" s="3"/>
      <c r="N30" s="1"/>
      <c r="O30" s="1"/>
      <c r="P30" s="3" t="s">
        <v>20</v>
      </c>
      <c r="Q30" s="1"/>
      <c r="R30" s="3" t="s">
        <v>21</v>
      </c>
      <c r="S30" s="3"/>
      <c r="T30" s="3"/>
      <c r="U30" s="3"/>
      <c r="V30" s="3"/>
      <c r="W30" s="3"/>
      <c r="X30" s="3"/>
      <c r="Y30" s="3"/>
    </row>
    <row r="31" spans="1:25" ht="14" x14ac:dyDescent="0.15">
      <c r="A31" s="2">
        <v>43544.457004247684</v>
      </c>
      <c r="B31" s="3" t="s">
        <v>16</v>
      </c>
      <c r="C31" s="3" t="s">
        <v>31</v>
      </c>
      <c r="D31" s="3"/>
      <c r="E31" s="1"/>
      <c r="F31" s="1"/>
      <c r="G31" s="3"/>
      <c r="H31" s="3"/>
      <c r="I31" s="1"/>
      <c r="J31" s="3" t="s">
        <v>36</v>
      </c>
      <c r="K31" s="3" t="s">
        <v>19</v>
      </c>
      <c r="L31" s="1" t="s">
        <v>87</v>
      </c>
      <c r="M31" s="3"/>
      <c r="N31" s="1"/>
      <c r="O31" s="1"/>
      <c r="P31" s="3" t="s">
        <v>26</v>
      </c>
      <c r="Q31" s="1"/>
      <c r="R31" s="3" t="s">
        <v>21</v>
      </c>
      <c r="S31" s="3"/>
      <c r="T31" s="3"/>
      <c r="U31" s="3"/>
      <c r="V31" s="3"/>
      <c r="W31" s="3"/>
      <c r="X31" s="3"/>
      <c r="Y31" s="3"/>
    </row>
    <row r="32" spans="1:25" ht="28" x14ac:dyDescent="0.15">
      <c r="A32" s="2">
        <v>43544.473419479167</v>
      </c>
      <c r="B32" s="3" t="s">
        <v>22</v>
      </c>
      <c r="C32" s="3" t="s">
        <v>19</v>
      </c>
      <c r="D32" s="3"/>
      <c r="E32" s="1"/>
      <c r="F32" s="1"/>
      <c r="G32" s="3"/>
      <c r="H32" s="3"/>
      <c r="I32" s="1"/>
      <c r="J32" s="3"/>
      <c r="K32" s="3"/>
      <c r="L32" s="1"/>
      <c r="M32" s="3"/>
      <c r="N32" s="1"/>
      <c r="O32" s="1" t="s">
        <v>88</v>
      </c>
      <c r="P32" s="3" t="s">
        <v>20</v>
      </c>
      <c r="Q32" s="1"/>
      <c r="R32" s="3" t="s">
        <v>21</v>
      </c>
      <c r="S32" s="3"/>
      <c r="T32" s="3"/>
      <c r="U32" s="3"/>
      <c r="V32" s="3"/>
      <c r="W32" s="3"/>
      <c r="X32" s="3"/>
      <c r="Y32" s="3"/>
    </row>
    <row r="33" spans="1:25" ht="42" x14ac:dyDescent="0.15">
      <c r="A33" s="2">
        <v>43544.51887803241</v>
      </c>
      <c r="B33" s="3" t="s">
        <v>16</v>
      </c>
      <c r="C33" s="3" t="s">
        <v>29</v>
      </c>
      <c r="D33" s="3"/>
      <c r="E33" s="1" t="s">
        <v>89</v>
      </c>
      <c r="F33" s="1"/>
      <c r="G33" s="3"/>
      <c r="H33" s="3"/>
      <c r="I33" s="1"/>
      <c r="J33" s="3" t="s">
        <v>18</v>
      </c>
      <c r="K33" s="3" t="s">
        <v>19</v>
      </c>
      <c r="L33" s="1"/>
      <c r="M33" s="3"/>
      <c r="N33" s="1"/>
      <c r="O33" s="1"/>
      <c r="P33" s="3" t="s">
        <v>26</v>
      </c>
      <c r="Q33" s="1"/>
      <c r="R33" s="3" t="s">
        <v>21</v>
      </c>
      <c r="S33" s="3"/>
      <c r="T33" s="3"/>
      <c r="U33" s="3"/>
      <c r="V33" s="3"/>
      <c r="W33" s="3"/>
      <c r="X33" s="3"/>
      <c r="Y33" s="3"/>
    </row>
    <row r="34" spans="1:25" ht="13" x14ac:dyDescent="0.15">
      <c r="A34" s="2">
        <v>43544.534584039357</v>
      </c>
      <c r="B34" s="3" t="s">
        <v>16</v>
      </c>
      <c r="C34" s="3" t="s">
        <v>17</v>
      </c>
      <c r="D34" s="3"/>
      <c r="E34" s="1"/>
      <c r="F34" s="1"/>
      <c r="G34" s="3"/>
      <c r="H34" s="3"/>
      <c r="I34" s="1"/>
      <c r="J34" s="3" t="s">
        <v>43</v>
      </c>
      <c r="K34" s="3" t="s">
        <v>19</v>
      </c>
      <c r="L34" s="1"/>
      <c r="M34" s="3"/>
      <c r="N34" s="1"/>
      <c r="O34" s="1"/>
      <c r="P34" s="3" t="s">
        <v>26</v>
      </c>
      <c r="Q34" s="1"/>
      <c r="R34" s="3" t="s">
        <v>21</v>
      </c>
      <c r="S34" s="3"/>
      <c r="T34" s="3"/>
      <c r="U34" s="3"/>
      <c r="V34" s="3"/>
      <c r="W34" s="3"/>
      <c r="X34" s="3"/>
      <c r="Y34" s="3"/>
    </row>
    <row r="35" spans="1:25" ht="42" x14ac:dyDescent="0.15">
      <c r="A35" s="2">
        <v>43543.890293761579</v>
      </c>
      <c r="B35" s="3" t="s">
        <v>37</v>
      </c>
      <c r="C35" s="3" t="s">
        <v>90</v>
      </c>
      <c r="D35" s="3"/>
      <c r="E35" s="1" t="s">
        <v>91</v>
      </c>
      <c r="F35" s="1"/>
      <c r="G35" s="3"/>
      <c r="H35" s="3"/>
      <c r="I35" s="1"/>
      <c r="J35" s="3"/>
      <c r="K35" s="3"/>
      <c r="L35" s="1"/>
      <c r="M35" s="3" t="s">
        <v>20</v>
      </c>
      <c r="N35" s="1" t="s">
        <v>92</v>
      </c>
      <c r="O35" s="1"/>
      <c r="P35" s="3" t="s">
        <v>26</v>
      </c>
      <c r="Q35" s="1" t="s">
        <v>93</v>
      </c>
      <c r="R35" s="3" t="s">
        <v>82</v>
      </c>
      <c r="S35" s="3"/>
      <c r="T35" s="3"/>
      <c r="U35" s="3"/>
      <c r="V35" s="3"/>
      <c r="W35" s="3"/>
      <c r="X35" s="3"/>
      <c r="Y35" s="3"/>
    </row>
    <row r="36" spans="1:25" ht="28" x14ac:dyDescent="0.15">
      <c r="A36" s="2">
        <v>43544.082807291663</v>
      </c>
      <c r="B36" s="3" t="s">
        <v>22</v>
      </c>
      <c r="C36" s="3" t="s">
        <v>29</v>
      </c>
      <c r="D36" s="3"/>
      <c r="E36" s="1" t="s">
        <v>94</v>
      </c>
      <c r="F36" s="1"/>
      <c r="G36" s="3"/>
      <c r="H36" s="3"/>
      <c r="I36" s="1"/>
      <c r="J36" s="3"/>
      <c r="K36" s="3"/>
      <c r="L36" s="1"/>
      <c r="M36" s="3"/>
      <c r="N36" s="1"/>
      <c r="O36" s="1" t="s">
        <v>95</v>
      </c>
      <c r="P36" s="3" t="s">
        <v>26</v>
      </c>
      <c r="Q36" s="1" t="s">
        <v>96</v>
      </c>
      <c r="R36" s="3" t="s">
        <v>82</v>
      </c>
      <c r="S36" s="3"/>
      <c r="T36" s="3"/>
      <c r="U36" s="3"/>
      <c r="V36" s="3"/>
      <c r="W36" s="3"/>
      <c r="X36" s="3"/>
      <c r="Y36" s="3"/>
    </row>
    <row r="37" spans="1:25" ht="56" x14ac:dyDescent="0.15">
      <c r="A37" s="2">
        <v>43544.56638773148</v>
      </c>
      <c r="B37" s="3" t="s">
        <v>97</v>
      </c>
      <c r="C37" s="3" t="s">
        <v>98</v>
      </c>
      <c r="D37" s="3"/>
      <c r="E37" s="1" t="s">
        <v>99</v>
      </c>
      <c r="F37" s="1"/>
      <c r="G37" s="3" t="s">
        <v>36</v>
      </c>
      <c r="H37" s="3" t="s">
        <v>26</v>
      </c>
      <c r="I37" s="1" t="s">
        <v>100</v>
      </c>
      <c r="J37" s="3"/>
      <c r="K37" s="3"/>
      <c r="L37" s="1"/>
      <c r="M37" s="3"/>
      <c r="N37" s="1"/>
      <c r="O37" s="1"/>
      <c r="P37" s="3" t="s">
        <v>26</v>
      </c>
      <c r="Q37" s="1"/>
      <c r="R37" s="3" t="s">
        <v>21</v>
      </c>
      <c r="S37" s="3"/>
      <c r="T37" s="3"/>
      <c r="U37" s="3"/>
      <c r="V37" s="3"/>
      <c r="W37" s="3"/>
      <c r="X37" s="3"/>
      <c r="Y37" s="3"/>
    </row>
    <row r="38" spans="1:25" ht="14" x14ac:dyDescent="0.15">
      <c r="A38" s="2">
        <v>43544.570144259254</v>
      </c>
      <c r="B38" s="3" t="s">
        <v>97</v>
      </c>
      <c r="C38" s="3" t="s">
        <v>101</v>
      </c>
      <c r="D38" s="3"/>
      <c r="E38" s="1" t="s">
        <v>102</v>
      </c>
      <c r="F38" s="1"/>
      <c r="G38" s="3" t="s">
        <v>103</v>
      </c>
      <c r="H38" s="3" t="s">
        <v>26</v>
      </c>
      <c r="I38" s="1" t="s">
        <v>104</v>
      </c>
      <c r="J38" s="3" t="s">
        <v>85</v>
      </c>
      <c r="K38" s="3" t="s">
        <v>105</v>
      </c>
      <c r="L38" s="1" t="s">
        <v>104</v>
      </c>
      <c r="M38" s="3"/>
      <c r="N38" s="1"/>
      <c r="O38" s="1"/>
      <c r="P38" s="3" t="s">
        <v>26</v>
      </c>
      <c r="Q38" s="1" t="s">
        <v>106</v>
      </c>
      <c r="R38" s="3" t="s">
        <v>21</v>
      </c>
      <c r="S38" s="3"/>
      <c r="T38" s="3"/>
      <c r="U38" s="3"/>
      <c r="V38" s="3"/>
      <c r="W38" s="3"/>
      <c r="X38" s="3"/>
      <c r="Y38" s="3"/>
    </row>
    <row r="39" spans="1:25" ht="42" x14ac:dyDescent="0.15">
      <c r="A39" s="2">
        <v>43544.570546319446</v>
      </c>
      <c r="B39" s="3" t="s">
        <v>16</v>
      </c>
      <c r="C39" s="3" t="s">
        <v>50</v>
      </c>
      <c r="D39" s="3"/>
      <c r="E39" s="1" t="s">
        <v>107</v>
      </c>
      <c r="F39" s="1" t="s">
        <v>107</v>
      </c>
      <c r="G39" s="3"/>
      <c r="H39" s="3"/>
      <c r="I39" s="1"/>
      <c r="J39" s="3" t="s">
        <v>43</v>
      </c>
      <c r="K39" s="3" t="s">
        <v>108</v>
      </c>
      <c r="L39" s="1" t="s">
        <v>109</v>
      </c>
      <c r="M39" s="3"/>
      <c r="N39" s="1"/>
      <c r="O39" s="1"/>
      <c r="P39" s="3" t="s">
        <v>26</v>
      </c>
      <c r="Q39" s="1"/>
      <c r="R39" s="3" t="s">
        <v>21</v>
      </c>
      <c r="S39" s="3"/>
      <c r="T39" s="3"/>
      <c r="U39" s="3"/>
      <c r="V39" s="3"/>
      <c r="W39" s="3"/>
      <c r="X39" s="3"/>
      <c r="Y39" s="3"/>
    </row>
    <row r="40" spans="1:25" ht="28" x14ac:dyDescent="0.15">
      <c r="A40" s="2">
        <v>43544.58753365741</v>
      </c>
      <c r="B40" s="3" t="s">
        <v>37</v>
      </c>
      <c r="C40" s="3" t="s">
        <v>31</v>
      </c>
      <c r="D40" s="3"/>
      <c r="E40" s="1"/>
      <c r="F40" s="1"/>
      <c r="G40" s="3"/>
      <c r="H40" s="3"/>
      <c r="I40" s="1"/>
      <c r="J40" s="3"/>
      <c r="K40" s="3"/>
      <c r="L40" s="1"/>
      <c r="M40" s="3" t="s">
        <v>21</v>
      </c>
      <c r="N40" s="1" t="s">
        <v>110</v>
      </c>
      <c r="O40" s="1"/>
      <c r="P40" s="3" t="s">
        <v>26</v>
      </c>
      <c r="Q40" s="1"/>
      <c r="R40" s="3" t="s">
        <v>21</v>
      </c>
      <c r="S40" s="3"/>
      <c r="T40" s="3"/>
      <c r="U40" s="3"/>
      <c r="V40" s="3"/>
      <c r="W40" s="3"/>
      <c r="X40" s="3"/>
      <c r="Y40" s="3"/>
    </row>
    <row r="41" spans="1:25" ht="266" x14ac:dyDescent="0.15">
      <c r="A41" s="2">
        <v>43544.38938818287</v>
      </c>
      <c r="B41" s="3" t="s">
        <v>16</v>
      </c>
      <c r="C41" s="3" t="s">
        <v>17</v>
      </c>
      <c r="D41" s="3"/>
      <c r="E41" s="1" t="s">
        <v>111</v>
      </c>
      <c r="F41" s="1"/>
      <c r="G41" s="3"/>
      <c r="H41" s="3"/>
      <c r="I41" s="1"/>
      <c r="J41" s="3" t="s">
        <v>43</v>
      </c>
      <c r="K41" s="3" t="s">
        <v>19</v>
      </c>
      <c r="L41" s="1" t="s">
        <v>112</v>
      </c>
      <c r="M41" s="3"/>
      <c r="N41" s="1"/>
      <c r="O41" s="1"/>
      <c r="P41" s="3" t="s">
        <v>26</v>
      </c>
      <c r="Q41" s="1" t="s">
        <v>113</v>
      </c>
      <c r="R41" s="3" t="s">
        <v>82</v>
      </c>
      <c r="S41" s="3"/>
      <c r="T41" s="3"/>
      <c r="U41" s="3"/>
      <c r="V41" s="3"/>
      <c r="W41" s="3"/>
      <c r="X41" s="3"/>
      <c r="Y41" s="3"/>
    </row>
    <row r="42" spans="1:25" ht="56" x14ac:dyDescent="0.15">
      <c r="A42" s="2">
        <v>43544.537431307872</v>
      </c>
      <c r="B42" s="3" t="s">
        <v>37</v>
      </c>
      <c r="C42" s="3" t="s">
        <v>19</v>
      </c>
      <c r="D42" s="3"/>
      <c r="E42" s="1" t="s">
        <v>114</v>
      </c>
      <c r="F42" s="1" t="s">
        <v>114</v>
      </c>
      <c r="G42" s="3"/>
      <c r="H42" s="3"/>
      <c r="I42" s="1"/>
      <c r="J42" s="3"/>
      <c r="K42" s="3"/>
      <c r="L42" s="1"/>
      <c r="M42" s="3" t="s">
        <v>20</v>
      </c>
      <c r="N42" s="1" t="s">
        <v>115</v>
      </c>
      <c r="O42" s="1"/>
      <c r="P42" s="3" t="s">
        <v>20</v>
      </c>
      <c r="Q42" s="1" t="s">
        <v>116</v>
      </c>
      <c r="R42" s="3" t="s">
        <v>82</v>
      </c>
      <c r="S42" s="3"/>
      <c r="T42" s="3"/>
      <c r="U42" s="3"/>
      <c r="V42" s="3"/>
      <c r="W42" s="3"/>
      <c r="X42" s="3"/>
      <c r="Y42" s="3"/>
    </row>
    <row r="43" spans="1:25" ht="84" x14ac:dyDescent="0.15">
      <c r="A43" s="2">
        <v>43544.610482453703</v>
      </c>
      <c r="B43" s="3" t="s">
        <v>16</v>
      </c>
      <c r="C43" s="3" t="s">
        <v>19</v>
      </c>
      <c r="D43" s="3"/>
      <c r="E43" s="1" t="s">
        <v>117</v>
      </c>
      <c r="F43" s="1"/>
      <c r="G43" s="3"/>
      <c r="H43" s="3"/>
      <c r="I43" s="1"/>
      <c r="J43" s="3" t="s">
        <v>36</v>
      </c>
      <c r="K43" s="3" t="s">
        <v>19</v>
      </c>
      <c r="L43" s="1" t="s">
        <v>118</v>
      </c>
      <c r="M43" s="3"/>
      <c r="N43" s="1"/>
      <c r="O43" s="1"/>
      <c r="P43" s="3" t="s">
        <v>26</v>
      </c>
      <c r="Q43" s="1" t="s">
        <v>119</v>
      </c>
      <c r="R43" s="3" t="s">
        <v>21</v>
      </c>
      <c r="S43" s="3"/>
      <c r="T43" s="3"/>
      <c r="U43" s="3"/>
      <c r="V43" s="3"/>
      <c r="W43" s="3"/>
      <c r="X43" s="3"/>
      <c r="Y43" s="3"/>
    </row>
    <row r="44" spans="1:25" ht="13" x14ac:dyDescent="0.15">
      <c r="A44" s="2">
        <v>43544.617538692131</v>
      </c>
      <c r="B44" s="3" t="s">
        <v>37</v>
      </c>
      <c r="C44" s="3" t="s">
        <v>120</v>
      </c>
      <c r="D44" s="3"/>
      <c r="E44" s="1"/>
      <c r="F44" s="1"/>
      <c r="G44" s="3"/>
      <c r="H44" s="3"/>
      <c r="I44" s="1"/>
      <c r="J44" s="3"/>
      <c r="K44" s="3"/>
      <c r="L44" s="1"/>
      <c r="M44" s="3" t="s">
        <v>20</v>
      </c>
      <c r="N44" s="1"/>
      <c r="O44" s="1"/>
      <c r="P44" s="3" t="s">
        <v>20</v>
      </c>
      <c r="Q44" s="1"/>
      <c r="R44" s="3" t="s">
        <v>21</v>
      </c>
      <c r="S44" s="3"/>
      <c r="T44" s="3"/>
      <c r="U44" s="3"/>
      <c r="V44" s="3"/>
      <c r="W44" s="3"/>
      <c r="X44" s="3"/>
      <c r="Y44" s="3"/>
    </row>
    <row r="45" spans="1:25" ht="28" x14ac:dyDescent="0.15">
      <c r="A45" s="2">
        <v>43544.61848607639</v>
      </c>
      <c r="B45" s="3" t="s">
        <v>22</v>
      </c>
      <c r="C45" s="3" t="s">
        <v>19</v>
      </c>
      <c r="D45" s="3"/>
      <c r="E45" s="1" t="s">
        <v>121</v>
      </c>
      <c r="F45" s="1"/>
      <c r="G45" s="3"/>
      <c r="H45" s="3"/>
      <c r="I45" s="1"/>
      <c r="J45" s="3"/>
      <c r="K45" s="3"/>
      <c r="L45" s="1"/>
      <c r="M45" s="3"/>
      <c r="N45" s="1"/>
      <c r="O45" s="1" t="s">
        <v>122</v>
      </c>
      <c r="P45" s="3" t="s">
        <v>26</v>
      </c>
      <c r="Q45" s="1" t="s">
        <v>123</v>
      </c>
      <c r="R45" s="3" t="s">
        <v>21</v>
      </c>
      <c r="S45" s="3"/>
      <c r="T45" s="3"/>
      <c r="U45" s="3"/>
      <c r="V45" s="3"/>
      <c r="W45" s="3"/>
      <c r="X45" s="3"/>
      <c r="Y45" s="3"/>
    </row>
    <row r="46" spans="1:25" ht="28" x14ac:dyDescent="0.15">
      <c r="A46" s="2">
        <v>43544.651681655094</v>
      </c>
      <c r="B46" s="3" t="s">
        <v>37</v>
      </c>
      <c r="C46" s="3" t="s">
        <v>29</v>
      </c>
      <c r="D46" s="3"/>
      <c r="E46" s="1" t="s">
        <v>124</v>
      </c>
      <c r="F46" s="1"/>
      <c r="G46" s="3"/>
      <c r="H46" s="3"/>
      <c r="I46" s="1"/>
      <c r="J46" s="3"/>
      <c r="K46" s="3"/>
      <c r="L46" s="1"/>
      <c r="M46" s="3" t="s">
        <v>20</v>
      </c>
      <c r="N46" s="1"/>
      <c r="O46" s="1"/>
      <c r="P46" s="3" t="s">
        <v>26</v>
      </c>
      <c r="Q46" s="1"/>
      <c r="R46" s="3" t="s">
        <v>21</v>
      </c>
      <c r="S46" s="3"/>
      <c r="T46" s="3"/>
      <c r="U46" s="3"/>
      <c r="V46" s="3"/>
      <c r="W46" s="3"/>
      <c r="X46" s="3"/>
      <c r="Y46" s="3"/>
    </row>
    <row r="47" spans="1:25" ht="28" x14ac:dyDescent="0.15">
      <c r="A47" s="2">
        <v>43544.673738587968</v>
      </c>
      <c r="B47" s="3" t="s">
        <v>37</v>
      </c>
      <c r="C47" s="3" t="s">
        <v>50</v>
      </c>
      <c r="D47" s="3"/>
      <c r="E47" s="1" t="s">
        <v>125</v>
      </c>
      <c r="F47" s="1"/>
      <c r="G47" s="3"/>
      <c r="H47" s="3"/>
      <c r="I47" s="1"/>
      <c r="J47" s="3"/>
      <c r="K47" s="3"/>
      <c r="L47" s="1"/>
      <c r="M47" s="3" t="s">
        <v>21</v>
      </c>
      <c r="N47" s="1" t="s">
        <v>126</v>
      </c>
      <c r="O47" s="1"/>
      <c r="P47" s="3" t="s">
        <v>26</v>
      </c>
      <c r="Q47" s="1"/>
      <c r="R47" s="3" t="s">
        <v>21</v>
      </c>
      <c r="S47" s="3"/>
      <c r="T47" s="3"/>
      <c r="U47" s="3"/>
      <c r="V47" s="3"/>
      <c r="W47" s="3"/>
      <c r="X47" s="3"/>
      <c r="Y47" s="3"/>
    </row>
    <row r="48" spans="1:25" ht="13" x14ac:dyDescent="0.15">
      <c r="A48" s="2">
        <v>43544.69320253472</v>
      </c>
      <c r="B48" s="3" t="s">
        <v>16</v>
      </c>
      <c r="C48" s="3" t="s">
        <v>29</v>
      </c>
      <c r="D48" s="3"/>
      <c r="E48" s="1"/>
      <c r="F48" s="1"/>
      <c r="G48" s="3"/>
      <c r="H48" s="3"/>
      <c r="I48" s="1"/>
      <c r="J48" s="3" t="s">
        <v>18</v>
      </c>
      <c r="K48" s="3" t="s">
        <v>19</v>
      </c>
      <c r="L48" s="1"/>
      <c r="M48" s="3"/>
      <c r="N48" s="1"/>
      <c r="O48" s="1"/>
      <c r="P48" s="3" t="s">
        <v>26</v>
      </c>
      <c r="Q48" s="1"/>
      <c r="R48" s="3" t="s">
        <v>21</v>
      </c>
      <c r="S48" s="3"/>
      <c r="T48" s="3"/>
      <c r="U48" s="3"/>
      <c r="V48" s="3"/>
      <c r="W48" s="3"/>
      <c r="X48" s="3"/>
      <c r="Y48" s="3"/>
    </row>
    <row r="49" spans="1:25" ht="42" x14ac:dyDescent="0.15">
      <c r="A49" s="2">
        <v>43544.566012881944</v>
      </c>
      <c r="B49" s="3" t="s">
        <v>37</v>
      </c>
      <c r="C49" s="3" t="s">
        <v>17</v>
      </c>
      <c r="D49" s="3"/>
      <c r="E49" s="1" t="s">
        <v>127</v>
      </c>
      <c r="F49" s="1" t="s">
        <v>127</v>
      </c>
      <c r="G49" s="3"/>
      <c r="H49" s="3"/>
      <c r="I49" s="1"/>
      <c r="J49" s="3"/>
      <c r="K49" s="3"/>
      <c r="L49" s="1"/>
      <c r="M49" s="3" t="s">
        <v>20</v>
      </c>
      <c r="N49" s="1" t="s">
        <v>128</v>
      </c>
      <c r="O49" s="1"/>
      <c r="P49" s="3" t="s">
        <v>26</v>
      </c>
      <c r="Q49" s="1" t="s">
        <v>129</v>
      </c>
      <c r="R49" s="3" t="s">
        <v>82</v>
      </c>
      <c r="S49" s="3"/>
      <c r="T49" s="3"/>
      <c r="U49" s="3"/>
      <c r="V49" s="3"/>
      <c r="W49" s="3"/>
      <c r="X49" s="3"/>
      <c r="Y49" s="3"/>
    </row>
    <row r="50" spans="1:25" ht="28" x14ac:dyDescent="0.15">
      <c r="A50" s="2">
        <v>43544.694363576389</v>
      </c>
      <c r="B50" s="3" t="s">
        <v>16</v>
      </c>
      <c r="C50" s="3" t="s">
        <v>17</v>
      </c>
      <c r="D50" s="3"/>
      <c r="E50" s="1" t="s">
        <v>130</v>
      </c>
      <c r="F50" s="1"/>
      <c r="G50" s="3"/>
      <c r="H50" s="3"/>
      <c r="I50" s="1"/>
      <c r="J50" s="3" t="s">
        <v>18</v>
      </c>
      <c r="K50" s="3" t="s">
        <v>19</v>
      </c>
      <c r="L50" s="1" t="s">
        <v>131</v>
      </c>
      <c r="M50" s="3"/>
      <c r="N50" s="1"/>
      <c r="O50" s="1"/>
      <c r="P50" s="3" t="s">
        <v>26</v>
      </c>
      <c r="Q50" s="1" t="s">
        <v>132</v>
      </c>
      <c r="R50" s="3" t="s">
        <v>21</v>
      </c>
      <c r="S50" s="3"/>
      <c r="T50" s="3"/>
      <c r="U50" s="3"/>
      <c r="V50" s="3"/>
      <c r="W50" s="3"/>
      <c r="X50" s="3"/>
      <c r="Y50" s="3"/>
    </row>
    <row r="51" spans="1:25" ht="14" x14ac:dyDescent="0.15">
      <c r="A51" s="2">
        <v>43544.696275706017</v>
      </c>
      <c r="B51" s="3" t="s">
        <v>16</v>
      </c>
      <c r="C51" s="3" t="s">
        <v>19</v>
      </c>
      <c r="D51" s="3"/>
      <c r="E51" s="1" t="s">
        <v>133</v>
      </c>
      <c r="F51" s="1"/>
      <c r="G51" s="3"/>
      <c r="H51" s="3"/>
      <c r="I51" s="1"/>
      <c r="J51" s="3" t="s">
        <v>43</v>
      </c>
      <c r="K51" s="3" t="s">
        <v>19</v>
      </c>
      <c r="L51" s="1" t="s">
        <v>133</v>
      </c>
      <c r="M51" s="3"/>
      <c r="N51" s="1"/>
      <c r="O51" s="1"/>
      <c r="P51" s="3" t="s">
        <v>20</v>
      </c>
      <c r="Q51" s="1"/>
      <c r="R51" s="3" t="s">
        <v>21</v>
      </c>
      <c r="S51" s="3"/>
      <c r="T51" s="3"/>
      <c r="U51" s="3"/>
      <c r="V51" s="3"/>
      <c r="W51" s="3"/>
      <c r="X51" s="3"/>
      <c r="Y51" s="3"/>
    </row>
    <row r="52" spans="1:25" ht="28" x14ac:dyDescent="0.15">
      <c r="A52" s="2">
        <v>43544.700176678241</v>
      </c>
      <c r="B52" s="3" t="s">
        <v>37</v>
      </c>
      <c r="C52" s="3" t="s">
        <v>19</v>
      </c>
      <c r="D52" s="3"/>
      <c r="E52" s="1" t="s">
        <v>134</v>
      </c>
      <c r="F52" s="1" t="s">
        <v>134</v>
      </c>
      <c r="G52" s="3"/>
      <c r="H52" s="3"/>
      <c r="I52" s="1"/>
      <c r="J52" s="3"/>
      <c r="K52" s="3"/>
      <c r="L52" s="1"/>
      <c r="M52" s="3" t="s">
        <v>20</v>
      </c>
      <c r="N52" s="1" t="s">
        <v>135</v>
      </c>
      <c r="O52" s="1"/>
      <c r="P52" s="3" t="s">
        <v>26</v>
      </c>
      <c r="Q52" s="1"/>
      <c r="R52" s="3" t="s">
        <v>21</v>
      </c>
      <c r="S52" s="3"/>
      <c r="T52" s="3"/>
      <c r="U52" s="3"/>
      <c r="V52" s="3"/>
      <c r="W52" s="3"/>
      <c r="X52" s="3"/>
      <c r="Y52" s="3"/>
    </row>
    <row r="53" spans="1:25" ht="14" x14ac:dyDescent="0.15">
      <c r="A53" s="2">
        <v>43544.707170416666</v>
      </c>
      <c r="B53" s="3" t="s">
        <v>97</v>
      </c>
      <c r="C53" s="3" t="s">
        <v>19</v>
      </c>
      <c r="D53" s="3"/>
      <c r="E53" s="1" t="s">
        <v>136</v>
      </c>
      <c r="F53" s="1"/>
      <c r="G53" s="3" t="s">
        <v>103</v>
      </c>
      <c r="H53" s="3" t="s">
        <v>20</v>
      </c>
      <c r="I53" s="1" t="s">
        <v>137</v>
      </c>
      <c r="J53" s="3" t="s">
        <v>18</v>
      </c>
      <c r="K53" s="3"/>
      <c r="L53" s="1"/>
      <c r="M53" s="3"/>
      <c r="N53" s="1"/>
      <c r="O53" s="1"/>
      <c r="P53" s="3" t="s">
        <v>26</v>
      </c>
      <c r="Q53" s="1"/>
      <c r="R53" s="3" t="s">
        <v>21</v>
      </c>
      <c r="S53" s="3"/>
      <c r="T53" s="3"/>
      <c r="U53" s="3"/>
      <c r="V53" s="3"/>
      <c r="W53" s="3"/>
      <c r="X53" s="3"/>
      <c r="Y53" s="3"/>
    </row>
    <row r="54" spans="1:25" ht="13" x14ac:dyDescent="0.15">
      <c r="A54" s="2">
        <v>43544.737004918978</v>
      </c>
      <c r="B54" s="3" t="s">
        <v>22</v>
      </c>
      <c r="C54" s="3" t="s">
        <v>29</v>
      </c>
      <c r="D54" s="3"/>
      <c r="E54" s="1"/>
      <c r="F54" s="1"/>
      <c r="G54" s="3"/>
      <c r="H54" s="3"/>
      <c r="I54" s="1"/>
      <c r="J54" s="3"/>
      <c r="K54" s="3"/>
      <c r="L54" s="1"/>
      <c r="M54" s="3"/>
      <c r="N54" s="1"/>
      <c r="O54" s="1"/>
      <c r="P54" s="3" t="s">
        <v>26</v>
      </c>
      <c r="Q54" s="1"/>
      <c r="R54" s="3" t="s">
        <v>21</v>
      </c>
      <c r="S54" s="3"/>
      <c r="T54" s="3"/>
      <c r="U54" s="3"/>
      <c r="V54" s="3"/>
      <c r="W54" s="3"/>
      <c r="X54" s="3"/>
      <c r="Y54" s="3"/>
    </row>
    <row r="55" spans="1:25" ht="13" x14ac:dyDescent="0.15">
      <c r="A55" s="2">
        <v>43544.745744409724</v>
      </c>
      <c r="B55" s="3" t="s">
        <v>16</v>
      </c>
      <c r="C55" s="3" t="s">
        <v>50</v>
      </c>
      <c r="D55" s="3"/>
      <c r="E55" s="1"/>
      <c r="F55" s="1"/>
      <c r="G55" s="3"/>
      <c r="H55" s="3"/>
      <c r="I55" s="1"/>
      <c r="J55" s="3" t="s">
        <v>18</v>
      </c>
      <c r="K55" s="3" t="s">
        <v>19</v>
      </c>
      <c r="L55" s="1"/>
      <c r="M55" s="3"/>
      <c r="N55" s="1"/>
      <c r="O55" s="1"/>
      <c r="P55" s="3" t="s">
        <v>26</v>
      </c>
      <c r="Q55" s="1"/>
      <c r="R55" s="3" t="s">
        <v>21</v>
      </c>
      <c r="S55" s="3"/>
      <c r="T55" s="3"/>
      <c r="U55" s="3"/>
      <c r="V55" s="3"/>
      <c r="W55" s="3"/>
      <c r="X55" s="3"/>
      <c r="Y55" s="3"/>
    </row>
    <row r="56" spans="1:25" ht="13" x14ac:dyDescent="0.15">
      <c r="A56" s="2">
        <v>43544.746476608794</v>
      </c>
      <c r="B56" s="3" t="s">
        <v>22</v>
      </c>
      <c r="C56" s="3" t="s">
        <v>19</v>
      </c>
      <c r="D56" s="3"/>
      <c r="E56" s="1"/>
      <c r="F56" s="1"/>
      <c r="G56" s="3"/>
      <c r="H56" s="3" t="s">
        <v>21</v>
      </c>
      <c r="I56" s="1"/>
      <c r="J56" s="3" t="s">
        <v>36</v>
      </c>
      <c r="K56" s="3" t="s">
        <v>19</v>
      </c>
      <c r="L56" s="1"/>
      <c r="M56" s="3"/>
      <c r="N56" s="1"/>
      <c r="O56" s="1"/>
      <c r="P56" s="3" t="s">
        <v>20</v>
      </c>
      <c r="Q56" s="1"/>
      <c r="R56" s="3" t="s">
        <v>21</v>
      </c>
      <c r="S56" s="3"/>
      <c r="T56" s="3"/>
      <c r="U56" s="3"/>
      <c r="V56" s="3"/>
      <c r="W56" s="3"/>
      <c r="X56" s="3"/>
      <c r="Y56" s="3"/>
    </row>
    <row r="57" spans="1:25" ht="13" x14ac:dyDescent="0.15">
      <c r="A57" s="2">
        <v>43544.760461840277</v>
      </c>
      <c r="B57" s="3" t="s">
        <v>16</v>
      </c>
      <c r="C57" s="3" t="s">
        <v>50</v>
      </c>
      <c r="D57" s="3"/>
      <c r="E57" s="1"/>
      <c r="F57" s="1"/>
      <c r="G57" s="3"/>
      <c r="H57" s="3"/>
      <c r="I57" s="1"/>
      <c r="J57" s="3" t="s">
        <v>43</v>
      </c>
      <c r="K57" s="3" t="s">
        <v>138</v>
      </c>
      <c r="L57" s="1"/>
      <c r="M57" s="3"/>
      <c r="N57" s="1"/>
      <c r="O57" s="1"/>
      <c r="P57" s="3" t="s">
        <v>26</v>
      </c>
      <c r="Q57" s="1"/>
      <c r="R57" s="3" t="s">
        <v>21</v>
      </c>
      <c r="S57" s="3"/>
      <c r="T57" s="3"/>
      <c r="U57" s="3"/>
      <c r="V57" s="3"/>
      <c r="W57" s="3"/>
      <c r="X57" s="3"/>
      <c r="Y57" s="3"/>
    </row>
    <row r="58" spans="1:25" ht="293" x14ac:dyDescent="0.15">
      <c r="A58" s="2">
        <v>43544.761602083337</v>
      </c>
      <c r="B58" s="3" t="s">
        <v>97</v>
      </c>
      <c r="C58" s="3" t="s">
        <v>120</v>
      </c>
      <c r="D58" s="3"/>
      <c r="E58" s="1"/>
      <c r="F58" s="1"/>
      <c r="G58" s="3" t="s">
        <v>103</v>
      </c>
      <c r="H58" s="3" t="s">
        <v>26</v>
      </c>
      <c r="I58" s="1" t="s">
        <v>139</v>
      </c>
      <c r="J58" s="3" t="s">
        <v>85</v>
      </c>
      <c r="K58" s="3" t="s">
        <v>19</v>
      </c>
      <c r="L58" s="1"/>
      <c r="M58" s="3"/>
      <c r="N58" s="1"/>
      <c r="O58" s="1"/>
      <c r="P58" s="3" t="s">
        <v>26</v>
      </c>
      <c r="Q58" s="1"/>
      <c r="R58" s="3" t="s">
        <v>21</v>
      </c>
      <c r="S58" s="3"/>
      <c r="T58" s="3"/>
      <c r="U58" s="3"/>
      <c r="V58" s="3"/>
      <c r="W58" s="3"/>
      <c r="X58" s="3"/>
      <c r="Y58" s="3"/>
    </row>
    <row r="59" spans="1:25" ht="13" x14ac:dyDescent="0.15">
      <c r="A59" s="2">
        <v>43544.80863190972</v>
      </c>
      <c r="B59" s="3" t="s">
        <v>16</v>
      </c>
      <c r="C59" s="3" t="s">
        <v>29</v>
      </c>
      <c r="D59" s="3"/>
      <c r="E59" s="1"/>
      <c r="F59" s="1"/>
      <c r="G59" s="3"/>
      <c r="H59" s="3"/>
      <c r="I59" s="1"/>
      <c r="J59" s="3"/>
      <c r="K59" s="3" t="s">
        <v>19</v>
      </c>
      <c r="L59" s="1"/>
      <c r="M59" s="3"/>
      <c r="N59" s="1"/>
      <c r="O59" s="1"/>
      <c r="P59" s="3" t="s">
        <v>20</v>
      </c>
      <c r="Q59" s="1"/>
      <c r="R59" s="3" t="s">
        <v>21</v>
      </c>
      <c r="S59" s="3"/>
      <c r="T59" s="3"/>
      <c r="U59" s="3"/>
      <c r="V59" s="3"/>
      <c r="W59" s="3"/>
      <c r="X59" s="3"/>
      <c r="Y59" s="3"/>
    </row>
    <row r="60" spans="1:25" ht="14" x14ac:dyDescent="0.15">
      <c r="A60" s="2">
        <v>43544.816005000001</v>
      </c>
      <c r="B60" s="3" t="s">
        <v>22</v>
      </c>
      <c r="C60" s="3" t="s">
        <v>19</v>
      </c>
      <c r="D60" s="3"/>
      <c r="E60" s="1" t="s">
        <v>140</v>
      </c>
      <c r="F60" s="1"/>
      <c r="G60" s="3"/>
      <c r="H60" s="3"/>
      <c r="I60" s="1" t="s">
        <v>141</v>
      </c>
      <c r="J60" s="3"/>
      <c r="K60" s="3"/>
      <c r="L60" s="1"/>
      <c r="M60" s="3"/>
      <c r="N60" s="1"/>
      <c r="O60" s="1"/>
      <c r="P60" s="3" t="s">
        <v>20</v>
      </c>
      <c r="Q60" s="1" t="s">
        <v>142</v>
      </c>
      <c r="R60" s="3" t="s">
        <v>21</v>
      </c>
      <c r="S60" s="3"/>
      <c r="T60" s="3"/>
      <c r="U60" s="3"/>
      <c r="V60" s="3"/>
      <c r="W60" s="3"/>
      <c r="X60" s="3"/>
      <c r="Y60" s="3"/>
    </row>
    <row r="61" spans="1:25" ht="56" x14ac:dyDescent="0.15">
      <c r="A61" s="2">
        <v>43544.968384780092</v>
      </c>
      <c r="B61" s="3" t="s">
        <v>16</v>
      </c>
      <c r="C61" s="3" t="s">
        <v>50</v>
      </c>
      <c r="D61" s="3"/>
      <c r="E61" s="1" t="s">
        <v>143</v>
      </c>
      <c r="F61" s="1"/>
      <c r="G61" s="3"/>
      <c r="H61" s="3"/>
      <c r="I61" s="1"/>
      <c r="J61" s="3" t="s">
        <v>18</v>
      </c>
      <c r="K61" s="3" t="s">
        <v>105</v>
      </c>
      <c r="L61" s="1" t="s">
        <v>144</v>
      </c>
      <c r="M61" s="3"/>
      <c r="N61" s="1"/>
      <c r="O61" s="1"/>
      <c r="P61" s="3" t="s">
        <v>26</v>
      </c>
      <c r="Q61" s="1" t="s">
        <v>145</v>
      </c>
      <c r="R61" s="3" t="s">
        <v>82</v>
      </c>
      <c r="S61" s="3"/>
      <c r="T61" s="3"/>
      <c r="U61" s="3"/>
      <c r="V61" s="3"/>
      <c r="W61" s="3"/>
      <c r="X61" s="3"/>
      <c r="Y61" s="3"/>
    </row>
    <row r="62" spans="1:25" ht="126" x14ac:dyDescent="0.15">
      <c r="A62" s="2">
        <v>43544.928561365741</v>
      </c>
      <c r="B62" s="3" t="s">
        <v>22</v>
      </c>
      <c r="C62" s="3" t="s">
        <v>17</v>
      </c>
      <c r="D62" s="3"/>
      <c r="E62" s="1" t="s">
        <v>146</v>
      </c>
      <c r="F62" s="1"/>
      <c r="G62" s="3"/>
      <c r="H62" s="3"/>
      <c r="I62" s="1"/>
      <c r="J62" s="3"/>
      <c r="K62" s="3"/>
      <c r="L62" s="1"/>
      <c r="M62" s="3"/>
      <c r="N62" s="1"/>
      <c r="O62" s="1"/>
      <c r="P62" s="3" t="s">
        <v>26</v>
      </c>
      <c r="Q62" s="1" t="s">
        <v>147</v>
      </c>
      <c r="R62" s="3" t="s">
        <v>21</v>
      </c>
      <c r="S62" s="3"/>
      <c r="T62" s="3"/>
      <c r="U62" s="3"/>
      <c r="V62" s="3"/>
      <c r="W62" s="3"/>
      <c r="X62" s="3"/>
      <c r="Y62" s="3"/>
    </row>
    <row r="63" spans="1:25" ht="70" x14ac:dyDescent="0.15">
      <c r="A63" s="2">
        <v>43544.942441053237</v>
      </c>
      <c r="B63" s="3" t="s">
        <v>22</v>
      </c>
      <c r="C63" s="3" t="s">
        <v>17</v>
      </c>
      <c r="D63" s="3"/>
      <c r="E63" s="1" t="s">
        <v>148</v>
      </c>
      <c r="F63" s="1"/>
      <c r="G63" s="3"/>
      <c r="H63" s="3"/>
      <c r="I63" s="1" t="s">
        <v>149</v>
      </c>
      <c r="J63" s="3"/>
      <c r="K63" s="3"/>
      <c r="L63" s="1"/>
      <c r="M63" s="3"/>
      <c r="N63" s="1"/>
      <c r="O63" s="1"/>
      <c r="P63" s="3" t="s">
        <v>26</v>
      </c>
      <c r="Q63" s="1"/>
      <c r="R63" s="3" t="s">
        <v>21</v>
      </c>
      <c r="S63" s="3"/>
      <c r="T63" s="3"/>
      <c r="U63" s="3"/>
      <c r="V63" s="3"/>
      <c r="W63" s="3"/>
      <c r="X63" s="3"/>
      <c r="Y63" s="3"/>
    </row>
    <row r="64" spans="1:25" ht="28" x14ac:dyDescent="0.15">
      <c r="A64" s="2">
        <v>43544.948567430554</v>
      </c>
      <c r="B64" s="3" t="s">
        <v>22</v>
      </c>
      <c r="C64" s="3" t="s">
        <v>29</v>
      </c>
      <c r="D64" s="3"/>
      <c r="E64" s="1" t="s">
        <v>150</v>
      </c>
      <c r="F64" s="1" t="s">
        <v>150</v>
      </c>
      <c r="G64" s="3" t="s">
        <v>151</v>
      </c>
      <c r="H64" s="3" t="s">
        <v>21</v>
      </c>
      <c r="I64" s="1" t="s">
        <v>152</v>
      </c>
      <c r="J64" s="3"/>
      <c r="K64" s="3"/>
      <c r="L64" s="1"/>
      <c r="M64" s="3"/>
      <c r="N64" s="1"/>
      <c r="O64" s="1"/>
      <c r="P64" s="3" t="s">
        <v>26</v>
      </c>
      <c r="Q64" s="1"/>
      <c r="R64" s="3" t="s">
        <v>21</v>
      </c>
      <c r="S64" s="3"/>
      <c r="T64" s="3"/>
      <c r="U64" s="3"/>
      <c r="V64" s="3"/>
      <c r="W64" s="3"/>
      <c r="X64" s="3"/>
      <c r="Y64" s="3"/>
    </row>
    <row r="65" spans="1:25" ht="14" x14ac:dyDescent="0.15">
      <c r="A65" s="2">
        <v>43544.959003009259</v>
      </c>
      <c r="B65" s="3" t="s">
        <v>16</v>
      </c>
      <c r="C65" s="3" t="s">
        <v>17</v>
      </c>
      <c r="D65" s="3"/>
      <c r="E65" s="1" t="s">
        <v>153</v>
      </c>
      <c r="F65" s="1"/>
      <c r="G65" s="3"/>
      <c r="H65" s="3"/>
      <c r="I65" s="1"/>
      <c r="J65" s="3" t="s">
        <v>36</v>
      </c>
      <c r="K65" s="3" t="s">
        <v>19</v>
      </c>
      <c r="L65" s="1" t="s">
        <v>154</v>
      </c>
      <c r="M65" s="3"/>
      <c r="N65" s="1"/>
      <c r="O65" s="1"/>
      <c r="P65" s="3" t="s">
        <v>26</v>
      </c>
      <c r="Q65" s="1" t="s">
        <v>155</v>
      </c>
      <c r="R65" s="3" t="s">
        <v>21</v>
      </c>
      <c r="S65" s="3"/>
      <c r="T65" s="3"/>
      <c r="U65" s="3"/>
      <c r="V65" s="3"/>
      <c r="W65" s="3"/>
      <c r="X65" s="3"/>
      <c r="Y65" s="3"/>
    </row>
    <row r="66" spans="1:25" ht="14" x14ac:dyDescent="0.15">
      <c r="A66" s="2">
        <v>43544.963629837963</v>
      </c>
      <c r="B66" s="3" t="s">
        <v>16</v>
      </c>
      <c r="C66" s="3" t="s">
        <v>156</v>
      </c>
      <c r="D66" s="3"/>
      <c r="E66" s="1" t="s">
        <v>157</v>
      </c>
      <c r="F66" s="1"/>
      <c r="G66" s="3"/>
      <c r="H66" s="3"/>
      <c r="I66" s="1"/>
      <c r="J66" s="3" t="s">
        <v>18</v>
      </c>
      <c r="K66" s="3" t="s">
        <v>19</v>
      </c>
      <c r="L66" s="1"/>
      <c r="M66" s="3"/>
      <c r="N66" s="1"/>
      <c r="O66" s="1"/>
      <c r="P66" s="3" t="s">
        <v>26</v>
      </c>
      <c r="Q66" s="1"/>
      <c r="R66" s="3" t="s">
        <v>21</v>
      </c>
      <c r="S66" s="3"/>
      <c r="T66" s="3"/>
      <c r="U66" s="3"/>
      <c r="V66" s="3"/>
      <c r="W66" s="3"/>
      <c r="X66" s="3"/>
      <c r="Y66" s="3"/>
    </row>
    <row r="67" spans="1:25" ht="13" x14ac:dyDescent="0.15">
      <c r="A67" s="2">
        <v>43544.96580539352</v>
      </c>
      <c r="B67" s="3" t="s">
        <v>16</v>
      </c>
      <c r="C67" s="3" t="s">
        <v>50</v>
      </c>
      <c r="D67" s="3"/>
      <c r="E67" s="1"/>
      <c r="F67" s="1"/>
      <c r="G67" s="3"/>
      <c r="H67" s="3"/>
      <c r="I67" s="1"/>
      <c r="J67" s="3" t="s">
        <v>43</v>
      </c>
      <c r="K67" s="3" t="s">
        <v>19</v>
      </c>
      <c r="L67" s="1"/>
      <c r="M67" s="3"/>
      <c r="N67" s="1"/>
      <c r="O67" s="1"/>
      <c r="P67" s="3" t="s">
        <v>26</v>
      </c>
      <c r="Q67" s="1"/>
      <c r="R67" s="3" t="s">
        <v>21</v>
      </c>
      <c r="S67" s="3"/>
      <c r="T67" s="3"/>
      <c r="U67" s="3"/>
      <c r="V67" s="3"/>
      <c r="W67" s="3"/>
      <c r="X67" s="3"/>
      <c r="Y67" s="3"/>
    </row>
    <row r="68" spans="1:25" ht="13" x14ac:dyDescent="0.15">
      <c r="A68" s="2">
        <v>43544.967477013888</v>
      </c>
      <c r="B68" s="3" t="s">
        <v>37</v>
      </c>
      <c r="C68" s="3" t="s">
        <v>17</v>
      </c>
      <c r="D68" s="3"/>
      <c r="E68" s="1"/>
      <c r="F68" s="1"/>
      <c r="G68" s="3"/>
      <c r="H68" s="3"/>
      <c r="I68" s="1"/>
      <c r="J68" s="3"/>
      <c r="K68" s="3"/>
      <c r="L68" s="1"/>
      <c r="M68" s="3" t="s">
        <v>21</v>
      </c>
      <c r="N68" s="1"/>
      <c r="O68" s="1"/>
      <c r="P68" s="3" t="s">
        <v>20</v>
      </c>
      <c r="Q68" s="1"/>
      <c r="R68" s="3" t="s">
        <v>21</v>
      </c>
      <c r="S68" s="3"/>
      <c r="T68" s="3"/>
      <c r="U68" s="3"/>
      <c r="V68" s="3"/>
      <c r="W68" s="3"/>
      <c r="X68" s="3"/>
      <c r="Y68" s="3"/>
    </row>
    <row r="69" spans="1:25" ht="28" x14ac:dyDescent="0.15">
      <c r="A69" s="2">
        <v>43545.018889259256</v>
      </c>
      <c r="B69" s="3" t="s">
        <v>22</v>
      </c>
      <c r="C69" s="3" t="s">
        <v>17</v>
      </c>
      <c r="D69" s="3"/>
      <c r="E69" s="1" t="s">
        <v>158</v>
      </c>
      <c r="F69" s="1"/>
      <c r="G69" s="3"/>
      <c r="H69" s="3"/>
      <c r="I69" s="1"/>
      <c r="J69" s="3"/>
      <c r="K69" s="3"/>
      <c r="L69" s="1"/>
      <c r="M69" s="3"/>
      <c r="N69" s="1"/>
      <c r="O69" s="1"/>
      <c r="P69" s="3" t="s">
        <v>26</v>
      </c>
      <c r="Q69" s="1" t="s">
        <v>159</v>
      </c>
      <c r="R69" s="3" t="s">
        <v>82</v>
      </c>
      <c r="S69" s="3"/>
      <c r="T69" s="3"/>
      <c r="U69" s="3"/>
      <c r="V69" s="3"/>
      <c r="W69" s="3"/>
      <c r="X69" s="3"/>
      <c r="Y69" s="3"/>
    </row>
    <row r="70" spans="1:25" ht="13" x14ac:dyDescent="0.15">
      <c r="A70" s="2">
        <v>43544.984993854167</v>
      </c>
      <c r="B70" s="3" t="s">
        <v>22</v>
      </c>
      <c r="C70" s="3" t="s">
        <v>19</v>
      </c>
      <c r="D70" s="3"/>
      <c r="E70" s="1"/>
      <c r="F70" s="1"/>
      <c r="G70" s="3"/>
      <c r="H70" s="3"/>
      <c r="I70" s="1"/>
      <c r="J70" s="3"/>
      <c r="K70" s="3"/>
      <c r="L70" s="1"/>
      <c r="M70" s="3"/>
      <c r="N70" s="1"/>
      <c r="O70" s="1"/>
      <c r="P70" s="3" t="s">
        <v>20</v>
      </c>
      <c r="Q70" s="1"/>
      <c r="R70" s="3" t="s">
        <v>21</v>
      </c>
      <c r="S70" s="3"/>
      <c r="T70" s="3"/>
      <c r="U70" s="3"/>
      <c r="V70" s="3"/>
      <c r="W70" s="3"/>
      <c r="X70" s="3"/>
      <c r="Y70" s="3"/>
    </row>
    <row r="71" spans="1:25" ht="84" x14ac:dyDescent="0.15">
      <c r="A71" s="2">
        <v>43545.566315972217</v>
      </c>
      <c r="B71" s="3" t="s">
        <v>97</v>
      </c>
      <c r="C71" s="3" t="s">
        <v>156</v>
      </c>
      <c r="D71" s="3"/>
      <c r="E71" s="1" t="s">
        <v>160</v>
      </c>
      <c r="F71" s="1"/>
      <c r="G71" s="3" t="s">
        <v>161</v>
      </c>
      <c r="H71" s="3" t="s">
        <v>20</v>
      </c>
      <c r="I71" s="1" t="s">
        <v>162</v>
      </c>
      <c r="J71" s="3" t="s">
        <v>161</v>
      </c>
      <c r="K71" s="3" t="s">
        <v>105</v>
      </c>
      <c r="L71" s="1" t="s">
        <v>163</v>
      </c>
      <c r="M71" s="3"/>
      <c r="N71" s="1"/>
      <c r="O71" s="1"/>
      <c r="P71" s="3" t="s">
        <v>26</v>
      </c>
      <c r="Q71" s="1" t="s">
        <v>164</v>
      </c>
      <c r="R71" s="3" t="s">
        <v>82</v>
      </c>
      <c r="S71" s="3"/>
      <c r="T71" s="3"/>
      <c r="U71" s="3"/>
      <c r="V71" s="3"/>
      <c r="W71" s="3"/>
      <c r="X71" s="3"/>
      <c r="Y71" s="3"/>
    </row>
    <row r="72" spans="1:25" ht="28" x14ac:dyDescent="0.15">
      <c r="A72" s="2">
        <v>43545.652778449075</v>
      </c>
      <c r="B72" s="3" t="s">
        <v>22</v>
      </c>
      <c r="C72" s="3" t="s">
        <v>19</v>
      </c>
      <c r="D72" s="3"/>
      <c r="E72" s="1"/>
      <c r="F72" s="1"/>
      <c r="G72" s="3"/>
      <c r="H72" s="3"/>
      <c r="I72" s="1"/>
      <c r="J72" s="3"/>
      <c r="K72" s="3"/>
      <c r="L72" s="1"/>
      <c r="M72" s="3"/>
      <c r="N72" s="1"/>
      <c r="O72" s="1" t="s">
        <v>60</v>
      </c>
      <c r="P72" s="3" t="s">
        <v>26</v>
      </c>
      <c r="Q72" s="1" t="s">
        <v>165</v>
      </c>
      <c r="R72" s="3" t="s">
        <v>82</v>
      </c>
      <c r="S72" s="3"/>
      <c r="T72" s="3"/>
      <c r="U72" s="3"/>
      <c r="V72" s="3"/>
      <c r="W72" s="3"/>
      <c r="X72" s="3"/>
      <c r="Y72" s="3"/>
    </row>
    <row r="73" spans="1:25" ht="13" x14ac:dyDescent="0.15">
      <c r="A73" s="2">
        <v>43545.031873402782</v>
      </c>
      <c r="B73" s="3" t="s">
        <v>16</v>
      </c>
      <c r="C73" s="3" t="s">
        <v>29</v>
      </c>
      <c r="D73" s="3"/>
      <c r="E73" s="1"/>
      <c r="F73" s="1"/>
      <c r="G73" s="3"/>
      <c r="H73" s="3"/>
      <c r="I73" s="1"/>
      <c r="J73" s="3" t="s">
        <v>18</v>
      </c>
      <c r="K73" s="3" t="s">
        <v>19</v>
      </c>
      <c r="L73" s="1"/>
      <c r="M73" s="3"/>
      <c r="N73" s="1"/>
      <c r="O73" s="1"/>
      <c r="P73" s="3" t="s">
        <v>20</v>
      </c>
      <c r="Q73" s="1"/>
      <c r="R73" s="3" t="s">
        <v>21</v>
      </c>
      <c r="S73" s="3"/>
      <c r="T73" s="3"/>
      <c r="U73" s="3"/>
      <c r="V73" s="3"/>
      <c r="W73" s="3"/>
      <c r="X73" s="3"/>
      <c r="Y73" s="3"/>
    </row>
    <row r="74" spans="1:25" ht="13" x14ac:dyDescent="0.15">
      <c r="A74" s="2">
        <v>43545.067240266202</v>
      </c>
      <c r="B74" s="3" t="s">
        <v>22</v>
      </c>
      <c r="C74" s="3" t="s">
        <v>19</v>
      </c>
      <c r="D74" s="3"/>
      <c r="E74" s="1"/>
      <c r="F74" s="1"/>
      <c r="G74" s="3"/>
      <c r="H74" s="3"/>
      <c r="I74" s="1"/>
      <c r="J74" s="3"/>
      <c r="K74" s="3"/>
      <c r="L74" s="1"/>
      <c r="M74" s="3"/>
      <c r="N74" s="1"/>
      <c r="O74" s="1"/>
      <c r="P74" s="3" t="s">
        <v>26</v>
      </c>
      <c r="Q74" s="1"/>
      <c r="R74" s="3" t="s">
        <v>21</v>
      </c>
      <c r="S74" s="3"/>
      <c r="T74" s="3"/>
      <c r="U74" s="3"/>
      <c r="V74" s="3"/>
      <c r="W74" s="3"/>
      <c r="X74" s="3"/>
      <c r="Y74" s="3"/>
    </row>
    <row r="75" spans="1:25" ht="28" x14ac:dyDescent="0.15">
      <c r="A75" s="2">
        <v>43545.11683741898</v>
      </c>
      <c r="B75" s="3" t="s">
        <v>37</v>
      </c>
      <c r="C75" s="3" t="s">
        <v>50</v>
      </c>
      <c r="D75" s="3"/>
      <c r="E75" s="1" t="s">
        <v>166</v>
      </c>
      <c r="F75" s="1" t="s">
        <v>166</v>
      </c>
      <c r="G75" s="3"/>
      <c r="H75" s="3"/>
      <c r="I75" s="1"/>
      <c r="J75" s="3"/>
      <c r="K75" s="3"/>
      <c r="L75" s="1"/>
      <c r="M75" s="3" t="s">
        <v>20</v>
      </c>
      <c r="N75" s="1" t="s">
        <v>167</v>
      </c>
      <c r="O75" s="1"/>
      <c r="P75" s="3" t="s">
        <v>26</v>
      </c>
      <c r="Q75" s="1"/>
      <c r="R75" s="3" t="s">
        <v>21</v>
      </c>
      <c r="S75" s="3"/>
      <c r="T75" s="3"/>
      <c r="U75" s="3"/>
      <c r="V75" s="3"/>
      <c r="W75" s="3"/>
      <c r="X75" s="3"/>
      <c r="Y75" s="3"/>
    </row>
    <row r="76" spans="1:25" ht="98" x14ac:dyDescent="0.15">
      <c r="A76" s="2">
        <v>43545.732034976856</v>
      </c>
      <c r="B76" s="3" t="s">
        <v>22</v>
      </c>
      <c r="C76" s="3" t="s">
        <v>29</v>
      </c>
      <c r="D76" s="3"/>
      <c r="E76" s="1" t="s">
        <v>168</v>
      </c>
      <c r="F76" s="1"/>
      <c r="G76" s="3"/>
      <c r="H76" s="3"/>
      <c r="I76" s="1"/>
      <c r="J76" s="3"/>
      <c r="K76" s="3"/>
      <c r="L76" s="1"/>
      <c r="M76" s="3"/>
      <c r="N76" s="1"/>
      <c r="O76" s="1" t="s">
        <v>169</v>
      </c>
      <c r="P76" s="3" t="s">
        <v>26</v>
      </c>
      <c r="Q76" s="1" t="s">
        <v>170</v>
      </c>
      <c r="R76" s="3" t="s">
        <v>82</v>
      </c>
      <c r="S76" s="3"/>
      <c r="T76" s="3"/>
      <c r="U76" s="3"/>
      <c r="V76" s="3"/>
      <c r="W76" s="3"/>
      <c r="X76" s="3"/>
      <c r="Y76" s="3"/>
    </row>
    <row r="77" spans="1:25" ht="28" x14ac:dyDescent="0.15">
      <c r="A77" s="2">
        <v>43545.180326840273</v>
      </c>
      <c r="B77" s="3" t="s">
        <v>16</v>
      </c>
      <c r="C77" s="3" t="s">
        <v>29</v>
      </c>
      <c r="D77" s="3"/>
      <c r="E77" s="1" t="s">
        <v>171</v>
      </c>
      <c r="F77" s="1" t="s">
        <v>171</v>
      </c>
      <c r="G77" s="3"/>
      <c r="H77" s="3"/>
      <c r="I77" s="1"/>
      <c r="J77" s="3" t="s">
        <v>161</v>
      </c>
      <c r="K77" s="3" t="s">
        <v>19</v>
      </c>
      <c r="L77" s="1" t="s">
        <v>172</v>
      </c>
      <c r="M77" s="3"/>
      <c r="N77" s="1"/>
      <c r="O77" s="1"/>
      <c r="P77" s="3" t="s">
        <v>26</v>
      </c>
      <c r="Q77" s="1"/>
      <c r="R77" s="3" t="s">
        <v>21</v>
      </c>
      <c r="S77" s="3"/>
      <c r="T77" s="3"/>
      <c r="U77" s="3"/>
      <c r="V77" s="3"/>
      <c r="W77" s="3"/>
      <c r="X77" s="3"/>
      <c r="Y77" s="3"/>
    </row>
    <row r="78" spans="1:25" ht="28" x14ac:dyDescent="0.15">
      <c r="A78" s="2">
        <v>43545.183475046295</v>
      </c>
      <c r="B78" s="3" t="s">
        <v>22</v>
      </c>
      <c r="C78" s="3" t="s">
        <v>173</v>
      </c>
      <c r="D78" s="3"/>
      <c r="E78" s="1" t="s">
        <v>174</v>
      </c>
      <c r="F78" s="1"/>
      <c r="G78" s="3"/>
      <c r="H78" s="3"/>
      <c r="I78" s="1"/>
      <c r="J78" s="3"/>
      <c r="K78" s="3"/>
      <c r="L78" s="1"/>
      <c r="M78" s="3"/>
      <c r="N78" s="1"/>
      <c r="O78" s="1" t="s">
        <v>175</v>
      </c>
      <c r="P78" s="3" t="s">
        <v>26</v>
      </c>
      <c r="Q78" s="1"/>
      <c r="R78" s="3" t="s">
        <v>21</v>
      </c>
      <c r="S78" s="3"/>
      <c r="T78" s="3"/>
      <c r="U78" s="3"/>
      <c r="V78" s="3"/>
      <c r="W78" s="3"/>
      <c r="X78" s="3"/>
      <c r="Y78" s="3"/>
    </row>
    <row r="79" spans="1:25" ht="13" x14ac:dyDescent="0.15">
      <c r="A79" s="2">
        <v>43545.197217465276</v>
      </c>
      <c r="B79" s="3" t="s">
        <v>37</v>
      </c>
      <c r="C79" s="3" t="s">
        <v>176</v>
      </c>
      <c r="D79" s="3"/>
      <c r="E79" s="1"/>
      <c r="F79" s="1"/>
      <c r="G79" s="3"/>
      <c r="H79" s="3"/>
      <c r="I79" s="1"/>
      <c r="J79" s="3"/>
      <c r="K79" s="3"/>
      <c r="L79" s="1"/>
      <c r="M79" s="3" t="s">
        <v>20</v>
      </c>
      <c r="N79" s="1"/>
      <c r="O79" s="1"/>
      <c r="P79" s="3" t="s">
        <v>26</v>
      </c>
      <c r="Q79" s="1"/>
      <c r="R79" s="3" t="s">
        <v>21</v>
      </c>
      <c r="S79" s="3"/>
      <c r="T79" s="3"/>
      <c r="U79" s="3"/>
      <c r="V79" s="3"/>
      <c r="W79" s="3"/>
      <c r="X79" s="3"/>
      <c r="Y79" s="3"/>
    </row>
    <row r="80" spans="1:25" ht="28" x14ac:dyDescent="0.15">
      <c r="A80" s="2">
        <v>43545.238404050921</v>
      </c>
      <c r="B80" s="3" t="s">
        <v>22</v>
      </c>
      <c r="C80" s="3" t="s">
        <v>50</v>
      </c>
      <c r="D80" s="3"/>
      <c r="E80" s="1" t="s">
        <v>177</v>
      </c>
      <c r="F80" s="1"/>
      <c r="G80" s="3"/>
      <c r="H80" s="3"/>
      <c r="I80" s="1"/>
      <c r="J80" s="3"/>
      <c r="K80" s="3"/>
      <c r="L80" s="1"/>
      <c r="M80" s="3"/>
      <c r="N80" s="1"/>
      <c r="O80" s="1" t="s">
        <v>178</v>
      </c>
      <c r="P80" s="3" t="s">
        <v>26</v>
      </c>
      <c r="Q80" s="1"/>
      <c r="R80" s="3" t="s">
        <v>21</v>
      </c>
      <c r="S80" s="3"/>
      <c r="T80" s="3"/>
      <c r="U80" s="3"/>
      <c r="V80" s="3"/>
      <c r="W80" s="3"/>
      <c r="X80" s="3"/>
      <c r="Y80" s="3"/>
    </row>
    <row r="81" spans="1:25" ht="28" x14ac:dyDescent="0.15">
      <c r="A81" s="2">
        <v>43545.288123865743</v>
      </c>
      <c r="B81" s="3" t="s">
        <v>22</v>
      </c>
      <c r="C81" s="3" t="s">
        <v>19</v>
      </c>
      <c r="D81" s="3"/>
      <c r="E81" s="1"/>
      <c r="F81" s="1"/>
      <c r="G81" s="3"/>
      <c r="H81" s="3"/>
      <c r="I81" s="1"/>
      <c r="J81" s="3"/>
      <c r="K81" s="3"/>
      <c r="L81" s="1"/>
      <c r="M81" s="3"/>
      <c r="N81" s="1"/>
      <c r="O81" s="1" t="s">
        <v>179</v>
      </c>
      <c r="P81" s="3" t="s">
        <v>26</v>
      </c>
      <c r="Q81" s="1"/>
      <c r="R81" s="3" t="s">
        <v>21</v>
      </c>
      <c r="S81" s="3"/>
      <c r="T81" s="3"/>
      <c r="U81" s="3"/>
      <c r="V81" s="3"/>
      <c r="W81" s="3"/>
      <c r="X81" s="3"/>
      <c r="Y81" s="3"/>
    </row>
    <row r="82" spans="1:25" ht="13" x14ac:dyDescent="0.15">
      <c r="A82" s="2">
        <v>43545.335176157409</v>
      </c>
      <c r="B82" s="3" t="s">
        <v>22</v>
      </c>
      <c r="C82" s="3" t="s">
        <v>50</v>
      </c>
      <c r="D82" s="3"/>
      <c r="E82" s="1"/>
      <c r="F82" s="1"/>
      <c r="G82" s="3"/>
      <c r="H82" s="3"/>
      <c r="I82" s="1"/>
      <c r="J82" s="3"/>
      <c r="K82" s="3"/>
      <c r="L82" s="1"/>
      <c r="M82" s="3"/>
      <c r="N82" s="1"/>
      <c r="O82" s="1"/>
      <c r="P82" s="3" t="s">
        <v>26</v>
      </c>
      <c r="Q82" s="1"/>
      <c r="R82" s="3" t="s">
        <v>21</v>
      </c>
      <c r="S82" s="3"/>
      <c r="T82" s="3"/>
      <c r="U82" s="3"/>
      <c r="V82" s="3"/>
      <c r="W82" s="3"/>
      <c r="X82" s="3"/>
      <c r="Y82" s="3"/>
    </row>
    <row r="83" spans="1:25" ht="238" x14ac:dyDescent="0.15">
      <c r="A83" s="2">
        <v>43545.362551817132</v>
      </c>
      <c r="B83" s="3" t="s">
        <v>37</v>
      </c>
      <c r="C83" s="3" t="s">
        <v>180</v>
      </c>
      <c r="D83" s="3"/>
      <c r="E83" s="1" t="s">
        <v>181</v>
      </c>
      <c r="F83" s="1"/>
      <c r="G83" s="3"/>
      <c r="H83" s="3"/>
      <c r="I83" s="1"/>
      <c r="J83" s="3"/>
      <c r="K83" s="3"/>
      <c r="L83" s="1"/>
      <c r="M83" s="3" t="s">
        <v>26</v>
      </c>
      <c r="N83" s="1" t="s">
        <v>182</v>
      </c>
      <c r="O83" s="1"/>
      <c r="P83" s="3" t="s">
        <v>26</v>
      </c>
      <c r="Q83" s="1" t="s">
        <v>183</v>
      </c>
      <c r="R83" s="3" t="s">
        <v>21</v>
      </c>
      <c r="S83" s="3"/>
      <c r="T83" s="3"/>
      <c r="U83" s="3"/>
      <c r="V83" s="3"/>
      <c r="W83" s="3"/>
      <c r="X83" s="3"/>
      <c r="Y83" s="3"/>
    </row>
    <row r="84" spans="1:25" ht="42" x14ac:dyDescent="0.15">
      <c r="A84" s="2">
        <v>43545.377163229168</v>
      </c>
      <c r="B84" s="3" t="s">
        <v>22</v>
      </c>
      <c r="C84" s="3" t="s">
        <v>29</v>
      </c>
      <c r="D84" s="3"/>
      <c r="E84" s="1" t="s">
        <v>184</v>
      </c>
      <c r="F84" s="1"/>
      <c r="G84" s="3"/>
      <c r="H84" s="3"/>
      <c r="I84" s="1"/>
      <c r="J84" s="3"/>
      <c r="K84" s="3"/>
      <c r="L84" s="1"/>
      <c r="M84" s="3"/>
      <c r="N84" s="1"/>
      <c r="O84" s="1" t="s">
        <v>185</v>
      </c>
      <c r="P84" s="3" t="s">
        <v>26</v>
      </c>
      <c r="Q84" s="1" t="s">
        <v>186</v>
      </c>
      <c r="R84" s="3" t="s">
        <v>21</v>
      </c>
      <c r="S84" s="3"/>
      <c r="T84" s="3"/>
      <c r="U84" s="3"/>
      <c r="V84" s="3"/>
      <c r="W84" s="3"/>
      <c r="X84" s="3"/>
      <c r="Y84" s="3"/>
    </row>
    <row r="85" spans="1:25" ht="98" x14ac:dyDescent="0.15">
      <c r="A85" s="2">
        <v>43546.223397604168</v>
      </c>
      <c r="B85" s="3" t="s">
        <v>22</v>
      </c>
      <c r="C85" s="3" t="s">
        <v>17</v>
      </c>
      <c r="D85" s="3"/>
      <c r="E85" s="1" t="s">
        <v>187</v>
      </c>
      <c r="F85" s="1" t="s">
        <v>187</v>
      </c>
      <c r="G85" s="3"/>
      <c r="H85" s="3"/>
      <c r="I85" s="1"/>
      <c r="J85" s="3"/>
      <c r="K85" s="3"/>
      <c r="L85" s="1"/>
      <c r="M85" s="3"/>
      <c r="N85" s="1"/>
      <c r="O85" s="1" t="s">
        <v>188</v>
      </c>
      <c r="P85" s="3" t="s">
        <v>26</v>
      </c>
      <c r="Q85" s="1" t="s">
        <v>189</v>
      </c>
      <c r="R85" s="3" t="s">
        <v>82</v>
      </c>
      <c r="S85" s="3"/>
      <c r="T85" s="3"/>
      <c r="U85" s="3"/>
      <c r="V85" s="3"/>
      <c r="W85" s="3"/>
      <c r="X85" s="3"/>
      <c r="Y85" s="3"/>
    </row>
    <row r="86" spans="1:25" ht="13" x14ac:dyDescent="0.15">
      <c r="A86" s="2">
        <v>43545.424677997682</v>
      </c>
      <c r="B86" s="3" t="s">
        <v>22</v>
      </c>
      <c r="C86" s="3" t="s">
        <v>29</v>
      </c>
      <c r="D86" s="3"/>
      <c r="E86" s="1"/>
      <c r="F86" s="1"/>
      <c r="G86" s="3"/>
      <c r="H86" s="3"/>
      <c r="I86" s="1"/>
      <c r="J86" s="3"/>
      <c r="K86" s="3"/>
      <c r="L86" s="1"/>
      <c r="M86" s="3"/>
      <c r="N86" s="1"/>
      <c r="O86" s="1"/>
      <c r="P86" s="3" t="s">
        <v>20</v>
      </c>
      <c r="Q86" s="1"/>
      <c r="R86" s="3" t="s">
        <v>21</v>
      </c>
      <c r="S86" s="3"/>
      <c r="T86" s="3"/>
      <c r="U86" s="3"/>
      <c r="V86" s="3"/>
      <c r="W86" s="3"/>
      <c r="X86" s="3"/>
      <c r="Y86" s="3"/>
    </row>
    <row r="87" spans="1:25" ht="28" x14ac:dyDescent="0.15">
      <c r="A87" s="2">
        <v>43545.429503402775</v>
      </c>
      <c r="B87" s="3" t="s">
        <v>37</v>
      </c>
      <c r="C87" s="3" t="s">
        <v>19</v>
      </c>
      <c r="D87" s="3"/>
      <c r="E87" s="1" t="s">
        <v>190</v>
      </c>
      <c r="F87" s="1"/>
      <c r="G87" s="3"/>
      <c r="H87" s="3"/>
      <c r="I87" s="1"/>
      <c r="J87" s="3"/>
      <c r="K87" s="3"/>
      <c r="L87" s="1"/>
      <c r="M87" s="3" t="s">
        <v>21</v>
      </c>
      <c r="N87" s="1"/>
      <c r="O87" s="1"/>
      <c r="P87" s="3" t="s">
        <v>26</v>
      </c>
      <c r="Q87" s="1"/>
      <c r="R87" s="3" t="s">
        <v>21</v>
      </c>
      <c r="S87" s="3"/>
      <c r="T87" s="3"/>
      <c r="U87" s="3"/>
      <c r="V87" s="3"/>
      <c r="W87" s="3"/>
      <c r="X87" s="3"/>
      <c r="Y87" s="3"/>
    </row>
    <row r="88" spans="1:25" ht="154" x14ac:dyDescent="0.15">
      <c r="A88" s="2">
        <v>43545.469326724538</v>
      </c>
      <c r="B88" s="3" t="s">
        <v>22</v>
      </c>
      <c r="C88" s="3" t="s">
        <v>17</v>
      </c>
      <c r="D88" s="3"/>
      <c r="E88" s="1" t="s">
        <v>191</v>
      </c>
      <c r="F88" s="1"/>
      <c r="G88" s="3"/>
      <c r="H88" s="3"/>
      <c r="I88" s="1"/>
      <c r="J88" s="3"/>
      <c r="K88" s="3"/>
      <c r="L88" s="1"/>
      <c r="M88" s="3"/>
      <c r="N88" s="1"/>
      <c r="O88" s="1" t="s">
        <v>192</v>
      </c>
      <c r="P88" s="3" t="s">
        <v>26</v>
      </c>
      <c r="Q88" s="1" t="s">
        <v>193</v>
      </c>
      <c r="R88" s="3" t="s">
        <v>21</v>
      </c>
      <c r="S88" s="3"/>
      <c r="T88" s="3"/>
      <c r="U88" s="3"/>
      <c r="V88" s="3"/>
      <c r="W88" s="3"/>
      <c r="X88" s="3"/>
      <c r="Y88" s="3"/>
    </row>
    <row r="89" spans="1:25" ht="13" x14ac:dyDescent="0.15">
      <c r="A89" s="2">
        <v>43545.54194012731</v>
      </c>
      <c r="B89" s="3" t="s">
        <v>22</v>
      </c>
      <c r="C89" s="3" t="s">
        <v>29</v>
      </c>
      <c r="D89" s="3"/>
      <c r="E89" s="1"/>
      <c r="F89" s="1"/>
      <c r="G89" s="3"/>
      <c r="H89" s="3"/>
      <c r="I89" s="1"/>
      <c r="J89" s="3"/>
      <c r="K89" s="3"/>
      <c r="L89" s="1"/>
      <c r="M89" s="3"/>
      <c r="N89" s="1"/>
      <c r="O89" s="1"/>
      <c r="P89" s="3" t="s">
        <v>20</v>
      </c>
      <c r="Q89" s="1"/>
      <c r="R89" s="3" t="s">
        <v>21</v>
      </c>
      <c r="S89" s="3"/>
      <c r="T89" s="3"/>
      <c r="U89" s="3"/>
      <c r="V89" s="3"/>
      <c r="W89" s="3"/>
      <c r="X89" s="3"/>
      <c r="Y89" s="3"/>
    </row>
    <row r="90" spans="1:25" ht="13" x14ac:dyDescent="0.15">
      <c r="A90" s="2">
        <v>43545.55848861111</v>
      </c>
      <c r="B90" s="3" t="s">
        <v>22</v>
      </c>
      <c r="C90" s="3" t="s">
        <v>19</v>
      </c>
      <c r="D90" s="3"/>
      <c r="E90" s="1"/>
      <c r="F90" s="1"/>
      <c r="G90" s="3"/>
      <c r="H90" s="3"/>
      <c r="I90" s="1"/>
      <c r="J90" s="3"/>
      <c r="K90" s="3"/>
      <c r="L90" s="1"/>
      <c r="M90" s="3"/>
      <c r="N90" s="1"/>
      <c r="O90" s="1"/>
      <c r="P90" s="3" t="s">
        <v>26</v>
      </c>
      <c r="Q90" s="1"/>
      <c r="R90" s="3" t="s">
        <v>21</v>
      </c>
      <c r="S90" s="3"/>
      <c r="T90" s="3"/>
      <c r="U90" s="3"/>
      <c r="V90" s="3"/>
      <c r="W90" s="3"/>
      <c r="X90" s="3"/>
      <c r="Y90" s="3"/>
    </row>
    <row r="91" spans="1:25" ht="70" x14ac:dyDescent="0.15">
      <c r="A91" s="2">
        <v>43546.720433784722</v>
      </c>
      <c r="B91" s="3" t="s">
        <v>16</v>
      </c>
      <c r="C91" s="3" t="s">
        <v>19</v>
      </c>
      <c r="D91" s="3" t="s">
        <v>23</v>
      </c>
      <c r="E91" s="1" t="s">
        <v>194</v>
      </c>
      <c r="F91" s="1"/>
      <c r="G91" s="3"/>
      <c r="H91" s="3"/>
      <c r="I91" s="1"/>
      <c r="J91" s="3" t="s">
        <v>18</v>
      </c>
      <c r="K91" s="3" t="s">
        <v>19</v>
      </c>
      <c r="L91" s="1" t="s">
        <v>195</v>
      </c>
      <c r="M91" s="3"/>
      <c r="N91" s="1"/>
      <c r="O91" s="1"/>
      <c r="P91" s="3" t="s">
        <v>26</v>
      </c>
      <c r="Q91" s="1" t="s">
        <v>196</v>
      </c>
      <c r="R91" s="3" t="s">
        <v>82</v>
      </c>
      <c r="S91" s="3"/>
      <c r="T91" s="3"/>
      <c r="U91" s="3"/>
      <c r="V91" s="3"/>
      <c r="W91" s="3"/>
      <c r="X91" s="3"/>
      <c r="Y91" s="3"/>
    </row>
    <row r="92" spans="1:25" ht="13" x14ac:dyDescent="0.15">
      <c r="A92" s="2">
        <v>43545.59210494213</v>
      </c>
      <c r="B92" s="3" t="s">
        <v>22</v>
      </c>
      <c r="C92" s="3" t="s">
        <v>19</v>
      </c>
      <c r="D92" s="3"/>
      <c r="E92" s="1"/>
      <c r="F92" s="1"/>
      <c r="G92" s="3"/>
      <c r="H92" s="3"/>
      <c r="I92" s="1"/>
      <c r="J92" s="3"/>
      <c r="K92" s="3"/>
      <c r="L92" s="1"/>
      <c r="M92" s="3"/>
      <c r="N92" s="1"/>
      <c r="O92" s="1"/>
      <c r="P92" s="3" t="s">
        <v>20</v>
      </c>
      <c r="Q92" s="1"/>
      <c r="R92" s="3" t="s">
        <v>21</v>
      </c>
      <c r="S92" s="3"/>
      <c r="T92" s="3"/>
      <c r="U92" s="3"/>
      <c r="V92" s="3"/>
      <c r="W92" s="3"/>
      <c r="X92" s="3"/>
      <c r="Y92" s="3"/>
    </row>
    <row r="93" spans="1:25" ht="13" x14ac:dyDescent="0.15">
      <c r="A93" s="2">
        <v>43545.610757569448</v>
      </c>
      <c r="B93" s="3" t="s">
        <v>22</v>
      </c>
      <c r="C93" s="3" t="s">
        <v>98</v>
      </c>
      <c r="D93" s="3"/>
      <c r="E93" s="1"/>
      <c r="F93" s="1"/>
      <c r="G93" s="3"/>
      <c r="H93" s="3"/>
      <c r="I93" s="1"/>
      <c r="J93" s="3"/>
      <c r="K93" s="3"/>
      <c r="L93" s="1"/>
      <c r="M93" s="3"/>
      <c r="N93" s="1"/>
      <c r="O93" s="1"/>
      <c r="P93" s="3" t="s">
        <v>26</v>
      </c>
      <c r="Q93" s="1"/>
      <c r="R93" s="3" t="s">
        <v>21</v>
      </c>
      <c r="S93" s="3"/>
      <c r="T93" s="3"/>
      <c r="U93" s="3"/>
      <c r="V93" s="3"/>
      <c r="W93" s="3"/>
      <c r="X93" s="3"/>
      <c r="Y93" s="3"/>
    </row>
    <row r="94" spans="1:25" ht="28" x14ac:dyDescent="0.15">
      <c r="A94" s="2">
        <v>43545.623180231487</v>
      </c>
      <c r="B94" s="3" t="s">
        <v>22</v>
      </c>
      <c r="C94" s="3" t="s">
        <v>17</v>
      </c>
      <c r="D94" s="3"/>
      <c r="E94" s="1" t="s">
        <v>197</v>
      </c>
      <c r="F94" s="1"/>
      <c r="G94" s="3"/>
      <c r="H94" s="3"/>
      <c r="I94" s="1"/>
      <c r="J94" s="3"/>
      <c r="K94" s="3"/>
      <c r="L94" s="1"/>
      <c r="M94" s="3"/>
      <c r="N94" s="1"/>
      <c r="O94" s="1" t="s">
        <v>198</v>
      </c>
      <c r="P94" s="3" t="s">
        <v>26</v>
      </c>
      <c r="Q94" s="1" t="s">
        <v>199</v>
      </c>
      <c r="R94" s="3" t="s">
        <v>21</v>
      </c>
      <c r="S94" s="3"/>
      <c r="T94" s="3"/>
      <c r="U94" s="3"/>
      <c r="V94" s="3"/>
      <c r="W94" s="3"/>
      <c r="X94" s="3"/>
      <c r="Y94" s="3"/>
    </row>
    <row r="95" spans="1:25" ht="168" x14ac:dyDescent="0.15">
      <c r="A95" s="2">
        <v>43545.626809872687</v>
      </c>
      <c r="B95" s="3" t="s">
        <v>22</v>
      </c>
      <c r="C95" s="3" t="s">
        <v>98</v>
      </c>
      <c r="D95" s="3"/>
      <c r="E95" s="1" t="s">
        <v>200</v>
      </c>
      <c r="F95" s="1"/>
      <c r="G95" s="3"/>
      <c r="H95" s="3"/>
      <c r="I95" s="1"/>
      <c r="J95" s="3"/>
      <c r="K95" s="3"/>
      <c r="L95" s="1"/>
      <c r="M95" s="3"/>
      <c r="N95" s="1"/>
      <c r="O95" s="1" t="s">
        <v>201</v>
      </c>
      <c r="P95" s="3" t="s">
        <v>26</v>
      </c>
      <c r="Q95" s="1" t="s">
        <v>202</v>
      </c>
      <c r="R95" s="3" t="s">
        <v>21</v>
      </c>
      <c r="S95" s="3"/>
      <c r="T95" s="3"/>
      <c r="U95" s="3"/>
      <c r="V95" s="3"/>
      <c r="W95" s="3"/>
      <c r="X95" s="3"/>
      <c r="Y95" s="3"/>
    </row>
    <row r="96" spans="1:25" ht="42" x14ac:dyDescent="0.15">
      <c r="A96" s="2">
        <v>43546.844275706018</v>
      </c>
      <c r="B96" s="3" t="s">
        <v>16</v>
      </c>
      <c r="C96" s="3" t="s">
        <v>29</v>
      </c>
      <c r="D96" s="3" t="s">
        <v>23</v>
      </c>
      <c r="E96" s="1" t="s">
        <v>203</v>
      </c>
      <c r="F96" s="1"/>
      <c r="G96" s="3"/>
      <c r="H96" s="3"/>
      <c r="I96" s="1"/>
      <c r="J96" s="3" t="s">
        <v>85</v>
      </c>
      <c r="K96" s="3" t="s">
        <v>19</v>
      </c>
      <c r="L96" s="1" t="s">
        <v>204</v>
      </c>
      <c r="M96" s="3"/>
      <c r="N96" s="1"/>
      <c r="O96" s="1"/>
      <c r="P96" s="3" t="s">
        <v>26</v>
      </c>
      <c r="Q96" s="1" t="s">
        <v>205</v>
      </c>
      <c r="R96" s="3" t="s">
        <v>82</v>
      </c>
      <c r="S96" s="3"/>
      <c r="T96" s="3"/>
      <c r="U96" s="3"/>
      <c r="V96" s="3"/>
      <c r="W96" s="3"/>
      <c r="X96" s="3"/>
      <c r="Y96" s="3"/>
    </row>
    <row r="97" spans="1:25" ht="28" x14ac:dyDescent="0.15">
      <c r="A97" s="2">
        <v>43546.875332557873</v>
      </c>
      <c r="B97" s="3" t="s">
        <v>16</v>
      </c>
      <c r="C97" s="3" t="s">
        <v>29</v>
      </c>
      <c r="D97" s="3" t="s">
        <v>23</v>
      </c>
      <c r="E97" s="1" t="s">
        <v>206</v>
      </c>
      <c r="F97" s="1"/>
      <c r="G97" s="3"/>
      <c r="H97" s="3"/>
      <c r="I97" s="1"/>
      <c r="J97" s="3" t="s">
        <v>18</v>
      </c>
      <c r="K97" s="3" t="s">
        <v>19</v>
      </c>
      <c r="L97" s="1" t="s">
        <v>207</v>
      </c>
      <c r="M97" s="3"/>
      <c r="N97" s="1"/>
      <c r="O97" s="1"/>
      <c r="P97" s="3" t="s">
        <v>26</v>
      </c>
      <c r="Q97" s="1" t="s">
        <v>208</v>
      </c>
      <c r="R97" s="3" t="s">
        <v>82</v>
      </c>
      <c r="S97" s="3"/>
      <c r="T97" s="3"/>
      <c r="U97" s="3"/>
      <c r="V97" s="3"/>
      <c r="W97" s="3"/>
      <c r="X97" s="3"/>
      <c r="Y97" s="3"/>
    </row>
    <row r="98" spans="1:25" ht="70" x14ac:dyDescent="0.15">
      <c r="A98" s="2">
        <v>43546.977078611111</v>
      </c>
      <c r="B98" s="3" t="s">
        <v>22</v>
      </c>
      <c r="C98" s="3" t="s">
        <v>156</v>
      </c>
      <c r="D98" s="3" t="s">
        <v>23</v>
      </c>
      <c r="E98" s="1" t="s">
        <v>209</v>
      </c>
      <c r="F98" s="1" t="s">
        <v>209</v>
      </c>
      <c r="G98" s="3"/>
      <c r="H98" s="3"/>
      <c r="I98" s="1"/>
      <c r="J98" s="3"/>
      <c r="K98" s="3"/>
      <c r="L98" s="1"/>
      <c r="M98" s="3"/>
      <c r="N98" s="1"/>
      <c r="O98" s="1" t="s">
        <v>210</v>
      </c>
      <c r="P98" s="3" t="s">
        <v>26</v>
      </c>
      <c r="Q98" s="1" t="s">
        <v>211</v>
      </c>
      <c r="R98" s="3" t="s">
        <v>82</v>
      </c>
      <c r="S98" s="3"/>
      <c r="T98" s="3"/>
      <c r="U98" s="3"/>
      <c r="V98" s="3"/>
      <c r="W98" s="3"/>
      <c r="X98" s="3"/>
      <c r="Y98" s="3"/>
    </row>
    <row r="99" spans="1:25" ht="42" x14ac:dyDescent="0.15">
      <c r="A99" s="2">
        <v>43545.663631134259</v>
      </c>
      <c r="B99" s="3" t="s">
        <v>37</v>
      </c>
      <c r="C99" s="3" t="s">
        <v>90</v>
      </c>
      <c r="D99" s="3"/>
      <c r="E99" s="1" t="s">
        <v>212</v>
      </c>
      <c r="F99" s="1" t="s">
        <v>212</v>
      </c>
      <c r="G99" s="3"/>
      <c r="H99" s="3"/>
      <c r="I99" s="1"/>
      <c r="J99" s="3"/>
      <c r="K99" s="3"/>
      <c r="L99" s="1"/>
      <c r="M99" s="3" t="s">
        <v>26</v>
      </c>
      <c r="N99" s="1" t="s">
        <v>213</v>
      </c>
      <c r="O99" s="1"/>
      <c r="P99" s="3" t="s">
        <v>26</v>
      </c>
      <c r="Q99" s="1" t="s">
        <v>214</v>
      </c>
      <c r="R99" s="3" t="s">
        <v>21</v>
      </c>
      <c r="S99" s="3"/>
      <c r="T99" s="3"/>
      <c r="U99" s="3"/>
      <c r="V99" s="3"/>
      <c r="W99" s="3"/>
      <c r="X99" s="3"/>
      <c r="Y99" s="3"/>
    </row>
    <row r="100" spans="1:25" ht="14" x14ac:dyDescent="0.15">
      <c r="A100" s="2">
        <v>43545.664746655093</v>
      </c>
      <c r="B100" s="3" t="s">
        <v>37</v>
      </c>
      <c r="C100" s="3" t="s">
        <v>19</v>
      </c>
      <c r="D100" s="3"/>
      <c r="E100" s="1" t="s">
        <v>215</v>
      </c>
      <c r="F100" s="1"/>
      <c r="G100" s="3"/>
      <c r="H100" s="3"/>
      <c r="I100" s="1"/>
      <c r="J100" s="3"/>
      <c r="K100" s="3"/>
      <c r="L100" s="1"/>
      <c r="M100" s="3" t="s">
        <v>20</v>
      </c>
      <c r="N100" s="1"/>
      <c r="O100" s="1"/>
      <c r="P100" s="3" t="s">
        <v>26</v>
      </c>
      <c r="Q100" s="1"/>
      <c r="R100" s="3" t="s">
        <v>21</v>
      </c>
      <c r="S100" s="3"/>
      <c r="T100" s="3"/>
      <c r="U100" s="3"/>
      <c r="V100" s="3"/>
      <c r="W100" s="3"/>
      <c r="X100" s="3"/>
      <c r="Y100" s="3"/>
    </row>
    <row r="101" spans="1:25" ht="154" x14ac:dyDescent="0.15">
      <c r="A101" s="2">
        <v>43545.684783090277</v>
      </c>
      <c r="B101" s="3" t="s">
        <v>97</v>
      </c>
      <c r="C101" s="3" t="s">
        <v>156</v>
      </c>
      <c r="D101" s="3"/>
      <c r="E101" s="1" t="s">
        <v>216</v>
      </c>
      <c r="F101" s="1"/>
      <c r="G101" s="3" t="s">
        <v>161</v>
      </c>
      <c r="H101" s="3" t="s">
        <v>26</v>
      </c>
      <c r="I101" s="6" t="s">
        <v>217</v>
      </c>
      <c r="J101" s="3" t="s">
        <v>18</v>
      </c>
      <c r="K101" s="3" t="s">
        <v>19</v>
      </c>
      <c r="L101" s="1" t="s">
        <v>218</v>
      </c>
      <c r="M101" s="3"/>
      <c r="N101" s="1"/>
      <c r="O101" s="1"/>
      <c r="P101" s="3" t="s">
        <v>26</v>
      </c>
      <c r="Q101" s="1" t="s">
        <v>219</v>
      </c>
      <c r="R101" s="3" t="s">
        <v>21</v>
      </c>
      <c r="S101" s="3"/>
      <c r="T101" s="3"/>
      <c r="U101" s="3"/>
      <c r="V101" s="3"/>
      <c r="W101" s="3"/>
      <c r="X101" s="3"/>
      <c r="Y101" s="3"/>
    </row>
    <row r="102" spans="1:25" ht="13" x14ac:dyDescent="0.15">
      <c r="A102" s="2">
        <v>43545.702894351853</v>
      </c>
      <c r="B102" s="3" t="s">
        <v>16</v>
      </c>
      <c r="C102" s="3" t="s">
        <v>29</v>
      </c>
      <c r="D102" s="3"/>
      <c r="E102" s="1"/>
      <c r="F102" s="1"/>
      <c r="G102" s="3"/>
      <c r="H102" s="3"/>
      <c r="I102" s="1"/>
      <c r="J102" s="3" t="s">
        <v>43</v>
      </c>
      <c r="K102" s="3" t="s">
        <v>19</v>
      </c>
      <c r="L102" s="1"/>
      <c r="M102" s="3"/>
      <c r="N102" s="1"/>
      <c r="O102" s="1"/>
      <c r="P102" s="3" t="s">
        <v>26</v>
      </c>
      <c r="Q102" s="1"/>
      <c r="R102" s="3" t="s">
        <v>21</v>
      </c>
      <c r="S102" s="3"/>
      <c r="T102" s="3"/>
      <c r="U102" s="3"/>
      <c r="V102" s="3"/>
      <c r="W102" s="3"/>
      <c r="X102" s="3"/>
      <c r="Y102" s="3"/>
    </row>
    <row r="103" spans="1:25" ht="28" x14ac:dyDescent="0.15">
      <c r="A103" s="2">
        <v>43545.71326113426</v>
      </c>
      <c r="B103" s="3" t="s">
        <v>37</v>
      </c>
      <c r="C103" s="3" t="s">
        <v>29</v>
      </c>
      <c r="D103" s="3"/>
      <c r="E103" s="1" t="s">
        <v>220</v>
      </c>
      <c r="F103" s="1"/>
      <c r="G103" s="3"/>
      <c r="H103" s="3"/>
      <c r="I103" s="1"/>
      <c r="J103" s="3"/>
      <c r="K103" s="3"/>
      <c r="L103" s="1"/>
      <c r="M103" s="3" t="s">
        <v>20</v>
      </c>
      <c r="N103" s="1" t="s">
        <v>221</v>
      </c>
      <c r="O103" s="1"/>
      <c r="P103" s="3" t="s">
        <v>26</v>
      </c>
      <c r="Q103" s="1"/>
      <c r="R103" s="3" t="s">
        <v>21</v>
      </c>
      <c r="S103" s="3"/>
      <c r="T103" s="3"/>
      <c r="U103" s="3"/>
      <c r="V103" s="3"/>
      <c r="W103" s="3"/>
      <c r="X103" s="3"/>
      <c r="Y103" s="3"/>
    </row>
    <row r="104" spans="1:25" ht="56" x14ac:dyDescent="0.15">
      <c r="A104" s="2">
        <v>43547.069978888889</v>
      </c>
      <c r="B104" s="3" t="s">
        <v>22</v>
      </c>
      <c r="C104" s="3" t="s">
        <v>29</v>
      </c>
      <c r="D104" s="3" t="s">
        <v>68</v>
      </c>
      <c r="E104" s="1" t="s">
        <v>222</v>
      </c>
      <c r="F104" s="1"/>
      <c r="G104" s="3"/>
      <c r="H104" s="3"/>
      <c r="I104" s="1"/>
      <c r="J104" s="3"/>
      <c r="K104" s="3"/>
      <c r="L104" s="1"/>
      <c r="M104" s="3"/>
      <c r="N104" s="1"/>
      <c r="O104" s="1" t="s">
        <v>223</v>
      </c>
      <c r="P104" s="3" t="s">
        <v>26</v>
      </c>
      <c r="Q104" s="1" t="s">
        <v>224</v>
      </c>
      <c r="R104" s="3" t="s">
        <v>82</v>
      </c>
      <c r="S104" s="3"/>
      <c r="T104" s="3"/>
      <c r="U104" s="3"/>
      <c r="V104" s="3"/>
      <c r="W104" s="3"/>
      <c r="X104" s="3"/>
      <c r="Y104" s="3"/>
    </row>
    <row r="105" spans="1:25" ht="56" x14ac:dyDescent="0.15">
      <c r="A105" s="2">
        <v>43547.525096770834</v>
      </c>
      <c r="B105" s="3" t="s">
        <v>16</v>
      </c>
      <c r="C105" s="3" t="s">
        <v>225</v>
      </c>
      <c r="D105" s="3" t="s">
        <v>23</v>
      </c>
      <c r="E105" s="1" t="s">
        <v>226</v>
      </c>
      <c r="F105" s="1"/>
      <c r="G105" s="3"/>
      <c r="H105" s="3"/>
      <c r="I105" s="1"/>
      <c r="J105" s="3" t="s">
        <v>43</v>
      </c>
      <c r="K105" s="3" t="s">
        <v>19</v>
      </c>
      <c r="L105" s="1" t="s">
        <v>227</v>
      </c>
      <c r="M105" s="3"/>
      <c r="N105" s="1"/>
      <c r="O105" s="1"/>
      <c r="P105" s="3" t="s">
        <v>26</v>
      </c>
      <c r="Q105" s="1" t="s">
        <v>228</v>
      </c>
      <c r="R105" s="3" t="s">
        <v>82</v>
      </c>
      <c r="S105" s="3"/>
      <c r="T105" s="3"/>
      <c r="U105" s="3"/>
      <c r="V105" s="3"/>
      <c r="W105" s="3"/>
      <c r="X105" s="3"/>
      <c r="Y105" s="3"/>
    </row>
    <row r="106" spans="1:25" ht="42" x14ac:dyDescent="0.15">
      <c r="A106" s="2">
        <v>43545.738403773154</v>
      </c>
      <c r="B106" s="3" t="s">
        <v>22</v>
      </c>
      <c r="C106" s="3" t="s">
        <v>29</v>
      </c>
      <c r="D106" s="3"/>
      <c r="E106" s="1" t="s">
        <v>229</v>
      </c>
      <c r="F106" s="1"/>
      <c r="G106" s="3"/>
      <c r="H106" s="3"/>
      <c r="I106" s="1"/>
      <c r="J106" s="3"/>
      <c r="K106" s="3"/>
      <c r="L106" s="1"/>
      <c r="M106" s="3"/>
      <c r="N106" s="1"/>
      <c r="O106" s="1" t="s">
        <v>230</v>
      </c>
      <c r="P106" s="3" t="s">
        <v>20</v>
      </c>
      <c r="Q106" s="1"/>
      <c r="R106" s="3" t="s">
        <v>21</v>
      </c>
      <c r="S106" s="3"/>
      <c r="T106" s="3"/>
      <c r="U106" s="3"/>
      <c r="V106" s="3"/>
      <c r="W106" s="3"/>
      <c r="X106" s="3"/>
      <c r="Y106" s="3"/>
    </row>
    <row r="107" spans="1:25" ht="84" x14ac:dyDescent="0.15">
      <c r="A107" s="2">
        <v>43545.742849525464</v>
      </c>
      <c r="B107" s="3" t="s">
        <v>22</v>
      </c>
      <c r="C107" s="3" t="s">
        <v>29</v>
      </c>
      <c r="D107" s="3"/>
      <c r="E107" s="1" t="s">
        <v>231</v>
      </c>
      <c r="F107" s="1"/>
      <c r="G107" s="3"/>
      <c r="H107" s="3"/>
      <c r="I107" s="1"/>
      <c r="J107" s="3"/>
      <c r="K107" s="3"/>
      <c r="L107" s="1"/>
      <c r="M107" s="3"/>
      <c r="N107" s="1"/>
      <c r="O107" s="1" t="s">
        <v>232</v>
      </c>
      <c r="P107" s="3" t="s">
        <v>26</v>
      </c>
      <c r="Q107" s="1"/>
      <c r="R107" s="3" t="s">
        <v>21</v>
      </c>
      <c r="S107" s="3"/>
      <c r="T107" s="3"/>
      <c r="U107" s="3"/>
      <c r="V107" s="3"/>
      <c r="W107" s="3"/>
      <c r="X107" s="3"/>
      <c r="Y107" s="3"/>
    </row>
    <row r="108" spans="1:25" ht="13" x14ac:dyDescent="0.15">
      <c r="A108" s="2">
        <v>43545.746185104166</v>
      </c>
      <c r="B108" s="3" t="s">
        <v>16</v>
      </c>
      <c r="C108" s="3" t="s">
        <v>19</v>
      </c>
      <c r="D108" s="3"/>
      <c r="E108" s="1"/>
      <c r="F108" s="1"/>
      <c r="G108" s="3"/>
      <c r="H108" s="3"/>
      <c r="I108" s="1"/>
      <c r="J108" s="3" t="s">
        <v>18</v>
      </c>
      <c r="K108" s="3" t="s">
        <v>19</v>
      </c>
      <c r="L108" s="1"/>
      <c r="M108" s="3"/>
      <c r="N108" s="1"/>
      <c r="O108" s="1"/>
      <c r="P108" s="3" t="s">
        <v>21</v>
      </c>
      <c r="Q108" s="1"/>
      <c r="R108" s="3" t="s">
        <v>21</v>
      </c>
      <c r="S108" s="3"/>
      <c r="T108" s="3"/>
      <c r="U108" s="3"/>
      <c r="V108" s="3"/>
      <c r="W108" s="3"/>
      <c r="X108" s="3"/>
      <c r="Y108" s="3"/>
    </row>
    <row r="109" spans="1:25" ht="98" x14ac:dyDescent="0.15">
      <c r="A109" s="2">
        <v>43545.767200289352</v>
      </c>
      <c r="B109" s="3" t="s">
        <v>97</v>
      </c>
      <c r="C109" s="3" t="s">
        <v>120</v>
      </c>
      <c r="D109" s="3"/>
      <c r="E109" s="1" t="s">
        <v>233</v>
      </c>
      <c r="F109" s="1" t="s">
        <v>233</v>
      </c>
      <c r="G109" s="3" t="s">
        <v>234</v>
      </c>
      <c r="H109" s="3"/>
      <c r="I109" s="1"/>
      <c r="J109" s="3"/>
      <c r="K109" s="3"/>
      <c r="L109" s="1"/>
      <c r="M109" s="3"/>
      <c r="N109" s="1"/>
      <c r="O109" s="1" t="s">
        <v>235</v>
      </c>
      <c r="P109" s="3" t="s">
        <v>26</v>
      </c>
      <c r="Q109" s="1" t="s">
        <v>236</v>
      </c>
      <c r="R109" s="3" t="s">
        <v>21</v>
      </c>
      <c r="S109" s="3"/>
      <c r="T109" s="3"/>
      <c r="U109" s="3"/>
      <c r="V109" s="3"/>
      <c r="W109" s="3"/>
      <c r="X109" s="3"/>
      <c r="Y109" s="3"/>
    </row>
    <row r="110" spans="1:25" ht="28" x14ac:dyDescent="0.15">
      <c r="A110" s="2">
        <v>43547.681763912042</v>
      </c>
      <c r="B110" s="3" t="s">
        <v>16</v>
      </c>
      <c r="C110" s="3" t="s">
        <v>29</v>
      </c>
      <c r="D110" s="3" t="s">
        <v>23</v>
      </c>
      <c r="E110" s="1" t="s">
        <v>237</v>
      </c>
      <c r="F110" s="1"/>
      <c r="G110" s="3"/>
      <c r="H110" s="3"/>
      <c r="I110" s="1"/>
      <c r="J110" s="3" t="s">
        <v>43</v>
      </c>
      <c r="K110" s="3" t="s">
        <v>19</v>
      </c>
      <c r="L110" s="1" t="s">
        <v>238</v>
      </c>
      <c r="M110" s="3"/>
      <c r="N110" s="1"/>
      <c r="O110" s="1"/>
      <c r="P110" s="3" t="s">
        <v>26</v>
      </c>
      <c r="Q110" s="1" t="s">
        <v>239</v>
      </c>
      <c r="R110" s="3" t="s">
        <v>82</v>
      </c>
      <c r="S110" s="3"/>
      <c r="T110" s="3"/>
      <c r="U110" s="3"/>
      <c r="V110" s="3"/>
      <c r="W110" s="3"/>
      <c r="X110" s="3"/>
      <c r="Y110" s="3"/>
    </row>
    <row r="111" spans="1:25" ht="13" x14ac:dyDescent="0.15">
      <c r="A111" s="2">
        <v>43545.777503703706</v>
      </c>
      <c r="B111" s="3"/>
      <c r="C111" s="3"/>
      <c r="D111" s="3"/>
      <c r="E111" s="1"/>
      <c r="F111" s="1"/>
      <c r="G111" s="3"/>
      <c r="H111" s="3"/>
      <c r="I111" s="1"/>
      <c r="J111" s="3"/>
      <c r="K111" s="3"/>
      <c r="L111" s="1"/>
      <c r="M111" s="3"/>
      <c r="N111" s="1"/>
      <c r="O111" s="1"/>
      <c r="P111" s="3" t="s">
        <v>20</v>
      </c>
      <c r="Q111" s="1"/>
      <c r="R111" s="3" t="s">
        <v>21</v>
      </c>
      <c r="S111" s="3"/>
      <c r="T111" s="3"/>
      <c r="U111" s="3"/>
      <c r="V111" s="3"/>
      <c r="W111" s="3"/>
      <c r="X111" s="3"/>
      <c r="Y111" s="3"/>
    </row>
    <row r="112" spans="1:25" ht="14" x14ac:dyDescent="0.15">
      <c r="A112" s="2">
        <v>43545.786957303237</v>
      </c>
      <c r="B112" s="3" t="s">
        <v>16</v>
      </c>
      <c r="C112" s="3" t="s">
        <v>19</v>
      </c>
      <c r="D112" s="3"/>
      <c r="E112" s="1" t="s">
        <v>240</v>
      </c>
      <c r="F112" s="1"/>
      <c r="G112" s="3"/>
      <c r="H112" s="3"/>
      <c r="I112" s="1"/>
      <c r="J112" s="3" t="s">
        <v>18</v>
      </c>
      <c r="K112" s="3" t="s">
        <v>19</v>
      </c>
      <c r="L112" s="1"/>
      <c r="M112" s="3"/>
      <c r="N112" s="1"/>
      <c r="O112" s="1"/>
      <c r="P112" s="3" t="s">
        <v>26</v>
      </c>
      <c r="Q112" s="1"/>
      <c r="R112" s="3" t="s">
        <v>21</v>
      </c>
      <c r="S112" s="3"/>
      <c r="T112" s="3"/>
      <c r="U112" s="3"/>
      <c r="V112" s="3"/>
      <c r="W112" s="3"/>
      <c r="X112" s="3"/>
      <c r="Y112" s="3"/>
    </row>
    <row r="113" spans="1:25" ht="28" x14ac:dyDescent="0.15">
      <c r="A113" s="2">
        <v>43547.763362314814</v>
      </c>
      <c r="B113" s="3" t="s">
        <v>16</v>
      </c>
      <c r="C113" s="3" t="s">
        <v>180</v>
      </c>
      <c r="D113" s="3" t="s">
        <v>23</v>
      </c>
      <c r="E113" s="1" t="s">
        <v>241</v>
      </c>
      <c r="F113" s="1"/>
      <c r="G113" s="3"/>
      <c r="H113" s="3"/>
      <c r="I113" s="1"/>
      <c r="J113" s="3" t="s">
        <v>43</v>
      </c>
      <c r="K113" s="3" t="s">
        <v>19</v>
      </c>
      <c r="L113" s="1" t="s">
        <v>242</v>
      </c>
      <c r="M113" s="3"/>
      <c r="N113" s="1"/>
      <c r="O113" s="1"/>
      <c r="P113" s="3" t="s">
        <v>26</v>
      </c>
      <c r="Q113" s="1" t="s">
        <v>243</v>
      </c>
      <c r="R113" s="3" t="s">
        <v>82</v>
      </c>
      <c r="S113" s="3"/>
      <c r="T113" s="3"/>
      <c r="U113" s="3"/>
      <c r="V113" s="3"/>
      <c r="W113" s="3"/>
      <c r="X113" s="3"/>
      <c r="Y113" s="3"/>
    </row>
    <row r="114" spans="1:25" ht="42" x14ac:dyDescent="0.15">
      <c r="A114" s="2">
        <v>43545.84935355324</v>
      </c>
      <c r="B114" s="3" t="s">
        <v>16</v>
      </c>
      <c r="C114" s="3" t="s">
        <v>29</v>
      </c>
      <c r="D114" s="3"/>
      <c r="E114" s="1" t="s">
        <v>244</v>
      </c>
      <c r="F114" s="1"/>
      <c r="G114" s="3"/>
      <c r="H114" s="3"/>
      <c r="I114" s="1"/>
      <c r="J114" s="3" t="s">
        <v>18</v>
      </c>
      <c r="K114" s="3" t="s">
        <v>19</v>
      </c>
      <c r="L114" s="1"/>
      <c r="M114" s="3"/>
      <c r="N114" s="1"/>
      <c r="O114" s="1"/>
      <c r="P114" s="3" t="s">
        <v>20</v>
      </c>
      <c r="Q114" s="1"/>
      <c r="R114" s="3" t="s">
        <v>21</v>
      </c>
      <c r="S114" s="3"/>
      <c r="T114" s="3"/>
      <c r="U114" s="3"/>
      <c r="V114" s="3"/>
      <c r="W114" s="3"/>
      <c r="X114" s="3"/>
      <c r="Y114" s="3"/>
    </row>
    <row r="115" spans="1:25" ht="14" x14ac:dyDescent="0.15">
      <c r="A115" s="2">
        <v>43545.860350046292</v>
      </c>
      <c r="B115" s="3" t="s">
        <v>16</v>
      </c>
      <c r="C115" s="3" t="s">
        <v>17</v>
      </c>
      <c r="D115" s="3"/>
      <c r="E115" s="1" t="s">
        <v>245</v>
      </c>
      <c r="F115" s="1"/>
      <c r="G115" s="3"/>
      <c r="H115" s="3"/>
      <c r="I115" s="1"/>
      <c r="J115" s="3" t="s">
        <v>18</v>
      </c>
      <c r="K115" s="3" t="s">
        <v>19</v>
      </c>
      <c r="L115" s="1" t="s">
        <v>246</v>
      </c>
      <c r="M115" s="3"/>
      <c r="N115" s="1"/>
      <c r="O115" s="1"/>
      <c r="P115" s="3" t="s">
        <v>26</v>
      </c>
      <c r="Q115" s="1"/>
      <c r="R115" s="3" t="s">
        <v>21</v>
      </c>
      <c r="S115" s="3"/>
      <c r="T115" s="3"/>
      <c r="U115" s="3"/>
      <c r="V115" s="3"/>
      <c r="W115" s="3"/>
      <c r="X115" s="3"/>
      <c r="Y115" s="3"/>
    </row>
    <row r="116" spans="1:25" ht="56" x14ac:dyDescent="0.15">
      <c r="A116" s="2">
        <v>43549.01066122685</v>
      </c>
      <c r="B116" s="3" t="s">
        <v>22</v>
      </c>
      <c r="C116" s="3" t="s">
        <v>17</v>
      </c>
      <c r="D116" s="3" t="s">
        <v>23</v>
      </c>
      <c r="E116" s="1" t="s">
        <v>247</v>
      </c>
      <c r="F116" s="1"/>
      <c r="G116" s="3"/>
      <c r="H116" s="3"/>
      <c r="I116" s="1"/>
      <c r="J116" s="3"/>
      <c r="K116" s="3"/>
      <c r="L116" s="1"/>
      <c r="M116" s="3"/>
      <c r="N116" s="1"/>
      <c r="O116" s="1" t="s">
        <v>248</v>
      </c>
      <c r="P116" s="3" t="s">
        <v>26</v>
      </c>
      <c r="Q116" s="1" t="s">
        <v>249</v>
      </c>
      <c r="R116" s="3" t="s">
        <v>82</v>
      </c>
      <c r="S116" s="3"/>
      <c r="T116" s="3"/>
      <c r="U116" s="3"/>
      <c r="V116" s="3"/>
      <c r="W116" s="3"/>
      <c r="X116" s="3"/>
      <c r="Y116" s="3"/>
    </row>
    <row r="117" spans="1:25" ht="70" x14ac:dyDescent="0.15">
      <c r="A117" s="2">
        <v>43545.863654803237</v>
      </c>
      <c r="B117" s="3" t="s">
        <v>16</v>
      </c>
      <c r="C117" s="3" t="s">
        <v>29</v>
      </c>
      <c r="D117" s="3"/>
      <c r="E117" s="1" t="s">
        <v>250</v>
      </c>
      <c r="F117" s="1"/>
      <c r="G117" s="3"/>
      <c r="H117" s="3"/>
      <c r="I117" s="1"/>
      <c r="J117" s="3" t="s">
        <v>36</v>
      </c>
      <c r="K117" s="3" t="s">
        <v>19</v>
      </c>
      <c r="L117" s="1" t="s">
        <v>251</v>
      </c>
      <c r="M117" s="3"/>
      <c r="N117" s="1"/>
      <c r="O117" s="1"/>
      <c r="P117" s="3" t="s">
        <v>26</v>
      </c>
      <c r="Q117" s="1" t="s">
        <v>252</v>
      </c>
      <c r="R117" s="3" t="s">
        <v>21</v>
      </c>
      <c r="S117" s="3"/>
      <c r="T117" s="3"/>
      <c r="U117" s="3"/>
      <c r="V117" s="3"/>
      <c r="W117" s="3"/>
      <c r="X117" s="3"/>
      <c r="Y117" s="3"/>
    </row>
    <row r="118" spans="1:25" ht="14" x14ac:dyDescent="0.15">
      <c r="A118" s="2">
        <v>43545.889015532404</v>
      </c>
      <c r="B118" s="3" t="s">
        <v>16</v>
      </c>
      <c r="C118" s="3" t="s">
        <v>29</v>
      </c>
      <c r="D118" s="3"/>
      <c r="E118" s="1" t="s">
        <v>253</v>
      </c>
      <c r="F118" s="1"/>
      <c r="G118" s="3"/>
      <c r="H118" s="3"/>
      <c r="I118" s="1"/>
      <c r="J118" s="3" t="s">
        <v>36</v>
      </c>
      <c r="K118" s="3" t="s">
        <v>19</v>
      </c>
      <c r="L118" s="1" t="s">
        <v>254</v>
      </c>
      <c r="M118" s="3"/>
      <c r="N118" s="1"/>
      <c r="O118" s="1"/>
      <c r="P118" s="3" t="s">
        <v>20</v>
      </c>
      <c r="Q118" s="1" t="s">
        <v>199</v>
      </c>
      <c r="R118" s="3" t="s">
        <v>21</v>
      </c>
      <c r="S118" s="3"/>
      <c r="T118" s="3"/>
      <c r="U118" s="3"/>
      <c r="V118" s="3"/>
      <c r="W118" s="3"/>
      <c r="X118" s="3"/>
      <c r="Y118" s="3"/>
    </row>
    <row r="119" spans="1:25" ht="14" x14ac:dyDescent="0.15">
      <c r="A119" s="2">
        <v>43545.931527523149</v>
      </c>
      <c r="B119" s="3" t="s">
        <v>22</v>
      </c>
      <c r="C119" s="3" t="s">
        <v>31</v>
      </c>
      <c r="D119" s="3"/>
      <c r="E119" s="1"/>
      <c r="F119" s="1"/>
      <c r="G119" s="3"/>
      <c r="H119" s="3"/>
      <c r="I119" s="1"/>
      <c r="J119" s="3"/>
      <c r="K119" s="3"/>
      <c r="L119" s="1"/>
      <c r="M119" s="3"/>
      <c r="N119" s="1"/>
      <c r="O119" s="1" t="s">
        <v>255</v>
      </c>
      <c r="P119" s="3" t="s">
        <v>26</v>
      </c>
      <c r="Q119" s="1"/>
      <c r="R119" s="3" t="s">
        <v>21</v>
      </c>
      <c r="S119" s="3"/>
      <c r="T119" s="3"/>
      <c r="U119" s="3"/>
      <c r="V119" s="3"/>
      <c r="W119" s="3"/>
      <c r="X119" s="3"/>
      <c r="Y119" s="3"/>
    </row>
    <row r="120" spans="1:25" ht="13" x14ac:dyDescent="0.15">
      <c r="A120" s="2">
        <v>43545.943519803244</v>
      </c>
      <c r="B120" s="3" t="s">
        <v>16</v>
      </c>
      <c r="C120" s="3" t="s">
        <v>17</v>
      </c>
      <c r="D120" s="3"/>
      <c r="E120" s="1"/>
      <c r="F120" s="1"/>
      <c r="G120" s="3"/>
      <c r="H120" s="3"/>
      <c r="I120" s="1"/>
      <c r="J120" s="3" t="s">
        <v>18</v>
      </c>
      <c r="K120" s="3" t="s">
        <v>19</v>
      </c>
      <c r="L120" s="1"/>
      <c r="M120" s="3"/>
      <c r="N120" s="1"/>
      <c r="O120" s="1"/>
      <c r="P120" s="3" t="s">
        <v>26</v>
      </c>
      <c r="Q120" s="1"/>
      <c r="R120" s="3" t="s">
        <v>21</v>
      </c>
      <c r="S120" s="3"/>
      <c r="T120" s="3"/>
      <c r="U120" s="3"/>
      <c r="V120" s="3"/>
      <c r="W120" s="3"/>
      <c r="X120" s="3"/>
      <c r="Y120" s="3"/>
    </row>
    <row r="121" spans="1:25" ht="28" x14ac:dyDescent="0.15">
      <c r="A121" s="2">
        <v>43546.039921886579</v>
      </c>
      <c r="B121" s="3" t="s">
        <v>22</v>
      </c>
      <c r="C121" s="3" t="s">
        <v>29</v>
      </c>
      <c r="D121" s="3"/>
      <c r="E121" s="1"/>
      <c r="F121" s="1"/>
      <c r="G121" s="3"/>
      <c r="H121" s="3"/>
      <c r="I121" s="1"/>
      <c r="J121" s="3"/>
      <c r="K121" s="3"/>
      <c r="L121" s="1"/>
      <c r="M121" s="3"/>
      <c r="N121" s="1"/>
      <c r="O121" s="1" t="s">
        <v>256</v>
      </c>
      <c r="P121" s="3" t="s">
        <v>26</v>
      </c>
      <c r="Q121" s="1"/>
      <c r="R121" s="3" t="s">
        <v>21</v>
      </c>
      <c r="S121" s="3"/>
      <c r="T121" s="3"/>
      <c r="U121" s="3"/>
      <c r="V121" s="3"/>
      <c r="W121" s="3"/>
      <c r="X121" s="3"/>
      <c r="Y121" s="3"/>
    </row>
    <row r="122" spans="1:25" ht="13" x14ac:dyDescent="0.15">
      <c r="A122" s="2">
        <v>43546.046079444444</v>
      </c>
      <c r="B122" s="3"/>
      <c r="C122" s="3"/>
      <c r="D122" s="3"/>
      <c r="E122" s="1"/>
      <c r="F122" s="1"/>
      <c r="G122" s="3"/>
      <c r="H122" s="3"/>
      <c r="I122" s="1"/>
      <c r="J122" s="3"/>
      <c r="K122" s="3"/>
      <c r="L122" s="1"/>
      <c r="M122" s="3"/>
      <c r="N122" s="1"/>
      <c r="O122" s="1"/>
      <c r="P122" s="3" t="s">
        <v>20</v>
      </c>
      <c r="Q122" s="1"/>
      <c r="R122" s="3" t="s">
        <v>21</v>
      </c>
      <c r="S122" s="3"/>
      <c r="T122" s="3"/>
      <c r="U122" s="3"/>
      <c r="V122" s="3"/>
      <c r="W122" s="3"/>
      <c r="X122" s="3"/>
      <c r="Y122" s="3"/>
    </row>
    <row r="123" spans="1:25" ht="42" x14ac:dyDescent="0.15">
      <c r="A123" s="2">
        <v>43546.082593715277</v>
      </c>
      <c r="B123" s="3" t="s">
        <v>22</v>
      </c>
      <c r="C123" s="3" t="s">
        <v>29</v>
      </c>
      <c r="D123" s="3"/>
      <c r="E123" s="1" t="s">
        <v>257</v>
      </c>
      <c r="F123" s="1"/>
      <c r="G123" s="3"/>
      <c r="H123" s="3"/>
      <c r="I123" s="1"/>
      <c r="J123" s="3"/>
      <c r="K123" s="3"/>
      <c r="L123" s="1"/>
      <c r="M123" s="3"/>
      <c r="N123" s="1"/>
      <c r="O123" s="1" t="s">
        <v>258</v>
      </c>
      <c r="P123" s="3" t="s">
        <v>26</v>
      </c>
      <c r="Q123" s="1"/>
      <c r="R123" s="3" t="s">
        <v>21</v>
      </c>
      <c r="S123" s="3"/>
      <c r="T123" s="3"/>
      <c r="U123" s="3"/>
      <c r="V123" s="3"/>
      <c r="W123" s="3"/>
      <c r="X123" s="3"/>
      <c r="Y123" s="3"/>
    </row>
    <row r="124" spans="1:25" ht="56" x14ac:dyDescent="0.15">
      <c r="A124" s="2">
        <v>43546.129945972221</v>
      </c>
      <c r="B124" s="3" t="s">
        <v>22</v>
      </c>
      <c r="C124" s="3" t="s">
        <v>19</v>
      </c>
      <c r="D124" s="3"/>
      <c r="E124" s="1" t="s">
        <v>259</v>
      </c>
      <c r="F124" s="1" t="s">
        <v>259</v>
      </c>
      <c r="G124" s="3"/>
      <c r="H124" s="3"/>
      <c r="I124" s="1"/>
      <c r="J124" s="3"/>
      <c r="K124" s="3"/>
      <c r="L124" s="1"/>
      <c r="M124" s="3"/>
      <c r="N124" s="1"/>
      <c r="O124" s="1" t="s">
        <v>260</v>
      </c>
      <c r="P124" s="3" t="s">
        <v>20</v>
      </c>
      <c r="Q124" s="1"/>
      <c r="R124" s="3" t="s">
        <v>21</v>
      </c>
      <c r="S124" s="3"/>
      <c r="T124" s="3"/>
      <c r="U124" s="3"/>
      <c r="V124" s="3"/>
      <c r="W124" s="3"/>
      <c r="X124" s="3"/>
      <c r="Y124" s="3"/>
    </row>
    <row r="125" spans="1:25" ht="13" x14ac:dyDescent="0.15">
      <c r="A125" s="2">
        <v>43546.136254745375</v>
      </c>
      <c r="B125" s="3" t="s">
        <v>16</v>
      </c>
      <c r="C125" s="3" t="s">
        <v>17</v>
      </c>
      <c r="D125" s="3"/>
      <c r="E125" s="1"/>
      <c r="F125" s="1"/>
      <c r="G125" s="3"/>
      <c r="H125" s="3"/>
      <c r="I125" s="1"/>
      <c r="J125" s="3" t="s">
        <v>36</v>
      </c>
      <c r="K125" s="3" t="s">
        <v>19</v>
      </c>
      <c r="L125" s="1"/>
      <c r="M125" s="3"/>
      <c r="N125" s="1"/>
      <c r="O125" s="1"/>
      <c r="P125" s="3" t="s">
        <v>26</v>
      </c>
      <c r="Q125" s="1"/>
      <c r="R125" s="3" t="s">
        <v>21</v>
      </c>
      <c r="S125" s="3"/>
      <c r="T125" s="3"/>
      <c r="U125" s="3"/>
      <c r="V125" s="3"/>
      <c r="W125" s="3"/>
      <c r="X125" s="3"/>
      <c r="Y125" s="3"/>
    </row>
    <row r="126" spans="1:25" ht="14" x14ac:dyDescent="0.15">
      <c r="A126" s="2">
        <v>43546.177236307871</v>
      </c>
      <c r="B126" s="3" t="s">
        <v>16</v>
      </c>
      <c r="C126" s="3" t="s">
        <v>19</v>
      </c>
      <c r="D126" s="3"/>
      <c r="E126" s="1" t="s">
        <v>261</v>
      </c>
      <c r="F126" s="1"/>
      <c r="G126" s="3"/>
      <c r="H126" s="3"/>
      <c r="I126" s="1"/>
      <c r="J126" s="3" t="s">
        <v>18</v>
      </c>
      <c r="K126" s="3" t="s">
        <v>19</v>
      </c>
      <c r="L126" s="1" t="s">
        <v>262</v>
      </c>
      <c r="M126" s="3"/>
      <c r="N126" s="1"/>
      <c r="O126" s="1"/>
      <c r="P126" s="3" t="s">
        <v>20</v>
      </c>
      <c r="Q126" s="1" t="s">
        <v>263</v>
      </c>
      <c r="R126" s="3" t="s">
        <v>21</v>
      </c>
      <c r="S126" s="3"/>
      <c r="T126" s="3"/>
      <c r="U126" s="3"/>
      <c r="V126" s="3"/>
      <c r="W126" s="3"/>
      <c r="X126" s="3"/>
      <c r="Y126" s="3"/>
    </row>
    <row r="127" spans="1:25" ht="112" x14ac:dyDescent="0.15">
      <c r="A127" s="2">
        <v>43549.181514131946</v>
      </c>
      <c r="B127" s="3" t="s">
        <v>16</v>
      </c>
      <c r="C127" s="3" t="s">
        <v>120</v>
      </c>
      <c r="D127" s="3" t="s">
        <v>23</v>
      </c>
      <c r="E127" s="1" t="s">
        <v>264</v>
      </c>
      <c r="F127" s="1"/>
      <c r="G127" s="3"/>
      <c r="H127" s="3"/>
      <c r="I127" s="1"/>
      <c r="J127" s="3" t="s">
        <v>18</v>
      </c>
      <c r="K127" s="3" t="s">
        <v>265</v>
      </c>
      <c r="L127" s="1" t="s">
        <v>266</v>
      </c>
      <c r="M127" s="3"/>
      <c r="N127" s="1"/>
      <c r="O127" s="1"/>
      <c r="P127" s="3" t="s">
        <v>26</v>
      </c>
      <c r="Q127" s="1" t="s">
        <v>267</v>
      </c>
      <c r="R127" s="3" t="s">
        <v>82</v>
      </c>
      <c r="S127" s="3"/>
      <c r="T127" s="3"/>
      <c r="U127" s="3"/>
      <c r="V127" s="3"/>
      <c r="W127" s="3"/>
      <c r="X127" s="3"/>
      <c r="Y127" s="3"/>
    </row>
    <row r="128" spans="1:25" ht="28" x14ac:dyDescent="0.15">
      <c r="A128" s="2">
        <v>43549.556450578704</v>
      </c>
      <c r="B128" s="3" t="s">
        <v>22</v>
      </c>
      <c r="C128" s="3" t="s">
        <v>50</v>
      </c>
      <c r="D128" s="3" t="s">
        <v>23</v>
      </c>
      <c r="E128" s="1" t="s">
        <v>268</v>
      </c>
      <c r="F128" s="1"/>
      <c r="G128" s="3"/>
      <c r="H128" s="3"/>
      <c r="I128" s="1"/>
      <c r="J128" s="3"/>
      <c r="K128" s="3"/>
      <c r="L128" s="1"/>
      <c r="M128" s="3"/>
      <c r="N128" s="1"/>
      <c r="O128" s="1" t="s">
        <v>269</v>
      </c>
      <c r="P128" s="3" t="s">
        <v>26</v>
      </c>
      <c r="Q128" s="1" t="s">
        <v>270</v>
      </c>
      <c r="R128" s="3" t="s">
        <v>82</v>
      </c>
      <c r="S128" s="3"/>
      <c r="T128" s="3"/>
      <c r="U128" s="3"/>
      <c r="V128" s="3"/>
      <c r="W128" s="3"/>
      <c r="X128" s="3"/>
      <c r="Y128" s="3"/>
    </row>
    <row r="129" spans="1:25" ht="13" x14ac:dyDescent="0.15">
      <c r="A129" s="2">
        <v>43546.228948321761</v>
      </c>
      <c r="B129" s="3" t="s">
        <v>16</v>
      </c>
      <c r="C129" s="3" t="s">
        <v>17</v>
      </c>
      <c r="D129" s="3"/>
      <c r="E129" s="1"/>
      <c r="F129" s="1"/>
      <c r="G129" s="3"/>
      <c r="H129" s="3"/>
      <c r="I129" s="1"/>
      <c r="J129" s="3" t="s">
        <v>18</v>
      </c>
      <c r="K129" s="3" t="s">
        <v>19</v>
      </c>
      <c r="L129" s="1"/>
      <c r="M129" s="3"/>
      <c r="N129" s="1"/>
      <c r="O129" s="1"/>
      <c r="P129" s="3" t="s">
        <v>26</v>
      </c>
      <c r="Q129" s="1"/>
      <c r="R129" s="3" t="s">
        <v>21</v>
      </c>
      <c r="S129" s="3"/>
      <c r="T129" s="3"/>
      <c r="U129" s="3"/>
      <c r="V129" s="3"/>
      <c r="W129" s="3"/>
      <c r="X129" s="3"/>
      <c r="Y129" s="3"/>
    </row>
    <row r="130" spans="1:25" ht="13" x14ac:dyDescent="0.15">
      <c r="A130" s="2">
        <v>43546.317594444445</v>
      </c>
      <c r="B130" s="3" t="s">
        <v>22</v>
      </c>
      <c r="C130" s="3" t="s">
        <v>29</v>
      </c>
      <c r="D130" s="3"/>
      <c r="E130" s="1"/>
      <c r="F130" s="1"/>
      <c r="G130" s="3"/>
      <c r="H130" s="3"/>
      <c r="I130" s="1"/>
      <c r="J130" s="3"/>
      <c r="K130" s="3"/>
      <c r="L130" s="1"/>
      <c r="M130" s="3"/>
      <c r="N130" s="1"/>
      <c r="O130" s="1"/>
      <c r="P130" s="3"/>
      <c r="Q130" s="1"/>
      <c r="R130" s="3" t="s">
        <v>21</v>
      </c>
      <c r="S130" s="3"/>
      <c r="T130" s="3"/>
      <c r="U130" s="3"/>
      <c r="V130" s="3"/>
      <c r="W130" s="3"/>
      <c r="X130" s="3"/>
      <c r="Y130" s="3"/>
    </row>
    <row r="131" spans="1:25" ht="84" x14ac:dyDescent="0.15">
      <c r="A131" s="2">
        <v>43546.328183344907</v>
      </c>
      <c r="B131" s="3" t="s">
        <v>16</v>
      </c>
      <c r="C131" s="3" t="s">
        <v>17</v>
      </c>
      <c r="D131" s="3"/>
      <c r="E131" s="1" t="s">
        <v>271</v>
      </c>
      <c r="F131" s="1"/>
      <c r="G131" s="3"/>
      <c r="H131" s="3"/>
      <c r="I131" s="1"/>
      <c r="J131" s="3" t="s">
        <v>18</v>
      </c>
      <c r="K131" s="3" t="s">
        <v>19</v>
      </c>
      <c r="L131" s="1" t="s">
        <v>272</v>
      </c>
      <c r="M131" s="3"/>
      <c r="N131" s="1"/>
      <c r="O131" s="1"/>
      <c r="P131" s="3" t="s">
        <v>20</v>
      </c>
      <c r="Q131" s="1" t="s">
        <v>273</v>
      </c>
      <c r="R131" s="3" t="s">
        <v>21</v>
      </c>
      <c r="S131" s="3"/>
      <c r="T131" s="3"/>
      <c r="U131" s="3"/>
      <c r="V131" s="3"/>
      <c r="W131" s="3"/>
      <c r="X131" s="3"/>
      <c r="Y131" s="3"/>
    </row>
    <row r="132" spans="1:25" ht="56" x14ac:dyDescent="0.15">
      <c r="A132" s="2">
        <v>43546.350040856487</v>
      </c>
      <c r="B132" s="3" t="s">
        <v>37</v>
      </c>
      <c r="C132" s="3" t="s">
        <v>90</v>
      </c>
      <c r="D132" s="3"/>
      <c r="E132" s="1" t="s">
        <v>274</v>
      </c>
      <c r="F132" s="1"/>
      <c r="G132" s="3"/>
      <c r="H132" s="3"/>
      <c r="I132" s="1"/>
      <c r="J132" s="3"/>
      <c r="K132" s="3"/>
      <c r="L132" s="1"/>
      <c r="M132" s="3" t="s">
        <v>26</v>
      </c>
      <c r="N132" s="1" t="s">
        <v>275</v>
      </c>
      <c r="O132" s="1"/>
      <c r="P132" s="3" t="s">
        <v>26</v>
      </c>
      <c r="Q132" s="1" t="s">
        <v>276</v>
      </c>
      <c r="R132" s="3" t="s">
        <v>21</v>
      </c>
      <c r="S132" s="3"/>
      <c r="T132" s="3"/>
      <c r="U132" s="3"/>
      <c r="V132" s="3"/>
      <c r="W132" s="3"/>
      <c r="X132" s="3"/>
      <c r="Y132" s="3"/>
    </row>
    <row r="133" spans="1:25" ht="28" x14ac:dyDescent="0.15">
      <c r="A133" s="2">
        <v>43549.837692476853</v>
      </c>
      <c r="B133" s="3" t="s">
        <v>22</v>
      </c>
      <c r="C133" s="3" t="s">
        <v>17</v>
      </c>
      <c r="D133" s="3" t="s">
        <v>23</v>
      </c>
      <c r="E133" s="1" t="s">
        <v>277</v>
      </c>
      <c r="F133" s="1"/>
      <c r="G133" s="3"/>
      <c r="H133" s="3"/>
      <c r="I133" s="1"/>
      <c r="J133" s="3"/>
      <c r="K133" s="3"/>
      <c r="L133" s="1"/>
      <c r="M133" s="3"/>
      <c r="N133" s="1"/>
      <c r="O133" s="1" t="s">
        <v>154</v>
      </c>
      <c r="P133" s="3" t="s">
        <v>26</v>
      </c>
      <c r="Q133" s="1" t="s">
        <v>278</v>
      </c>
      <c r="R133" s="3" t="s">
        <v>82</v>
      </c>
      <c r="S133" s="3"/>
      <c r="T133" s="3"/>
      <c r="U133" s="3"/>
      <c r="V133" s="3"/>
      <c r="W133" s="3"/>
      <c r="X133" s="3"/>
      <c r="Y133" s="3"/>
    </row>
    <row r="134" spans="1:25" ht="13" x14ac:dyDescent="0.15">
      <c r="A134" s="2">
        <v>43546.480453240743</v>
      </c>
      <c r="B134" s="3" t="s">
        <v>22</v>
      </c>
      <c r="C134" s="3" t="s">
        <v>19</v>
      </c>
      <c r="D134" s="3"/>
      <c r="E134" s="1"/>
      <c r="F134" s="1"/>
      <c r="G134" s="3"/>
      <c r="H134" s="3"/>
      <c r="I134" s="1"/>
      <c r="J134" s="3"/>
      <c r="K134" s="3"/>
      <c r="L134" s="1"/>
      <c r="M134" s="3"/>
      <c r="N134" s="1"/>
      <c r="O134" s="1"/>
      <c r="P134" s="3" t="s">
        <v>26</v>
      </c>
      <c r="Q134" s="1"/>
      <c r="R134" s="3" t="s">
        <v>21</v>
      </c>
      <c r="S134" s="3"/>
      <c r="T134" s="3"/>
      <c r="U134" s="3"/>
      <c r="V134" s="3"/>
      <c r="W134" s="3"/>
      <c r="X134" s="3"/>
      <c r="Y134" s="3"/>
    </row>
    <row r="135" spans="1:25" ht="28" x14ac:dyDescent="0.15">
      <c r="A135" s="2">
        <v>43546.508532962966</v>
      </c>
      <c r="B135" s="3"/>
      <c r="C135" s="3" t="s">
        <v>279</v>
      </c>
      <c r="D135" s="3"/>
      <c r="E135" s="1" t="s">
        <v>280</v>
      </c>
      <c r="F135" s="1"/>
      <c r="G135" s="3"/>
      <c r="H135" s="3"/>
      <c r="I135" s="1"/>
      <c r="J135" s="3"/>
      <c r="K135" s="3"/>
      <c r="L135" s="1"/>
      <c r="M135" s="3"/>
      <c r="N135" s="1"/>
      <c r="O135" s="1"/>
      <c r="P135" s="3" t="s">
        <v>26</v>
      </c>
      <c r="Q135" s="1" t="s">
        <v>281</v>
      </c>
      <c r="R135" s="3" t="s">
        <v>21</v>
      </c>
      <c r="S135" s="3"/>
      <c r="T135" s="3"/>
      <c r="U135" s="3"/>
      <c r="V135" s="3"/>
      <c r="W135" s="3"/>
      <c r="X135" s="3"/>
      <c r="Y135" s="3"/>
    </row>
    <row r="136" spans="1:25" ht="28" x14ac:dyDescent="0.15">
      <c r="A136" s="2">
        <v>43550.218791539352</v>
      </c>
      <c r="B136" s="3" t="s">
        <v>16</v>
      </c>
      <c r="C136" s="3" t="s">
        <v>17</v>
      </c>
      <c r="D136" s="3" t="s">
        <v>23</v>
      </c>
      <c r="E136" s="1" t="s">
        <v>282</v>
      </c>
      <c r="F136" s="1"/>
      <c r="G136" s="3"/>
      <c r="H136" s="3"/>
      <c r="I136" s="1"/>
      <c r="J136" s="3" t="s">
        <v>18</v>
      </c>
      <c r="K136" s="3" t="s">
        <v>19</v>
      </c>
      <c r="L136" s="1"/>
      <c r="M136" s="3"/>
      <c r="N136" s="1"/>
      <c r="O136" s="1"/>
      <c r="P136" s="3" t="s">
        <v>26</v>
      </c>
      <c r="Q136" s="1" t="s">
        <v>283</v>
      </c>
      <c r="R136" s="3" t="s">
        <v>82</v>
      </c>
      <c r="S136" s="3"/>
      <c r="T136" s="3"/>
      <c r="U136" s="3"/>
      <c r="V136" s="3"/>
      <c r="W136" s="3"/>
      <c r="X136" s="3"/>
      <c r="Y136" s="3"/>
    </row>
    <row r="137" spans="1:25" ht="28" x14ac:dyDescent="0.15">
      <c r="A137" s="2">
        <v>43546.55648712963</v>
      </c>
      <c r="B137" s="3" t="s">
        <v>22</v>
      </c>
      <c r="C137" s="3" t="s">
        <v>120</v>
      </c>
      <c r="D137" s="3"/>
      <c r="E137" s="1" t="s">
        <v>284</v>
      </c>
      <c r="F137" s="1"/>
      <c r="G137" s="3"/>
      <c r="H137" s="3"/>
      <c r="I137" s="1"/>
      <c r="J137" s="3"/>
      <c r="K137" s="3"/>
      <c r="L137" s="1"/>
      <c r="M137" s="3"/>
      <c r="N137" s="1"/>
      <c r="O137" s="1" t="s">
        <v>285</v>
      </c>
      <c r="P137" s="3" t="s">
        <v>26</v>
      </c>
      <c r="Q137" s="1"/>
      <c r="R137" s="3" t="s">
        <v>21</v>
      </c>
      <c r="S137" s="3"/>
      <c r="T137" s="3"/>
      <c r="U137" s="3"/>
      <c r="V137" s="3"/>
      <c r="W137" s="3"/>
      <c r="X137" s="3"/>
      <c r="Y137" s="3"/>
    </row>
    <row r="138" spans="1:25" ht="13" x14ac:dyDescent="0.15">
      <c r="A138" s="2">
        <v>43651.35974594907</v>
      </c>
      <c r="B138" s="3" t="s">
        <v>22</v>
      </c>
      <c r="C138" s="3" t="s">
        <v>17</v>
      </c>
      <c r="D138" s="3" t="s">
        <v>23</v>
      </c>
      <c r="E138" s="1"/>
      <c r="F138" s="1"/>
      <c r="G138" s="3"/>
      <c r="H138" s="3"/>
      <c r="I138" s="1"/>
      <c r="J138" s="3"/>
      <c r="K138" s="3"/>
      <c r="L138" s="1"/>
      <c r="M138" s="3"/>
      <c r="N138" s="1"/>
      <c r="O138" s="1"/>
      <c r="P138" s="3" t="s">
        <v>26</v>
      </c>
      <c r="Q138" s="1"/>
      <c r="R138" s="3" t="s">
        <v>21</v>
      </c>
      <c r="S138" s="3"/>
      <c r="T138" s="3"/>
      <c r="U138" s="3"/>
      <c r="V138" s="3"/>
      <c r="W138" s="3"/>
      <c r="X138" s="3"/>
      <c r="Y138" s="3"/>
    </row>
    <row r="139" spans="1:25" ht="13" x14ac:dyDescent="0.15">
      <c r="A139" s="2">
        <v>43546.617035613424</v>
      </c>
      <c r="B139" s="3" t="s">
        <v>22</v>
      </c>
      <c r="C139" s="3" t="s">
        <v>17</v>
      </c>
      <c r="D139" s="3"/>
      <c r="E139" s="1"/>
      <c r="F139" s="1"/>
      <c r="G139" s="3"/>
      <c r="H139" s="3"/>
      <c r="I139" s="1"/>
      <c r="J139" s="3"/>
      <c r="K139" s="3"/>
      <c r="L139" s="1"/>
      <c r="M139" s="3"/>
      <c r="N139" s="1"/>
      <c r="O139" s="1"/>
      <c r="P139" s="3" t="s">
        <v>26</v>
      </c>
      <c r="Q139" s="1"/>
      <c r="R139" s="3" t="s">
        <v>21</v>
      </c>
      <c r="S139" s="3"/>
      <c r="T139" s="3"/>
      <c r="U139" s="3"/>
      <c r="V139" s="3"/>
      <c r="W139" s="3"/>
      <c r="X139" s="3"/>
      <c r="Y139" s="3"/>
    </row>
    <row r="140" spans="1:25" ht="98" x14ac:dyDescent="0.15">
      <c r="A140" s="2">
        <v>43550.580996261575</v>
      </c>
      <c r="B140" s="3" t="s">
        <v>16</v>
      </c>
      <c r="C140" s="3" t="s">
        <v>50</v>
      </c>
      <c r="D140" s="3" t="s">
        <v>23</v>
      </c>
      <c r="E140" s="1" t="s">
        <v>286</v>
      </c>
      <c r="F140" s="1"/>
      <c r="G140" s="3"/>
      <c r="H140" s="3"/>
      <c r="I140" s="1"/>
      <c r="J140" s="3" t="s">
        <v>43</v>
      </c>
      <c r="K140" s="3" t="s">
        <v>19</v>
      </c>
      <c r="L140" s="1" t="s">
        <v>287</v>
      </c>
      <c r="M140" s="3"/>
      <c r="N140" s="1"/>
      <c r="O140" s="1"/>
      <c r="P140" s="3" t="s">
        <v>26</v>
      </c>
      <c r="Q140" s="1" t="s">
        <v>288</v>
      </c>
      <c r="R140" s="3" t="s">
        <v>82</v>
      </c>
      <c r="S140" s="3"/>
      <c r="T140" s="3"/>
      <c r="U140" s="3"/>
      <c r="V140" s="3"/>
      <c r="W140" s="3"/>
      <c r="X140" s="3"/>
      <c r="Y140" s="3"/>
    </row>
    <row r="141" spans="1:25" ht="42" x14ac:dyDescent="0.15">
      <c r="A141" s="2">
        <v>43546.698753888893</v>
      </c>
      <c r="B141" s="3" t="s">
        <v>22</v>
      </c>
      <c r="C141" s="3" t="s">
        <v>50</v>
      </c>
      <c r="D141" s="3" t="s">
        <v>68</v>
      </c>
      <c r="E141" s="1" t="s">
        <v>289</v>
      </c>
      <c r="F141" s="1"/>
      <c r="G141" s="3"/>
      <c r="H141" s="3"/>
      <c r="I141" s="1"/>
      <c r="J141" s="3"/>
      <c r="K141" s="3"/>
      <c r="L141" s="1"/>
      <c r="M141" s="3"/>
      <c r="N141" s="1"/>
      <c r="O141" s="1" t="s">
        <v>290</v>
      </c>
      <c r="P141" s="3" t="s">
        <v>21</v>
      </c>
      <c r="Q141" s="1"/>
      <c r="R141" s="3" t="s">
        <v>21</v>
      </c>
      <c r="S141" s="3"/>
      <c r="T141" s="3"/>
      <c r="U141" s="3"/>
      <c r="V141" s="3"/>
      <c r="W141" s="3"/>
      <c r="X141" s="3"/>
      <c r="Y141" s="3"/>
    </row>
    <row r="142" spans="1:25" ht="14" x14ac:dyDescent="0.15">
      <c r="A142" s="2">
        <v>43546.719147812502</v>
      </c>
      <c r="B142" s="3" t="s">
        <v>37</v>
      </c>
      <c r="C142" s="3" t="s">
        <v>19</v>
      </c>
      <c r="D142" s="3" t="s">
        <v>23</v>
      </c>
      <c r="E142" s="1"/>
      <c r="F142" s="1"/>
      <c r="G142" s="3"/>
      <c r="H142" s="3"/>
      <c r="I142" s="1"/>
      <c r="J142" s="3"/>
      <c r="K142" s="3"/>
      <c r="L142" s="1"/>
      <c r="M142" s="3" t="s">
        <v>21</v>
      </c>
      <c r="N142" s="1" t="s">
        <v>291</v>
      </c>
      <c r="O142" s="1"/>
      <c r="P142" s="3" t="s">
        <v>26</v>
      </c>
      <c r="Q142" s="1"/>
      <c r="R142" s="3" t="s">
        <v>21</v>
      </c>
      <c r="S142" s="3"/>
      <c r="T142" s="3"/>
      <c r="U142" s="3"/>
      <c r="V142" s="3"/>
      <c r="W142" s="3"/>
      <c r="X142" s="3"/>
      <c r="Y142" s="3"/>
    </row>
    <row r="143" spans="1:25" ht="196" x14ac:dyDescent="0.15">
      <c r="A143" s="2">
        <v>43551.073945219905</v>
      </c>
      <c r="B143" s="3" t="s">
        <v>22</v>
      </c>
      <c r="C143" s="3" t="s">
        <v>17</v>
      </c>
      <c r="D143" s="3" t="s">
        <v>23</v>
      </c>
      <c r="E143" s="1" t="s">
        <v>292</v>
      </c>
      <c r="F143" s="1"/>
      <c r="G143" s="3"/>
      <c r="H143" s="3"/>
      <c r="I143" s="1"/>
      <c r="J143" s="3"/>
      <c r="K143" s="3"/>
      <c r="L143" s="1"/>
      <c r="M143" s="3"/>
      <c r="N143" s="1"/>
      <c r="O143" s="1" t="s">
        <v>293</v>
      </c>
      <c r="P143" s="3" t="s">
        <v>26</v>
      </c>
      <c r="Q143" s="1" t="s">
        <v>294</v>
      </c>
      <c r="R143" s="3" t="s">
        <v>82</v>
      </c>
      <c r="S143" s="3"/>
      <c r="T143" s="3"/>
      <c r="U143" s="3"/>
      <c r="V143" s="3"/>
      <c r="W143" s="3"/>
      <c r="X143" s="3"/>
      <c r="Y143" s="3"/>
    </row>
    <row r="144" spans="1:25" ht="13" x14ac:dyDescent="0.15">
      <c r="A144" s="2">
        <v>43546.723409629631</v>
      </c>
      <c r="B144" s="3" t="s">
        <v>16</v>
      </c>
      <c r="C144" s="3" t="s">
        <v>295</v>
      </c>
      <c r="D144" s="3" t="s">
        <v>23</v>
      </c>
      <c r="E144" s="1"/>
      <c r="F144" s="1"/>
      <c r="G144" s="3"/>
      <c r="H144" s="3"/>
      <c r="I144" s="1"/>
      <c r="J144" s="3" t="s">
        <v>43</v>
      </c>
      <c r="K144" s="3" t="s">
        <v>19</v>
      </c>
      <c r="L144" s="1"/>
      <c r="M144" s="3"/>
      <c r="N144" s="1"/>
      <c r="O144" s="1"/>
      <c r="P144" s="3" t="s">
        <v>26</v>
      </c>
      <c r="Q144" s="1"/>
      <c r="R144" s="3" t="s">
        <v>21</v>
      </c>
      <c r="S144" s="3"/>
      <c r="T144" s="3"/>
      <c r="U144" s="3"/>
      <c r="V144" s="3"/>
      <c r="W144" s="3"/>
      <c r="X144" s="3"/>
      <c r="Y144" s="3"/>
    </row>
    <row r="145" spans="1:25" ht="14" x14ac:dyDescent="0.15">
      <c r="A145" s="2">
        <v>43546.787175474536</v>
      </c>
      <c r="B145" s="3" t="s">
        <v>22</v>
      </c>
      <c r="C145" s="3" t="s">
        <v>29</v>
      </c>
      <c r="D145" s="3" t="s">
        <v>68</v>
      </c>
      <c r="E145" s="1"/>
      <c r="F145" s="1"/>
      <c r="G145" s="3"/>
      <c r="H145" s="3"/>
      <c r="I145" s="1"/>
      <c r="J145" s="3"/>
      <c r="K145" s="3"/>
      <c r="L145" s="1"/>
      <c r="M145" s="3"/>
      <c r="N145" s="1"/>
      <c r="O145" s="1" t="s">
        <v>296</v>
      </c>
      <c r="P145" s="3" t="s">
        <v>26</v>
      </c>
      <c r="Q145" s="1"/>
      <c r="R145" s="3" t="s">
        <v>21</v>
      </c>
      <c r="S145" s="3"/>
      <c r="T145" s="3"/>
      <c r="U145" s="3"/>
      <c r="V145" s="3"/>
      <c r="W145" s="3"/>
      <c r="X145" s="3"/>
      <c r="Y145" s="3"/>
    </row>
    <row r="146" spans="1:25" ht="28" x14ac:dyDescent="0.15">
      <c r="A146" s="2">
        <v>43546.790840578702</v>
      </c>
      <c r="B146" s="3" t="s">
        <v>22</v>
      </c>
      <c r="C146" s="3" t="s">
        <v>29</v>
      </c>
      <c r="D146" s="3" t="s">
        <v>23</v>
      </c>
      <c r="E146" s="1" t="s">
        <v>297</v>
      </c>
      <c r="F146" s="1"/>
      <c r="G146" s="3"/>
      <c r="H146" s="3"/>
      <c r="I146" s="1"/>
      <c r="J146" s="3"/>
      <c r="K146" s="3"/>
      <c r="L146" s="1"/>
      <c r="M146" s="3"/>
      <c r="N146" s="1"/>
      <c r="O146" s="1"/>
      <c r="P146" s="3" t="s">
        <v>26</v>
      </c>
      <c r="Q146" s="1" t="s">
        <v>298</v>
      </c>
      <c r="R146" s="3" t="s">
        <v>21</v>
      </c>
      <c r="S146" s="3"/>
      <c r="T146" s="3"/>
      <c r="U146" s="3"/>
      <c r="V146" s="3"/>
      <c r="W146" s="3"/>
      <c r="X146" s="3"/>
      <c r="Y146" s="3"/>
    </row>
    <row r="147" spans="1:25" ht="70" x14ac:dyDescent="0.15">
      <c r="A147" s="2">
        <v>43546.835154942135</v>
      </c>
      <c r="B147" s="3" t="s">
        <v>37</v>
      </c>
      <c r="C147" s="3" t="s">
        <v>29</v>
      </c>
      <c r="D147" s="3" t="s">
        <v>23</v>
      </c>
      <c r="E147" s="1" t="s">
        <v>299</v>
      </c>
      <c r="F147" s="1" t="s">
        <v>299</v>
      </c>
      <c r="G147" s="3"/>
      <c r="H147" s="3"/>
      <c r="I147" s="1"/>
      <c r="J147" s="3"/>
      <c r="K147" s="3"/>
      <c r="L147" s="1"/>
      <c r="M147" s="3" t="s">
        <v>21</v>
      </c>
      <c r="N147" s="1" t="s">
        <v>300</v>
      </c>
      <c r="O147" s="1"/>
      <c r="P147" s="3" t="s">
        <v>26</v>
      </c>
      <c r="Q147" s="1" t="s">
        <v>301</v>
      </c>
      <c r="R147" s="3" t="s">
        <v>21</v>
      </c>
      <c r="S147" s="3"/>
      <c r="T147" s="3"/>
      <c r="U147" s="3"/>
      <c r="V147" s="3"/>
      <c r="W147" s="3"/>
      <c r="X147" s="3"/>
      <c r="Y147" s="3"/>
    </row>
    <row r="148" spans="1:25" ht="28" x14ac:dyDescent="0.15">
      <c r="A148" s="2">
        <v>43546.836989224539</v>
      </c>
      <c r="B148" s="3" t="s">
        <v>37</v>
      </c>
      <c r="C148" s="3" t="s">
        <v>19</v>
      </c>
      <c r="D148" s="3" t="s">
        <v>23</v>
      </c>
      <c r="E148" s="1" t="s">
        <v>302</v>
      </c>
      <c r="F148" s="1"/>
      <c r="G148" s="3"/>
      <c r="H148" s="3"/>
      <c r="I148" s="1"/>
      <c r="J148" s="3"/>
      <c r="K148" s="3"/>
      <c r="L148" s="1"/>
      <c r="M148" s="3" t="s">
        <v>26</v>
      </c>
      <c r="N148" s="1" t="s">
        <v>303</v>
      </c>
      <c r="O148" s="1"/>
      <c r="P148" s="3" t="s">
        <v>26</v>
      </c>
      <c r="Q148" s="1" t="s">
        <v>304</v>
      </c>
      <c r="R148" s="3" t="s">
        <v>21</v>
      </c>
      <c r="S148" s="3"/>
      <c r="T148" s="3"/>
      <c r="U148" s="3"/>
      <c r="V148" s="3"/>
      <c r="W148" s="3"/>
      <c r="X148" s="3"/>
      <c r="Y148" s="3"/>
    </row>
    <row r="149" spans="1:25" ht="13" x14ac:dyDescent="0.15">
      <c r="A149" s="2">
        <v>43546.838572893517</v>
      </c>
      <c r="B149" s="3" t="s">
        <v>16</v>
      </c>
      <c r="C149" s="3" t="s">
        <v>29</v>
      </c>
      <c r="D149" s="3" t="s">
        <v>68</v>
      </c>
      <c r="E149" s="1"/>
      <c r="F149" s="1"/>
      <c r="G149" s="3"/>
      <c r="H149" s="3"/>
      <c r="I149" s="1"/>
      <c r="J149" s="3" t="s">
        <v>18</v>
      </c>
      <c r="K149" s="3" t="s">
        <v>19</v>
      </c>
      <c r="L149" s="1"/>
      <c r="M149" s="3"/>
      <c r="N149" s="1"/>
      <c r="O149" s="1"/>
      <c r="P149" s="3" t="s">
        <v>26</v>
      </c>
      <c r="Q149" s="1"/>
      <c r="R149" s="3" t="s">
        <v>21</v>
      </c>
      <c r="S149" s="3"/>
      <c r="T149" s="3"/>
      <c r="U149" s="3"/>
      <c r="V149" s="3"/>
      <c r="W149" s="3"/>
      <c r="X149" s="3"/>
      <c r="Y149" s="3"/>
    </row>
    <row r="150" spans="1:25" ht="42" x14ac:dyDescent="0.15">
      <c r="A150" s="2">
        <v>43551.621095706018</v>
      </c>
      <c r="B150" s="3" t="s">
        <v>16</v>
      </c>
      <c r="C150" s="3" t="s">
        <v>29</v>
      </c>
      <c r="D150" s="3" t="s">
        <v>23</v>
      </c>
      <c r="E150" s="1" t="s">
        <v>305</v>
      </c>
      <c r="F150" s="1"/>
      <c r="G150" s="3"/>
      <c r="H150" s="3"/>
      <c r="I150" s="1"/>
      <c r="J150" s="3" t="s">
        <v>18</v>
      </c>
      <c r="K150" s="3" t="s">
        <v>19</v>
      </c>
      <c r="L150" s="1" t="s">
        <v>306</v>
      </c>
      <c r="M150" s="3"/>
      <c r="N150" s="1"/>
      <c r="O150" s="1"/>
      <c r="P150" s="3" t="s">
        <v>26</v>
      </c>
      <c r="Q150" s="1" t="s">
        <v>307</v>
      </c>
      <c r="R150" s="3" t="s">
        <v>82</v>
      </c>
      <c r="S150" s="3"/>
      <c r="T150" s="3"/>
      <c r="U150" s="3"/>
      <c r="V150" s="3"/>
      <c r="W150" s="3"/>
      <c r="X150" s="3"/>
      <c r="Y150" s="3"/>
    </row>
    <row r="151" spans="1:25" ht="28" x14ac:dyDescent="0.15">
      <c r="A151" s="2">
        <v>43546.849568101854</v>
      </c>
      <c r="B151" s="3" t="s">
        <v>22</v>
      </c>
      <c r="C151" s="3" t="s">
        <v>19</v>
      </c>
      <c r="D151" s="3" t="s">
        <v>23</v>
      </c>
      <c r="E151" s="1" t="s">
        <v>308</v>
      </c>
      <c r="F151" s="1"/>
      <c r="G151" s="3"/>
      <c r="H151" s="3"/>
      <c r="I151" s="1"/>
      <c r="J151" s="3"/>
      <c r="K151" s="3"/>
      <c r="L151" s="1"/>
      <c r="M151" s="3"/>
      <c r="N151" s="1"/>
      <c r="O151" s="1" t="s">
        <v>309</v>
      </c>
      <c r="P151" s="3" t="s">
        <v>26</v>
      </c>
      <c r="Q151" s="1" t="s">
        <v>310</v>
      </c>
      <c r="R151" s="3" t="s">
        <v>21</v>
      </c>
      <c r="S151" s="3"/>
      <c r="T151" s="3"/>
      <c r="U151" s="3"/>
      <c r="V151" s="3"/>
      <c r="W151" s="3"/>
      <c r="X151" s="3"/>
      <c r="Y151" s="3"/>
    </row>
    <row r="152" spans="1:25" ht="14" x14ac:dyDescent="0.15">
      <c r="A152" s="2">
        <v>43546.851546550926</v>
      </c>
      <c r="B152" s="3" t="s">
        <v>16</v>
      </c>
      <c r="C152" s="3" t="s">
        <v>19</v>
      </c>
      <c r="D152" s="3" t="s">
        <v>23</v>
      </c>
      <c r="E152" s="1" t="s">
        <v>311</v>
      </c>
      <c r="F152" s="1"/>
      <c r="G152" s="3"/>
      <c r="H152" s="3"/>
      <c r="I152" s="1"/>
      <c r="J152" s="3" t="s">
        <v>36</v>
      </c>
      <c r="K152" s="3" t="s">
        <v>19</v>
      </c>
      <c r="L152" s="1" t="s">
        <v>312</v>
      </c>
      <c r="M152" s="3"/>
      <c r="N152" s="1"/>
      <c r="O152" s="1"/>
      <c r="P152" s="3" t="s">
        <v>26</v>
      </c>
      <c r="Q152" s="1" t="s">
        <v>313</v>
      </c>
      <c r="R152" s="3" t="s">
        <v>21</v>
      </c>
      <c r="S152" s="3"/>
      <c r="T152" s="3"/>
      <c r="U152" s="3"/>
      <c r="V152" s="3"/>
      <c r="W152" s="3"/>
      <c r="X152" s="3"/>
      <c r="Y152" s="3"/>
    </row>
    <row r="153" spans="1:25" ht="98" x14ac:dyDescent="0.15">
      <c r="A153" s="2">
        <v>43551.679089108795</v>
      </c>
      <c r="B153" s="3" t="s">
        <v>22</v>
      </c>
      <c r="C153" s="3" t="s">
        <v>29</v>
      </c>
      <c r="D153" s="3" t="s">
        <v>23</v>
      </c>
      <c r="E153" s="1" t="s">
        <v>314</v>
      </c>
      <c r="F153" s="1"/>
      <c r="G153" s="3"/>
      <c r="H153" s="3"/>
      <c r="I153" s="1"/>
      <c r="J153" s="3"/>
      <c r="K153" s="3"/>
      <c r="L153" s="1"/>
      <c r="M153" s="3"/>
      <c r="N153" s="1"/>
      <c r="O153" s="1" t="s">
        <v>315</v>
      </c>
      <c r="P153" s="3" t="s">
        <v>26</v>
      </c>
      <c r="Q153" s="1" t="s">
        <v>316</v>
      </c>
      <c r="R153" s="3" t="s">
        <v>82</v>
      </c>
      <c r="S153" s="3"/>
      <c r="T153" s="3"/>
      <c r="U153" s="3"/>
      <c r="V153" s="3"/>
      <c r="W153" s="3"/>
      <c r="X153" s="3"/>
      <c r="Y153" s="3"/>
    </row>
    <row r="154" spans="1:25" ht="14" x14ac:dyDescent="0.15">
      <c r="A154" s="2">
        <v>43546.946972905091</v>
      </c>
      <c r="B154" s="3" t="s">
        <v>22</v>
      </c>
      <c r="C154" s="3" t="s">
        <v>317</v>
      </c>
      <c r="D154" s="3" t="s">
        <v>23</v>
      </c>
      <c r="E154" s="1"/>
      <c r="F154" s="1"/>
      <c r="G154" s="3"/>
      <c r="H154" s="3"/>
      <c r="I154" s="1"/>
      <c r="J154" s="3"/>
      <c r="K154" s="3"/>
      <c r="L154" s="1"/>
      <c r="M154" s="3"/>
      <c r="N154" s="1"/>
      <c r="O154" s="1"/>
      <c r="P154" s="3" t="s">
        <v>20</v>
      </c>
      <c r="Q154" s="1" t="s">
        <v>21</v>
      </c>
      <c r="R154" s="3" t="s">
        <v>21</v>
      </c>
      <c r="S154" s="3"/>
      <c r="T154" s="3"/>
      <c r="U154" s="3"/>
      <c r="V154" s="3"/>
      <c r="W154" s="3"/>
      <c r="X154" s="3"/>
      <c r="Y154" s="3"/>
    </row>
    <row r="155" spans="1:25" ht="13" x14ac:dyDescent="0.15">
      <c r="A155" s="2">
        <v>43546.954852627314</v>
      </c>
      <c r="B155" s="3" t="s">
        <v>16</v>
      </c>
      <c r="C155" s="3" t="s">
        <v>29</v>
      </c>
      <c r="D155" s="3" t="s">
        <v>23</v>
      </c>
      <c r="E155" s="1"/>
      <c r="F155" s="1"/>
      <c r="G155" s="3"/>
      <c r="H155" s="3"/>
      <c r="I155" s="1"/>
      <c r="J155" s="3" t="s">
        <v>36</v>
      </c>
      <c r="K155" s="3" t="s">
        <v>19</v>
      </c>
      <c r="L155" s="1"/>
      <c r="M155" s="3"/>
      <c r="N155" s="1"/>
      <c r="O155" s="1"/>
      <c r="P155" s="3" t="s">
        <v>26</v>
      </c>
      <c r="Q155" s="1"/>
      <c r="R155" s="3" t="s">
        <v>21</v>
      </c>
      <c r="S155" s="3"/>
      <c r="T155" s="3"/>
      <c r="U155" s="3"/>
      <c r="V155" s="3"/>
      <c r="W155" s="3"/>
      <c r="X155" s="3"/>
      <c r="Y155" s="3"/>
    </row>
    <row r="156" spans="1:25" ht="14" x14ac:dyDescent="0.15">
      <c r="A156" s="2">
        <v>43546.964722789351</v>
      </c>
      <c r="B156" s="3" t="s">
        <v>22</v>
      </c>
      <c r="C156" s="3" t="s">
        <v>19</v>
      </c>
      <c r="D156" s="3" t="s">
        <v>23</v>
      </c>
      <c r="E156" s="1" t="s">
        <v>318</v>
      </c>
      <c r="F156" s="1" t="s">
        <v>318</v>
      </c>
      <c r="G156" s="3"/>
      <c r="H156" s="3"/>
      <c r="I156" s="1"/>
      <c r="J156" s="3"/>
      <c r="K156" s="3"/>
      <c r="L156" s="1"/>
      <c r="M156" s="3"/>
      <c r="N156" s="1"/>
      <c r="O156" s="1" t="s">
        <v>319</v>
      </c>
      <c r="P156" s="3" t="s">
        <v>26</v>
      </c>
      <c r="Q156" s="1" t="s">
        <v>320</v>
      </c>
      <c r="R156" s="3" t="s">
        <v>21</v>
      </c>
      <c r="S156" s="3"/>
      <c r="T156" s="3"/>
      <c r="U156" s="3"/>
      <c r="V156" s="3"/>
      <c r="W156" s="3"/>
      <c r="X156" s="3"/>
      <c r="Y156" s="3"/>
    </row>
    <row r="157" spans="1:25" ht="42" x14ac:dyDescent="0.15">
      <c r="A157" s="2">
        <v>43552.553823564813</v>
      </c>
      <c r="B157" s="3" t="s">
        <v>22</v>
      </c>
      <c r="C157" s="3" t="s">
        <v>17</v>
      </c>
      <c r="D157" s="3" t="s">
        <v>23</v>
      </c>
      <c r="E157" s="1" t="s">
        <v>321</v>
      </c>
      <c r="F157" s="1"/>
      <c r="G157" s="3"/>
      <c r="H157" s="3"/>
      <c r="I157" s="1"/>
      <c r="J157" s="3"/>
      <c r="K157" s="3"/>
      <c r="L157" s="1"/>
      <c r="M157" s="3"/>
      <c r="N157" s="1"/>
      <c r="O157" s="1" t="s">
        <v>322</v>
      </c>
      <c r="P157" s="3" t="s">
        <v>26</v>
      </c>
      <c r="Q157" s="1" t="s">
        <v>323</v>
      </c>
      <c r="R157" s="3" t="s">
        <v>82</v>
      </c>
      <c r="S157" s="3"/>
      <c r="T157" s="3"/>
      <c r="U157" s="3"/>
      <c r="V157" s="3"/>
      <c r="W157" s="3"/>
      <c r="X157" s="3"/>
      <c r="Y157" s="3"/>
    </row>
    <row r="158" spans="1:25" ht="13" x14ac:dyDescent="0.15">
      <c r="A158" s="2">
        <v>43547.013135555557</v>
      </c>
      <c r="B158" s="3" t="s">
        <v>22</v>
      </c>
      <c r="C158" s="3" t="s">
        <v>317</v>
      </c>
      <c r="D158" s="3" t="s">
        <v>23</v>
      </c>
      <c r="E158" s="1"/>
      <c r="F158" s="1"/>
      <c r="G158" s="3"/>
      <c r="H158" s="3"/>
      <c r="I158" s="1"/>
      <c r="J158" s="3"/>
      <c r="K158" s="3"/>
      <c r="L158" s="1"/>
      <c r="M158" s="3"/>
      <c r="N158" s="1"/>
      <c r="O158" s="1"/>
      <c r="P158" s="3" t="s">
        <v>26</v>
      </c>
      <c r="Q158" s="1"/>
      <c r="R158" s="3" t="s">
        <v>21</v>
      </c>
      <c r="S158" s="3"/>
      <c r="T158" s="3"/>
      <c r="U158" s="3"/>
      <c r="V158" s="3"/>
      <c r="W158" s="3"/>
      <c r="X158" s="3"/>
      <c r="Y158" s="3"/>
    </row>
    <row r="159" spans="1:25" ht="13" x14ac:dyDescent="0.15">
      <c r="A159" s="2">
        <v>43547.065293020831</v>
      </c>
      <c r="B159" s="3" t="s">
        <v>16</v>
      </c>
      <c r="C159" s="3" t="s">
        <v>120</v>
      </c>
      <c r="D159" s="3" t="s">
        <v>68</v>
      </c>
      <c r="E159" s="1"/>
      <c r="F159" s="1"/>
      <c r="G159" s="3"/>
      <c r="H159" s="3"/>
      <c r="I159" s="1"/>
      <c r="J159" s="3" t="s">
        <v>36</v>
      </c>
      <c r="K159" s="3" t="s">
        <v>19</v>
      </c>
      <c r="L159" s="1"/>
      <c r="M159" s="3"/>
      <c r="N159" s="1"/>
      <c r="O159" s="1"/>
      <c r="P159" s="3" t="s">
        <v>26</v>
      </c>
      <c r="Q159" s="1"/>
      <c r="R159" s="3" t="s">
        <v>21</v>
      </c>
      <c r="S159" s="3"/>
      <c r="T159" s="3"/>
      <c r="U159" s="3"/>
      <c r="V159" s="3"/>
      <c r="W159" s="3"/>
      <c r="X159" s="3"/>
      <c r="Y159" s="3"/>
    </row>
    <row r="160" spans="1:25" ht="154" x14ac:dyDescent="0.15">
      <c r="A160" s="2">
        <v>43552.772014027782</v>
      </c>
      <c r="B160" s="3" t="s">
        <v>22</v>
      </c>
      <c r="C160" s="3" t="s">
        <v>29</v>
      </c>
      <c r="D160" s="3" t="s">
        <v>23</v>
      </c>
      <c r="E160" s="1" t="s">
        <v>324</v>
      </c>
      <c r="F160" s="1"/>
      <c r="G160" s="3"/>
      <c r="H160" s="3"/>
      <c r="I160" s="1"/>
      <c r="J160" s="3"/>
      <c r="K160" s="3"/>
      <c r="L160" s="1"/>
      <c r="M160" s="3"/>
      <c r="N160" s="1"/>
      <c r="O160" s="1" t="s">
        <v>325</v>
      </c>
      <c r="P160" s="3" t="s">
        <v>26</v>
      </c>
      <c r="Q160" s="1" t="s">
        <v>326</v>
      </c>
      <c r="R160" s="3" t="s">
        <v>82</v>
      </c>
      <c r="S160" s="3"/>
      <c r="T160" s="3"/>
      <c r="U160" s="3"/>
      <c r="V160" s="3"/>
      <c r="W160" s="3"/>
      <c r="X160" s="3"/>
      <c r="Y160" s="3"/>
    </row>
    <row r="161" spans="1:25" ht="14" x14ac:dyDescent="0.15">
      <c r="A161" s="2">
        <v>43553.65360701389</v>
      </c>
      <c r="B161" s="3" t="s">
        <v>16</v>
      </c>
      <c r="C161" s="3" t="s">
        <v>29</v>
      </c>
      <c r="D161" s="3" t="s">
        <v>23</v>
      </c>
      <c r="E161" s="1"/>
      <c r="F161" s="1"/>
      <c r="G161" s="3"/>
      <c r="H161" s="3"/>
      <c r="I161" s="1"/>
      <c r="J161" s="3" t="s">
        <v>18</v>
      </c>
      <c r="K161" s="3" t="s">
        <v>19</v>
      </c>
      <c r="L161" s="1"/>
      <c r="M161" s="3"/>
      <c r="N161" s="1"/>
      <c r="O161" s="1"/>
      <c r="P161" s="3" t="s">
        <v>26</v>
      </c>
      <c r="Q161" s="1" t="s">
        <v>327</v>
      </c>
      <c r="R161" s="3" t="s">
        <v>82</v>
      </c>
      <c r="S161" s="3"/>
      <c r="T161" s="3"/>
      <c r="U161" s="3"/>
      <c r="V161" s="3"/>
      <c r="W161" s="3"/>
      <c r="X161" s="3"/>
      <c r="Y161" s="3"/>
    </row>
    <row r="162" spans="1:25" ht="28" x14ac:dyDescent="0.15">
      <c r="A162" s="2">
        <v>43547.22583693287</v>
      </c>
      <c r="B162" s="3" t="s">
        <v>37</v>
      </c>
      <c r="C162" s="3" t="s">
        <v>29</v>
      </c>
      <c r="D162" s="3" t="s">
        <v>23</v>
      </c>
      <c r="E162" s="1" t="s">
        <v>328</v>
      </c>
      <c r="F162" s="1" t="s">
        <v>328</v>
      </c>
      <c r="G162" s="3"/>
      <c r="H162" s="3"/>
      <c r="I162" s="1"/>
      <c r="J162" s="3"/>
      <c r="K162" s="3"/>
      <c r="L162" s="1"/>
      <c r="M162" s="3" t="s">
        <v>20</v>
      </c>
      <c r="N162" s="1" t="s">
        <v>329</v>
      </c>
      <c r="O162" s="1"/>
      <c r="P162" s="3" t="s">
        <v>26</v>
      </c>
      <c r="Q162" s="1" t="s">
        <v>330</v>
      </c>
      <c r="R162" s="3" t="s">
        <v>21</v>
      </c>
      <c r="S162" s="3"/>
      <c r="T162" s="3"/>
      <c r="U162" s="3"/>
      <c r="V162" s="3"/>
      <c r="W162" s="3"/>
      <c r="X162" s="3"/>
      <c r="Y162" s="3"/>
    </row>
    <row r="163" spans="1:25" ht="42" x14ac:dyDescent="0.15">
      <c r="A163" s="2">
        <v>43554.869858715276</v>
      </c>
      <c r="B163" s="3" t="s">
        <v>37</v>
      </c>
      <c r="C163" s="3" t="s">
        <v>19</v>
      </c>
      <c r="D163" s="3" t="s">
        <v>23</v>
      </c>
      <c r="E163" s="1" t="s">
        <v>331</v>
      </c>
      <c r="F163" s="1" t="s">
        <v>331</v>
      </c>
      <c r="G163" s="3"/>
      <c r="H163" s="3"/>
      <c r="I163" s="1"/>
      <c r="J163" s="3"/>
      <c r="K163" s="3"/>
      <c r="L163" s="1"/>
      <c r="M163" s="3" t="s">
        <v>26</v>
      </c>
      <c r="N163" s="1" t="s">
        <v>332</v>
      </c>
      <c r="O163" s="1"/>
      <c r="P163" s="3" t="s">
        <v>20</v>
      </c>
      <c r="Q163" s="1" t="s">
        <v>333</v>
      </c>
      <c r="R163" s="3" t="s">
        <v>82</v>
      </c>
      <c r="S163" s="3"/>
      <c r="T163" s="3"/>
      <c r="U163" s="3"/>
      <c r="V163" s="3"/>
      <c r="W163" s="3"/>
      <c r="X163" s="3"/>
      <c r="Y163" s="3"/>
    </row>
    <row r="164" spans="1:25" ht="56" x14ac:dyDescent="0.15">
      <c r="A164" s="2">
        <v>43547.349824803241</v>
      </c>
      <c r="B164" s="3" t="s">
        <v>22</v>
      </c>
      <c r="C164" s="3" t="s">
        <v>19</v>
      </c>
      <c r="D164" s="3" t="s">
        <v>23</v>
      </c>
      <c r="E164" s="1"/>
      <c r="F164" s="1"/>
      <c r="G164" s="3"/>
      <c r="H164" s="3"/>
      <c r="I164" s="1"/>
      <c r="J164" s="3"/>
      <c r="K164" s="3"/>
      <c r="L164" s="1"/>
      <c r="M164" s="3"/>
      <c r="N164" s="1"/>
      <c r="O164" s="1" t="s">
        <v>334</v>
      </c>
      <c r="P164" s="3" t="s">
        <v>20</v>
      </c>
      <c r="Q164" s="1"/>
      <c r="R164" s="3" t="s">
        <v>21</v>
      </c>
      <c r="S164" s="3"/>
      <c r="T164" s="3"/>
      <c r="U164" s="3"/>
      <c r="V164" s="3"/>
      <c r="W164" s="3"/>
      <c r="X164" s="3"/>
      <c r="Y164" s="3"/>
    </row>
    <row r="165" spans="1:25" ht="13" x14ac:dyDescent="0.15">
      <c r="A165" s="2">
        <v>43547.411888553237</v>
      </c>
      <c r="B165" s="3" t="s">
        <v>16</v>
      </c>
      <c r="C165" s="3" t="s">
        <v>17</v>
      </c>
      <c r="D165" s="3" t="s">
        <v>23</v>
      </c>
      <c r="E165" s="1"/>
      <c r="F165" s="1"/>
      <c r="G165" s="3"/>
      <c r="H165" s="3"/>
      <c r="I165" s="1"/>
      <c r="J165" s="3" t="s">
        <v>43</v>
      </c>
      <c r="K165" s="3" t="s">
        <v>19</v>
      </c>
      <c r="L165" s="1"/>
      <c r="M165" s="3"/>
      <c r="N165" s="1"/>
      <c r="O165" s="1"/>
      <c r="P165" s="3" t="s">
        <v>26</v>
      </c>
      <c r="Q165" s="1"/>
      <c r="R165" s="3" t="s">
        <v>21</v>
      </c>
      <c r="S165" s="3"/>
      <c r="T165" s="3"/>
      <c r="U165" s="3"/>
      <c r="V165" s="3"/>
      <c r="W165" s="3"/>
      <c r="X165" s="3"/>
      <c r="Y165" s="3"/>
    </row>
    <row r="166" spans="1:25" ht="13" x14ac:dyDescent="0.15">
      <c r="A166" s="2">
        <v>43547.502974571762</v>
      </c>
      <c r="B166" s="3" t="s">
        <v>22</v>
      </c>
      <c r="C166" s="3" t="s">
        <v>19</v>
      </c>
      <c r="D166" s="3" t="s">
        <v>23</v>
      </c>
      <c r="E166" s="1"/>
      <c r="F166" s="1"/>
      <c r="G166" s="3"/>
      <c r="H166" s="3"/>
      <c r="I166" s="1"/>
      <c r="J166" s="3"/>
      <c r="K166" s="3"/>
      <c r="L166" s="1"/>
      <c r="M166" s="3"/>
      <c r="N166" s="1"/>
      <c r="O166" s="1"/>
      <c r="P166" s="3" t="s">
        <v>26</v>
      </c>
      <c r="Q166" s="1"/>
      <c r="R166" s="3" t="s">
        <v>21</v>
      </c>
      <c r="S166" s="3"/>
      <c r="T166" s="3"/>
      <c r="U166" s="3"/>
      <c r="V166" s="3"/>
      <c r="W166" s="3"/>
      <c r="X166" s="3"/>
      <c r="Y166" s="3"/>
    </row>
    <row r="167" spans="1:25" ht="98" x14ac:dyDescent="0.15">
      <c r="A167" s="2">
        <v>43555.086898506939</v>
      </c>
      <c r="B167" s="3" t="s">
        <v>22</v>
      </c>
      <c r="C167" s="3" t="s">
        <v>17</v>
      </c>
      <c r="D167" s="3" t="s">
        <v>23</v>
      </c>
      <c r="E167" s="1" t="s">
        <v>335</v>
      </c>
      <c r="F167" s="1"/>
      <c r="G167" s="3"/>
      <c r="H167" s="3"/>
      <c r="I167" s="1"/>
      <c r="J167" s="3"/>
      <c r="K167" s="3"/>
      <c r="L167" s="1"/>
      <c r="M167" s="3"/>
      <c r="N167" s="1"/>
      <c r="O167" s="1" t="s">
        <v>336</v>
      </c>
      <c r="P167" s="3" t="s">
        <v>26</v>
      </c>
      <c r="Q167" s="1" t="s">
        <v>337</v>
      </c>
      <c r="R167" s="3" t="s">
        <v>82</v>
      </c>
      <c r="S167" s="3"/>
      <c r="T167" s="3"/>
      <c r="U167" s="3"/>
      <c r="V167" s="3"/>
      <c r="W167" s="3"/>
      <c r="X167" s="3"/>
      <c r="Y167" s="3"/>
    </row>
    <row r="168" spans="1:25" ht="28" x14ac:dyDescent="0.15">
      <c r="A168" s="2">
        <v>43555.465275324073</v>
      </c>
      <c r="B168" s="3" t="s">
        <v>16</v>
      </c>
      <c r="C168" s="3" t="s">
        <v>19</v>
      </c>
      <c r="D168" s="3" t="s">
        <v>23</v>
      </c>
      <c r="E168" s="1" t="s">
        <v>338</v>
      </c>
      <c r="F168" s="1" t="s">
        <v>338</v>
      </c>
      <c r="G168" s="3"/>
      <c r="H168" s="3"/>
      <c r="I168" s="1"/>
      <c r="J168" s="3" t="s">
        <v>36</v>
      </c>
      <c r="K168" s="3" t="s">
        <v>19</v>
      </c>
      <c r="L168" s="1" t="s">
        <v>339</v>
      </c>
      <c r="M168" s="3"/>
      <c r="N168" s="1"/>
      <c r="O168" s="1"/>
      <c r="P168" s="3" t="s">
        <v>26</v>
      </c>
      <c r="Q168" s="1" t="s">
        <v>340</v>
      </c>
      <c r="R168" s="3" t="s">
        <v>82</v>
      </c>
      <c r="S168" s="3"/>
      <c r="T168" s="3"/>
      <c r="U168" s="3"/>
      <c r="V168" s="3"/>
      <c r="W168" s="3"/>
      <c r="X168" s="3"/>
      <c r="Y168" s="3"/>
    </row>
    <row r="169" spans="1:25" ht="84" x14ac:dyDescent="0.15">
      <c r="A169" s="2">
        <v>43555.782176944442</v>
      </c>
      <c r="B169" s="3" t="s">
        <v>22</v>
      </c>
      <c r="C169" s="3" t="s">
        <v>29</v>
      </c>
      <c r="D169" s="3" t="s">
        <v>23</v>
      </c>
      <c r="E169" s="1" t="s">
        <v>341</v>
      </c>
      <c r="F169" s="1"/>
      <c r="G169" s="3"/>
      <c r="H169" s="3"/>
      <c r="I169" s="1"/>
      <c r="J169" s="3"/>
      <c r="K169" s="3"/>
      <c r="L169" s="1"/>
      <c r="M169" s="3"/>
      <c r="N169" s="1"/>
      <c r="O169" s="1" t="s">
        <v>342</v>
      </c>
      <c r="P169" s="3" t="s">
        <v>26</v>
      </c>
      <c r="Q169" s="1" t="s">
        <v>343</v>
      </c>
      <c r="R169" s="3" t="s">
        <v>82</v>
      </c>
      <c r="S169" s="3"/>
      <c r="T169" s="3"/>
      <c r="U169" s="3"/>
      <c r="V169" s="3"/>
      <c r="W169" s="3"/>
      <c r="X169" s="3"/>
      <c r="Y169" s="3"/>
    </row>
    <row r="170" spans="1:25" ht="13" x14ac:dyDescent="0.15">
      <c r="A170" s="2">
        <v>43547.572597685183</v>
      </c>
      <c r="B170" s="3" t="s">
        <v>16</v>
      </c>
      <c r="C170" s="3" t="s">
        <v>344</v>
      </c>
      <c r="D170" s="3" t="s">
        <v>23</v>
      </c>
      <c r="E170" s="1"/>
      <c r="F170" s="1"/>
      <c r="G170" s="3"/>
      <c r="H170" s="3"/>
      <c r="I170" s="1"/>
      <c r="J170" s="3" t="s">
        <v>18</v>
      </c>
      <c r="K170" s="3" t="s">
        <v>345</v>
      </c>
      <c r="L170" s="1"/>
      <c r="M170" s="3"/>
      <c r="N170" s="1"/>
      <c r="O170" s="1"/>
      <c r="P170" s="3" t="s">
        <v>26</v>
      </c>
      <c r="Q170" s="1"/>
      <c r="R170" s="3" t="s">
        <v>21</v>
      </c>
      <c r="S170" s="3"/>
      <c r="T170" s="3"/>
      <c r="U170" s="3"/>
      <c r="V170" s="3"/>
      <c r="W170" s="3"/>
      <c r="X170" s="3"/>
      <c r="Y170" s="3"/>
    </row>
    <row r="171" spans="1:25" ht="28" x14ac:dyDescent="0.15">
      <c r="A171" s="2">
        <v>43547.623365312495</v>
      </c>
      <c r="B171" s="3" t="s">
        <v>22</v>
      </c>
      <c r="C171" s="3" t="s">
        <v>19</v>
      </c>
      <c r="D171" s="3" t="s">
        <v>23</v>
      </c>
      <c r="E171" s="1" t="s">
        <v>346</v>
      </c>
      <c r="F171" s="1"/>
      <c r="G171" s="3"/>
      <c r="H171" s="3"/>
      <c r="I171" s="1"/>
      <c r="J171" s="3"/>
      <c r="K171" s="3"/>
      <c r="L171" s="1"/>
      <c r="M171" s="3"/>
      <c r="N171" s="1"/>
      <c r="O171" s="1" t="s">
        <v>347</v>
      </c>
      <c r="P171" s="3" t="s">
        <v>26</v>
      </c>
      <c r="Q171" s="1"/>
      <c r="R171" s="3" t="s">
        <v>21</v>
      </c>
      <c r="S171" s="3"/>
      <c r="T171" s="3"/>
      <c r="U171" s="3"/>
      <c r="V171" s="3"/>
      <c r="W171" s="3"/>
      <c r="X171" s="3"/>
      <c r="Y171" s="3"/>
    </row>
    <row r="172" spans="1:25" ht="13" x14ac:dyDescent="0.15">
      <c r="A172" s="2">
        <v>43547.671861875002</v>
      </c>
      <c r="B172" s="3" t="s">
        <v>16</v>
      </c>
      <c r="C172" s="3" t="s">
        <v>19</v>
      </c>
      <c r="D172" s="3" t="s">
        <v>23</v>
      </c>
      <c r="E172" s="1"/>
      <c r="F172" s="1"/>
      <c r="G172" s="3"/>
      <c r="H172" s="3"/>
      <c r="I172" s="1"/>
      <c r="J172" s="3" t="s">
        <v>43</v>
      </c>
      <c r="K172" s="3" t="s">
        <v>19</v>
      </c>
      <c r="L172" s="1"/>
      <c r="M172" s="3"/>
      <c r="N172" s="1"/>
      <c r="O172" s="1"/>
      <c r="P172" s="3" t="s">
        <v>26</v>
      </c>
      <c r="Q172" s="1"/>
      <c r="R172" s="3" t="s">
        <v>21</v>
      </c>
      <c r="S172" s="3"/>
      <c r="T172" s="3"/>
      <c r="U172" s="3"/>
      <c r="V172" s="3"/>
      <c r="W172" s="3"/>
      <c r="X172" s="3"/>
      <c r="Y172" s="3"/>
    </row>
    <row r="173" spans="1:25" ht="42" x14ac:dyDescent="0.15">
      <c r="A173" s="2">
        <v>43547.679769456023</v>
      </c>
      <c r="B173" s="3" t="s">
        <v>16</v>
      </c>
      <c r="C173" s="3" t="s">
        <v>29</v>
      </c>
      <c r="D173" s="3" t="s">
        <v>23</v>
      </c>
      <c r="E173" s="1" t="s">
        <v>348</v>
      </c>
      <c r="F173" s="1"/>
      <c r="G173" s="3"/>
      <c r="H173" s="3"/>
      <c r="I173" s="1"/>
      <c r="J173" s="3" t="s">
        <v>43</v>
      </c>
      <c r="K173" s="3" t="s">
        <v>19</v>
      </c>
      <c r="L173" s="1" t="s">
        <v>349</v>
      </c>
      <c r="M173" s="3"/>
      <c r="N173" s="1"/>
      <c r="O173" s="1"/>
      <c r="P173" s="3" t="s">
        <v>26</v>
      </c>
      <c r="Q173" s="1"/>
      <c r="R173" s="3" t="s">
        <v>21</v>
      </c>
      <c r="S173" s="3"/>
      <c r="T173" s="3"/>
      <c r="U173" s="3"/>
      <c r="V173" s="3"/>
      <c r="W173" s="3"/>
      <c r="X173" s="3"/>
      <c r="Y173" s="3"/>
    </row>
    <row r="174" spans="1:25" ht="28" x14ac:dyDescent="0.15">
      <c r="A174" s="2">
        <v>43556.419864247684</v>
      </c>
      <c r="B174" s="3" t="s">
        <v>37</v>
      </c>
      <c r="C174" s="3" t="s">
        <v>176</v>
      </c>
      <c r="D174" s="3" t="s">
        <v>23</v>
      </c>
      <c r="E174" s="1" t="s">
        <v>350</v>
      </c>
      <c r="F174" s="1"/>
      <c r="G174" s="3"/>
      <c r="H174" s="3"/>
      <c r="I174" s="1"/>
      <c r="J174" s="3"/>
      <c r="K174" s="3"/>
      <c r="L174" s="1"/>
      <c r="M174" s="3" t="s">
        <v>20</v>
      </c>
      <c r="N174" s="1" t="s">
        <v>351</v>
      </c>
      <c r="O174" s="1"/>
      <c r="P174" s="3" t="s">
        <v>26</v>
      </c>
      <c r="Q174" s="1" t="s">
        <v>352</v>
      </c>
      <c r="R174" s="3" t="s">
        <v>82</v>
      </c>
      <c r="S174" s="3"/>
      <c r="T174" s="3"/>
      <c r="U174" s="3"/>
      <c r="V174" s="3"/>
      <c r="W174" s="3"/>
      <c r="X174" s="3"/>
      <c r="Y174" s="3"/>
    </row>
    <row r="175" spans="1:25" ht="13" x14ac:dyDescent="0.15">
      <c r="A175" s="2">
        <v>43547.710986550926</v>
      </c>
      <c r="B175" s="3" t="s">
        <v>37</v>
      </c>
      <c r="C175" s="3" t="s">
        <v>19</v>
      </c>
      <c r="D175" s="3" t="s">
        <v>68</v>
      </c>
      <c r="E175" s="1"/>
      <c r="F175" s="1"/>
      <c r="G175" s="3"/>
      <c r="H175" s="3"/>
      <c r="I175" s="1"/>
      <c r="J175" s="3"/>
      <c r="K175" s="3"/>
      <c r="L175" s="1"/>
      <c r="M175" s="3" t="s">
        <v>21</v>
      </c>
      <c r="N175" s="1"/>
      <c r="O175" s="1"/>
      <c r="P175" s="3" t="s">
        <v>26</v>
      </c>
      <c r="Q175" s="1"/>
      <c r="R175" s="3" t="s">
        <v>21</v>
      </c>
      <c r="S175" s="3"/>
      <c r="T175" s="3"/>
      <c r="U175" s="3"/>
      <c r="V175" s="3"/>
      <c r="W175" s="3"/>
      <c r="X175" s="3"/>
      <c r="Y175" s="3"/>
    </row>
    <row r="176" spans="1:25" ht="14" x14ac:dyDescent="0.15">
      <c r="A176" s="2">
        <v>43547.723399247683</v>
      </c>
      <c r="B176" s="3" t="s">
        <v>22</v>
      </c>
      <c r="C176" s="3" t="s">
        <v>19</v>
      </c>
      <c r="D176" s="3" t="s">
        <v>68</v>
      </c>
      <c r="E176" s="1"/>
      <c r="F176" s="1"/>
      <c r="G176" s="3"/>
      <c r="H176" s="3"/>
      <c r="I176" s="1"/>
      <c r="J176" s="3"/>
      <c r="K176" s="3"/>
      <c r="L176" s="1"/>
      <c r="M176" s="3"/>
      <c r="N176" s="1"/>
      <c r="O176" s="1" t="s">
        <v>87</v>
      </c>
      <c r="P176" s="3" t="s">
        <v>26</v>
      </c>
      <c r="Q176" s="1"/>
      <c r="R176" s="3" t="s">
        <v>21</v>
      </c>
      <c r="S176" s="3"/>
      <c r="T176" s="3"/>
      <c r="U176" s="3"/>
      <c r="V176" s="3"/>
      <c r="W176" s="3"/>
      <c r="X176" s="3"/>
      <c r="Y176" s="3"/>
    </row>
    <row r="177" spans="1:25" ht="13" x14ac:dyDescent="0.15">
      <c r="A177" s="2">
        <v>43547.726993854165</v>
      </c>
      <c r="B177" s="3" t="s">
        <v>16</v>
      </c>
      <c r="C177" s="3" t="s">
        <v>317</v>
      </c>
      <c r="D177" s="3" t="s">
        <v>68</v>
      </c>
      <c r="E177" s="1"/>
      <c r="F177" s="1"/>
      <c r="G177" s="3"/>
      <c r="H177" s="3"/>
      <c r="I177" s="1"/>
      <c r="J177" s="3" t="s">
        <v>18</v>
      </c>
      <c r="K177" s="3"/>
      <c r="L177" s="1"/>
      <c r="M177" s="3"/>
      <c r="N177" s="1"/>
      <c r="O177" s="1"/>
      <c r="P177" s="3" t="s">
        <v>20</v>
      </c>
      <c r="Q177" s="1"/>
      <c r="R177" s="3" t="s">
        <v>21</v>
      </c>
      <c r="S177" s="3"/>
      <c r="T177" s="3"/>
      <c r="U177" s="3"/>
      <c r="V177" s="3"/>
      <c r="W177" s="3"/>
      <c r="X177" s="3"/>
      <c r="Y177" s="3"/>
    </row>
    <row r="178" spans="1:25" ht="13" x14ac:dyDescent="0.15">
      <c r="A178" s="2">
        <v>43547.734724259259</v>
      </c>
      <c r="B178" s="3" t="s">
        <v>16</v>
      </c>
      <c r="C178" s="3" t="s">
        <v>19</v>
      </c>
      <c r="D178" s="3" t="s">
        <v>23</v>
      </c>
      <c r="E178" s="1"/>
      <c r="F178" s="1"/>
      <c r="G178" s="3"/>
      <c r="H178" s="3"/>
      <c r="I178" s="1"/>
      <c r="J178" s="3" t="s">
        <v>43</v>
      </c>
      <c r="K178" s="3" t="s">
        <v>19</v>
      </c>
      <c r="L178" s="1"/>
      <c r="M178" s="3"/>
      <c r="N178" s="1"/>
      <c r="O178" s="1"/>
      <c r="P178" s="3" t="s">
        <v>26</v>
      </c>
      <c r="Q178" s="1"/>
      <c r="R178" s="3" t="s">
        <v>21</v>
      </c>
      <c r="S178" s="3"/>
      <c r="T178" s="3"/>
      <c r="U178" s="3"/>
      <c r="V178" s="3"/>
      <c r="W178" s="3"/>
      <c r="X178" s="3"/>
      <c r="Y178" s="3"/>
    </row>
    <row r="179" spans="1:25" ht="84" x14ac:dyDescent="0.15">
      <c r="A179" s="2">
        <v>43556.85718791667</v>
      </c>
      <c r="B179" s="3" t="s">
        <v>37</v>
      </c>
      <c r="C179" s="3" t="s">
        <v>353</v>
      </c>
      <c r="D179" s="3" t="s">
        <v>23</v>
      </c>
      <c r="E179" s="1" t="s">
        <v>354</v>
      </c>
      <c r="F179" s="1"/>
      <c r="G179" s="3"/>
      <c r="H179" s="3"/>
      <c r="I179" s="1"/>
      <c r="J179" s="3"/>
      <c r="K179" s="3"/>
      <c r="L179" s="1"/>
      <c r="M179" s="3"/>
      <c r="N179" s="1"/>
      <c r="O179" s="1" t="s">
        <v>355</v>
      </c>
      <c r="P179" s="3" t="s">
        <v>26</v>
      </c>
      <c r="Q179" s="1" t="s">
        <v>356</v>
      </c>
      <c r="R179" s="3" t="s">
        <v>82</v>
      </c>
      <c r="S179" s="3"/>
      <c r="T179" s="3"/>
      <c r="U179" s="3"/>
      <c r="V179" s="3"/>
      <c r="W179" s="3"/>
      <c r="X179" s="3"/>
      <c r="Y179" s="3"/>
    </row>
    <row r="180" spans="1:25" ht="13" x14ac:dyDescent="0.15">
      <c r="A180" s="2">
        <v>43547.845404687498</v>
      </c>
      <c r="B180" s="3" t="s">
        <v>16</v>
      </c>
      <c r="C180" s="3" t="s">
        <v>29</v>
      </c>
      <c r="D180" s="3" t="s">
        <v>23</v>
      </c>
      <c r="E180" s="1"/>
      <c r="F180" s="1"/>
      <c r="G180" s="3"/>
      <c r="H180" s="3"/>
      <c r="I180" s="1"/>
      <c r="J180" s="3" t="s">
        <v>18</v>
      </c>
      <c r="K180" s="3" t="s">
        <v>19</v>
      </c>
      <c r="L180" s="1"/>
      <c r="M180" s="3"/>
      <c r="N180" s="1"/>
      <c r="O180" s="1"/>
      <c r="P180" s="3" t="s">
        <v>26</v>
      </c>
      <c r="Q180" s="1"/>
      <c r="R180" s="3" t="s">
        <v>21</v>
      </c>
      <c r="S180" s="3"/>
      <c r="T180" s="3"/>
      <c r="U180" s="3"/>
      <c r="V180" s="3"/>
      <c r="W180" s="3"/>
      <c r="X180" s="3"/>
      <c r="Y180" s="3"/>
    </row>
    <row r="181" spans="1:25" ht="13" x14ac:dyDescent="0.15">
      <c r="A181" s="2">
        <v>43547.846445590279</v>
      </c>
      <c r="B181" s="3" t="s">
        <v>22</v>
      </c>
      <c r="C181" s="3" t="s">
        <v>19</v>
      </c>
      <c r="D181" s="3" t="s">
        <v>23</v>
      </c>
      <c r="E181" s="1"/>
      <c r="F181" s="1"/>
      <c r="G181" s="3"/>
      <c r="H181" s="3"/>
      <c r="I181" s="1"/>
      <c r="J181" s="3"/>
      <c r="K181" s="3"/>
      <c r="L181" s="1"/>
      <c r="M181" s="3"/>
      <c r="N181" s="1"/>
      <c r="O181" s="1"/>
      <c r="P181" s="3" t="s">
        <v>26</v>
      </c>
      <c r="Q181" s="1"/>
      <c r="R181" s="3" t="s">
        <v>21</v>
      </c>
      <c r="S181" s="3"/>
      <c r="T181" s="3"/>
      <c r="U181" s="3"/>
      <c r="V181" s="3"/>
      <c r="W181" s="3"/>
      <c r="X181" s="3"/>
      <c r="Y181" s="3"/>
    </row>
    <row r="182" spans="1:25" ht="98" x14ac:dyDescent="0.15">
      <c r="A182" s="2">
        <v>43557.606426712962</v>
      </c>
      <c r="B182" s="3" t="s">
        <v>97</v>
      </c>
      <c r="C182" s="3" t="s">
        <v>41</v>
      </c>
      <c r="D182" s="3" t="s">
        <v>23</v>
      </c>
      <c r="E182" s="1" t="s">
        <v>357</v>
      </c>
      <c r="F182" s="1"/>
      <c r="G182" s="3" t="s">
        <v>358</v>
      </c>
      <c r="H182" s="3" t="s">
        <v>20</v>
      </c>
      <c r="I182" s="1" t="s">
        <v>359</v>
      </c>
      <c r="J182" s="3"/>
      <c r="K182" s="3"/>
      <c r="L182" s="1"/>
      <c r="M182" s="3"/>
      <c r="N182" s="1"/>
      <c r="O182" s="1"/>
      <c r="P182" s="3" t="s">
        <v>26</v>
      </c>
      <c r="Q182" s="1" t="s">
        <v>360</v>
      </c>
      <c r="R182" s="3" t="s">
        <v>82</v>
      </c>
      <c r="S182" s="3"/>
      <c r="T182" s="3"/>
      <c r="U182" s="3"/>
      <c r="V182" s="3"/>
      <c r="W182" s="3"/>
      <c r="X182" s="3"/>
      <c r="Y182" s="3"/>
    </row>
    <row r="183" spans="1:25" ht="13" x14ac:dyDescent="0.15">
      <c r="A183" s="2">
        <v>43548.0766</v>
      </c>
      <c r="B183" s="3" t="s">
        <v>16</v>
      </c>
      <c r="C183" s="3" t="s">
        <v>50</v>
      </c>
      <c r="D183" s="3" t="s">
        <v>23</v>
      </c>
      <c r="E183" s="1"/>
      <c r="F183" s="1"/>
      <c r="G183" s="3"/>
      <c r="H183" s="3"/>
      <c r="I183" s="1"/>
      <c r="J183" s="3" t="s">
        <v>43</v>
      </c>
      <c r="K183" s="3" t="s">
        <v>19</v>
      </c>
      <c r="L183" s="1"/>
      <c r="M183" s="3"/>
      <c r="N183" s="1"/>
      <c r="O183" s="1"/>
      <c r="P183" s="3" t="s">
        <v>26</v>
      </c>
      <c r="Q183" s="1"/>
      <c r="R183" s="3" t="s">
        <v>21</v>
      </c>
      <c r="S183" s="3"/>
      <c r="T183" s="3"/>
      <c r="U183" s="3"/>
      <c r="V183" s="3"/>
      <c r="W183" s="3"/>
      <c r="X183" s="3"/>
      <c r="Y183" s="3"/>
    </row>
    <row r="184" spans="1:25" ht="13" x14ac:dyDescent="0.15">
      <c r="A184" s="2">
        <v>43548.102287604168</v>
      </c>
      <c r="B184" s="3" t="s">
        <v>22</v>
      </c>
      <c r="C184" s="3" t="s">
        <v>19</v>
      </c>
      <c r="D184" s="3" t="s">
        <v>68</v>
      </c>
      <c r="E184" s="1"/>
      <c r="F184" s="1"/>
      <c r="G184" s="3"/>
      <c r="H184" s="3"/>
      <c r="I184" s="1"/>
      <c r="J184" s="3"/>
      <c r="K184" s="3"/>
      <c r="L184" s="1"/>
      <c r="M184" s="3"/>
      <c r="N184" s="1"/>
      <c r="O184" s="1"/>
      <c r="P184" s="3" t="s">
        <v>26</v>
      </c>
      <c r="Q184" s="1"/>
      <c r="R184" s="3" t="s">
        <v>21</v>
      </c>
      <c r="S184" s="3"/>
      <c r="T184" s="3"/>
      <c r="U184" s="3"/>
      <c r="V184" s="3"/>
      <c r="W184" s="3"/>
      <c r="X184" s="3"/>
      <c r="Y184" s="3"/>
    </row>
    <row r="185" spans="1:25" ht="14" x14ac:dyDescent="0.15">
      <c r="A185" s="2">
        <v>43548.358532847225</v>
      </c>
      <c r="B185" s="3" t="s">
        <v>22</v>
      </c>
      <c r="C185" s="3" t="s">
        <v>29</v>
      </c>
      <c r="D185" s="3" t="s">
        <v>68</v>
      </c>
      <c r="E185" s="1" t="s">
        <v>361</v>
      </c>
      <c r="F185" s="1"/>
      <c r="G185" s="3"/>
      <c r="H185" s="3"/>
      <c r="I185" s="1"/>
      <c r="J185" s="3"/>
      <c r="K185" s="3"/>
      <c r="L185" s="1"/>
      <c r="M185" s="3"/>
      <c r="N185" s="1"/>
      <c r="O185" s="1"/>
      <c r="P185" s="3" t="s">
        <v>21</v>
      </c>
      <c r="Q185" s="1"/>
      <c r="R185" s="3" t="s">
        <v>21</v>
      </c>
      <c r="S185" s="3"/>
      <c r="T185" s="3"/>
      <c r="U185" s="3"/>
      <c r="V185" s="3"/>
      <c r="W185" s="3"/>
      <c r="X185" s="3"/>
      <c r="Y185" s="3"/>
    </row>
    <row r="186" spans="1:25" ht="14" x14ac:dyDescent="0.15">
      <c r="A186" s="2">
        <v>43548.371167361111</v>
      </c>
      <c r="B186" s="3" t="s">
        <v>16</v>
      </c>
      <c r="C186" s="3" t="s">
        <v>50</v>
      </c>
      <c r="D186" s="3" t="s">
        <v>23</v>
      </c>
      <c r="E186" s="1" t="s">
        <v>362</v>
      </c>
      <c r="F186" s="1"/>
      <c r="G186" s="3"/>
      <c r="H186" s="3"/>
      <c r="I186" s="1"/>
      <c r="J186" s="3" t="s">
        <v>18</v>
      </c>
      <c r="K186" s="3" t="s">
        <v>105</v>
      </c>
      <c r="L186" s="1"/>
      <c r="M186" s="3"/>
      <c r="N186" s="1"/>
      <c r="O186" s="1"/>
      <c r="P186" s="3" t="s">
        <v>26</v>
      </c>
      <c r="Q186" s="1"/>
      <c r="R186" s="3" t="s">
        <v>21</v>
      </c>
      <c r="S186" s="3"/>
      <c r="T186" s="3"/>
      <c r="U186" s="3"/>
      <c r="V186" s="3"/>
      <c r="W186" s="3"/>
      <c r="X186" s="3"/>
      <c r="Y186" s="3"/>
    </row>
    <row r="187" spans="1:25" ht="70" x14ac:dyDescent="0.15">
      <c r="A187" s="2">
        <v>43548.444402939815</v>
      </c>
      <c r="B187" s="3" t="s">
        <v>16</v>
      </c>
      <c r="C187" s="3" t="s">
        <v>363</v>
      </c>
      <c r="D187" s="3" t="s">
        <v>23</v>
      </c>
      <c r="E187" s="1" t="s">
        <v>364</v>
      </c>
      <c r="F187" s="1"/>
      <c r="G187" s="3"/>
      <c r="H187" s="3"/>
      <c r="I187" s="1"/>
      <c r="J187" s="3" t="s">
        <v>43</v>
      </c>
      <c r="K187" s="3" t="s">
        <v>365</v>
      </c>
      <c r="L187" s="1" t="s">
        <v>366</v>
      </c>
      <c r="M187" s="3"/>
      <c r="N187" s="1"/>
      <c r="O187" s="1"/>
      <c r="P187" s="3" t="s">
        <v>26</v>
      </c>
      <c r="Q187" s="1" t="s">
        <v>367</v>
      </c>
      <c r="R187" s="3" t="s">
        <v>21</v>
      </c>
      <c r="S187" s="3"/>
      <c r="T187" s="3"/>
      <c r="U187" s="3"/>
      <c r="V187" s="3"/>
      <c r="W187" s="3"/>
      <c r="X187" s="3"/>
      <c r="Y187" s="3"/>
    </row>
    <row r="188" spans="1:25" ht="14" x14ac:dyDescent="0.15">
      <c r="A188" s="2">
        <v>43548.460242581015</v>
      </c>
      <c r="B188" s="3" t="s">
        <v>22</v>
      </c>
      <c r="C188" s="3" t="s">
        <v>50</v>
      </c>
      <c r="D188" s="3" t="s">
        <v>23</v>
      </c>
      <c r="E188" s="1"/>
      <c r="F188" s="1"/>
      <c r="G188" s="3"/>
      <c r="H188" s="3"/>
      <c r="I188" s="1"/>
      <c r="J188" s="3"/>
      <c r="K188" s="3"/>
      <c r="L188" s="1"/>
      <c r="M188" s="3"/>
      <c r="N188" s="1"/>
      <c r="O188" s="1" t="s">
        <v>50</v>
      </c>
      <c r="P188" s="3" t="s">
        <v>26</v>
      </c>
      <c r="Q188" s="1"/>
      <c r="R188" s="3" t="s">
        <v>21</v>
      </c>
      <c r="S188" s="3"/>
      <c r="T188" s="3"/>
      <c r="U188" s="3"/>
      <c r="V188" s="3"/>
      <c r="W188" s="3"/>
      <c r="X188" s="3"/>
      <c r="Y188" s="3"/>
    </row>
    <row r="189" spans="1:25" ht="13" x14ac:dyDescent="0.15">
      <c r="A189" s="2">
        <v>43548.462606331013</v>
      </c>
      <c r="B189" s="3" t="s">
        <v>22</v>
      </c>
      <c r="C189" s="3" t="s">
        <v>173</v>
      </c>
      <c r="D189" s="7" t="s">
        <v>368</v>
      </c>
      <c r="E189" s="1"/>
      <c r="F189" s="1"/>
      <c r="G189" s="3"/>
      <c r="H189" s="3"/>
      <c r="I189" s="1"/>
      <c r="J189" s="3"/>
      <c r="K189" s="3"/>
      <c r="L189" s="1"/>
      <c r="M189" s="3"/>
      <c r="N189" s="1"/>
      <c r="O189" s="1"/>
      <c r="P189" s="3" t="s">
        <v>20</v>
      </c>
      <c r="Q189" s="1"/>
      <c r="R189" s="3" t="s">
        <v>21</v>
      </c>
      <c r="S189" s="3"/>
      <c r="T189" s="3"/>
      <c r="U189" s="3"/>
      <c r="V189" s="3"/>
      <c r="W189" s="3"/>
      <c r="X189" s="3"/>
      <c r="Y189" s="3"/>
    </row>
    <row r="190" spans="1:25" ht="14" x14ac:dyDescent="0.15">
      <c r="A190" s="2">
        <v>43548.488266319444</v>
      </c>
      <c r="B190" s="3" t="s">
        <v>37</v>
      </c>
      <c r="C190" s="3" t="s">
        <v>29</v>
      </c>
      <c r="D190" s="3" t="s">
        <v>68</v>
      </c>
      <c r="E190" s="1" t="s">
        <v>369</v>
      </c>
      <c r="F190" s="1"/>
      <c r="G190" s="3"/>
      <c r="H190" s="3"/>
      <c r="I190" s="1"/>
      <c r="J190" s="3"/>
      <c r="K190" s="3"/>
      <c r="L190" s="1"/>
      <c r="M190" s="3" t="s">
        <v>21</v>
      </c>
      <c r="N190" s="1"/>
      <c r="O190" s="1"/>
      <c r="P190" s="3" t="s">
        <v>26</v>
      </c>
      <c r="Q190" s="1"/>
      <c r="R190" s="3" t="s">
        <v>21</v>
      </c>
      <c r="S190" s="3"/>
      <c r="T190" s="3"/>
      <c r="U190" s="3"/>
      <c r="V190" s="3"/>
      <c r="W190" s="3"/>
      <c r="X190" s="3"/>
      <c r="Y190" s="3"/>
    </row>
    <row r="191" spans="1:25" ht="70" x14ac:dyDescent="0.15">
      <c r="A191" s="2">
        <v>43548.508446712964</v>
      </c>
      <c r="B191" s="3" t="s">
        <v>22</v>
      </c>
      <c r="C191" s="3" t="s">
        <v>29</v>
      </c>
      <c r="D191" s="3" t="s">
        <v>23</v>
      </c>
      <c r="E191" s="1" t="s">
        <v>370</v>
      </c>
      <c r="F191" s="1"/>
      <c r="G191" s="3"/>
      <c r="H191" s="3"/>
      <c r="I191" s="1"/>
      <c r="J191" s="3"/>
      <c r="K191" s="3"/>
      <c r="L191" s="1"/>
      <c r="M191" s="3"/>
      <c r="N191" s="1"/>
      <c r="O191" s="1" t="s">
        <v>371</v>
      </c>
      <c r="P191" s="3" t="s">
        <v>20</v>
      </c>
      <c r="Q191" s="1" t="s">
        <v>372</v>
      </c>
      <c r="R191" s="3" t="s">
        <v>21</v>
      </c>
      <c r="S191" s="3"/>
      <c r="T191" s="3"/>
      <c r="U191" s="3"/>
      <c r="V191" s="3"/>
      <c r="W191" s="3"/>
      <c r="X191" s="3"/>
      <c r="Y191" s="3"/>
    </row>
    <row r="192" spans="1:25" ht="84" x14ac:dyDescent="0.15">
      <c r="A192" s="2">
        <v>43548.537191030089</v>
      </c>
      <c r="B192" s="3" t="s">
        <v>16</v>
      </c>
      <c r="C192" s="3" t="s">
        <v>29</v>
      </c>
      <c r="D192" s="3" t="s">
        <v>23</v>
      </c>
      <c r="E192" s="1" t="s">
        <v>373</v>
      </c>
      <c r="F192" s="1"/>
      <c r="G192" s="3"/>
      <c r="H192" s="3"/>
      <c r="I192" s="1"/>
      <c r="J192" s="3" t="s">
        <v>43</v>
      </c>
      <c r="K192" s="3" t="s">
        <v>19</v>
      </c>
      <c r="L192" s="1" t="s">
        <v>374</v>
      </c>
      <c r="M192" s="3"/>
      <c r="N192" s="1"/>
      <c r="O192" s="1"/>
      <c r="P192" s="3" t="s">
        <v>26</v>
      </c>
      <c r="Q192" s="1"/>
      <c r="R192" s="3" t="s">
        <v>21</v>
      </c>
      <c r="S192" s="3"/>
      <c r="T192" s="3"/>
      <c r="U192" s="3"/>
      <c r="V192" s="3"/>
      <c r="W192" s="3"/>
      <c r="X192" s="3"/>
      <c r="Y192" s="3"/>
    </row>
    <row r="193" spans="1:25" ht="112" x14ac:dyDescent="0.15">
      <c r="A193" s="2">
        <v>43548.549914467592</v>
      </c>
      <c r="B193" s="3" t="s">
        <v>22</v>
      </c>
      <c r="C193" s="3" t="s">
        <v>29</v>
      </c>
      <c r="D193" s="3" t="s">
        <v>23</v>
      </c>
      <c r="E193" s="1" t="s">
        <v>375</v>
      </c>
      <c r="F193" s="1"/>
      <c r="G193" s="3"/>
      <c r="H193" s="3"/>
      <c r="I193" s="1"/>
      <c r="J193" s="3"/>
      <c r="K193" s="3"/>
      <c r="L193" s="1"/>
      <c r="M193" s="3"/>
      <c r="N193" s="1"/>
      <c r="O193" s="1" t="s">
        <v>376</v>
      </c>
      <c r="P193" s="3" t="s">
        <v>26</v>
      </c>
      <c r="Q193" s="1" t="s">
        <v>377</v>
      </c>
      <c r="R193" s="3" t="s">
        <v>21</v>
      </c>
      <c r="S193" s="3"/>
      <c r="T193" s="3"/>
      <c r="U193" s="3"/>
      <c r="V193" s="3"/>
      <c r="W193" s="3"/>
      <c r="X193" s="3"/>
      <c r="Y193" s="3"/>
    </row>
    <row r="194" spans="1:25" ht="42" x14ac:dyDescent="0.15">
      <c r="A194" s="2">
        <v>43548.55957435185</v>
      </c>
      <c r="B194" s="3" t="s">
        <v>16</v>
      </c>
      <c r="C194" s="3" t="s">
        <v>29</v>
      </c>
      <c r="D194" s="3" t="s">
        <v>378</v>
      </c>
      <c r="E194" s="1" t="s">
        <v>379</v>
      </c>
      <c r="F194" s="1" t="s">
        <v>379</v>
      </c>
      <c r="G194" s="3"/>
      <c r="H194" s="3"/>
      <c r="I194" s="1"/>
      <c r="J194" s="3" t="s">
        <v>43</v>
      </c>
      <c r="K194" s="3" t="s">
        <v>105</v>
      </c>
      <c r="L194" s="1" t="s">
        <v>380</v>
      </c>
      <c r="M194" s="3"/>
      <c r="N194" s="1"/>
      <c r="O194" s="1"/>
      <c r="P194" s="3" t="s">
        <v>26</v>
      </c>
      <c r="Q194" s="1"/>
      <c r="R194" s="3" t="s">
        <v>21</v>
      </c>
      <c r="S194" s="3"/>
      <c r="T194" s="3"/>
      <c r="U194" s="3"/>
      <c r="V194" s="3"/>
      <c r="W194" s="3"/>
      <c r="X194" s="3"/>
      <c r="Y194" s="3"/>
    </row>
    <row r="195" spans="1:25" ht="13" x14ac:dyDescent="0.15">
      <c r="A195" s="2">
        <v>43548.5817441088</v>
      </c>
      <c r="B195" s="3" t="s">
        <v>22</v>
      </c>
      <c r="C195" s="3" t="s">
        <v>29</v>
      </c>
      <c r="D195" s="3" t="s">
        <v>68</v>
      </c>
      <c r="E195" s="1"/>
      <c r="F195" s="1"/>
      <c r="G195" s="3"/>
      <c r="H195" s="3"/>
      <c r="I195" s="1"/>
      <c r="J195" s="3"/>
      <c r="K195" s="3"/>
      <c r="L195" s="1"/>
      <c r="M195" s="3"/>
      <c r="N195" s="1"/>
      <c r="O195" s="1"/>
      <c r="P195" s="3" t="s">
        <v>26</v>
      </c>
      <c r="Q195" s="1"/>
      <c r="R195" s="3" t="s">
        <v>21</v>
      </c>
      <c r="S195" s="3"/>
      <c r="T195" s="3"/>
      <c r="U195" s="3"/>
      <c r="V195" s="3"/>
      <c r="W195" s="3"/>
      <c r="X195" s="3"/>
      <c r="Y195" s="3"/>
    </row>
    <row r="196" spans="1:25" ht="28" x14ac:dyDescent="0.15">
      <c r="A196" s="2">
        <v>43548.595848055556</v>
      </c>
      <c r="B196" s="3" t="s">
        <v>22</v>
      </c>
      <c r="C196" s="3" t="s">
        <v>29</v>
      </c>
      <c r="D196" s="3" t="s">
        <v>23</v>
      </c>
      <c r="E196" s="1" t="s">
        <v>381</v>
      </c>
      <c r="F196" s="1"/>
      <c r="G196" s="3"/>
      <c r="H196" s="3"/>
      <c r="I196" s="1"/>
      <c r="J196" s="3"/>
      <c r="K196" s="3"/>
      <c r="L196" s="1"/>
      <c r="M196" s="3"/>
      <c r="N196" s="1"/>
      <c r="O196" s="1" t="s">
        <v>382</v>
      </c>
      <c r="P196" s="3" t="s">
        <v>26</v>
      </c>
      <c r="Q196" s="1" t="s">
        <v>219</v>
      </c>
      <c r="R196" s="3" t="s">
        <v>21</v>
      </c>
      <c r="S196" s="3"/>
      <c r="T196" s="3"/>
      <c r="U196" s="3"/>
      <c r="V196" s="3"/>
      <c r="W196" s="3"/>
      <c r="X196" s="3"/>
      <c r="Y196" s="3"/>
    </row>
    <row r="197" spans="1:25" ht="13" x14ac:dyDescent="0.15">
      <c r="A197" s="2">
        <v>43548.603855208334</v>
      </c>
      <c r="B197" s="3" t="s">
        <v>22</v>
      </c>
      <c r="C197" s="3" t="s">
        <v>17</v>
      </c>
      <c r="D197" s="3" t="s">
        <v>68</v>
      </c>
      <c r="E197" s="1"/>
      <c r="F197" s="1"/>
      <c r="G197" s="3"/>
      <c r="H197" s="3"/>
      <c r="I197" s="1"/>
      <c r="J197" s="3"/>
      <c r="K197" s="3"/>
      <c r="L197" s="1"/>
      <c r="M197" s="3"/>
      <c r="N197" s="1"/>
      <c r="O197" s="1"/>
      <c r="P197" s="3" t="s">
        <v>20</v>
      </c>
      <c r="Q197" s="1"/>
      <c r="R197" s="3" t="s">
        <v>21</v>
      </c>
      <c r="S197" s="3"/>
      <c r="T197" s="3"/>
      <c r="U197" s="3"/>
      <c r="V197" s="3"/>
      <c r="W197" s="3"/>
      <c r="X197" s="3"/>
      <c r="Y197" s="3"/>
    </row>
    <row r="198" spans="1:25" ht="28" x14ac:dyDescent="0.15">
      <c r="A198" s="2">
        <v>43548.653667754625</v>
      </c>
      <c r="B198" s="3" t="s">
        <v>37</v>
      </c>
      <c r="C198" s="3" t="s">
        <v>50</v>
      </c>
      <c r="D198" s="3" t="s">
        <v>23</v>
      </c>
      <c r="E198" s="1" t="s">
        <v>383</v>
      </c>
      <c r="F198" s="1"/>
      <c r="G198" s="3"/>
      <c r="H198" s="3"/>
      <c r="I198" s="1"/>
      <c r="J198" s="3"/>
      <c r="K198" s="3"/>
      <c r="L198" s="1"/>
      <c r="M198" s="3" t="s">
        <v>21</v>
      </c>
      <c r="N198" s="1"/>
      <c r="O198" s="1"/>
      <c r="P198" s="3" t="s">
        <v>20</v>
      </c>
      <c r="Q198" s="1" t="s">
        <v>384</v>
      </c>
      <c r="R198" s="3" t="s">
        <v>21</v>
      </c>
      <c r="S198" s="3"/>
      <c r="T198" s="3"/>
      <c r="U198" s="3"/>
      <c r="V198" s="3"/>
      <c r="W198" s="3"/>
      <c r="X198" s="3"/>
      <c r="Y198" s="3"/>
    </row>
    <row r="199" spans="1:25" ht="14" x14ac:dyDescent="0.15">
      <c r="A199" s="2">
        <v>43548.749566516199</v>
      </c>
      <c r="B199" s="3" t="s">
        <v>22</v>
      </c>
      <c r="C199" s="3" t="s">
        <v>29</v>
      </c>
      <c r="D199" s="3" t="s">
        <v>23</v>
      </c>
      <c r="E199" s="1"/>
      <c r="F199" s="1"/>
      <c r="G199" s="3"/>
      <c r="H199" s="3"/>
      <c r="I199" s="1"/>
      <c r="J199" s="3"/>
      <c r="K199" s="3"/>
      <c r="L199" s="1"/>
      <c r="M199" s="3"/>
      <c r="N199" s="1"/>
      <c r="O199" s="1" t="s">
        <v>385</v>
      </c>
      <c r="P199" s="3" t="s">
        <v>26</v>
      </c>
      <c r="Q199" s="1"/>
      <c r="R199" s="3" t="s">
        <v>21</v>
      </c>
      <c r="S199" s="3"/>
      <c r="T199" s="3"/>
      <c r="U199" s="3"/>
      <c r="V199" s="3"/>
      <c r="W199" s="3"/>
      <c r="X199" s="3"/>
      <c r="Y199" s="3"/>
    </row>
    <row r="200" spans="1:25" ht="56" x14ac:dyDescent="0.15">
      <c r="A200" s="2">
        <v>43557.880237569443</v>
      </c>
      <c r="B200" s="3" t="s">
        <v>97</v>
      </c>
      <c r="C200" s="3" t="s">
        <v>19</v>
      </c>
      <c r="D200" s="3" t="s">
        <v>23</v>
      </c>
      <c r="E200" s="1" t="s">
        <v>386</v>
      </c>
      <c r="F200" s="1"/>
      <c r="G200" s="3" t="s">
        <v>18</v>
      </c>
      <c r="H200" s="3" t="s">
        <v>20</v>
      </c>
      <c r="I200" s="1" t="s">
        <v>387</v>
      </c>
      <c r="J200" s="3"/>
      <c r="K200" s="3"/>
      <c r="L200" s="1"/>
      <c r="M200" s="3"/>
      <c r="N200" s="1"/>
      <c r="O200" s="1"/>
      <c r="P200" s="3" t="s">
        <v>26</v>
      </c>
      <c r="Q200" s="1" t="s">
        <v>388</v>
      </c>
      <c r="R200" s="3" t="s">
        <v>82</v>
      </c>
      <c r="S200" s="3"/>
      <c r="T200" s="3"/>
      <c r="U200" s="3"/>
      <c r="V200" s="3"/>
      <c r="W200" s="3"/>
      <c r="X200" s="3"/>
      <c r="Y200" s="3"/>
    </row>
    <row r="201" spans="1:25" ht="14" x14ac:dyDescent="0.15">
      <c r="A201" s="2">
        <v>43548.793136354172</v>
      </c>
      <c r="B201" s="3" t="s">
        <v>16</v>
      </c>
      <c r="C201" s="3" t="s">
        <v>19</v>
      </c>
      <c r="D201" s="3" t="s">
        <v>23</v>
      </c>
      <c r="E201" s="1"/>
      <c r="F201" s="1"/>
      <c r="G201" s="3"/>
      <c r="H201" s="3"/>
      <c r="I201" s="1"/>
      <c r="J201" s="3" t="s">
        <v>36</v>
      </c>
      <c r="K201" s="3" t="s">
        <v>19</v>
      </c>
      <c r="L201" s="1" t="s">
        <v>389</v>
      </c>
      <c r="M201" s="3"/>
      <c r="N201" s="1"/>
      <c r="O201" s="1"/>
      <c r="P201" s="3" t="s">
        <v>26</v>
      </c>
      <c r="Q201" s="1"/>
      <c r="R201" s="3" t="s">
        <v>21</v>
      </c>
      <c r="S201" s="3"/>
      <c r="T201" s="3"/>
      <c r="U201" s="3"/>
      <c r="V201" s="3"/>
      <c r="W201" s="3"/>
      <c r="X201" s="3"/>
      <c r="Y201" s="3"/>
    </row>
    <row r="202" spans="1:25" ht="112" x14ac:dyDescent="0.15">
      <c r="A202" s="2">
        <v>43548.848220115746</v>
      </c>
      <c r="B202" s="3" t="s">
        <v>16</v>
      </c>
      <c r="C202" s="3" t="s">
        <v>17</v>
      </c>
      <c r="D202" s="3" t="s">
        <v>23</v>
      </c>
      <c r="E202" s="1"/>
      <c r="F202" s="1"/>
      <c r="G202" s="3"/>
      <c r="H202" s="3"/>
      <c r="I202" s="1"/>
      <c r="J202" s="3" t="s">
        <v>36</v>
      </c>
      <c r="K202" s="3" t="s">
        <v>19</v>
      </c>
      <c r="L202" s="1" t="s">
        <v>390</v>
      </c>
      <c r="M202" s="3"/>
      <c r="N202" s="1"/>
      <c r="O202" s="1"/>
      <c r="P202" s="3" t="s">
        <v>26</v>
      </c>
      <c r="Q202" s="1"/>
      <c r="R202" s="3" t="s">
        <v>21</v>
      </c>
      <c r="S202" s="3"/>
      <c r="T202" s="3"/>
      <c r="U202" s="3"/>
      <c r="V202" s="3"/>
      <c r="W202" s="3"/>
      <c r="X202" s="3"/>
      <c r="Y202" s="3"/>
    </row>
    <row r="203" spans="1:25" ht="13" x14ac:dyDescent="0.15">
      <c r="A203" s="2">
        <v>43548.87870789352</v>
      </c>
      <c r="B203" s="3" t="s">
        <v>22</v>
      </c>
      <c r="C203" s="3" t="s">
        <v>29</v>
      </c>
      <c r="D203" s="3" t="s">
        <v>23</v>
      </c>
      <c r="E203" s="1"/>
      <c r="F203" s="1"/>
      <c r="G203" s="3"/>
      <c r="H203" s="3"/>
      <c r="I203" s="1"/>
      <c r="J203" s="3"/>
      <c r="K203" s="3"/>
      <c r="L203" s="1"/>
      <c r="M203" s="3"/>
      <c r="N203" s="1"/>
      <c r="O203" s="1"/>
      <c r="P203" s="3" t="s">
        <v>26</v>
      </c>
      <c r="Q203" s="1"/>
      <c r="R203" s="3" t="s">
        <v>21</v>
      </c>
      <c r="S203" s="3"/>
      <c r="T203" s="3"/>
      <c r="U203" s="3"/>
      <c r="V203" s="3"/>
      <c r="W203" s="3"/>
      <c r="X203" s="3"/>
      <c r="Y203" s="3"/>
    </row>
    <row r="204" spans="1:25" ht="42" x14ac:dyDescent="0.15">
      <c r="A204" s="2">
        <v>43548.965449710653</v>
      </c>
      <c r="B204" s="3" t="s">
        <v>22</v>
      </c>
      <c r="C204" s="3" t="s">
        <v>29</v>
      </c>
      <c r="D204" s="3" t="s">
        <v>23</v>
      </c>
      <c r="E204" s="1" t="s">
        <v>391</v>
      </c>
      <c r="F204" s="1"/>
      <c r="G204" s="3"/>
      <c r="H204" s="3"/>
      <c r="I204" s="1"/>
      <c r="J204" s="3"/>
      <c r="K204" s="3"/>
      <c r="L204" s="1"/>
      <c r="M204" s="3"/>
      <c r="N204" s="1"/>
      <c r="O204" s="1" t="s">
        <v>392</v>
      </c>
      <c r="P204" s="3" t="s">
        <v>26</v>
      </c>
      <c r="Q204" s="1"/>
      <c r="R204" s="3" t="s">
        <v>21</v>
      </c>
      <c r="S204" s="3"/>
      <c r="T204" s="3"/>
      <c r="U204" s="3"/>
      <c r="V204" s="3"/>
      <c r="W204" s="3"/>
      <c r="X204" s="3"/>
      <c r="Y204" s="3"/>
    </row>
    <row r="205" spans="1:25" ht="14" x14ac:dyDescent="0.15">
      <c r="A205" s="2">
        <v>43548.965870138883</v>
      </c>
      <c r="B205" s="3" t="s">
        <v>22</v>
      </c>
      <c r="C205" s="3" t="s">
        <v>19</v>
      </c>
      <c r="D205" s="3" t="s">
        <v>23</v>
      </c>
      <c r="E205" s="1" t="s">
        <v>393</v>
      </c>
      <c r="F205" s="1"/>
      <c r="G205" s="3"/>
      <c r="H205" s="3"/>
      <c r="I205" s="1"/>
      <c r="J205" s="3"/>
      <c r="K205" s="3"/>
      <c r="L205" s="1"/>
      <c r="M205" s="3"/>
      <c r="N205" s="1"/>
      <c r="O205" s="1" t="s">
        <v>20</v>
      </c>
      <c r="P205" s="3" t="s">
        <v>26</v>
      </c>
      <c r="Q205" s="1"/>
      <c r="R205" s="3" t="s">
        <v>21</v>
      </c>
      <c r="S205" s="3"/>
      <c r="T205" s="3"/>
      <c r="U205" s="3"/>
      <c r="V205" s="3"/>
      <c r="W205" s="3"/>
      <c r="X205" s="3"/>
      <c r="Y205" s="3"/>
    </row>
    <row r="206" spans="1:25" ht="28" x14ac:dyDescent="0.15">
      <c r="A206" s="2">
        <v>43548.993378553241</v>
      </c>
      <c r="B206" s="3" t="s">
        <v>16</v>
      </c>
      <c r="C206" s="3" t="s">
        <v>17</v>
      </c>
      <c r="D206" s="3" t="s">
        <v>23</v>
      </c>
      <c r="E206" s="1" t="s">
        <v>394</v>
      </c>
      <c r="F206" s="1"/>
      <c r="G206" s="3"/>
      <c r="H206" s="3"/>
      <c r="I206" s="1"/>
      <c r="J206" s="3" t="s">
        <v>36</v>
      </c>
      <c r="K206" s="3" t="s">
        <v>19</v>
      </c>
      <c r="L206" s="1"/>
      <c r="M206" s="3"/>
      <c r="N206" s="1"/>
      <c r="O206" s="1"/>
      <c r="P206" s="3" t="s">
        <v>20</v>
      </c>
      <c r="Q206" s="1"/>
      <c r="R206" s="3" t="s">
        <v>21</v>
      </c>
      <c r="S206" s="3"/>
      <c r="T206" s="3"/>
      <c r="U206" s="3"/>
      <c r="V206" s="3"/>
      <c r="W206" s="3"/>
      <c r="X206" s="3"/>
      <c r="Y206" s="3"/>
    </row>
    <row r="207" spans="1:25" ht="98" x14ac:dyDescent="0.15">
      <c r="A207" s="2">
        <v>43558.262315069442</v>
      </c>
      <c r="B207" s="3" t="s">
        <v>16</v>
      </c>
      <c r="C207" s="3" t="s">
        <v>31</v>
      </c>
      <c r="D207" s="3" t="s">
        <v>23</v>
      </c>
      <c r="E207" s="1" t="s">
        <v>395</v>
      </c>
      <c r="F207" s="1"/>
      <c r="G207" s="3"/>
      <c r="H207" s="3"/>
      <c r="I207" s="1"/>
      <c r="J207" s="3" t="s">
        <v>43</v>
      </c>
      <c r="K207" s="3" t="s">
        <v>19</v>
      </c>
      <c r="L207" s="1" t="s">
        <v>396</v>
      </c>
      <c r="M207" s="3"/>
      <c r="N207" s="1"/>
      <c r="O207" s="1"/>
      <c r="P207" s="3" t="s">
        <v>26</v>
      </c>
      <c r="Q207" s="1" t="s">
        <v>397</v>
      </c>
      <c r="R207" s="3" t="s">
        <v>82</v>
      </c>
      <c r="S207" s="3"/>
      <c r="T207" s="3"/>
      <c r="U207" s="3"/>
      <c r="V207" s="3"/>
      <c r="W207" s="3"/>
      <c r="X207" s="3"/>
      <c r="Y207" s="3"/>
    </row>
    <row r="208" spans="1:25" ht="28" x14ac:dyDescent="0.15">
      <c r="A208" s="2">
        <v>43549.109137465275</v>
      </c>
      <c r="B208" s="3" t="s">
        <v>22</v>
      </c>
      <c r="C208" s="3" t="s">
        <v>29</v>
      </c>
      <c r="D208" s="3" t="s">
        <v>23</v>
      </c>
      <c r="E208" s="1"/>
      <c r="F208" s="1"/>
      <c r="G208" s="3"/>
      <c r="H208" s="3"/>
      <c r="I208" s="1"/>
      <c r="J208" s="3"/>
      <c r="K208" s="3"/>
      <c r="L208" s="1"/>
      <c r="M208" s="3"/>
      <c r="N208" s="1"/>
      <c r="O208" s="1" t="s">
        <v>398</v>
      </c>
      <c r="P208" s="3" t="s">
        <v>26</v>
      </c>
      <c r="Q208" s="1"/>
      <c r="R208" s="3" t="s">
        <v>21</v>
      </c>
      <c r="S208" s="3"/>
      <c r="T208" s="3"/>
      <c r="U208" s="3"/>
      <c r="V208" s="3"/>
      <c r="W208" s="3"/>
      <c r="X208" s="3"/>
      <c r="Y208" s="3"/>
    </row>
    <row r="209" spans="1:25" ht="70" x14ac:dyDescent="0.15">
      <c r="A209" s="2">
        <v>43549.110828229168</v>
      </c>
      <c r="B209" s="3" t="s">
        <v>16</v>
      </c>
      <c r="C209" s="3" t="s">
        <v>29</v>
      </c>
      <c r="D209" s="3" t="s">
        <v>23</v>
      </c>
      <c r="E209" s="1" t="s">
        <v>399</v>
      </c>
      <c r="F209" s="1"/>
      <c r="G209" s="3"/>
      <c r="H209" s="3"/>
      <c r="I209" s="1"/>
      <c r="J209" s="3" t="s">
        <v>161</v>
      </c>
      <c r="K209" s="3" t="s">
        <v>400</v>
      </c>
      <c r="L209" s="6" t="s">
        <v>401</v>
      </c>
      <c r="M209" s="3"/>
      <c r="N209" s="1"/>
      <c r="O209" s="1"/>
      <c r="P209" s="3" t="s">
        <v>26</v>
      </c>
      <c r="Q209" s="1" t="s">
        <v>402</v>
      </c>
      <c r="R209" s="3" t="s">
        <v>21</v>
      </c>
      <c r="S209" s="3"/>
      <c r="T209" s="3"/>
      <c r="U209" s="3"/>
      <c r="V209" s="3"/>
      <c r="W209" s="3"/>
      <c r="X209" s="3"/>
      <c r="Y209" s="3"/>
    </row>
    <row r="210" spans="1:25" ht="13" x14ac:dyDescent="0.15">
      <c r="A210" s="2">
        <v>43549.130243541666</v>
      </c>
      <c r="B210" s="3" t="s">
        <v>16</v>
      </c>
      <c r="C210" s="3" t="s">
        <v>31</v>
      </c>
      <c r="D210" s="3" t="s">
        <v>23</v>
      </c>
      <c r="E210" s="1"/>
      <c r="F210" s="1"/>
      <c r="G210" s="3"/>
      <c r="H210" s="3"/>
      <c r="I210" s="1"/>
      <c r="J210" s="3" t="s">
        <v>36</v>
      </c>
      <c r="K210" s="3" t="s">
        <v>19</v>
      </c>
      <c r="L210" s="1"/>
      <c r="M210" s="3"/>
      <c r="N210" s="1"/>
      <c r="O210" s="1"/>
      <c r="P210" s="3" t="s">
        <v>26</v>
      </c>
      <c r="Q210" s="1"/>
      <c r="R210" s="3" t="s">
        <v>21</v>
      </c>
      <c r="S210" s="3"/>
      <c r="T210" s="3"/>
      <c r="U210" s="3"/>
      <c r="V210" s="3"/>
      <c r="W210" s="3"/>
      <c r="X210" s="3"/>
      <c r="Y210" s="3"/>
    </row>
    <row r="211" spans="1:25" ht="56" x14ac:dyDescent="0.15">
      <c r="A211" s="2">
        <v>43549.179784282409</v>
      </c>
      <c r="B211" s="3" t="s">
        <v>16</v>
      </c>
      <c r="C211" s="3" t="s">
        <v>29</v>
      </c>
      <c r="D211" s="3" t="s">
        <v>23</v>
      </c>
      <c r="E211" s="1" t="s">
        <v>403</v>
      </c>
      <c r="F211" s="1"/>
      <c r="G211" s="3"/>
      <c r="H211" s="3"/>
      <c r="I211" s="1"/>
      <c r="J211" s="3" t="s">
        <v>18</v>
      </c>
      <c r="K211" s="3" t="s">
        <v>19</v>
      </c>
      <c r="L211" s="1" t="s">
        <v>404</v>
      </c>
      <c r="M211" s="3"/>
      <c r="N211" s="1"/>
      <c r="O211" s="1"/>
      <c r="P211" s="3" t="s">
        <v>26</v>
      </c>
      <c r="Q211" s="1"/>
      <c r="R211" s="3" t="s">
        <v>21</v>
      </c>
      <c r="S211" s="3"/>
      <c r="T211" s="3"/>
      <c r="U211" s="3"/>
      <c r="V211" s="3"/>
      <c r="W211" s="3"/>
      <c r="X211" s="3"/>
      <c r="Y211" s="3"/>
    </row>
    <row r="212" spans="1:25" ht="154" x14ac:dyDescent="0.15">
      <c r="A212" s="2">
        <v>43559.443378553246</v>
      </c>
      <c r="B212" s="3" t="s">
        <v>22</v>
      </c>
      <c r="C212" s="3" t="s">
        <v>19</v>
      </c>
      <c r="D212" s="3" t="s">
        <v>68</v>
      </c>
      <c r="E212" s="1" t="s">
        <v>405</v>
      </c>
      <c r="F212" s="1"/>
      <c r="G212" s="3"/>
      <c r="H212" s="3"/>
      <c r="I212" s="1"/>
      <c r="J212" s="3"/>
      <c r="K212" s="3"/>
      <c r="L212" s="1"/>
      <c r="M212" s="3"/>
      <c r="N212" s="1"/>
      <c r="O212" s="1" t="s">
        <v>406</v>
      </c>
      <c r="P212" s="3" t="s">
        <v>26</v>
      </c>
      <c r="Q212" s="1" t="s">
        <v>407</v>
      </c>
      <c r="R212" s="3" t="s">
        <v>82</v>
      </c>
      <c r="S212" s="3"/>
      <c r="T212" s="3"/>
      <c r="U212" s="3"/>
      <c r="V212" s="3"/>
      <c r="W212" s="3"/>
      <c r="X212" s="3"/>
      <c r="Y212" s="3"/>
    </row>
    <row r="213" spans="1:25" ht="13" x14ac:dyDescent="0.15">
      <c r="A213" s="2">
        <v>43549.409937974538</v>
      </c>
      <c r="B213" s="3" t="s">
        <v>37</v>
      </c>
      <c r="C213" s="3" t="s">
        <v>19</v>
      </c>
      <c r="D213" s="3" t="s">
        <v>68</v>
      </c>
      <c r="E213" s="1"/>
      <c r="F213" s="1"/>
      <c r="G213" s="3"/>
      <c r="H213" s="3"/>
      <c r="I213" s="1"/>
      <c r="J213" s="3"/>
      <c r="K213" s="3"/>
      <c r="L213" s="1"/>
      <c r="M213" s="3" t="s">
        <v>20</v>
      </c>
      <c r="N213" s="1"/>
      <c r="O213" s="1"/>
      <c r="P213" s="3" t="s">
        <v>26</v>
      </c>
      <c r="Q213" s="1"/>
      <c r="R213" s="3" t="s">
        <v>21</v>
      </c>
      <c r="S213" s="3"/>
      <c r="T213" s="3"/>
      <c r="U213" s="3"/>
      <c r="V213" s="3"/>
      <c r="W213" s="3"/>
      <c r="X213" s="3"/>
      <c r="Y213" s="3"/>
    </row>
    <row r="214" spans="1:25" ht="28" x14ac:dyDescent="0.15">
      <c r="A214" s="2">
        <v>43559.772929756946</v>
      </c>
      <c r="B214" s="3" t="s">
        <v>16</v>
      </c>
      <c r="C214" s="3" t="s">
        <v>17</v>
      </c>
      <c r="D214" s="3" t="s">
        <v>23</v>
      </c>
      <c r="E214" s="1" t="s">
        <v>408</v>
      </c>
      <c r="F214" s="1"/>
      <c r="G214" s="3"/>
      <c r="H214" s="3"/>
      <c r="I214" s="1"/>
      <c r="J214" s="3" t="s">
        <v>43</v>
      </c>
      <c r="K214" s="3" t="s">
        <v>19</v>
      </c>
      <c r="L214" s="1"/>
      <c r="M214" s="3"/>
      <c r="N214" s="1"/>
      <c r="O214" s="1"/>
      <c r="P214" s="3" t="s">
        <v>26</v>
      </c>
      <c r="Q214" s="1" t="s">
        <v>409</v>
      </c>
      <c r="R214" s="3" t="s">
        <v>82</v>
      </c>
      <c r="S214" s="3"/>
      <c r="T214" s="3"/>
      <c r="U214" s="3"/>
      <c r="V214" s="3"/>
      <c r="W214" s="3"/>
      <c r="X214" s="3"/>
      <c r="Y214" s="3"/>
    </row>
    <row r="215" spans="1:25" ht="14" x14ac:dyDescent="0.15">
      <c r="A215" s="2">
        <v>43549.433492476848</v>
      </c>
      <c r="B215" s="3" t="s">
        <v>16</v>
      </c>
      <c r="C215" s="3" t="s">
        <v>19</v>
      </c>
      <c r="D215" s="3" t="s">
        <v>23</v>
      </c>
      <c r="E215" s="1"/>
      <c r="F215" s="1"/>
      <c r="G215" s="3"/>
      <c r="H215" s="3"/>
      <c r="I215" s="1"/>
      <c r="J215" s="3" t="s">
        <v>43</v>
      </c>
      <c r="K215" s="3" t="s">
        <v>19</v>
      </c>
      <c r="L215" s="1" t="s">
        <v>410</v>
      </c>
      <c r="M215" s="3"/>
      <c r="N215" s="1"/>
      <c r="O215" s="1"/>
      <c r="P215" s="3" t="s">
        <v>26</v>
      </c>
      <c r="Q215" s="1"/>
      <c r="R215" s="3" t="s">
        <v>21</v>
      </c>
      <c r="S215" s="3"/>
      <c r="T215" s="3"/>
      <c r="U215" s="3"/>
      <c r="V215" s="3"/>
      <c r="W215" s="3"/>
      <c r="X215" s="3"/>
      <c r="Y215" s="3"/>
    </row>
    <row r="216" spans="1:25" ht="13" x14ac:dyDescent="0.15">
      <c r="A216" s="2">
        <v>43549.471348182866</v>
      </c>
      <c r="B216" s="3" t="s">
        <v>22</v>
      </c>
      <c r="C216" s="3" t="s">
        <v>17</v>
      </c>
      <c r="D216" s="3" t="s">
        <v>23</v>
      </c>
      <c r="E216" s="1"/>
      <c r="F216" s="1"/>
      <c r="G216" s="3"/>
      <c r="H216" s="3"/>
      <c r="I216" s="1"/>
      <c r="J216" s="3"/>
      <c r="K216" s="3"/>
      <c r="L216" s="1"/>
      <c r="M216" s="3"/>
      <c r="N216" s="1"/>
      <c r="O216" s="1"/>
      <c r="P216" s="3" t="s">
        <v>20</v>
      </c>
      <c r="Q216" s="1"/>
      <c r="R216" s="3" t="s">
        <v>21</v>
      </c>
      <c r="S216" s="3"/>
      <c r="T216" s="3"/>
      <c r="U216" s="3"/>
      <c r="V216" s="3"/>
      <c r="W216" s="3"/>
      <c r="X216" s="3"/>
      <c r="Y216" s="3"/>
    </row>
    <row r="217" spans="1:25" ht="56" x14ac:dyDescent="0.15">
      <c r="A217" s="2">
        <v>43561.110585335649</v>
      </c>
      <c r="B217" s="3" t="s">
        <v>16</v>
      </c>
      <c r="C217" s="3" t="s">
        <v>411</v>
      </c>
      <c r="D217" s="3" t="s">
        <v>23</v>
      </c>
      <c r="E217" s="1" t="s">
        <v>412</v>
      </c>
      <c r="F217" s="1"/>
      <c r="G217" s="3"/>
      <c r="H217" s="3"/>
      <c r="I217" s="1"/>
      <c r="J217" s="3" t="s">
        <v>18</v>
      </c>
      <c r="K217" s="3" t="s">
        <v>413</v>
      </c>
      <c r="L217" s="1" t="s">
        <v>414</v>
      </c>
      <c r="M217" s="3"/>
      <c r="N217" s="1"/>
      <c r="O217" s="1"/>
      <c r="P217" s="3" t="s">
        <v>26</v>
      </c>
      <c r="Q217" s="1" t="s">
        <v>415</v>
      </c>
      <c r="R217" s="3" t="s">
        <v>82</v>
      </c>
      <c r="S217" s="3"/>
      <c r="T217" s="3"/>
      <c r="U217" s="3"/>
      <c r="V217" s="3"/>
      <c r="W217" s="3"/>
      <c r="X217" s="3"/>
      <c r="Y217" s="3"/>
    </row>
    <row r="218" spans="1:25" ht="28" x14ac:dyDescent="0.15">
      <c r="A218" s="2">
        <v>43549.584633587961</v>
      </c>
      <c r="B218" s="3" t="s">
        <v>22</v>
      </c>
      <c r="C218" s="3" t="s">
        <v>19</v>
      </c>
      <c r="D218" s="3" t="s">
        <v>23</v>
      </c>
      <c r="E218" s="1" t="s">
        <v>416</v>
      </c>
      <c r="F218" s="1"/>
      <c r="G218" s="3"/>
      <c r="H218" s="3"/>
      <c r="I218" s="1"/>
      <c r="J218" s="3"/>
      <c r="K218" s="3"/>
      <c r="L218" s="1"/>
      <c r="M218" s="3"/>
      <c r="N218" s="1"/>
      <c r="O218" s="1" t="s">
        <v>417</v>
      </c>
      <c r="P218" s="3" t="s">
        <v>26</v>
      </c>
      <c r="Q218" s="1" t="s">
        <v>418</v>
      </c>
      <c r="R218" s="3" t="s">
        <v>21</v>
      </c>
      <c r="S218" s="3"/>
      <c r="T218" s="3"/>
      <c r="U218" s="3"/>
      <c r="V218" s="3"/>
      <c r="W218" s="3"/>
      <c r="X218" s="3"/>
      <c r="Y218" s="3"/>
    </row>
    <row r="219" spans="1:25" ht="42" x14ac:dyDescent="0.15">
      <c r="A219" s="2">
        <v>43549.597139872683</v>
      </c>
      <c r="B219" s="3" t="s">
        <v>16</v>
      </c>
      <c r="C219" s="3" t="s">
        <v>19</v>
      </c>
      <c r="D219" s="3" t="s">
        <v>23</v>
      </c>
      <c r="E219" s="1" t="s">
        <v>419</v>
      </c>
      <c r="F219" s="1"/>
      <c r="G219" s="3"/>
      <c r="H219" s="3"/>
      <c r="I219" s="1"/>
      <c r="J219" s="3" t="s">
        <v>36</v>
      </c>
      <c r="K219" s="3" t="s">
        <v>19</v>
      </c>
      <c r="L219" s="1" t="s">
        <v>420</v>
      </c>
      <c r="M219" s="3"/>
      <c r="N219" s="1"/>
      <c r="O219" s="1"/>
      <c r="P219" s="3" t="s">
        <v>26</v>
      </c>
      <c r="Q219" s="1" t="s">
        <v>421</v>
      </c>
      <c r="R219" s="3" t="s">
        <v>21</v>
      </c>
      <c r="S219" s="3"/>
      <c r="T219" s="3"/>
      <c r="U219" s="3"/>
      <c r="V219" s="3"/>
      <c r="W219" s="3"/>
      <c r="X219" s="3"/>
      <c r="Y219" s="3"/>
    </row>
    <row r="220" spans="1:25" ht="13" x14ac:dyDescent="0.15">
      <c r="A220" s="2">
        <v>43549.609506608795</v>
      </c>
      <c r="B220" s="3" t="s">
        <v>16</v>
      </c>
      <c r="C220" s="3" t="s">
        <v>317</v>
      </c>
      <c r="D220" s="3" t="s">
        <v>68</v>
      </c>
      <c r="E220" s="1"/>
      <c r="F220" s="1"/>
      <c r="G220" s="3"/>
      <c r="H220" s="3"/>
      <c r="I220" s="1"/>
      <c r="J220" s="3" t="s">
        <v>43</v>
      </c>
      <c r="K220" s="3" t="s">
        <v>19</v>
      </c>
      <c r="L220" s="1"/>
      <c r="M220" s="3"/>
      <c r="N220" s="1"/>
      <c r="O220" s="1"/>
      <c r="P220" s="3" t="s">
        <v>26</v>
      </c>
      <c r="Q220" s="1"/>
      <c r="R220" s="3" t="s">
        <v>21</v>
      </c>
      <c r="S220" s="3"/>
      <c r="T220" s="3"/>
      <c r="U220" s="3"/>
      <c r="V220" s="3"/>
      <c r="W220" s="3"/>
      <c r="X220" s="3"/>
      <c r="Y220" s="3"/>
    </row>
    <row r="221" spans="1:25" ht="28" x14ac:dyDescent="0.15">
      <c r="A221" s="2">
        <v>43549.662796956021</v>
      </c>
      <c r="B221" s="3" t="s">
        <v>16</v>
      </c>
      <c r="C221" s="3" t="s">
        <v>29</v>
      </c>
      <c r="D221" s="3" t="s">
        <v>23</v>
      </c>
      <c r="E221" s="1" t="s">
        <v>422</v>
      </c>
      <c r="F221" s="1"/>
      <c r="G221" s="3"/>
      <c r="H221" s="3"/>
      <c r="I221" s="1"/>
      <c r="J221" s="3" t="s">
        <v>43</v>
      </c>
      <c r="K221" s="3" t="s">
        <v>423</v>
      </c>
      <c r="L221" s="1"/>
      <c r="M221" s="3"/>
      <c r="N221" s="1"/>
      <c r="O221" s="1"/>
      <c r="P221" s="3" t="s">
        <v>26</v>
      </c>
      <c r="Q221" s="1"/>
      <c r="R221" s="3" t="s">
        <v>21</v>
      </c>
      <c r="S221" s="3"/>
      <c r="T221" s="3"/>
      <c r="U221" s="3"/>
      <c r="V221" s="3"/>
      <c r="W221" s="3"/>
      <c r="X221" s="3"/>
      <c r="Y221" s="3"/>
    </row>
    <row r="222" spans="1:25" ht="14" x14ac:dyDescent="0.15">
      <c r="A222" s="2">
        <v>43549.665135833333</v>
      </c>
      <c r="B222" s="3" t="s">
        <v>37</v>
      </c>
      <c r="C222" s="3" t="s">
        <v>50</v>
      </c>
      <c r="D222" s="3" t="s">
        <v>424</v>
      </c>
      <c r="E222" s="1" t="s">
        <v>425</v>
      </c>
      <c r="F222" s="1"/>
      <c r="G222" s="3"/>
      <c r="H222" s="3"/>
      <c r="I222" s="1"/>
      <c r="J222" s="3"/>
      <c r="K222" s="3"/>
      <c r="L222" s="1"/>
      <c r="M222" s="3" t="s">
        <v>20</v>
      </c>
      <c r="N222" s="1" t="s">
        <v>425</v>
      </c>
      <c r="O222" s="1"/>
      <c r="P222" s="3" t="s">
        <v>20</v>
      </c>
      <c r="Q222" s="1" t="s">
        <v>155</v>
      </c>
      <c r="R222" s="3" t="s">
        <v>21</v>
      </c>
      <c r="S222" s="3"/>
      <c r="T222" s="3"/>
      <c r="U222" s="3"/>
      <c r="V222" s="3"/>
      <c r="W222" s="3"/>
      <c r="X222" s="3"/>
      <c r="Y222" s="3"/>
    </row>
    <row r="223" spans="1:25" ht="13" x14ac:dyDescent="0.15">
      <c r="A223" s="2">
        <v>43549.668827534726</v>
      </c>
      <c r="B223" s="3" t="s">
        <v>22</v>
      </c>
      <c r="C223" s="3" t="s">
        <v>29</v>
      </c>
      <c r="D223" s="3" t="s">
        <v>23</v>
      </c>
      <c r="E223" s="1"/>
      <c r="F223" s="1"/>
      <c r="G223" s="3"/>
      <c r="H223" s="3"/>
      <c r="I223" s="1"/>
      <c r="J223" s="3"/>
      <c r="K223" s="3"/>
      <c r="L223" s="1"/>
      <c r="M223" s="3"/>
      <c r="N223" s="1"/>
      <c r="O223" s="1"/>
      <c r="P223" s="3" t="s">
        <v>26</v>
      </c>
      <c r="Q223" s="1"/>
      <c r="R223" s="3" t="s">
        <v>21</v>
      </c>
      <c r="S223" s="3"/>
      <c r="T223" s="3"/>
      <c r="U223" s="3"/>
      <c r="V223" s="3"/>
      <c r="W223" s="3"/>
      <c r="X223" s="3"/>
      <c r="Y223" s="3"/>
    </row>
    <row r="224" spans="1:25" ht="13" x14ac:dyDescent="0.15">
      <c r="A224" s="2">
        <v>43549.677846724539</v>
      </c>
      <c r="B224" s="3" t="s">
        <v>16</v>
      </c>
      <c r="C224" s="3" t="s">
        <v>19</v>
      </c>
      <c r="D224" s="3" t="s">
        <v>23</v>
      </c>
      <c r="E224" s="1"/>
      <c r="F224" s="1"/>
      <c r="G224" s="3"/>
      <c r="H224" s="3"/>
      <c r="I224" s="1"/>
      <c r="J224" s="3" t="s">
        <v>43</v>
      </c>
      <c r="K224" s="3" t="s">
        <v>19</v>
      </c>
      <c r="L224" s="1"/>
      <c r="M224" s="3"/>
      <c r="N224" s="1"/>
      <c r="O224" s="1"/>
      <c r="P224" s="3" t="s">
        <v>26</v>
      </c>
      <c r="Q224" s="1"/>
      <c r="R224" s="3" t="s">
        <v>21</v>
      </c>
      <c r="S224" s="3"/>
      <c r="T224" s="3"/>
      <c r="U224" s="3"/>
      <c r="V224" s="3"/>
      <c r="W224" s="3"/>
      <c r="X224" s="3"/>
      <c r="Y224" s="3"/>
    </row>
    <row r="225" spans="1:25" ht="13" x14ac:dyDescent="0.15">
      <c r="A225" s="2">
        <v>43549.807775023146</v>
      </c>
      <c r="B225" s="3" t="s">
        <v>16</v>
      </c>
      <c r="C225" s="3" t="s">
        <v>29</v>
      </c>
      <c r="D225" s="3" t="s">
        <v>23</v>
      </c>
      <c r="E225" s="1"/>
      <c r="F225" s="1"/>
      <c r="G225" s="3"/>
      <c r="H225" s="3"/>
      <c r="I225" s="1"/>
      <c r="J225" s="3" t="s">
        <v>43</v>
      </c>
      <c r="K225" s="3" t="s">
        <v>19</v>
      </c>
      <c r="L225" s="1"/>
      <c r="M225" s="3"/>
      <c r="N225" s="1"/>
      <c r="O225" s="1"/>
      <c r="P225" s="3" t="s">
        <v>26</v>
      </c>
      <c r="Q225" s="1"/>
      <c r="R225" s="3" t="s">
        <v>21</v>
      </c>
      <c r="S225" s="3"/>
      <c r="T225" s="3"/>
      <c r="U225" s="3"/>
      <c r="V225" s="3"/>
      <c r="W225" s="3"/>
      <c r="X225" s="3"/>
      <c r="Y225" s="3"/>
    </row>
    <row r="226" spans="1:25" ht="42" x14ac:dyDescent="0.15">
      <c r="A226" s="2">
        <v>43562.138466064818</v>
      </c>
      <c r="B226" s="3" t="s">
        <v>16</v>
      </c>
      <c r="C226" s="3" t="s">
        <v>17</v>
      </c>
      <c r="D226" s="3" t="s">
        <v>23</v>
      </c>
      <c r="E226" s="1" t="s">
        <v>426</v>
      </c>
      <c r="F226" s="1" t="s">
        <v>426</v>
      </c>
      <c r="G226" s="3"/>
      <c r="H226" s="3"/>
      <c r="I226" s="1"/>
      <c r="J226" s="3" t="s">
        <v>18</v>
      </c>
      <c r="K226" s="3" t="s">
        <v>19</v>
      </c>
      <c r="L226" s="1" t="s">
        <v>427</v>
      </c>
      <c r="M226" s="3"/>
      <c r="N226" s="1"/>
      <c r="O226" s="1"/>
      <c r="P226" s="3" t="s">
        <v>26</v>
      </c>
      <c r="Q226" s="1" t="s">
        <v>428</v>
      </c>
      <c r="R226" s="3" t="s">
        <v>82</v>
      </c>
      <c r="S226" s="3"/>
      <c r="T226" s="3"/>
      <c r="U226" s="3"/>
      <c r="V226" s="3"/>
      <c r="W226" s="3"/>
      <c r="X226" s="3"/>
      <c r="Y226" s="3"/>
    </row>
    <row r="227" spans="1:25" ht="13" x14ac:dyDescent="0.15">
      <c r="A227" s="2">
        <v>43549.89464194444</v>
      </c>
      <c r="B227" s="3" t="s">
        <v>22</v>
      </c>
      <c r="C227" s="3" t="s">
        <v>31</v>
      </c>
      <c r="D227" s="3" t="s">
        <v>68</v>
      </c>
      <c r="E227" s="1"/>
      <c r="F227" s="1"/>
      <c r="G227" s="3"/>
      <c r="H227" s="3"/>
      <c r="I227" s="1"/>
      <c r="J227" s="3"/>
      <c r="K227" s="3"/>
      <c r="L227" s="1"/>
      <c r="M227" s="3"/>
      <c r="N227" s="1"/>
      <c r="O227" s="1"/>
      <c r="P227" s="3" t="s">
        <v>26</v>
      </c>
      <c r="Q227" s="1"/>
      <c r="R227" s="3" t="s">
        <v>21</v>
      </c>
      <c r="S227" s="3"/>
      <c r="T227" s="3"/>
      <c r="U227" s="3"/>
      <c r="V227" s="3"/>
      <c r="W227" s="3"/>
      <c r="X227" s="3"/>
      <c r="Y227" s="3"/>
    </row>
    <row r="228" spans="1:25" ht="13" x14ac:dyDescent="0.15">
      <c r="A228" s="2">
        <v>43549.942934918981</v>
      </c>
      <c r="B228" s="3" t="s">
        <v>16</v>
      </c>
      <c r="C228" s="3" t="s">
        <v>29</v>
      </c>
      <c r="D228" s="3" t="s">
        <v>68</v>
      </c>
      <c r="E228" s="1"/>
      <c r="F228" s="1"/>
      <c r="G228" s="3"/>
      <c r="H228" s="3"/>
      <c r="I228" s="1"/>
      <c r="J228" s="3" t="s">
        <v>161</v>
      </c>
      <c r="K228" s="3" t="s">
        <v>19</v>
      </c>
      <c r="L228" s="1"/>
      <c r="M228" s="3"/>
      <c r="N228" s="1"/>
      <c r="O228" s="1"/>
      <c r="P228" s="3" t="s">
        <v>20</v>
      </c>
      <c r="Q228" s="1"/>
      <c r="R228" s="3" t="s">
        <v>21</v>
      </c>
      <c r="S228" s="3"/>
      <c r="T228" s="3"/>
      <c r="U228" s="3"/>
      <c r="V228" s="3"/>
      <c r="W228" s="3"/>
      <c r="X228" s="3"/>
      <c r="Y228" s="3"/>
    </row>
    <row r="229" spans="1:25" ht="28" x14ac:dyDescent="0.15">
      <c r="A229" s="2">
        <v>43549.954907928244</v>
      </c>
      <c r="B229" s="3" t="s">
        <v>22</v>
      </c>
      <c r="C229" s="3" t="s">
        <v>19</v>
      </c>
      <c r="D229" s="3" t="s">
        <v>23</v>
      </c>
      <c r="E229" s="1" t="s">
        <v>429</v>
      </c>
      <c r="F229" s="1" t="s">
        <v>429</v>
      </c>
      <c r="G229" s="3"/>
      <c r="H229" s="3"/>
      <c r="I229" s="1"/>
      <c r="J229" s="3"/>
      <c r="K229" s="3"/>
      <c r="L229" s="1"/>
      <c r="M229" s="3"/>
      <c r="N229" s="1"/>
      <c r="O229" s="1" t="s">
        <v>430</v>
      </c>
      <c r="P229" s="3" t="s">
        <v>26</v>
      </c>
      <c r="Q229" s="1"/>
      <c r="R229" s="3" t="s">
        <v>21</v>
      </c>
      <c r="S229" s="3"/>
      <c r="T229" s="3"/>
      <c r="U229" s="3"/>
      <c r="V229" s="3"/>
      <c r="W229" s="3"/>
      <c r="X229" s="3"/>
      <c r="Y229" s="3"/>
    </row>
    <row r="230" spans="1:25" ht="56" x14ac:dyDescent="0.15">
      <c r="A230" s="2">
        <v>43562.312016504628</v>
      </c>
      <c r="B230" s="3" t="s">
        <v>22</v>
      </c>
      <c r="C230" s="3" t="s">
        <v>29</v>
      </c>
      <c r="D230" s="3" t="s">
        <v>23</v>
      </c>
      <c r="E230" s="1"/>
      <c r="F230" s="1"/>
      <c r="G230" s="3"/>
      <c r="H230" s="3"/>
      <c r="I230" s="1"/>
      <c r="J230" s="3"/>
      <c r="K230" s="3"/>
      <c r="L230" s="1"/>
      <c r="M230" s="3"/>
      <c r="N230" s="1"/>
      <c r="O230" s="1" t="s">
        <v>431</v>
      </c>
      <c r="P230" s="3" t="s">
        <v>26</v>
      </c>
      <c r="Q230" s="1" t="s">
        <v>432</v>
      </c>
      <c r="R230" s="3" t="s">
        <v>82</v>
      </c>
      <c r="S230" s="3"/>
      <c r="T230" s="3"/>
      <c r="U230" s="3"/>
      <c r="V230" s="3"/>
      <c r="W230" s="3"/>
      <c r="X230" s="3"/>
      <c r="Y230" s="3"/>
    </row>
    <row r="231" spans="1:25" ht="13" x14ac:dyDescent="0.15">
      <c r="A231" s="2">
        <v>43549.999326331017</v>
      </c>
      <c r="B231" s="3" t="s">
        <v>16</v>
      </c>
      <c r="C231" s="3" t="s">
        <v>19</v>
      </c>
      <c r="D231" s="3" t="s">
        <v>23</v>
      </c>
      <c r="E231" s="1"/>
      <c r="F231" s="1"/>
      <c r="G231" s="3"/>
      <c r="H231" s="3"/>
      <c r="I231" s="1"/>
      <c r="J231" s="3" t="s">
        <v>18</v>
      </c>
      <c r="K231" s="3" t="s">
        <v>19</v>
      </c>
      <c r="L231" s="1"/>
      <c r="M231" s="3"/>
      <c r="N231" s="1"/>
      <c r="O231" s="1"/>
      <c r="P231" s="3" t="s">
        <v>26</v>
      </c>
      <c r="Q231" s="1"/>
      <c r="R231" s="3" t="s">
        <v>21</v>
      </c>
      <c r="S231" s="3"/>
      <c r="T231" s="3"/>
      <c r="U231" s="3"/>
      <c r="V231" s="3"/>
      <c r="W231" s="3"/>
      <c r="X231" s="3"/>
      <c r="Y231" s="3"/>
    </row>
    <row r="232" spans="1:25" ht="13" x14ac:dyDescent="0.15">
      <c r="A232" s="2">
        <v>43550.024172847217</v>
      </c>
      <c r="B232" s="3" t="s">
        <v>16</v>
      </c>
      <c r="C232" s="3" t="s">
        <v>17</v>
      </c>
      <c r="D232" s="3" t="s">
        <v>23</v>
      </c>
      <c r="E232" s="1"/>
      <c r="F232" s="1"/>
      <c r="G232" s="3"/>
      <c r="H232" s="3"/>
      <c r="I232" s="1"/>
      <c r="J232" s="3" t="s">
        <v>18</v>
      </c>
      <c r="K232" s="3" t="s">
        <v>19</v>
      </c>
      <c r="L232" s="1"/>
      <c r="M232" s="3"/>
      <c r="N232" s="1"/>
      <c r="O232" s="1"/>
      <c r="P232" s="3" t="s">
        <v>26</v>
      </c>
      <c r="Q232" s="1"/>
      <c r="R232" s="3" t="s">
        <v>21</v>
      </c>
      <c r="S232" s="3"/>
      <c r="T232" s="3"/>
      <c r="U232" s="3"/>
      <c r="V232" s="3"/>
      <c r="W232" s="3"/>
      <c r="X232" s="3"/>
      <c r="Y232" s="3"/>
    </row>
    <row r="233" spans="1:25" ht="28" x14ac:dyDescent="0.15">
      <c r="A233" s="2">
        <v>43550.056264340281</v>
      </c>
      <c r="B233" s="3" t="s">
        <v>16</v>
      </c>
      <c r="C233" s="3" t="s">
        <v>19</v>
      </c>
      <c r="D233" s="3" t="s">
        <v>23</v>
      </c>
      <c r="E233" s="1" t="s">
        <v>433</v>
      </c>
      <c r="F233" s="1"/>
      <c r="G233" s="3"/>
      <c r="H233" s="3"/>
      <c r="I233" s="1"/>
      <c r="J233" s="3" t="s">
        <v>18</v>
      </c>
      <c r="K233" s="3" t="s">
        <v>19</v>
      </c>
      <c r="L233" s="1" t="s">
        <v>434</v>
      </c>
      <c r="M233" s="3"/>
      <c r="N233" s="1"/>
      <c r="O233" s="1"/>
      <c r="P233" s="3" t="s">
        <v>26</v>
      </c>
      <c r="Q233" s="1"/>
      <c r="R233" s="3" t="s">
        <v>21</v>
      </c>
      <c r="S233" s="3"/>
      <c r="T233" s="3"/>
      <c r="U233" s="3"/>
      <c r="V233" s="3"/>
      <c r="W233" s="3"/>
      <c r="X233" s="3"/>
      <c r="Y233" s="3"/>
    </row>
    <row r="234" spans="1:25" ht="13" x14ac:dyDescent="0.15">
      <c r="A234" s="2">
        <v>43550.064309907408</v>
      </c>
      <c r="B234" s="3" t="s">
        <v>22</v>
      </c>
      <c r="C234" s="3" t="s">
        <v>29</v>
      </c>
      <c r="D234" s="3" t="s">
        <v>23</v>
      </c>
      <c r="E234" s="1"/>
      <c r="F234" s="1"/>
      <c r="G234" s="3"/>
      <c r="H234" s="3"/>
      <c r="I234" s="1"/>
      <c r="J234" s="3"/>
      <c r="K234" s="3"/>
      <c r="L234" s="1"/>
      <c r="M234" s="3"/>
      <c r="N234" s="1"/>
      <c r="O234" s="1"/>
      <c r="P234" s="3" t="s">
        <v>26</v>
      </c>
      <c r="Q234" s="1"/>
      <c r="R234" s="3" t="s">
        <v>21</v>
      </c>
      <c r="S234" s="3"/>
      <c r="T234" s="3"/>
      <c r="U234" s="3"/>
      <c r="V234" s="3"/>
      <c r="W234" s="3"/>
      <c r="X234" s="3"/>
      <c r="Y234" s="3"/>
    </row>
    <row r="235" spans="1:25" ht="13" x14ac:dyDescent="0.15">
      <c r="A235" s="2">
        <v>43550.110558703702</v>
      </c>
      <c r="B235" s="3" t="s">
        <v>16</v>
      </c>
      <c r="C235" s="3" t="s">
        <v>29</v>
      </c>
      <c r="D235" s="3" t="s">
        <v>68</v>
      </c>
      <c r="E235" s="1"/>
      <c r="F235" s="1"/>
      <c r="G235" s="3"/>
      <c r="H235" s="3"/>
      <c r="I235" s="1"/>
      <c r="J235" s="3" t="s">
        <v>18</v>
      </c>
      <c r="K235" s="3" t="s">
        <v>19</v>
      </c>
      <c r="L235" s="1"/>
      <c r="M235" s="3"/>
      <c r="N235" s="1"/>
      <c r="O235" s="1"/>
      <c r="P235" s="3" t="s">
        <v>26</v>
      </c>
      <c r="Q235" s="1"/>
      <c r="R235" s="3" t="s">
        <v>21</v>
      </c>
      <c r="S235" s="3"/>
      <c r="T235" s="3"/>
      <c r="U235" s="3"/>
      <c r="V235" s="3"/>
      <c r="W235" s="3"/>
      <c r="X235" s="3"/>
      <c r="Y235" s="3"/>
    </row>
    <row r="236" spans="1:25" ht="70" x14ac:dyDescent="0.15">
      <c r="A236" s="2">
        <v>43564.347995856486</v>
      </c>
      <c r="B236" s="3" t="s">
        <v>16</v>
      </c>
      <c r="C236" s="3" t="s">
        <v>50</v>
      </c>
      <c r="D236" s="3" t="s">
        <v>23</v>
      </c>
      <c r="E236" s="1" t="s">
        <v>435</v>
      </c>
      <c r="F236" s="1" t="s">
        <v>435</v>
      </c>
      <c r="G236" s="3"/>
      <c r="H236" s="3"/>
      <c r="I236" s="1"/>
      <c r="J236" s="3" t="s">
        <v>18</v>
      </c>
      <c r="K236" s="3"/>
      <c r="L236" s="1"/>
      <c r="M236" s="3"/>
      <c r="N236" s="1"/>
      <c r="O236" s="1" t="s">
        <v>436</v>
      </c>
      <c r="P236" s="3" t="s">
        <v>26</v>
      </c>
      <c r="Q236" s="1" t="s">
        <v>437</v>
      </c>
      <c r="R236" s="3" t="s">
        <v>82</v>
      </c>
      <c r="S236" s="3"/>
      <c r="T236" s="3"/>
      <c r="U236" s="3"/>
      <c r="V236" s="3"/>
      <c r="W236" s="3"/>
      <c r="X236" s="3"/>
      <c r="Y236" s="3"/>
    </row>
    <row r="237" spans="1:25" ht="13" x14ac:dyDescent="0.15">
      <c r="A237" s="2">
        <v>43550.29846554398</v>
      </c>
      <c r="B237" s="3" t="s">
        <v>97</v>
      </c>
      <c r="C237" s="3" t="s">
        <v>317</v>
      </c>
      <c r="D237" s="3" t="s">
        <v>23</v>
      </c>
      <c r="E237" s="1"/>
      <c r="F237" s="1"/>
      <c r="G237" s="3" t="s">
        <v>36</v>
      </c>
      <c r="H237" s="3" t="s">
        <v>20</v>
      </c>
      <c r="I237" s="1"/>
      <c r="J237" s="3" t="s">
        <v>43</v>
      </c>
      <c r="K237" s="3" t="s">
        <v>19</v>
      </c>
      <c r="L237" s="1"/>
      <c r="M237" s="3"/>
      <c r="N237" s="1"/>
      <c r="O237" s="1"/>
      <c r="P237" s="3" t="s">
        <v>26</v>
      </c>
      <c r="Q237" s="1"/>
      <c r="R237" s="3" t="s">
        <v>21</v>
      </c>
      <c r="S237" s="3"/>
      <c r="T237" s="3"/>
      <c r="U237" s="3"/>
      <c r="V237" s="3"/>
      <c r="W237" s="3"/>
      <c r="X237" s="3"/>
      <c r="Y237" s="3"/>
    </row>
    <row r="238" spans="1:25" ht="56" x14ac:dyDescent="0.15">
      <c r="A238" s="2">
        <v>43550.384514745369</v>
      </c>
      <c r="B238" s="3" t="s">
        <v>37</v>
      </c>
      <c r="C238" s="3" t="s">
        <v>29</v>
      </c>
      <c r="D238" s="3" t="s">
        <v>23</v>
      </c>
      <c r="E238" s="1"/>
      <c r="F238" s="1"/>
      <c r="G238" s="3"/>
      <c r="H238" s="3"/>
      <c r="I238" s="1"/>
      <c r="J238" s="3"/>
      <c r="K238" s="3"/>
      <c r="L238" s="1"/>
      <c r="M238" s="3" t="s">
        <v>20</v>
      </c>
      <c r="N238" s="1" t="s">
        <v>438</v>
      </c>
      <c r="O238" s="1"/>
      <c r="P238" s="3" t="s">
        <v>26</v>
      </c>
      <c r="Q238" s="1"/>
      <c r="R238" s="3" t="s">
        <v>21</v>
      </c>
      <c r="S238" s="3"/>
      <c r="T238" s="3"/>
      <c r="U238" s="3"/>
      <c r="V238" s="3"/>
      <c r="W238" s="3"/>
      <c r="X238" s="3"/>
      <c r="Y238" s="3"/>
    </row>
    <row r="239" spans="1:25" ht="28" x14ac:dyDescent="0.15">
      <c r="A239" s="2">
        <v>43550.420206446761</v>
      </c>
      <c r="B239" s="3" t="s">
        <v>22</v>
      </c>
      <c r="C239" s="3" t="s">
        <v>17</v>
      </c>
      <c r="D239" s="3" t="s">
        <v>23</v>
      </c>
      <c r="E239" s="1"/>
      <c r="F239" s="1"/>
      <c r="G239" s="3"/>
      <c r="H239" s="3"/>
      <c r="I239" s="1"/>
      <c r="J239" s="3"/>
      <c r="K239" s="3"/>
      <c r="L239" s="1"/>
      <c r="M239" s="3"/>
      <c r="N239" s="1"/>
      <c r="O239" s="1" t="s">
        <v>439</v>
      </c>
      <c r="P239" s="3" t="s">
        <v>26</v>
      </c>
      <c r="Q239" s="1"/>
      <c r="R239" s="3" t="s">
        <v>21</v>
      </c>
      <c r="S239" s="3"/>
      <c r="T239" s="3"/>
      <c r="U239" s="3"/>
      <c r="V239" s="3"/>
      <c r="W239" s="3"/>
      <c r="X239" s="3"/>
      <c r="Y239" s="3"/>
    </row>
    <row r="240" spans="1:25" ht="42" x14ac:dyDescent="0.15">
      <c r="A240" s="2">
        <v>43550.428318159727</v>
      </c>
      <c r="B240" s="3" t="s">
        <v>16</v>
      </c>
      <c r="C240" s="3" t="s">
        <v>101</v>
      </c>
      <c r="D240" s="3" t="s">
        <v>23</v>
      </c>
      <c r="E240" s="1" t="s">
        <v>440</v>
      </c>
      <c r="F240" s="1" t="s">
        <v>440</v>
      </c>
      <c r="G240" s="3"/>
      <c r="H240" s="3"/>
      <c r="I240" s="1"/>
      <c r="J240" s="3" t="s">
        <v>18</v>
      </c>
      <c r="K240" s="3" t="s">
        <v>441</v>
      </c>
      <c r="L240" s="1" t="s">
        <v>442</v>
      </c>
      <c r="M240" s="3"/>
      <c r="N240" s="1"/>
      <c r="O240" s="1"/>
      <c r="P240" s="3" t="s">
        <v>26</v>
      </c>
      <c r="Q240" s="1"/>
      <c r="R240" s="3" t="s">
        <v>21</v>
      </c>
      <c r="S240" s="3"/>
      <c r="T240" s="3"/>
      <c r="U240" s="3"/>
      <c r="V240" s="3"/>
      <c r="W240" s="3"/>
      <c r="X240" s="3"/>
      <c r="Y240" s="3"/>
    </row>
    <row r="241" spans="1:25" ht="42" x14ac:dyDescent="0.15">
      <c r="A241" s="2">
        <v>43550.447977094911</v>
      </c>
      <c r="B241" s="3" t="s">
        <v>37</v>
      </c>
      <c r="C241" s="3" t="s">
        <v>17</v>
      </c>
      <c r="D241" s="3" t="s">
        <v>23</v>
      </c>
      <c r="E241" s="1" t="s">
        <v>443</v>
      </c>
      <c r="F241" s="1"/>
      <c r="G241" s="3"/>
      <c r="H241" s="3"/>
      <c r="I241" s="1"/>
      <c r="J241" s="3"/>
      <c r="K241" s="3"/>
      <c r="L241" s="1"/>
      <c r="M241" s="3" t="s">
        <v>20</v>
      </c>
      <c r="N241" s="1" t="s">
        <v>444</v>
      </c>
      <c r="O241" s="1"/>
      <c r="P241" s="3" t="s">
        <v>20</v>
      </c>
      <c r="Q241" s="1" t="s">
        <v>445</v>
      </c>
      <c r="R241" s="3" t="s">
        <v>21</v>
      </c>
      <c r="S241" s="3"/>
      <c r="T241" s="3"/>
      <c r="U241" s="3"/>
      <c r="V241" s="3"/>
      <c r="W241" s="3"/>
      <c r="X241" s="3"/>
      <c r="Y241" s="3"/>
    </row>
    <row r="242" spans="1:25" ht="42" x14ac:dyDescent="0.15">
      <c r="A242" s="2">
        <v>43550.463296655093</v>
      </c>
      <c r="B242" s="3" t="s">
        <v>37</v>
      </c>
      <c r="C242" s="3" t="s">
        <v>37</v>
      </c>
      <c r="D242" s="3" t="s">
        <v>23</v>
      </c>
      <c r="E242" s="1" t="s">
        <v>446</v>
      </c>
      <c r="F242" s="1"/>
      <c r="G242" s="3"/>
      <c r="H242" s="3"/>
      <c r="I242" s="1"/>
      <c r="J242" s="3"/>
      <c r="K242" s="3"/>
      <c r="L242" s="1"/>
      <c r="M242" s="3" t="s">
        <v>26</v>
      </c>
      <c r="N242" s="1" t="s">
        <v>447</v>
      </c>
      <c r="O242" s="1"/>
      <c r="P242" s="3" t="s">
        <v>26</v>
      </c>
      <c r="Q242" s="1" t="s">
        <v>448</v>
      </c>
      <c r="R242" s="3" t="s">
        <v>21</v>
      </c>
      <c r="S242" s="3"/>
      <c r="T242" s="3"/>
      <c r="U242" s="3"/>
      <c r="V242" s="3"/>
      <c r="W242" s="3"/>
      <c r="X242" s="3"/>
      <c r="Y242" s="3"/>
    </row>
    <row r="243" spans="1:25" ht="56" x14ac:dyDescent="0.15">
      <c r="A243" s="2">
        <v>43550.466217453708</v>
      </c>
      <c r="B243" s="3" t="s">
        <v>37</v>
      </c>
      <c r="C243" s="3" t="s">
        <v>29</v>
      </c>
      <c r="D243" s="3" t="s">
        <v>23</v>
      </c>
      <c r="E243" s="1"/>
      <c r="F243" s="1"/>
      <c r="G243" s="3"/>
      <c r="H243" s="3"/>
      <c r="I243" s="1"/>
      <c r="J243" s="3"/>
      <c r="K243" s="3"/>
      <c r="L243" s="1"/>
      <c r="M243" s="3" t="s">
        <v>26</v>
      </c>
      <c r="N243" s="1" t="s">
        <v>449</v>
      </c>
      <c r="O243" s="1"/>
      <c r="P243" s="3" t="s">
        <v>26</v>
      </c>
      <c r="Q243" s="1" t="s">
        <v>450</v>
      </c>
      <c r="R243" s="3" t="s">
        <v>21</v>
      </c>
      <c r="S243" s="3"/>
      <c r="T243" s="3"/>
      <c r="U243" s="3"/>
      <c r="V243" s="3"/>
      <c r="W243" s="3"/>
      <c r="X243" s="3"/>
      <c r="Y243" s="3"/>
    </row>
    <row r="244" spans="1:25" ht="56" x14ac:dyDescent="0.15">
      <c r="A244" s="2">
        <v>43565.697872546298</v>
      </c>
      <c r="B244" s="3" t="s">
        <v>16</v>
      </c>
      <c r="C244" s="3" t="s">
        <v>173</v>
      </c>
      <c r="D244" s="3" t="s">
        <v>23</v>
      </c>
      <c r="E244" s="1"/>
      <c r="F244" s="1"/>
      <c r="G244" s="3"/>
      <c r="H244" s="3"/>
      <c r="I244" s="1"/>
      <c r="J244" s="3" t="s">
        <v>18</v>
      </c>
      <c r="K244" s="3" t="s">
        <v>19</v>
      </c>
      <c r="L244" s="1" t="s">
        <v>451</v>
      </c>
      <c r="M244" s="3"/>
      <c r="N244" s="1"/>
      <c r="O244" s="1"/>
      <c r="P244" s="3" t="s">
        <v>26</v>
      </c>
      <c r="Q244" s="1" t="s">
        <v>452</v>
      </c>
      <c r="R244" s="3" t="s">
        <v>82</v>
      </c>
      <c r="S244" s="3"/>
      <c r="T244" s="3"/>
      <c r="U244" s="3"/>
      <c r="V244" s="3"/>
      <c r="W244" s="3"/>
      <c r="X244" s="3"/>
      <c r="Y244" s="3"/>
    </row>
    <row r="245" spans="1:25" ht="28" x14ac:dyDescent="0.15">
      <c r="A245" s="2">
        <v>43550.596105925928</v>
      </c>
      <c r="B245" s="3" t="s">
        <v>16</v>
      </c>
      <c r="C245" s="3" t="s">
        <v>19</v>
      </c>
      <c r="D245" s="3" t="s">
        <v>23</v>
      </c>
      <c r="E245" s="1" t="s">
        <v>453</v>
      </c>
      <c r="F245" s="1"/>
      <c r="G245" s="3"/>
      <c r="H245" s="3"/>
      <c r="I245" s="1"/>
      <c r="J245" s="3" t="s">
        <v>43</v>
      </c>
      <c r="K245" s="3" t="s">
        <v>19</v>
      </c>
      <c r="L245" s="1"/>
      <c r="M245" s="3"/>
      <c r="N245" s="1"/>
      <c r="O245" s="1"/>
      <c r="P245" s="3" t="s">
        <v>26</v>
      </c>
      <c r="Q245" s="1"/>
      <c r="R245" s="3" t="s">
        <v>21</v>
      </c>
      <c r="S245" s="3"/>
      <c r="T245" s="3"/>
      <c r="U245" s="3"/>
      <c r="V245" s="3"/>
      <c r="W245" s="3"/>
      <c r="X245" s="3"/>
      <c r="Y245" s="3"/>
    </row>
    <row r="246" spans="1:25" ht="14" x14ac:dyDescent="0.15">
      <c r="A246" s="2">
        <v>43550.59649434028</v>
      </c>
      <c r="B246" s="3" t="s">
        <v>22</v>
      </c>
      <c r="C246" s="3" t="s">
        <v>19</v>
      </c>
      <c r="D246" s="3" t="s">
        <v>23</v>
      </c>
      <c r="E246" s="1" t="s">
        <v>454</v>
      </c>
      <c r="F246" s="1"/>
      <c r="G246" s="3"/>
      <c r="H246" s="3"/>
      <c r="I246" s="1"/>
      <c r="J246" s="3"/>
      <c r="K246" s="3"/>
      <c r="L246" s="1"/>
      <c r="M246" s="3"/>
      <c r="N246" s="1"/>
      <c r="O246" s="1" t="s">
        <v>455</v>
      </c>
      <c r="P246" s="3" t="s">
        <v>26</v>
      </c>
      <c r="Q246" s="1"/>
      <c r="R246" s="3" t="s">
        <v>21</v>
      </c>
      <c r="S246" s="3"/>
      <c r="T246" s="3"/>
      <c r="U246" s="3"/>
      <c r="V246" s="3"/>
      <c r="W246" s="3"/>
      <c r="X246" s="3"/>
      <c r="Y246" s="3"/>
    </row>
    <row r="247" spans="1:25" ht="70" x14ac:dyDescent="0.15">
      <c r="A247" s="2">
        <v>43565.950988055556</v>
      </c>
      <c r="B247" s="3" t="s">
        <v>22</v>
      </c>
      <c r="C247" s="3" t="s">
        <v>120</v>
      </c>
      <c r="D247" s="3" t="s">
        <v>23</v>
      </c>
      <c r="E247" s="1" t="s">
        <v>456</v>
      </c>
      <c r="F247" s="1"/>
      <c r="G247" s="3"/>
      <c r="H247" s="3"/>
      <c r="I247" s="1"/>
      <c r="J247" s="3"/>
      <c r="K247" s="3"/>
      <c r="L247" s="1"/>
      <c r="M247" s="3"/>
      <c r="N247" s="1"/>
      <c r="O247" s="1" t="s">
        <v>457</v>
      </c>
      <c r="P247" s="3" t="s">
        <v>26</v>
      </c>
      <c r="Q247" s="1" t="s">
        <v>458</v>
      </c>
      <c r="R247" s="3" t="s">
        <v>82</v>
      </c>
      <c r="S247" s="3"/>
      <c r="T247" s="3"/>
      <c r="U247" s="3"/>
      <c r="V247" s="3"/>
      <c r="W247" s="3"/>
      <c r="X247" s="3"/>
      <c r="Y247" s="3"/>
    </row>
    <row r="248" spans="1:25" ht="56" x14ac:dyDescent="0.15">
      <c r="A248" s="2">
        <v>43550.614436296295</v>
      </c>
      <c r="B248" s="3" t="s">
        <v>459</v>
      </c>
      <c r="C248" s="3" t="s">
        <v>50</v>
      </c>
      <c r="D248" s="7" t="s">
        <v>368</v>
      </c>
      <c r="E248" s="1" t="s">
        <v>460</v>
      </c>
      <c r="F248" s="1"/>
      <c r="G248" s="3" t="s">
        <v>461</v>
      </c>
      <c r="H248" s="3"/>
      <c r="I248" s="1"/>
      <c r="J248" s="3"/>
      <c r="K248" s="3"/>
      <c r="L248" s="1"/>
      <c r="M248" s="3"/>
      <c r="N248" s="1"/>
      <c r="O248" s="1" t="s">
        <v>462</v>
      </c>
      <c r="P248" s="3" t="s">
        <v>26</v>
      </c>
      <c r="Q248" s="1"/>
      <c r="R248" s="3" t="s">
        <v>21</v>
      </c>
      <c r="S248" s="3"/>
      <c r="T248" s="3"/>
      <c r="U248" s="3"/>
      <c r="V248" s="3"/>
      <c r="W248" s="3"/>
      <c r="X248" s="3"/>
      <c r="Y248" s="3"/>
    </row>
    <row r="249" spans="1:25" ht="56" x14ac:dyDescent="0.15">
      <c r="A249" s="2">
        <v>43550.634413368054</v>
      </c>
      <c r="B249" s="3" t="s">
        <v>37</v>
      </c>
      <c r="C249" s="3" t="s">
        <v>50</v>
      </c>
      <c r="D249" s="3" t="s">
        <v>23</v>
      </c>
      <c r="E249" s="1" t="s">
        <v>463</v>
      </c>
      <c r="F249" s="1"/>
      <c r="G249" s="3"/>
      <c r="H249" s="3"/>
      <c r="I249" s="1"/>
      <c r="J249" s="3"/>
      <c r="K249" s="3"/>
      <c r="L249" s="1"/>
      <c r="M249" s="3" t="s">
        <v>20</v>
      </c>
      <c r="N249" s="1" t="s">
        <v>464</v>
      </c>
      <c r="O249" s="1"/>
      <c r="P249" s="3" t="s">
        <v>26</v>
      </c>
      <c r="Q249" s="1" t="s">
        <v>465</v>
      </c>
      <c r="R249" s="3" t="s">
        <v>21</v>
      </c>
      <c r="S249" s="3"/>
      <c r="T249" s="3"/>
      <c r="U249" s="3"/>
      <c r="V249" s="3"/>
      <c r="W249" s="3"/>
      <c r="X249" s="3"/>
      <c r="Y249" s="3"/>
    </row>
    <row r="250" spans="1:25" ht="28" x14ac:dyDescent="0.15">
      <c r="A250" s="2">
        <v>43550.650864143521</v>
      </c>
      <c r="B250" s="3" t="s">
        <v>22</v>
      </c>
      <c r="C250" s="3" t="s">
        <v>29</v>
      </c>
      <c r="D250" s="3" t="s">
        <v>23</v>
      </c>
      <c r="E250" s="1"/>
      <c r="F250" s="1"/>
      <c r="G250" s="3"/>
      <c r="H250" s="3"/>
      <c r="I250" s="1"/>
      <c r="J250" s="3"/>
      <c r="K250" s="3"/>
      <c r="L250" s="1"/>
      <c r="M250" s="3"/>
      <c r="N250" s="1"/>
      <c r="O250" s="1" t="s">
        <v>466</v>
      </c>
      <c r="P250" s="3" t="s">
        <v>26</v>
      </c>
      <c r="Q250" s="1" t="s">
        <v>467</v>
      </c>
      <c r="R250" s="3" t="s">
        <v>21</v>
      </c>
      <c r="S250" s="3"/>
      <c r="T250" s="3"/>
      <c r="U250" s="3"/>
      <c r="V250" s="3"/>
      <c r="W250" s="3"/>
      <c r="X250" s="3"/>
      <c r="Y250" s="3"/>
    </row>
    <row r="251" spans="1:25" ht="13" x14ac:dyDescent="0.15">
      <c r="A251" s="2">
        <v>43550.670340497687</v>
      </c>
      <c r="B251" s="3" t="s">
        <v>16</v>
      </c>
      <c r="C251" s="3" t="s">
        <v>29</v>
      </c>
      <c r="D251" s="3" t="s">
        <v>68</v>
      </c>
      <c r="E251" s="1"/>
      <c r="F251" s="1"/>
      <c r="G251" s="3"/>
      <c r="H251" s="3"/>
      <c r="I251" s="1"/>
      <c r="J251" s="3" t="s">
        <v>43</v>
      </c>
      <c r="K251" s="3" t="s">
        <v>19</v>
      </c>
      <c r="L251" s="1"/>
      <c r="M251" s="3"/>
      <c r="N251" s="1"/>
      <c r="O251" s="1"/>
      <c r="P251" s="3"/>
      <c r="Q251" s="1"/>
      <c r="R251" s="3" t="s">
        <v>21</v>
      </c>
      <c r="S251" s="3"/>
      <c r="T251" s="3"/>
      <c r="U251" s="3"/>
      <c r="V251" s="3"/>
      <c r="W251" s="3"/>
      <c r="X251" s="3"/>
      <c r="Y251" s="3"/>
    </row>
    <row r="252" spans="1:25" ht="13" x14ac:dyDescent="0.15">
      <c r="A252" s="2">
        <v>43550.689688495375</v>
      </c>
      <c r="B252" s="3" t="s">
        <v>16</v>
      </c>
      <c r="C252" s="3" t="s">
        <v>19</v>
      </c>
      <c r="D252" s="3" t="s">
        <v>68</v>
      </c>
      <c r="E252" s="1"/>
      <c r="F252" s="1"/>
      <c r="G252" s="3"/>
      <c r="H252" s="3"/>
      <c r="I252" s="1"/>
      <c r="J252" s="3" t="s">
        <v>36</v>
      </c>
      <c r="K252" s="3" t="s">
        <v>19</v>
      </c>
      <c r="L252" s="1"/>
      <c r="M252" s="3"/>
      <c r="N252" s="1"/>
      <c r="O252" s="1"/>
      <c r="P252" s="3" t="s">
        <v>20</v>
      </c>
      <c r="Q252" s="1"/>
      <c r="R252" s="3" t="s">
        <v>21</v>
      </c>
      <c r="S252" s="3"/>
      <c r="T252" s="3"/>
      <c r="U252" s="3"/>
      <c r="V252" s="3"/>
      <c r="W252" s="3"/>
      <c r="X252" s="3"/>
      <c r="Y252" s="3"/>
    </row>
    <row r="253" spans="1:25" ht="28" x14ac:dyDescent="0.15">
      <c r="A253" s="2">
        <v>43550.710668530097</v>
      </c>
      <c r="B253" s="3" t="s">
        <v>22</v>
      </c>
      <c r="C253" s="3" t="s">
        <v>19</v>
      </c>
      <c r="D253" s="3" t="s">
        <v>23</v>
      </c>
      <c r="E253" s="1"/>
      <c r="F253" s="1"/>
      <c r="G253" s="3"/>
      <c r="H253" s="3"/>
      <c r="I253" s="1"/>
      <c r="J253" s="3"/>
      <c r="K253" s="3"/>
      <c r="L253" s="1"/>
      <c r="M253" s="3"/>
      <c r="N253" s="1"/>
      <c r="O253" s="1" t="s">
        <v>468</v>
      </c>
      <c r="P253" s="3" t="s">
        <v>26</v>
      </c>
      <c r="Q253" s="1"/>
      <c r="R253" s="3" t="s">
        <v>21</v>
      </c>
      <c r="S253" s="3"/>
      <c r="T253" s="3"/>
      <c r="U253" s="3"/>
      <c r="V253" s="3"/>
      <c r="W253" s="3"/>
      <c r="X253" s="3"/>
      <c r="Y253" s="3"/>
    </row>
    <row r="254" spans="1:25" ht="112" x14ac:dyDescent="0.15">
      <c r="A254" s="2">
        <v>43550.771684074076</v>
      </c>
      <c r="B254" s="3" t="s">
        <v>16</v>
      </c>
      <c r="C254" s="3" t="s">
        <v>19</v>
      </c>
      <c r="D254" s="3" t="s">
        <v>68</v>
      </c>
      <c r="E254" s="1" t="s">
        <v>469</v>
      </c>
      <c r="F254" s="1" t="s">
        <v>469</v>
      </c>
      <c r="G254" s="3"/>
      <c r="H254" s="3"/>
      <c r="I254" s="1"/>
      <c r="J254" s="3" t="s">
        <v>18</v>
      </c>
      <c r="K254" s="3" t="s">
        <v>19</v>
      </c>
      <c r="L254" s="1" t="s">
        <v>470</v>
      </c>
      <c r="M254" s="3"/>
      <c r="N254" s="1"/>
      <c r="O254" s="1"/>
      <c r="P254" s="3" t="s">
        <v>26</v>
      </c>
      <c r="Q254" s="1" t="s">
        <v>471</v>
      </c>
      <c r="R254" s="3" t="s">
        <v>21</v>
      </c>
      <c r="S254" s="3"/>
      <c r="T254" s="3"/>
      <c r="U254" s="3"/>
      <c r="V254" s="3"/>
      <c r="W254" s="3"/>
      <c r="X254" s="3"/>
      <c r="Y254" s="3"/>
    </row>
    <row r="255" spans="1:25" ht="13" x14ac:dyDescent="0.15">
      <c r="A255" s="2">
        <v>43550.803969745371</v>
      </c>
      <c r="B255" s="3" t="s">
        <v>22</v>
      </c>
      <c r="C255" s="3" t="s">
        <v>156</v>
      </c>
      <c r="D255" s="3" t="s">
        <v>472</v>
      </c>
      <c r="E255" s="1"/>
      <c r="F255" s="1"/>
      <c r="G255" s="3"/>
      <c r="H255" s="3"/>
      <c r="I255" s="1"/>
      <c r="J255" s="3"/>
      <c r="K255" s="3"/>
      <c r="L255" s="1"/>
      <c r="M255" s="3"/>
      <c r="N255" s="1"/>
      <c r="O255" s="1"/>
      <c r="P255" s="3" t="s">
        <v>26</v>
      </c>
      <c r="Q255" s="1"/>
      <c r="R255" s="3" t="s">
        <v>21</v>
      </c>
      <c r="S255" s="3"/>
      <c r="T255" s="3"/>
      <c r="U255" s="3"/>
      <c r="V255" s="3"/>
      <c r="W255" s="3"/>
      <c r="X255" s="3"/>
      <c r="Y255" s="3"/>
    </row>
    <row r="256" spans="1:25" ht="14" x14ac:dyDescent="0.15">
      <c r="A256" s="2">
        <v>43550.892339166661</v>
      </c>
      <c r="B256" s="3" t="s">
        <v>22</v>
      </c>
      <c r="C256" s="3" t="s">
        <v>29</v>
      </c>
      <c r="D256" s="3" t="s">
        <v>23</v>
      </c>
      <c r="E256" s="1"/>
      <c r="F256" s="1"/>
      <c r="G256" s="3"/>
      <c r="H256" s="3"/>
      <c r="I256" s="1"/>
      <c r="J256" s="3"/>
      <c r="K256" s="3"/>
      <c r="L256" s="1"/>
      <c r="M256" s="3"/>
      <c r="N256" s="1"/>
      <c r="O256" s="1" t="s">
        <v>441</v>
      </c>
      <c r="P256" s="3" t="s">
        <v>20</v>
      </c>
      <c r="Q256" s="1"/>
      <c r="R256" s="3" t="s">
        <v>21</v>
      </c>
      <c r="S256" s="3"/>
      <c r="T256" s="3"/>
      <c r="U256" s="3"/>
      <c r="V256" s="3"/>
      <c r="W256" s="3"/>
      <c r="X256" s="3"/>
      <c r="Y256" s="3"/>
    </row>
    <row r="257" spans="1:25" ht="14" x14ac:dyDescent="0.15">
      <c r="A257" s="2">
        <v>43551.07282429398</v>
      </c>
      <c r="B257" s="3" t="s">
        <v>22</v>
      </c>
      <c r="C257" s="3" t="s">
        <v>19</v>
      </c>
      <c r="D257" s="3" t="s">
        <v>23</v>
      </c>
      <c r="E257" s="1" t="s">
        <v>473</v>
      </c>
      <c r="F257" s="1"/>
      <c r="G257" s="3"/>
      <c r="H257" s="3"/>
      <c r="I257" s="1"/>
      <c r="J257" s="3"/>
      <c r="K257" s="3"/>
      <c r="L257" s="1"/>
      <c r="M257" s="3"/>
      <c r="N257" s="1"/>
      <c r="O257" s="1" t="s">
        <v>474</v>
      </c>
      <c r="P257" s="3" t="s">
        <v>20</v>
      </c>
      <c r="Q257" s="1"/>
      <c r="R257" s="3" t="s">
        <v>21</v>
      </c>
      <c r="S257" s="3"/>
      <c r="T257" s="3"/>
      <c r="U257" s="3"/>
      <c r="V257" s="3"/>
      <c r="W257" s="3"/>
      <c r="X257" s="3"/>
      <c r="Y257" s="3"/>
    </row>
    <row r="258" spans="1:25" ht="28" x14ac:dyDescent="0.15">
      <c r="A258" s="2">
        <v>43566.908067430559</v>
      </c>
      <c r="B258" s="3" t="s">
        <v>37</v>
      </c>
      <c r="C258" s="3" t="s">
        <v>50</v>
      </c>
      <c r="D258" s="3" t="s">
        <v>23</v>
      </c>
      <c r="E258" s="1" t="s">
        <v>475</v>
      </c>
      <c r="F258" s="1" t="s">
        <v>475</v>
      </c>
      <c r="G258" s="3"/>
      <c r="H258" s="3"/>
      <c r="I258" s="1"/>
      <c r="J258" s="3"/>
      <c r="K258" s="3"/>
      <c r="L258" s="1"/>
      <c r="M258" s="3" t="s">
        <v>20</v>
      </c>
      <c r="N258" s="1"/>
      <c r="O258" s="1"/>
      <c r="P258" s="3" t="s">
        <v>26</v>
      </c>
      <c r="Q258" s="1" t="s">
        <v>476</v>
      </c>
      <c r="R258" s="3" t="s">
        <v>82</v>
      </c>
      <c r="S258" s="3"/>
      <c r="T258" s="3"/>
      <c r="U258" s="3"/>
      <c r="V258" s="3"/>
      <c r="W258" s="3"/>
      <c r="X258" s="3"/>
      <c r="Y258" s="3"/>
    </row>
    <row r="259" spans="1:25" ht="28" x14ac:dyDescent="0.15">
      <c r="A259" s="2">
        <v>43551.110652604169</v>
      </c>
      <c r="B259" s="3" t="s">
        <v>22</v>
      </c>
      <c r="C259" s="3" t="s">
        <v>19</v>
      </c>
      <c r="D259" s="3" t="s">
        <v>23</v>
      </c>
      <c r="E259" s="1" t="s">
        <v>477</v>
      </c>
      <c r="F259" s="1"/>
      <c r="G259" s="3"/>
      <c r="H259" s="3"/>
      <c r="I259" s="1"/>
      <c r="J259" s="3"/>
      <c r="K259" s="3"/>
      <c r="L259" s="1"/>
      <c r="M259" s="3"/>
      <c r="N259" s="1"/>
      <c r="O259" s="1" t="s">
        <v>478</v>
      </c>
      <c r="P259" s="3" t="s">
        <v>26</v>
      </c>
      <c r="Q259" s="1" t="s">
        <v>479</v>
      </c>
      <c r="R259" s="3" t="s">
        <v>21</v>
      </c>
      <c r="S259" s="3"/>
      <c r="T259" s="3"/>
      <c r="U259" s="3"/>
      <c r="V259" s="3"/>
      <c r="W259" s="3"/>
      <c r="X259" s="3"/>
      <c r="Y259" s="3"/>
    </row>
    <row r="260" spans="1:25" ht="42" x14ac:dyDescent="0.15">
      <c r="A260" s="2">
        <v>43551.123925011576</v>
      </c>
      <c r="B260" s="3" t="s">
        <v>22</v>
      </c>
      <c r="C260" s="3" t="s">
        <v>19</v>
      </c>
      <c r="D260" s="3" t="s">
        <v>23</v>
      </c>
      <c r="E260" s="1"/>
      <c r="F260" s="1"/>
      <c r="G260" s="3"/>
      <c r="H260" s="3"/>
      <c r="I260" s="1"/>
      <c r="J260" s="3"/>
      <c r="K260" s="3"/>
      <c r="L260" s="1"/>
      <c r="M260" s="3"/>
      <c r="N260" s="1"/>
      <c r="O260" s="1" t="s">
        <v>480</v>
      </c>
      <c r="P260" s="3" t="s">
        <v>26</v>
      </c>
      <c r="Q260" s="1" t="s">
        <v>481</v>
      </c>
      <c r="R260" s="3" t="s">
        <v>21</v>
      </c>
      <c r="S260" s="3"/>
      <c r="T260" s="3"/>
      <c r="U260" s="3"/>
      <c r="V260" s="3"/>
      <c r="W260" s="3"/>
      <c r="X260" s="3"/>
      <c r="Y260" s="3"/>
    </row>
    <row r="261" spans="1:25" ht="14" x14ac:dyDescent="0.15">
      <c r="A261" s="2">
        <v>43551.291595578703</v>
      </c>
      <c r="B261" s="3" t="s">
        <v>22</v>
      </c>
      <c r="C261" s="3" t="s">
        <v>19</v>
      </c>
      <c r="D261" s="3" t="s">
        <v>23</v>
      </c>
      <c r="E261" s="1" t="s">
        <v>482</v>
      </c>
      <c r="F261" s="1"/>
      <c r="G261" s="3"/>
      <c r="H261" s="3"/>
      <c r="I261" s="1"/>
      <c r="J261" s="3"/>
      <c r="K261" s="3"/>
      <c r="L261" s="1"/>
      <c r="M261" s="3"/>
      <c r="N261" s="1"/>
      <c r="O261" s="1" t="s">
        <v>483</v>
      </c>
      <c r="P261" s="3" t="s">
        <v>26</v>
      </c>
      <c r="Q261" s="1"/>
      <c r="R261" s="3" t="s">
        <v>21</v>
      </c>
      <c r="S261" s="3"/>
      <c r="T261" s="3"/>
      <c r="U261" s="3"/>
      <c r="V261" s="3"/>
      <c r="W261" s="3"/>
      <c r="X261" s="3"/>
      <c r="Y261" s="3"/>
    </row>
    <row r="262" spans="1:25" ht="42" x14ac:dyDescent="0.15">
      <c r="A262" s="2">
        <v>43551.308691377315</v>
      </c>
      <c r="B262" s="3" t="s">
        <v>16</v>
      </c>
      <c r="C262" s="3" t="s">
        <v>19</v>
      </c>
      <c r="D262" s="3" t="s">
        <v>68</v>
      </c>
      <c r="E262" s="1" t="s">
        <v>484</v>
      </c>
      <c r="F262" s="1"/>
      <c r="G262" s="3"/>
      <c r="H262" s="3"/>
      <c r="I262" s="1"/>
      <c r="J262" s="3" t="s">
        <v>43</v>
      </c>
      <c r="K262" s="3" t="s">
        <v>19</v>
      </c>
      <c r="L262" s="1" t="s">
        <v>485</v>
      </c>
      <c r="M262" s="3"/>
      <c r="N262" s="1"/>
      <c r="O262" s="1"/>
      <c r="P262" s="3" t="s">
        <v>26</v>
      </c>
      <c r="Q262" s="1"/>
      <c r="R262" s="3" t="s">
        <v>21</v>
      </c>
      <c r="S262" s="3"/>
      <c r="T262" s="3"/>
      <c r="U262" s="3"/>
      <c r="V262" s="3"/>
      <c r="W262" s="3"/>
      <c r="X262" s="3"/>
      <c r="Y262" s="3"/>
    </row>
    <row r="263" spans="1:25" ht="28" x14ac:dyDescent="0.15">
      <c r="A263" s="2">
        <v>43567.500020104169</v>
      </c>
      <c r="B263" s="3" t="s">
        <v>16</v>
      </c>
      <c r="C263" s="3" t="s">
        <v>90</v>
      </c>
      <c r="D263" s="3" t="s">
        <v>23</v>
      </c>
      <c r="E263" s="1" t="s">
        <v>486</v>
      </c>
      <c r="F263" s="1" t="s">
        <v>486</v>
      </c>
      <c r="G263" s="3"/>
      <c r="H263" s="3"/>
      <c r="I263" s="1"/>
      <c r="J263" s="3" t="s">
        <v>43</v>
      </c>
      <c r="K263" s="3" t="s">
        <v>19</v>
      </c>
      <c r="L263" s="1" t="s">
        <v>487</v>
      </c>
      <c r="M263" s="3"/>
      <c r="N263" s="1"/>
      <c r="O263" s="1"/>
      <c r="P263" s="3" t="s">
        <v>26</v>
      </c>
      <c r="Q263" s="1" t="s">
        <v>488</v>
      </c>
      <c r="R263" s="3" t="s">
        <v>82</v>
      </c>
      <c r="S263" s="3"/>
      <c r="T263" s="3"/>
      <c r="U263" s="3"/>
      <c r="V263" s="3"/>
      <c r="W263" s="3"/>
      <c r="X263" s="3"/>
      <c r="Y263" s="3"/>
    </row>
    <row r="264" spans="1:25" ht="28" x14ac:dyDescent="0.15">
      <c r="A264" s="2">
        <v>43551.481905983797</v>
      </c>
      <c r="B264" s="3" t="s">
        <v>16</v>
      </c>
      <c r="C264" s="3" t="s">
        <v>29</v>
      </c>
      <c r="D264" s="3" t="s">
        <v>23</v>
      </c>
      <c r="E264" s="1"/>
      <c r="F264" s="1"/>
      <c r="G264" s="3"/>
      <c r="H264" s="3"/>
      <c r="I264" s="1"/>
      <c r="J264" s="3" t="s">
        <v>18</v>
      </c>
      <c r="K264" s="3" t="s">
        <v>19</v>
      </c>
      <c r="L264" s="1" t="s">
        <v>489</v>
      </c>
      <c r="M264" s="3"/>
      <c r="N264" s="1"/>
      <c r="O264" s="1"/>
      <c r="P264" s="3" t="s">
        <v>26</v>
      </c>
      <c r="Q264" s="1"/>
      <c r="R264" s="3" t="s">
        <v>21</v>
      </c>
      <c r="S264" s="3"/>
      <c r="T264" s="3"/>
      <c r="U264" s="3"/>
      <c r="V264" s="3"/>
      <c r="W264" s="3"/>
      <c r="X264" s="3"/>
      <c r="Y264" s="3"/>
    </row>
    <row r="265" spans="1:25" ht="84" x14ac:dyDescent="0.15">
      <c r="A265" s="2">
        <v>43551.500803136572</v>
      </c>
      <c r="B265" s="3" t="s">
        <v>16</v>
      </c>
      <c r="C265" s="3" t="s">
        <v>29</v>
      </c>
      <c r="D265" s="3" t="s">
        <v>23</v>
      </c>
      <c r="E265" s="1" t="s">
        <v>490</v>
      </c>
      <c r="F265" s="1"/>
      <c r="G265" s="3"/>
      <c r="H265" s="3"/>
      <c r="I265" s="1"/>
      <c r="J265" s="3" t="s">
        <v>18</v>
      </c>
      <c r="K265" s="3" t="s">
        <v>19</v>
      </c>
      <c r="L265" s="1" t="s">
        <v>491</v>
      </c>
      <c r="M265" s="3"/>
      <c r="N265" s="1"/>
      <c r="O265" s="1"/>
      <c r="P265" s="3" t="s">
        <v>26</v>
      </c>
      <c r="Q265" s="1" t="s">
        <v>492</v>
      </c>
      <c r="R265" s="3" t="s">
        <v>21</v>
      </c>
      <c r="S265" s="3"/>
      <c r="T265" s="3"/>
      <c r="U265" s="3"/>
      <c r="V265" s="3"/>
      <c r="W265" s="3"/>
      <c r="X265" s="3"/>
      <c r="Y265" s="3"/>
    </row>
    <row r="266" spans="1:25" ht="13" x14ac:dyDescent="0.15">
      <c r="A266" s="2">
        <v>43551.507010983798</v>
      </c>
      <c r="B266" s="3" t="s">
        <v>37</v>
      </c>
      <c r="C266" s="3" t="s">
        <v>50</v>
      </c>
      <c r="D266" s="3" t="s">
        <v>23</v>
      </c>
      <c r="E266" s="1"/>
      <c r="F266" s="1"/>
      <c r="G266" s="3"/>
      <c r="H266" s="3"/>
      <c r="I266" s="1"/>
      <c r="J266" s="3"/>
      <c r="K266" s="3"/>
      <c r="L266" s="1"/>
      <c r="M266" s="3" t="s">
        <v>20</v>
      </c>
      <c r="N266" s="1"/>
      <c r="O266" s="1"/>
      <c r="P266" s="3" t="s">
        <v>26</v>
      </c>
      <c r="Q266" s="1"/>
      <c r="R266" s="3" t="s">
        <v>21</v>
      </c>
      <c r="S266" s="3"/>
      <c r="T266" s="3"/>
      <c r="U266" s="3"/>
      <c r="V266" s="3"/>
      <c r="W266" s="3"/>
      <c r="X266" s="3"/>
      <c r="Y266" s="3"/>
    </row>
    <row r="267" spans="1:25" ht="13" x14ac:dyDescent="0.15">
      <c r="A267" s="2">
        <v>43551.51912600694</v>
      </c>
      <c r="B267" s="3" t="s">
        <v>37</v>
      </c>
      <c r="C267" s="3" t="s">
        <v>29</v>
      </c>
      <c r="D267" s="3" t="s">
        <v>472</v>
      </c>
      <c r="E267" s="1"/>
      <c r="F267" s="1"/>
      <c r="G267" s="3"/>
      <c r="H267" s="3"/>
      <c r="I267" s="1"/>
      <c r="J267" s="3"/>
      <c r="K267" s="3"/>
      <c r="L267" s="1"/>
      <c r="M267" s="3" t="s">
        <v>21</v>
      </c>
      <c r="N267" s="1"/>
      <c r="O267" s="1"/>
      <c r="P267" s="3" t="s">
        <v>21</v>
      </c>
      <c r="Q267" s="1"/>
      <c r="R267" s="3" t="s">
        <v>21</v>
      </c>
      <c r="S267" s="3"/>
      <c r="T267" s="3"/>
      <c r="U267" s="3"/>
      <c r="V267" s="3"/>
      <c r="W267" s="3"/>
      <c r="X267" s="3"/>
      <c r="Y267" s="3"/>
    </row>
    <row r="268" spans="1:25" ht="42" x14ac:dyDescent="0.15">
      <c r="A268" s="2">
        <v>43551.543014282404</v>
      </c>
      <c r="B268" s="3" t="s">
        <v>22</v>
      </c>
      <c r="C268" s="3" t="s">
        <v>19</v>
      </c>
      <c r="D268" s="3" t="s">
        <v>23</v>
      </c>
      <c r="E268" s="1" t="s">
        <v>493</v>
      </c>
      <c r="F268" s="1"/>
      <c r="G268" s="3"/>
      <c r="H268" s="3"/>
      <c r="I268" s="1"/>
      <c r="J268" s="3"/>
      <c r="K268" s="3"/>
      <c r="L268" s="1"/>
      <c r="M268" s="3"/>
      <c r="N268" s="1"/>
      <c r="O268" s="1" t="s">
        <v>494</v>
      </c>
      <c r="P268" s="3" t="s">
        <v>26</v>
      </c>
      <c r="Q268" s="1" t="s">
        <v>495</v>
      </c>
      <c r="R268" s="3" t="s">
        <v>21</v>
      </c>
      <c r="S268" s="3"/>
      <c r="T268" s="3"/>
      <c r="U268" s="3"/>
      <c r="V268" s="3"/>
      <c r="W268" s="3"/>
      <c r="X268" s="3"/>
      <c r="Y268" s="3"/>
    </row>
    <row r="269" spans="1:25" ht="56" x14ac:dyDescent="0.15">
      <c r="A269" s="2">
        <v>43551.598290486116</v>
      </c>
      <c r="B269" s="3" t="s">
        <v>16</v>
      </c>
      <c r="C269" s="3" t="s">
        <v>496</v>
      </c>
      <c r="D269" s="3" t="s">
        <v>68</v>
      </c>
      <c r="E269" s="1"/>
      <c r="F269" s="1"/>
      <c r="G269" s="3"/>
      <c r="H269" s="3"/>
      <c r="I269" s="1"/>
      <c r="J269" s="3" t="s">
        <v>43</v>
      </c>
      <c r="K269" s="3" t="s">
        <v>19</v>
      </c>
      <c r="L269" s="1" t="s">
        <v>497</v>
      </c>
      <c r="M269" s="3"/>
      <c r="N269" s="1"/>
      <c r="O269" s="1"/>
      <c r="P269" s="3" t="s">
        <v>20</v>
      </c>
      <c r="Q269" s="1"/>
      <c r="R269" s="3" t="s">
        <v>21</v>
      </c>
      <c r="S269" s="3"/>
      <c r="T269" s="3"/>
      <c r="U269" s="3"/>
      <c r="V269" s="3"/>
      <c r="W269" s="3"/>
      <c r="X269" s="3"/>
      <c r="Y269" s="3"/>
    </row>
    <row r="270" spans="1:25" ht="28" x14ac:dyDescent="0.15">
      <c r="A270" s="2">
        <v>43567.973403425931</v>
      </c>
      <c r="B270" s="3" t="s">
        <v>16</v>
      </c>
      <c r="C270" s="3" t="s">
        <v>50</v>
      </c>
      <c r="D270" s="3" t="s">
        <v>23</v>
      </c>
      <c r="E270" s="1" t="s">
        <v>498</v>
      </c>
      <c r="F270" s="1" t="s">
        <v>498</v>
      </c>
      <c r="G270" s="3"/>
      <c r="H270" s="3"/>
      <c r="I270" s="1"/>
      <c r="J270" s="3" t="s">
        <v>36</v>
      </c>
      <c r="K270" s="3" t="s">
        <v>19</v>
      </c>
      <c r="L270" s="1" t="s">
        <v>499</v>
      </c>
      <c r="M270" s="3"/>
      <c r="N270" s="1"/>
      <c r="O270" s="1"/>
      <c r="P270" s="3" t="s">
        <v>26</v>
      </c>
      <c r="Q270" s="1" t="s">
        <v>500</v>
      </c>
      <c r="R270" s="3" t="s">
        <v>82</v>
      </c>
      <c r="S270" s="3"/>
      <c r="T270" s="3"/>
      <c r="U270" s="3"/>
      <c r="V270" s="3"/>
      <c r="W270" s="3"/>
      <c r="X270" s="3"/>
      <c r="Y270" s="3"/>
    </row>
    <row r="271" spans="1:25" ht="13" x14ac:dyDescent="0.15">
      <c r="A271" s="2">
        <v>43551.660631539351</v>
      </c>
      <c r="B271" s="3" t="s">
        <v>16</v>
      </c>
      <c r="C271" s="3" t="s">
        <v>19</v>
      </c>
      <c r="D271" s="3" t="s">
        <v>23</v>
      </c>
      <c r="E271" s="1"/>
      <c r="F271" s="1"/>
      <c r="G271" s="3"/>
      <c r="H271" s="3"/>
      <c r="I271" s="1"/>
      <c r="J271" s="3" t="s">
        <v>18</v>
      </c>
      <c r="K271" s="3" t="s">
        <v>19</v>
      </c>
      <c r="L271" s="1"/>
      <c r="M271" s="3"/>
      <c r="N271" s="1"/>
      <c r="O271" s="1"/>
      <c r="P271" s="3" t="s">
        <v>26</v>
      </c>
      <c r="Q271" s="1"/>
      <c r="R271" s="3" t="s">
        <v>21</v>
      </c>
      <c r="S271" s="3"/>
      <c r="T271" s="3"/>
      <c r="U271" s="3"/>
      <c r="V271" s="3"/>
      <c r="W271" s="3"/>
      <c r="X271" s="3"/>
      <c r="Y271" s="3"/>
    </row>
    <row r="272" spans="1:25" ht="112" x14ac:dyDescent="0.15">
      <c r="A272" s="2">
        <v>43568.832169722227</v>
      </c>
      <c r="B272" s="3" t="s">
        <v>22</v>
      </c>
      <c r="C272" s="3" t="s">
        <v>19</v>
      </c>
      <c r="D272" s="3" t="s">
        <v>23</v>
      </c>
      <c r="E272" s="1" t="s">
        <v>501</v>
      </c>
      <c r="F272" s="1"/>
      <c r="G272" s="3"/>
      <c r="H272" s="3"/>
      <c r="I272" s="1"/>
      <c r="J272" s="3"/>
      <c r="K272" s="3"/>
      <c r="L272" s="1"/>
      <c r="M272" s="3"/>
      <c r="N272" s="1"/>
      <c r="O272" s="1" t="s">
        <v>502</v>
      </c>
      <c r="P272" s="3" t="s">
        <v>26</v>
      </c>
      <c r="Q272" s="1" t="s">
        <v>503</v>
      </c>
      <c r="R272" s="3" t="s">
        <v>82</v>
      </c>
      <c r="S272" s="3"/>
      <c r="T272" s="3"/>
      <c r="U272" s="3"/>
      <c r="V272" s="3"/>
      <c r="W272" s="3"/>
      <c r="X272" s="3"/>
      <c r="Y272" s="3"/>
    </row>
    <row r="273" spans="1:25" ht="28" x14ac:dyDescent="0.15">
      <c r="A273" s="2">
        <v>43551.726640057866</v>
      </c>
      <c r="B273" s="3" t="s">
        <v>16</v>
      </c>
      <c r="C273" s="3" t="s">
        <v>19</v>
      </c>
      <c r="D273" s="3" t="s">
        <v>23</v>
      </c>
      <c r="E273" s="1" t="s">
        <v>504</v>
      </c>
      <c r="F273" s="1"/>
      <c r="G273" s="3"/>
      <c r="H273" s="3"/>
      <c r="I273" s="1"/>
      <c r="J273" s="3" t="s">
        <v>36</v>
      </c>
      <c r="K273" s="3" t="s">
        <v>19</v>
      </c>
      <c r="L273" s="1" t="s">
        <v>505</v>
      </c>
      <c r="M273" s="3"/>
      <c r="N273" s="1"/>
      <c r="O273" s="1"/>
      <c r="P273" s="3" t="s">
        <v>26</v>
      </c>
      <c r="Q273" s="1" t="s">
        <v>506</v>
      </c>
      <c r="R273" s="3" t="s">
        <v>21</v>
      </c>
      <c r="S273" s="3"/>
      <c r="T273" s="3"/>
      <c r="U273" s="3"/>
      <c r="V273" s="3"/>
      <c r="W273" s="3"/>
      <c r="X273" s="3"/>
      <c r="Y273" s="3"/>
    </row>
    <row r="274" spans="1:25" ht="14" x14ac:dyDescent="0.15">
      <c r="A274" s="2">
        <v>43551.730555034723</v>
      </c>
      <c r="B274" s="3" t="s">
        <v>22</v>
      </c>
      <c r="C274" s="3" t="s">
        <v>29</v>
      </c>
      <c r="D274" s="3" t="s">
        <v>23</v>
      </c>
      <c r="E274" s="1"/>
      <c r="F274" s="1"/>
      <c r="G274" s="3"/>
      <c r="H274" s="3"/>
      <c r="I274" s="1"/>
      <c r="J274" s="3"/>
      <c r="K274" s="3"/>
      <c r="L274" s="1"/>
      <c r="M274" s="3"/>
      <c r="N274" s="1"/>
      <c r="O274" s="1" t="s">
        <v>507</v>
      </c>
      <c r="P274" s="3" t="s">
        <v>26</v>
      </c>
      <c r="Q274" s="1"/>
      <c r="R274" s="3" t="s">
        <v>21</v>
      </c>
      <c r="S274" s="3"/>
      <c r="T274" s="3"/>
      <c r="U274" s="3"/>
      <c r="V274" s="3"/>
      <c r="W274" s="3"/>
      <c r="X274" s="3"/>
      <c r="Y274" s="3"/>
    </row>
    <row r="275" spans="1:25" ht="42" x14ac:dyDescent="0.15">
      <c r="A275" s="2">
        <v>43551.819618437497</v>
      </c>
      <c r="B275" s="3" t="s">
        <v>37</v>
      </c>
      <c r="C275" s="3" t="s">
        <v>37</v>
      </c>
      <c r="D275" s="3" t="s">
        <v>23</v>
      </c>
      <c r="E275" s="1" t="s">
        <v>508</v>
      </c>
      <c r="F275" s="1"/>
      <c r="G275" s="3"/>
      <c r="H275" s="3"/>
      <c r="I275" s="1"/>
      <c r="J275" s="3"/>
      <c r="K275" s="3"/>
      <c r="L275" s="1"/>
      <c r="M275" s="3" t="s">
        <v>26</v>
      </c>
      <c r="N275" s="1" t="s">
        <v>509</v>
      </c>
      <c r="O275" s="1"/>
      <c r="P275" s="3" t="s">
        <v>26</v>
      </c>
      <c r="Q275" s="1"/>
      <c r="R275" s="3" t="s">
        <v>21</v>
      </c>
      <c r="S275" s="3"/>
      <c r="T275" s="3"/>
      <c r="U275" s="3"/>
      <c r="V275" s="3"/>
      <c r="W275" s="3"/>
      <c r="X275" s="3"/>
      <c r="Y275" s="3"/>
    </row>
    <row r="276" spans="1:25" ht="84" x14ac:dyDescent="0.15">
      <c r="A276" s="2">
        <v>43569.598276643519</v>
      </c>
      <c r="B276" s="3" t="s">
        <v>16</v>
      </c>
      <c r="C276" s="3" t="s">
        <v>19</v>
      </c>
      <c r="D276" s="3" t="s">
        <v>23</v>
      </c>
      <c r="E276" s="1" t="s">
        <v>510</v>
      </c>
      <c r="F276" s="1"/>
      <c r="G276" s="3"/>
      <c r="H276" s="3"/>
      <c r="I276" s="1"/>
      <c r="J276" s="3" t="s">
        <v>43</v>
      </c>
      <c r="K276" s="3" t="s">
        <v>19</v>
      </c>
      <c r="L276" s="1" t="s">
        <v>511</v>
      </c>
      <c r="M276" s="3"/>
      <c r="N276" s="1"/>
      <c r="O276" s="1"/>
      <c r="P276" s="3" t="s">
        <v>26</v>
      </c>
      <c r="Q276" s="1" t="s">
        <v>512</v>
      </c>
      <c r="R276" s="3" t="s">
        <v>82</v>
      </c>
      <c r="S276" s="3"/>
      <c r="T276" s="3"/>
      <c r="U276" s="3"/>
      <c r="V276" s="3"/>
      <c r="W276" s="3"/>
      <c r="X276" s="3"/>
      <c r="Y276" s="3"/>
    </row>
    <row r="277" spans="1:25" ht="28" x14ac:dyDescent="0.15">
      <c r="A277" s="2">
        <v>43551.907415520836</v>
      </c>
      <c r="B277" s="3" t="s">
        <v>22</v>
      </c>
      <c r="C277" s="3" t="s">
        <v>17</v>
      </c>
      <c r="D277" s="3" t="s">
        <v>23</v>
      </c>
      <c r="E277" s="1" t="s">
        <v>513</v>
      </c>
      <c r="F277" s="1"/>
      <c r="G277" s="3"/>
      <c r="H277" s="3"/>
      <c r="I277" s="1"/>
      <c r="J277" s="3"/>
      <c r="K277" s="3"/>
      <c r="L277" s="1"/>
      <c r="M277" s="3"/>
      <c r="N277" s="1"/>
      <c r="O277" s="1" t="s">
        <v>514</v>
      </c>
      <c r="P277" s="3" t="s">
        <v>20</v>
      </c>
      <c r="Q277" s="1"/>
      <c r="R277" s="3" t="s">
        <v>21</v>
      </c>
      <c r="S277" s="3"/>
      <c r="T277" s="3"/>
      <c r="U277" s="3"/>
      <c r="V277" s="3"/>
      <c r="W277" s="3"/>
      <c r="X277" s="3"/>
      <c r="Y277" s="3"/>
    </row>
    <row r="278" spans="1:25" ht="14" x14ac:dyDescent="0.15">
      <c r="A278" s="2">
        <v>43551.94572236111</v>
      </c>
      <c r="B278" s="3" t="s">
        <v>22</v>
      </c>
      <c r="C278" s="3" t="s">
        <v>31</v>
      </c>
      <c r="D278" s="3" t="s">
        <v>68</v>
      </c>
      <c r="E278" s="1" t="s">
        <v>515</v>
      </c>
      <c r="F278" s="1"/>
      <c r="G278" s="3"/>
      <c r="H278" s="3"/>
      <c r="I278" s="1"/>
      <c r="J278" s="3"/>
      <c r="K278" s="3"/>
      <c r="L278" s="1"/>
      <c r="M278" s="3"/>
      <c r="N278" s="1"/>
      <c r="O278" s="1" t="s">
        <v>516</v>
      </c>
      <c r="P278" s="3" t="s">
        <v>20</v>
      </c>
      <c r="Q278" s="1" t="s">
        <v>284</v>
      </c>
      <c r="R278" s="3" t="s">
        <v>21</v>
      </c>
      <c r="S278" s="3"/>
      <c r="T278" s="3"/>
      <c r="U278" s="3"/>
      <c r="V278" s="3"/>
      <c r="W278" s="3"/>
      <c r="X278" s="3"/>
      <c r="Y278" s="3"/>
    </row>
    <row r="279" spans="1:25" ht="84" x14ac:dyDescent="0.15">
      <c r="A279" s="2">
        <v>43552.024952777778</v>
      </c>
      <c r="B279" s="3" t="s">
        <v>22</v>
      </c>
      <c r="C279" s="3" t="s">
        <v>31</v>
      </c>
      <c r="D279" s="3" t="s">
        <v>23</v>
      </c>
      <c r="E279" s="1"/>
      <c r="F279" s="1"/>
      <c r="G279" s="3"/>
      <c r="H279" s="3"/>
      <c r="I279" s="1"/>
      <c r="J279" s="3"/>
      <c r="K279" s="3"/>
      <c r="L279" s="1"/>
      <c r="M279" s="3"/>
      <c r="N279" s="1"/>
      <c r="O279" s="1" t="s">
        <v>517</v>
      </c>
      <c r="P279" s="3" t="s">
        <v>20</v>
      </c>
      <c r="Q279" s="1"/>
      <c r="R279" s="3" t="s">
        <v>21</v>
      </c>
      <c r="S279" s="3"/>
      <c r="T279" s="3"/>
      <c r="U279" s="3"/>
      <c r="V279" s="3"/>
      <c r="W279" s="3"/>
      <c r="X279" s="3"/>
      <c r="Y279" s="3"/>
    </row>
    <row r="280" spans="1:25" ht="13" x14ac:dyDescent="0.15">
      <c r="A280" s="2">
        <v>43552.171138148144</v>
      </c>
      <c r="B280" s="3" t="s">
        <v>37</v>
      </c>
      <c r="C280" s="3" t="s">
        <v>19</v>
      </c>
      <c r="D280" s="3" t="s">
        <v>23</v>
      </c>
      <c r="E280" s="1"/>
      <c r="F280" s="1"/>
      <c r="G280" s="3"/>
      <c r="H280" s="3"/>
      <c r="I280" s="1"/>
      <c r="J280" s="3"/>
      <c r="K280" s="3"/>
      <c r="L280" s="1"/>
      <c r="M280" s="3" t="s">
        <v>20</v>
      </c>
      <c r="N280" s="1"/>
      <c r="O280" s="1"/>
      <c r="P280" s="3" t="s">
        <v>26</v>
      </c>
      <c r="Q280" s="1"/>
      <c r="R280" s="3" t="s">
        <v>21</v>
      </c>
      <c r="S280" s="3"/>
      <c r="T280" s="3"/>
      <c r="U280" s="3"/>
      <c r="V280" s="3"/>
      <c r="W280" s="3"/>
      <c r="X280" s="3"/>
      <c r="Y280" s="3"/>
    </row>
    <row r="281" spans="1:25" ht="154" x14ac:dyDescent="0.15">
      <c r="A281" s="2">
        <v>43552.329368171297</v>
      </c>
      <c r="B281" s="3" t="s">
        <v>16</v>
      </c>
      <c r="C281" s="3" t="s">
        <v>19</v>
      </c>
      <c r="D281" s="3" t="s">
        <v>23</v>
      </c>
      <c r="E281" s="1" t="s">
        <v>518</v>
      </c>
      <c r="F281" s="1"/>
      <c r="G281" s="3"/>
      <c r="H281" s="3"/>
      <c r="I281" s="1"/>
      <c r="J281" s="3" t="s">
        <v>36</v>
      </c>
      <c r="K281" s="3" t="s">
        <v>19</v>
      </c>
      <c r="L281" s="1" t="s">
        <v>519</v>
      </c>
      <c r="M281" s="3"/>
      <c r="N281" s="1"/>
      <c r="O281" s="1"/>
      <c r="P281" s="3" t="s">
        <v>20</v>
      </c>
      <c r="Q281" s="1" t="s">
        <v>520</v>
      </c>
      <c r="R281" s="3" t="s">
        <v>21</v>
      </c>
      <c r="S281" s="3"/>
      <c r="T281" s="3"/>
      <c r="U281" s="3"/>
      <c r="V281" s="3"/>
      <c r="W281" s="3"/>
      <c r="X281" s="3"/>
      <c r="Y281" s="3"/>
    </row>
    <row r="282" spans="1:25" ht="14" x14ac:dyDescent="0.15">
      <c r="A282" s="2">
        <v>43552.489205532409</v>
      </c>
      <c r="B282" s="3" t="s">
        <v>22</v>
      </c>
      <c r="C282" s="3" t="s">
        <v>17</v>
      </c>
      <c r="D282" s="3" t="s">
        <v>23</v>
      </c>
      <c r="E282" s="1" t="s">
        <v>521</v>
      </c>
      <c r="F282" s="1"/>
      <c r="G282" s="3"/>
      <c r="H282" s="3"/>
      <c r="I282" s="1"/>
      <c r="J282" s="3"/>
      <c r="K282" s="3"/>
      <c r="L282" s="1"/>
      <c r="M282" s="3"/>
      <c r="N282" s="1"/>
      <c r="O282" s="1"/>
      <c r="P282" s="3" t="s">
        <v>26</v>
      </c>
      <c r="Q282" s="1"/>
      <c r="R282" s="3" t="s">
        <v>21</v>
      </c>
      <c r="S282" s="3"/>
      <c r="T282" s="3"/>
      <c r="U282" s="3"/>
      <c r="V282" s="3"/>
      <c r="W282" s="3"/>
      <c r="X282" s="3"/>
      <c r="Y282" s="3"/>
    </row>
    <row r="283" spans="1:25" ht="84" x14ac:dyDescent="0.15">
      <c r="A283" s="2">
        <v>43552.523958414356</v>
      </c>
      <c r="B283" s="3" t="s">
        <v>16</v>
      </c>
      <c r="C283" s="3" t="s">
        <v>50</v>
      </c>
      <c r="D283" s="3" t="s">
        <v>23</v>
      </c>
      <c r="E283" s="1" t="s">
        <v>522</v>
      </c>
      <c r="F283" s="1"/>
      <c r="G283" s="3"/>
      <c r="H283" s="3"/>
      <c r="I283" s="1"/>
      <c r="J283" s="3" t="s">
        <v>36</v>
      </c>
      <c r="K283" s="3" t="s">
        <v>19</v>
      </c>
      <c r="L283" s="1" t="s">
        <v>523</v>
      </c>
      <c r="M283" s="3"/>
      <c r="N283" s="1"/>
      <c r="O283" s="1"/>
      <c r="P283" s="3" t="s">
        <v>26</v>
      </c>
      <c r="Q283" s="1" t="s">
        <v>524</v>
      </c>
      <c r="R283" s="3" t="s">
        <v>21</v>
      </c>
      <c r="S283" s="3"/>
      <c r="T283" s="3"/>
      <c r="U283" s="3"/>
      <c r="V283" s="3"/>
      <c r="W283" s="3"/>
      <c r="X283" s="3"/>
      <c r="Y283" s="3"/>
    </row>
    <row r="284" spans="1:25" ht="14" x14ac:dyDescent="0.15">
      <c r="A284" s="2">
        <v>43569.740048796295</v>
      </c>
      <c r="B284" s="3" t="s">
        <v>16</v>
      </c>
      <c r="C284" s="3" t="s">
        <v>50</v>
      </c>
      <c r="D284" s="3" t="s">
        <v>23</v>
      </c>
      <c r="E284" s="1"/>
      <c r="F284" s="1"/>
      <c r="G284" s="3"/>
      <c r="H284" s="3"/>
      <c r="I284" s="1"/>
      <c r="J284" s="3" t="s">
        <v>43</v>
      </c>
      <c r="K284" s="3" t="s">
        <v>19</v>
      </c>
      <c r="L284" s="1"/>
      <c r="M284" s="3"/>
      <c r="N284" s="1"/>
      <c r="O284" s="1"/>
      <c r="P284" s="3" t="s">
        <v>26</v>
      </c>
      <c r="Q284" s="1" t="s">
        <v>525</v>
      </c>
      <c r="R284" s="3" t="s">
        <v>82</v>
      </c>
      <c r="S284" s="3"/>
      <c r="T284" s="3"/>
      <c r="U284" s="3"/>
      <c r="V284" s="3"/>
      <c r="W284" s="3"/>
      <c r="X284" s="3"/>
      <c r="Y284" s="3"/>
    </row>
    <row r="285" spans="1:25" ht="13" x14ac:dyDescent="0.15">
      <c r="A285" s="2">
        <v>43552.555879849533</v>
      </c>
      <c r="B285" s="3" t="s">
        <v>37</v>
      </c>
      <c r="C285" s="3" t="s">
        <v>29</v>
      </c>
      <c r="D285" s="3" t="s">
        <v>23</v>
      </c>
      <c r="E285" s="1"/>
      <c r="F285" s="1"/>
      <c r="G285" s="3"/>
      <c r="H285" s="3"/>
      <c r="I285" s="1"/>
      <c r="J285" s="3"/>
      <c r="K285" s="3"/>
      <c r="L285" s="1"/>
      <c r="M285" s="3" t="s">
        <v>21</v>
      </c>
      <c r="N285" s="1"/>
      <c r="O285" s="1"/>
      <c r="P285" s="3" t="s">
        <v>26</v>
      </c>
      <c r="Q285" s="1"/>
      <c r="R285" s="3" t="s">
        <v>21</v>
      </c>
      <c r="S285" s="3"/>
      <c r="T285" s="3"/>
      <c r="U285" s="3"/>
      <c r="V285" s="3"/>
      <c r="W285" s="3"/>
      <c r="X285" s="3"/>
      <c r="Y285" s="3"/>
    </row>
    <row r="286" spans="1:25" ht="13" x14ac:dyDescent="0.15">
      <c r="A286" s="2">
        <v>43552.740777280094</v>
      </c>
      <c r="B286" s="3" t="s">
        <v>22</v>
      </c>
      <c r="C286" s="3" t="s">
        <v>50</v>
      </c>
      <c r="D286" s="3" t="s">
        <v>23</v>
      </c>
      <c r="E286" s="1"/>
      <c r="F286" s="1"/>
      <c r="G286" s="3"/>
      <c r="H286" s="3"/>
      <c r="I286" s="1"/>
      <c r="J286" s="3"/>
      <c r="K286" s="3"/>
      <c r="L286" s="1"/>
      <c r="M286" s="3"/>
      <c r="N286" s="1"/>
      <c r="O286" s="1"/>
      <c r="P286" s="3" t="s">
        <v>26</v>
      </c>
      <c r="Q286" s="1"/>
      <c r="R286" s="3" t="s">
        <v>21</v>
      </c>
      <c r="S286" s="3"/>
      <c r="T286" s="3"/>
      <c r="U286" s="3"/>
      <c r="V286" s="3"/>
      <c r="W286" s="3"/>
      <c r="X286" s="3"/>
      <c r="Y286" s="3"/>
    </row>
    <row r="287" spans="1:25" ht="42" x14ac:dyDescent="0.15">
      <c r="A287" s="2">
        <v>43552.749725300921</v>
      </c>
      <c r="B287" s="3" t="s">
        <v>22</v>
      </c>
      <c r="C287" s="3" t="s">
        <v>29</v>
      </c>
      <c r="D287" s="3" t="s">
        <v>23</v>
      </c>
      <c r="E287" s="1" t="s">
        <v>526</v>
      </c>
      <c r="F287" s="1"/>
      <c r="G287" s="3"/>
      <c r="H287" s="3"/>
      <c r="I287" s="1"/>
      <c r="J287" s="3"/>
      <c r="K287" s="3"/>
      <c r="L287" s="1"/>
      <c r="M287" s="3"/>
      <c r="N287" s="1"/>
      <c r="O287" s="1" t="s">
        <v>527</v>
      </c>
      <c r="P287" s="3" t="s">
        <v>26</v>
      </c>
      <c r="Q287" s="1"/>
      <c r="R287" s="3" t="s">
        <v>21</v>
      </c>
      <c r="S287" s="3"/>
      <c r="T287" s="3"/>
      <c r="U287" s="3"/>
      <c r="V287" s="3"/>
      <c r="W287" s="3"/>
      <c r="X287" s="3"/>
      <c r="Y287" s="3"/>
    </row>
    <row r="288" spans="1:25" ht="28" x14ac:dyDescent="0.15">
      <c r="A288" s="2">
        <v>43572.500389305555</v>
      </c>
      <c r="B288" s="3" t="s">
        <v>22</v>
      </c>
      <c r="C288" s="3" t="s">
        <v>19</v>
      </c>
      <c r="D288" s="3" t="s">
        <v>23</v>
      </c>
      <c r="E288" s="1"/>
      <c r="F288" s="1"/>
      <c r="G288" s="3"/>
      <c r="H288" s="3"/>
      <c r="I288" s="1"/>
      <c r="J288" s="3"/>
      <c r="K288" s="3"/>
      <c r="L288" s="1"/>
      <c r="M288" s="3"/>
      <c r="N288" s="1"/>
      <c r="O288" s="1"/>
      <c r="P288" s="3" t="s">
        <v>26</v>
      </c>
      <c r="Q288" s="1" t="s">
        <v>528</v>
      </c>
      <c r="R288" s="3" t="s">
        <v>82</v>
      </c>
      <c r="S288" s="3"/>
      <c r="T288" s="3"/>
      <c r="U288" s="3"/>
      <c r="V288" s="3"/>
      <c r="W288" s="3"/>
      <c r="X288" s="3"/>
      <c r="Y288" s="3"/>
    </row>
    <row r="289" spans="1:25" ht="42" x14ac:dyDescent="0.15">
      <c r="A289" s="2">
        <v>43552.796547060185</v>
      </c>
      <c r="B289" s="3" t="s">
        <v>22</v>
      </c>
      <c r="C289" s="3" t="s">
        <v>17</v>
      </c>
      <c r="D289" s="3" t="s">
        <v>23</v>
      </c>
      <c r="E289" s="1" t="s">
        <v>529</v>
      </c>
      <c r="F289" s="1"/>
      <c r="G289" s="3"/>
      <c r="H289" s="3"/>
      <c r="I289" s="1"/>
      <c r="J289" s="3"/>
      <c r="K289" s="3"/>
      <c r="L289" s="1"/>
      <c r="M289" s="3"/>
      <c r="N289" s="1"/>
      <c r="O289" s="1" t="s">
        <v>530</v>
      </c>
      <c r="P289" s="3" t="s">
        <v>26</v>
      </c>
      <c r="Q289" s="1"/>
      <c r="R289" s="3" t="s">
        <v>21</v>
      </c>
      <c r="S289" s="3"/>
      <c r="T289" s="3"/>
      <c r="U289" s="3"/>
      <c r="V289" s="3"/>
      <c r="W289" s="3"/>
      <c r="X289" s="3"/>
      <c r="Y289" s="3"/>
    </row>
    <row r="290" spans="1:25" ht="14" x14ac:dyDescent="0.15">
      <c r="A290" s="2">
        <v>43552.803309340277</v>
      </c>
      <c r="B290" s="3" t="s">
        <v>22</v>
      </c>
      <c r="C290" s="3" t="s">
        <v>19</v>
      </c>
      <c r="D290" s="3" t="s">
        <v>23</v>
      </c>
      <c r="E290" s="1"/>
      <c r="F290" s="1"/>
      <c r="G290" s="3"/>
      <c r="H290" s="3"/>
      <c r="I290" s="1"/>
      <c r="J290" s="3"/>
      <c r="K290" s="3"/>
      <c r="L290" s="1"/>
      <c r="M290" s="3"/>
      <c r="N290" s="1"/>
      <c r="O290" s="1" t="s">
        <v>531</v>
      </c>
      <c r="P290" s="3" t="s">
        <v>26</v>
      </c>
      <c r="Q290" s="1"/>
      <c r="R290" s="3" t="s">
        <v>21</v>
      </c>
      <c r="S290" s="3"/>
      <c r="T290" s="3"/>
      <c r="U290" s="3"/>
      <c r="V290" s="3"/>
      <c r="W290" s="3"/>
      <c r="X290" s="3"/>
      <c r="Y290" s="3"/>
    </row>
    <row r="291" spans="1:25" ht="70" x14ac:dyDescent="0.15">
      <c r="A291" s="2">
        <v>43553.034331215276</v>
      </c>
      <c r="B291" s="3" t="s">
        <v>22</v>
      </c>
      <c r="C291" s="3" t="s">
        <v>156</v>
      </c>
      <c r="D291" s="3" t="s">
        <v>68</v>
      </c>
      <c r="E291" s="1" t="s">
        <v>532</v>
      </c>
      <c r="F291" s="1"/>
      <c r="G291" s="3"/>
      <c r="H291" s="3"/>
      <c r="I291" s="1"/>
      <c r="J291" s="3"/>
      <c r="K291" s="3"/>
      <c r="L291" s="1"/>
      <c r="M291" s="3"/>
      <c r="N291" s="1"/>
      <c r="O291" s="1" t="s">
        <v>533</v>
      </c>
      <c r="P291" s="3" t="s">
        <v>26</v>
      </c>
      <c r="Q291" s="1" t="s">
        <v>534</v>
      </c>
      <c r="R291" s="3" t="s">
        <v>21</v>
      </c>
      <c r="S291" s="3"/>
      <c r="T291" s="3"/>
      <c r="U291" s="3"/>
      <c r="V291" s="3"/>
      <c r="W291" s="3"/>
      <c r="X291" s="3"/>
      <c r="Y291" s="3"/>
    </row>
    <row r="292" spans="1:25" ht="42" x14ac:dyDescent="0.15">
      <c r="A292" s="2">
        <v>43553.148912141201</v>
      </c>
      <c r="B292" s="3" t="s">
        <v>22</v>
      </c>
      <c r="C292" s="3" t="s">
        <v>120</v>
      </c>
      <c r="D292" s="3" t="s">
        <v>23</v>
      </c>
      <c r="E292" s="1"/>
      <c r="F292" s="1"/>
      <c r="G292" s="3"/>
      <c r="H292" s="3"/>
      <c r="I292" s="1"/>
      <c r="J292" s="3"/>
      <c r="K292" s="3"/>
      <c r="L292" s="1"/>
      <c r="M292" s="3"/>
      <c r="N292" s="1"/>
      <c r="O292" s="1" t="s">
        <v>535</v>
      </c>
      <c r="P292" s="3" t="s">
        <v>26</v>
      </c>
      <c r="Q292" s="1"/>
      <c r="R292" s="3" t="s">
        <v>21</v>
      </c>
      <c r="S292" s="3"/>
      <c r="T292" s="3"/>
      <c r="U292" s="3"/>
      <c r="V292" s="3"/>
      <c r="W292" s="3"/>
      <c r="X292" s="3"/>
      <c r="Y292" s="3"/>
    </row>
    <row r="293" spans="1:25" ht="28" x14ac:dyDescent="0.15">
      <c r="A293" s="2">
        <v>43553.152577476852</v>
      </c>
      <c r="B293" s="3" t="s">
        <v>16</v>
      </c>
      <c r="C293" s="3" t="s">
        <v>19</v>
      </c>
      <c r="D293" s="3" t="s">
        <v>68</v>
      </c>
      <c r="E293" s="1" t="s">
        <v>536</v>
      </c>
      <c r="F293" s="1"/>
      <c r="G293" s="3"/>
      <c r="H293" s="3"/>
      <c r="I293" s="1"/>
      <c r="J293" s="3" t="s">
        <v>36</v>
      </c>
      <c r="K293" s="3" t="s">
        <v>19</v>
      </c>
      <c r="L293" s="1" t="s">
        <v>537</v>
      </c>
      <c r="M293" s="3"/>
      <c r="N293" s="1"/>
      <c r="O293" s="1"/>
      <c r="P293" s="3" t="s">
        <v>26</v>
      </c>
      <c r="Q293" s="1"/>
      <c r="R293" s="3" t="s">
        <v>21</v>
      </c>
      <c r="S293" s="3"/>
      <c r="T293" s="3"/>
      <c r="U293" s="3"/>
      <c r="V293" s="3"/>
      <c r="W293" s="3"/>
      <c r="X293" s="3"/>
      <c r="Y293" s="3"/>
    </row>
    <row r="294" spans="1:25" ht="13" x14ac:dyDescent="0.15">
      <c r="A294" s="2">
        <v>43553.190946886578</v>
      </c>
      <c r="B294" s="3" t="s">
        <v>22</v>
      </c>
      <c r="C294" s="3" t="s">
        <v>19</v>
      </c>
      <c r="D294" s="3" t="s">
        <v>23</v>
      </c>
      <c r="E294" s="1"/>
      <c r="F294" s="1"/>
      <c r="G294" s="3"/>
      <c r="H294" s="3"/>
      <c r="I294" s="1"/>
      <c r="J294" s="3"/>
      <c r="K294" s="3"/>
      <c r="L294" s="1"/>
      <c r="M294" s="3"/>
      <c r="N294" s="1"/>
      <c r="O294" s="1"/>
      <c r="P294" s="3" t="s">
        <v>26</v>
      </c>
      <c r="Q294" s="1"/>
      <c r="R294" s="3" t="s">
        <v>21</v>
      </c>
      <c r="S294" s="3"/>
      <c r="T294" s="3"/>
      <c r="U294" s="3"/>
      <c r="V294" s="3"/>
      <c r="W294" s="3"/>
      <c r="X294" s="3"/>
      <c r="Y294" s="3"/>
    </row>
    <row r="295" spans="1:25" ht="28" x14ac:dyDescent="0.15">
      <c r="A295" s="2">
        <v>43553.318888217589</v>
      </c>
      <c r="B295" s="3" t="s">
        <v>22</v>
      </c>
      <c r="C295" s="3" t="s">
        <v>19</v>
      </c>
      <c r="D295" s="3" t="s">
        <v>23</v>
      </c>
      <c r="E295" s="1" t="s">
        <v>538</v>
      </c>
      <c r="F295" s="1"/>
      <c r="G295" s="3"/>
      <c r="H295" s="3"/>
      <c r="I295" s="1"/>
      <c r="J295" s="3"/>
      <c r="K295" s="3"/>
      <c r="L295" s="1"/>
      <c r="M295" s="3"/>
      <c r="N295" s="1"/>
      <c r="O295" s="1" t="s">
        <v>539</v>
      </c>
      <c r="P295" s="3" t="s">
        <v>20</v>
      </c>
      <c r="Q295" s="1"/>
      <c r="R295" s="3" t="s">
        <v>21</v>
      </c>
      <c r="S295" s="3"/>
      <c r="T295" s="3"/>
      <c r="U295" s="3"/>
      <c r="V295" s="3"/>
      <c r="W295" s="3"/>
      <c r="X295" s="3"/>
      <c r="Y295" s="3"/>
    </row>
    <row r="296" spans="1:25" ht="13" x14ac:dyDescent="0.15">
      <c r="A296" s="2">
        <v>43553.389388240743</v>
      </c>
      <c r="B296" s="3" t="s">
        <v>37</v>
      </c>
      <c r="C296" s="3" t="s">
        <v>17</v>
      </c>
      <c r="D296" s="3" t="s">
        <v>23</v>
      </c>
      <c r="E296" s="1"/>
      <c r="F296" s="1"/>
      <c r="G296" s="3"/>
      <c r="H296" s="3"/>
      <c r="I296" s="1"/>
      <c r="J296" s="3"/>
      <c r="K296" s="3"/>
      <c r="L296" s="1"/>
      <c r="M296" s="3" t="s">
        <v>20</v>
      </c>
      <c r="N296" s="1"/>
      <c r="O296" s="1"/>
      <c r="P296" s="3" t="s">
        <v>26</v>
      </c>
      <c r="Q296" s="1"/>
      <c r="R296" s="3" t="s">
        <v>21</v>
      </c>
      <c r="S296" s="3"/>
      <c r="T296" s="3"/>
      <c r="U296" s="3"/>
      <c r="V296" s="3"/>
      <c r="W296" s="3"/>
      <c r="X296" s="3"/>
      <c r="Y296" s="3"/>
    </row>
    <row r="297" spans="1:25" ht="28" x14ac:dyDescent="0.15">
      <c r="A297" s="2">
        <v>43572.51112998843</v>
      </c>
      <c r="B297" s="3" t="s">
        <v>16</v>
      </c>
      <c r="C297" s="3" t="s">
        <v>90</v>
      </c>
      <c r="D297" s="3" t="s">
        <v>23</v>
      </c>
      <c r="E297" s="1"/>
      <c r="F297" s="1"/>
      <c r="G297" s="3"/>
      <c r="H297" s="3"/>
      <c r="I297" s="1"/>
      <c r="J297" s="3" t="s">
        <v>43</v>
      </c>
      <c r="K297" s="3" t="s">
        <v>540</v>
      </c>
      <c r="L297" s="1" t="s">
        <v>541</v>
      </c>
      <c r="M297" s="3"/>
      <c r="N297" s="1"/>
      <c r="O297" s="1"/>
      <c r="P297" s="3" t="s">
        <v>26</v>
      </c>
      <c r="Q297" s="1" t="s">
        <v>542</v>
      </c>
      <c r="R297" s="3" t="s">
        <v>82</v>
      </c>
      <c r="S297" s="3"/>
      <c r="T297" s="3"/>
      <c r="U297" s="3"/>
      <c r="V297" s="3"/>
      <c r="W297" s="3"/>
      <c r="X297" s="3"/>
      <c r="Y297" s="3"/>
    </row>
    <row r="298" spans="1:25" ht="13" x14ac:dyDescent="0.15">
      <c r="A298" s="2">
        <v>43553.401078437499</v>
      </c>
      <c r="B298" s="3" t="s">
        <v>22</v>
      </c>
      <c r="C298" s="3" t="s">
        <v>17</v>
      </c>
      <c r="D298" s="3" t="s">
        <v>68</v>
      </c>
      <c r="E298" s="1"/>
      <c r="F298" s="1"/>
      <c r="G298" s="3"/>
      <c r="H298" s="3"/>
      <c r="I298" s="1"/>
      <c r="J298" s="3"/>
      <c r="K298" s="3"/>
      <c r="L298" s="1"/>
      <c r="M298" s="3"/>
      <c r="N298" s="1"/>
      <c r="O298" s="1"/>
      <c r="P298" s="3" t="s">
        <v>26</v>
      </c>
      <c r="Q298" s="1"/>
      <c r="R298" s="3" t="s">
        <v>21</v>
      </c>
      <c r="S298" s="3"/>
      <c r="T298" s="3"/>
      <c r="U298" s="3"/>
      <c r="V298" s="3"/>
      <c r="W298" s="3"/>
      <c r="X298" s="3"/>
      <c r="Y298" s="3"/>
    </row>
    <row r="299" spans="1:25" ht="28" x14ac:dyDescent="0.15">
      <c r="A299" s="2">
        <v>43553.44916704861</v>
      </c>
      <c r="B299" s="3" t="s">
        <v>22</v>
      </c>
      <c r="C299" s="3" t="s">
        <v>17</v>
      </c>
      <c r="D299" s="3" t="s">
        <v>68</v>
      </c>
      <c r="E299" s="1" t="s">
        <v>543</v>
      </c>
      <c r="F299" s="1"/>
      <c r="G299" s="3"/>
      <c r="H299" s="3"/>
      <c r="I299" s="1"/>
      <c r="J299" s="3"/>
      <c r="K299" s="3"/>
      <c r="L299" s="1"/>
      <c r="M299" s="3"/>
      <c r="N299" s="1"/>
      <c r="O299" s="1" t="s">
        <v>544</v>
      </c>
      <c r="P299" s="3" t="s">
        <v>26</v>
      </c>
      <c r="Q299" s="1"/>
      <c r="R299" s="3" t="s">
        <v>21</v>
      </c>
      <c r="S299" s="3"/>
      <c r="T299" s="3"/>
      <c r="U299" s="3"/>
      <c r="V299" s="3"/>
      <c r="W299" s="3"/>
      <c r="X299" s="3"/>
      <c r="Y299" s="3"/>
    </row>
    <row r="300" spans="1:25" ht="70" x14ac:dyDescent="0.15">
      <c r="A300" s="2">
        <v>43553.53149439815</v>
      </c>
      <c r="B300" s="3" t="s">
        <v>37</v>
      </c>
      <c r="C300" s="3" t="s">
        <v>90</v>
      </c>
      <c r="D300" s="3" t="s">
        <v>23</v>
      </c>
      <c r="E300" s="1" t="s">
        <v>545</v>
      </c>
      <c r="F300" s="1"/>
      <c r="G300" s="3"/>
      <c r="H300" s="3"/>
      <c r="I300" s="1"/>
      <c r="J300" s="3"/>
      <c r="K300" s="3"/>
      <c r="L300" s="1"/>
      <c r="M300" s="3" t="s">
        <v>26</v>
      </c>
      <c r="N300" s="1" t="s">
        <v>546</v>
      </c>
      <c r="O300" s="1"/>
      <c r="P300" s="3" t="s">
        <v>26</v>
      </c>
      <c r="Q300" s="1" t="s">
        <v>547</v>
      </c>
      <c r="R300" s="3" t="s">
        <v>21</v>
      </c>
      <c r="S300" s="3"/>
      <c r="T300" s="3"/>
      <c r="U300" s="3"/>
      <c r="V300" s="3"/>
      <c r="W300" s="3"/>
      <c r="X300" s="3"/>
      <c r="Y300" s="3"/>
    </row>
    <row r="301" spans="1:25" ht="13" x14ac:dyDescent="0.15">
      <c r="A301" s="2">
        <v>43553.584428888891</v>
      </c>
      <c r="B301" s="3" t="s">
        <v>22</v>
      </c>
      <c r="C301" s="3" t="s">
        <v>50</v>
      </c>
      <c r="D301" s="3" t="s">
        <v>23</v>
      </c>
      <c r="E301" s="1"/>
      <c r="F301" s="1"/>
      <c r="G301" s="3"/>
      <c r="H301" s="3"/>
      <c r="I301" s="1"/>
      <c r="J301" s="3"/>
      <c r="K301" s="3"/>
      <c r="L301" s="1"/>
      <c r="M301" s="3"/>
      <c r="N301" s="1"/>
      <c r="O301" s="1"/>
      <c r="P301" s="3" t="s">
        <v>26</v>
      </c>
      <c r="Q301" s="1"/>
      <c r="R301" s="3" t="s">
        <v>21</v>
      </c>
      <c r="S301" s="3"/>
      <c r="T301" s="3"/>
      <c r="U301" s="3"/>
      <c r="V301" s="3"/>
      <c r="W301" s="3"/>
      <c r="X301" s="3"/>
      <c r="Y301" s="3"/>
    </row>
    <row r="302" spans="1:25" ht="28" x14ac:dyDescent="0.15">
      <c r="A302" s="2">
        <v>43574.531569756946</v>
      </c>
      <c r="B302" s="3" t="s">
        <v>97</v>
      </c>
      <c r="C302" s="3" t="s">
        <v>120</v>
      </c>
      <c r="D302" s="3" t="s">
        <v>23</v>
      </c>
      <c r="E302" s="1"/>
      <c r="F302" s="1"/>
      <c r="G302" s="3" t="s">
        <v>36</v>
      </c>
      <c r="H302" s="3" t="s">
        <v>26</v>
      </c>
      <c r="I302" s="1" t="s">
        <v>167</v>
      </c>
      <c r="J302" s="3" t="s">
        <v>43</v>
      </c>
      <c r="K302" s="3" t="s">
        <v>19</v>
      </c>
      <c r="L302" s="1"/>
      <c r="M302" s="3"/>
      <c r="N302" s="1"/>
      <c r="O302" s="1"/>
      <c r="P302" s="3" t="s">
        <v>26</v>
      </c>
      <c r="Q302" s="1" t="s">
        <v>548</v>
      </c>
      <c r="R302" s="3" t="s">
        <v>82</v>
      </c>
      <c r="S302" s="3"/>
      <c r="T302" s="3"/>
      <c r="U302" s="3"/>
      <c r="V302" s="3"/>
      <c r="W302" s="3"/>
      <c r="X302" s="3"/>
      <c r="Y302" s="3"/>
    </row>
    <row r="303" spans="1:25" ht="28" x14ac:dyDescent="0.15">
      <c r="A303" s="2">
        <v>43553.684458634263</v>
      </c>
      <c r="B303" s="3" t="s">
        <v>16</v>
      </c>
      <c r="C303" s="3" t="s">
        <v>29</v>
      </c>
      <c r="D303" s="3" t="s">
        <v>23</v>
      </c>
      <c r="E303" s="1" t="s">
        <v>549</v>
      </c>
      <c r="F303" s="1"/>
      <c r="G303" s="3"/>
      <c r="H303" s="3"/>
      <c r="I303" s="1"/>
      <c r="J303" s="3" t="s">
        <v>18</v>
      </c>
      <c r="K303" s="3" t="s">
        <v>19</v>
      </c>
      <c r="L303" s="1" t="s">
        <v>550</v>
      </c>
      <c r="M303" s="3"/>
      <c r="N303" s="1"/>
      <c r="O303" s="1"/>
      <c r="P303" s="3" t="s">
        <v>26</v>
      </c>
      <c r="Q303" s="1"/>
      <c r="R303" s="3" t="s">
        <v>21</v>
      </c>
      <c r="S303" s="3"/>
      <c r="T303" s="3"/>
      <c r="U303" s="3"/>
      <c r="V303" s="3"/>
      <c r="W303" s="3"/>
      <c r="X303" s="3"/>
      <c r="Y303" s="3"/>
    </row>
    <row r="304" spans="1:25" ht="70" x14ac:dyDescent="0.15">
      <c r="A304" s="2">
        <v>43553.83194614583</v>
      </c>
      <c r="B304" s="3" t="s">
        <v>16</v>
      </c>
      <c r="C304" s="3" t="s">
        <v>29</v>
      </c>
      <c r="D304" s="3" t="s">
        <v>23</v>
      </c>
      <c r="E304" s="1" t="s">
        <v>551</v>
      </c>
      <c r="F304" s="1"/>
      <c r="G304" s="3"/>
      <c r="H304" s="3"/>
      <c r="I304" s="1"/>
      <c r="J304" s="3" t="s">
        <v>18</v>
      </c>
      <c r="K304" s="3" t="s">
        <v>19</v>
      </c>
      <c r="L304" s="1" t="s">
        <v>552</v>
      </c>
      <c r="M304" s="3"/>
      <c r="N304" s="1"/>
      <c r="O304" s="1"/>
      <c r="P304" s="3" t="s">
        <v>26</v>
      </c>
      <c r="Q304" s="1"/>
      <c r="R304" s="3" t="s">
        <v>21</v>
      </c>
      <c r="S304" s="3"/>
      <c r="T304" s="3"/>
      <c r="U304" s="3"/>
      <c r="V304" s="3"/>
      <c r="W304" s="3"/>
      <c r="X304" s="3"/>
      <c r="Y304" s="3"/>
    </row>
    <row r="305" spans="1:25" ht="14" x14ac:dyDescent="0.15">
      <c r="A305" s="2">
        <v>43553.844644826386</v>
      </c>
      <c r="B305" s="3" t="s">
        <v>16</v>
      </c>
      <c r="C305" s="3" t="s">
        <v>553</v>
      </c>
      <c r="D305" s="3" t="s">
        <v>23</v>
      </c>
      <c r="E305" s="1" t="s">
        <v>554</v>
      </c>
      <c r="F305" s="1"/>
      <c r="G305" s="3"/>
      <c r="H305" s="3"/>
      <c r="I305" s="1"/>
      <c r="J305" s="3" t="s">
        <v>36</v>
      </c>
      <c r="K305" s="3" t="s">
        <v>19</v>
      </c>
      <c r="L305" s="1" t="s">
        <v>555</v>
      </c>
      <c r="M305" s="3"/>
      <c r="N305" s="1"/>
      <c r="O305" s="1"/>
      <c r="P305" s="3" t="s">
        <v>26</v>
      </c>
      <c r="Q305" s="1"/>
      <c r="R305" s="3" t="s">
        <v>21</v>
      </c>
      <c r="S305" s="3"/>
      <c r="T305" s="3"/>
      <c r="U305" s="3"/>
      <c r="V305" s="3"/>
      <c r="W305" s="3"/>
      <c r="X305" s="3"/>
      <c r="Y305" s="3"/>
    </row>
    <row r="306" spans="1:25" ht="13" x14ac:dyDescent="0.15">
      <c r="A306" s="2">
        <v>43553.892223692128</v>
      </c>
      <c r="B306" s="3" t="s">
        <v>16</v>
      </c>
      <c r="C306" s="3" t="s">
        <v>17</v>
      </c>
      <c r="D306" s="3" t="s">
        <v>23</v>
      </c>
      <c r="E306" s="1"/>
      <c r="F306" s="1"/>
      <c r="G306" s="3"/>
      <c r="H306" s="3"/>
      <c r="I306" s="1"/>
      <c r="J306" s="3" t="s">
        <v>18</v>
      </c>
      <c r="K306" s="3" t="s">
        <v>19</v>
      </c>
      <c r="L306" s="1"/>
      <c r="M306" s="3"/>
      <c r="N306" s="1"/>
      <c r="O306" s="1"/>
      <c r="P306" s="3" t="s">
        <v>26</v>
      </c>
      <c r="Q306" s="1"/>
      <c r="R306" s="3" t="s">
        <v>21</v>
      </c>
      <c r="S306" s="3"/>
      <c r="T306" s="3"/>
      <c r="U306" s="3"/>
      <c r="V306" s="3"/>
      <c r="W306" s="3"/>
      <c r="X306" s="3"/>
      <c r="Y306" s="3"/>
    </row>
    <row r="307" spans="1:25" ht="28" x14ac:dyDescent="0.15">
      <c r="A307" s="2">
        <v>43553.892947777778</v>
      </c>
      <c r="B307" s="3" t="s">
        <v>22</v>
      </c>
      <c r="C307" s="3" t="s">
        <v>29</v>
      </c>
      <c r="D307" s="3" t="s">
        <v>23</v>
      </c>
      <c r="E307" s="1" t="s">
        <v>556</v>
      </c>
      <c r="F307" s="1"/>
      <c r="G307" s="3"/>
      <c r="H307" s="3"/>
      <c r="I307" s="1"/>
      <c r="J307" s="3"/>
      <c r="K307" s="3"/>
      <c r="L307" s="1"/>
      <c r="M307" s="3"/>
      <c r="N307" s="1"/>
      <c r="O307" s="1"/>
      <c r="P307" s="3" t="s">
        <v>26</v>
      </c>
      <c r="Q307" s="1"/>
      <c r="R307" s="3" t="s">
        <v>21</v>
      </c>
      <c r="S307" s="3"/>
      <c r="T307" s="3"/>
      <c r="U307" s="3"/>
      <c r="V307" s="3"/>
      <c r="W307" s="3"/>
      <c r="X307" s="3"/>
      <c r="Y307" s="3"/>
    </row>
    <row r="308" spans="1:25" ht="13" x14ac:dyDescent="0.15">
      <c r="A308" s="2">
        <v>43553.895736446764</v>
      </c>
      <c r="B308" s="3" t="s">
        <v>16</v>
      </c>
      <c r="C308" s="3" t="s">
        <v>19</v>
      </c>
      <c r="D308" s="3" t="s">
        <v>23</v>
      </c>
      <c r="E308" s="1"/>
      <c r="F308" s="1"/>
      <c r="G308" s="3"/>
      <c r="H308" s="3"/>
      <c r="I308" s="1"/>
      <c r="J308" s="3" t="s">
        <v>85</v>
      </c>
      <c r="K308" s="3" t="s">
        <v>19</v>
      </c>
      <c r="L308" s="1"/>
      <c r="M308" s="3"/>
      <c r="N308" s="1"/>
      <c r="O308" s="1"/>
      <c r="P308" s="3" t="s">
        <v>21</v>
      </c>
      <c r="Q308" s="1"/>
      <c r="R308" s="3" t="s">
        <v>21</v>
      </c>
      <c r="S308" s="3"/>
      <c r="T308" s="3"/>
      <c r="U308" s="3"/>
      <c r="V308" s="3"/>
      <c r="W308" s="3"/>
      <c r="X308" s="3"/>
      <c r="Y308" s="3"/>
    </row>
    <row r="309" spans="1:25" ht="293" x14ac:dyDescent="0.15">
      <c r="A309" s="2">
        <v>43553.934927604168</v>
      </c>
      <c r="B309" s="3" t="s">
        <v>22</v>
      </c>
      <c r="C309" s="3" t="s">
        <v>50</v>
      </c>
      <c r="D309" s="3" t="s">
        <v>23</v>
      </c>
      <c r="E309" s="1" t="s">
        <v>557</v>
      </c>
      <c r="F309" s="1"/>
      <c r="G309" s="3"/>
      <c r="H309" s="3"/>
      <c r="I309" s="1"/>
      <c r="J309" s="3"/>
      <c r="K309" s="3"/>
      <c r="L309" s="1"/>
      <c r="M309" s="3"/>
      <c r="N309" s="1"/>
      <c r="O309" s="1" t="s">
        <v>558</v>
      </c>
      <c r="P309" s="3" t="s">
        <v>26</v>
      </c>
      <c r="Q309" s="1"/>
      <c r="R309" s="3" t="s">
        <v>21</v>
      </c>
      <c r="S309" s="3"/>
      <c r="T309" s="3"/>
      <c r="U309" s="3"/>
      <c r="V309" s="3"/>
      <c r="W309" s="3"/>
      <c r="X309" s="3"/>
      <c r="Y309" s="3"/>
    </row>
    <row r="310" spans="1:25" ht="13" x14ac:dyDescent="0.15">
      <c r="A310" s="2">
        <v>43553.995479247686</v>
      </c>
      <c r="B310" s="3" t="s">
        <v>16</v>
      </c>
      <c r="C310" s="3" t="s">
        <v>29</v>
      </c>
      <c r="D310" s="3" t="s">
        <v>23</v>
      </c>
      <c r="E310" s="1"/>
      <c r="F310" s="1"/>
      <c r="G310" s="3"/>
      <c r="H310" s="3"/>
      <c r="I310" s="1"/>
      <c r="J310" s="3" t="s">
        <v>43</v>
      </c>
      <c r="K310" s="3" t="s">
        <v>19</v>
      </c>
      <c r="L310" s="1"/>
      <c r="M310" s="3"/>
      <c r="N310" s="1"/>
      <c r="O310" s="1"/>
      <c r="P310" s="3" t="s">
        <v>26</v>
      </c>
      <c r="Q310" s="1"/>
      <c r="R310" s="3" t="s">
        <v>21</v>
      </c>
      <c r="S310" s="3"/>
      <c r="T310" s="3"/>
      <c r="U310" s="3"/>
      <c r="V310" s="3"/>
      <c r="W310" s="3"/>
      <c r="X310" s="3"/>
      <c r="Y310" s="3"/>
    </row>
    <row r="311" spans="1:25" ht="70" x14ac:dyDescent="0.15">
      <c r="A311" s="2">
        <v>43577.702904317128</v>
      </c>
      <c r="B311" s="3" t="s">
        <v>37</v>
      </c>
      <c r="C311" s="3" t="s">
        <v>279</v>
      </c>
      <c r="D311" s="3" t="s">
        <v>23</v>
      </c>
      <c r="E311" s="1" t="s">
        <v>559</v>
      </c>
      <c r="F311" s="1"/>
      <c r="G311" s="3"/>
      <c r="H311" s="3"/>
      <c r="I311" s="1"/>
      <c r="J311" s="3"/>
      <c r="K311" s="3"/>
      <c r="L311" s="1"/>
      <c r="M311" s="3" t="s">
        <v>20</v>
      </c>
      <c r="N311" s="1" t="s">
        <v>560</v>
      </c>
      <c r="O311" s="1"/>
      <c r="P311" s="3" t="s">
        <v>26</v>
      </c>
      <c r="Q311" s="1" t="s">
        <v>561</v>
      </c>
      <c r="R311" s="3" t="s">
        <v>82</v>
      </c>
      <c r="S311" s="3"/>
      <c r="T311" s="3"/>
      <c r="U311" s="3"/>
      <c r="V311" s="3"/>
      <c r="W311" s="3"/>
      <c r="X311" s="3"/>
      <c r="Y311" s="3"/>
    </row>
    <row r="312" spans="1:25" ht="28" x14ac:dyDescent="0.15">
      <c r="A312" s="2">
        <v>43554.357338113427</v>
      </c>
      <c r="B312" s="3" t="s">
        <v>22</v>
      </c>
      <c r="C312" s="3" t="s">
        <v>19</v>
      </c>
      <c r="D312" s="3" t="s">
        <v>23</v>
      </c>
      <c r="E312" s="1" t="s">
        <v>562</v>
      </c>
      <c r="F312" s="1"/>
      <c r="G312" s="3"/>
      <c r="H312" s="3"/>
      <c r="I312" s="1"/>
      <c r="J312" s="3"/>
      <c r="K312" s="3"/>
      <c r="L312" s="1"/>
      <c r="M312" s="3"/>
      <c r="N312" s="1"/>
      <c r="O312" s="1" t="s">
        <v>563</v>
      </c>
      <c r="P312" s="3" t="s">
        <v>20</v>
      </c>
      <c r="Q312" s="1"/>
      <c r="R312" s="3" t="s">
        <v>21</v>
      </c>
      <c r="S312" s="3"/>
      <c r="T312" s="3"/>
      <c r="U312" s="3"/>
      <c r="V312" s="3"/>
      <c r="W312" s="3"/>
      <c r="X312" s="3"/>
      <c r="Y312" s="3"/>
    </row>
    <row r="313" spans="1:25" ht="13" x14ac:dyDescent="0.15">
      <c r="A313" s="2">
        <v>43554.45089043981</v>
      </c>
      <c r="B313" s="3" t="s">
        <v>37</v>
      </c>
      <c r="C313" s="3" t="s">
        <v>50</v>
      </c>
      <c r="D313" s="3" t="s">
        <v>23</v>
      </c>
      <c r="E313" s="1"/>
      <c r="F313" s="1"/>
      <c r="G313" s="3"/>
      <c r="H313" s="3"/>
      <c r="I313" s="1"/>
      <c r="J313" s="3"/>
      <c r="K313" s="3"/>
      <c r="L313" s="1"/>
      <c r="M313" s="3" t="s">
        <v>20</v>
      </c>
      <c r="N313" s="1"/>
      <c r="O313" s="1"/>
      <c r="P313" s="3" t="s">
        <v>26</v>
      </c>
      <c r="Q313" s="1"/>
      <c r="R313" s="3" t="s">
        <v>21</v>
      </c>
      <c r="S313" s="3"/>
      <c r="T313" s="3"/>
      <c r="U313" s="3"/>
      <c r="V313" s="3"/>
      <c r="W313" s="3"/>
      <c r="X313" s="3"/>
      <c r="Y313" s="3"/>
    </row>
    <row r="314" spans="1:25" ht="14" x14ac:dyDescent="0.15">
      <c r="A314" s="2">
        <v>43554.473289652778</v>
      </c>
      <c r="B314" s="3" t="s">
        <v>22</v>
      </c>
      <c r="C314" s="3" t="s">
        <v>19</v>
      </c>
      <c r="D314" s="3" t="s">
        <v>23</v>
      </c>
      <c r="E314" s="1" t="s">
        <v>564</v>
      </c>
      <c r="F314" s="1"/>
      <c r="G314" s="3"/>
      <c r="H314" s="3"/>
      <c r="I314" s="1"/>
      <c r="J314" s="3"/>
      <c r="K314" s="3"/>
      <c r="L314" s="1"/>
      <c r="M314" s="3"/>
      <c r="N314" s="1"/>
      <c r="O314" s="1" t="s">
        <v>565</v>
      </c>
      <c r="P314" s="3" t="s">
        <v>26</v>
      </c>
      <c r="Q314" s="1"/>
      <c r="R314" s="3" t="s">
        <v>21</v>
      </c>
      <c r="S314" s="3"/>
      <c r="T314" s="3"/>
      <c r="U314" s="3"/>
      <c r="V314" s="3"/>
      <c r="W314" s="3"/>
      <c r="X314" s="3"/>
      <c r="Y314" s="3"/>
    </row>
    <row r="315" spans="1:25" ht="13" x14ac:dyDescent="0.15">
      <c r="A315" s="2">
        <v>43554.568813935184</v>
      </c>
      <c r="B315" s="3" t="s">
        <v>16</v>
      </c>
      <c r="C315" s="3" t="s">
        <v>17</v>
      </c>
      <c r="D315" s="3" t="s">
        <v>68</v>
      </c>
      <c r="E315" s="1"/>
      <c r="F315" s="1"/>
      <c r="G315" s="3"/>
      <c r="H315" s="3"/>
      <c r="I315" s="1"/>
      <c r="J315" s="3" t="s">
        <v>43</v>
      </c>
      <c r="K315" s="3" t="s">
        <v>19</v>
      </c>
      <c r="L315" s="1"/>
      <c r="M315" s="3"/>
      <c r="N315" s="1"/>
      <c r="O315" s="1"/>
      <c r="P315" s="3" t="s">
        <v>20</v>
      </c>
      <c r="Q315" s="1"/>
      <c r="R315" s="3" t="s">
        <v>21</v>
      </c>
      <c r="S315" s="3"/>
      <c r="T315" s="3"/>
      <c r="U315" s="3"/>
      <c r="V315" s="3"/>
      <c r="W315" s="3"/>
      <c r="X315" s="3"/>
      <c r="Y315" s="3"/>
    </row>
    <row r="316" spans="1:25" ht="13" x14ac:dyDescent="0.15">
      <c r="A316" s="2">
        <v>43554.622151493051</v>
      </c>
      <c r="B316" s="3" t="s">
        <v>22</v>
      </c>
      <c r="C316" s="3" t="s">
        <v>50</v>
      </c>
      <c r="D316" s="3" t="s">
        <v>23</v>
      </c>
      <c r="E316" s="1"/>
      <c r="F316" s="1"/>
      <c r="G316" s="3"/>
      <c r="H316" s="3"/>
      <c r="I316" s="1"/>
      <c r="J316" s="3"/>
      <c r="K316" s="3"/>
      <c r="L316" s="1"/>
      <c r="M316" s="3"/>
      <c r="N316" s="1"/>
      <c r="O316" s="1"/>
      <c r="P316" s="3"/>
      <c r="Q316" s="1"/>
      <c r="R316" s="3" t="s">
        <v>21</v>
      </c>
      <c r="S316" s="3"/>
      <c r="T316" s="3"/>
      <c r="U316" s="3"/>
      <c r="V316" s="3"/>
      <c r="W316" s="3"/>
      <c r="X316" s="3"/>
      <c r="Y316" s="3"/>
    </row>
    <row r="317" spans="1:25" ht="42" x14ac:dyDescent="0.15">
      <c r="A317" s="2">
        <v>43554.637146990739</v>
      </c>
      <c r="B317" s="3" t="s">
        <v>16</v>
      </c>
      <c r="C317" s="3" t="s">
        <v>29</v>
      </c>
      <c r="D317" s="3" t="s">
        <v>23</v>
      </c>
      <c r="E317" s="1" t="s">
        <v>566</v>
      </c>
      <c r="F317" s="1" t="s">
        <v>567</v>
      </c>
      <c r="G317" s="3"/>
      <c r="H317" s="3"/>
      <c r="I317" s="1"/>
      <c r="J317" s="3" t="s">
        <v>43</v>
      </c>
      <c r="K317" s="3" t="s">
        <v>19</v>
      </c>
      <c r="L317" s="1"/>
      <c r="M317" s="3"/>
      <c r="N317" s="1"/>
      <c r="O317" s="1"/>
      <c r="P317" s="3" t="s">
        <v>26</v>
      </c>
      <c r="Q317" s="1"/>
      <c r="R317" s="3" t="s">
        <v>21</v>
      </c>
      <c r="S317" s="3"/>
      <c r="T317" s="3"/>
      <c r="U317" s="3"/>
      <c r="V317" s="3"/>
      <c r="W317" s="3"/>
      <c r="X317" s="3"/>
      <c r="Y317" s="3"/>
    </row>
    <row r="318" spans="1:25" ht="56" x14ac:dyDescent="0.15">
      <c r="A318" s="2">
        <v>43578.884338368051</v>
      </c>
      <c r="B318" s="3" t="s">
        <v>16</v>
      </c>
      <c r="C318" s="3" t="s">
        <v>50</v>
      </c>
      <c r="D318" s="3" t="s">
        <v>23</v>
      </c>
      <c r="E318" s="1" t="s">
        <v>568</v>
      </c>
      <c r="F318" s="1"/>
      <c r="G318" s="3"/>
      <c r="H318" s="3"/>
      <c r="I318" s="1"/>
      <c r="J318" s="3" t="s">
        <v>18</v>
      </c>
      <c r="K318" s="3" t="s">
        <v>19</v>
      </c>
      <c r="L318" s="1" t="s">
        <v>569</v>
      </c>
      <c r="M318" s="3"/>
      <c r="N318" s="1"/>
      <c r="O318" s="1"/>
      <c r="P318" s="3" t="s">
        <v>26</v>
      </c>
      <c r="Q318" s="1" t="s">
        <v>570</v>
      </c>
      <c r="R318" s="3" t="s">
        <v>82</v>
      </c>
      <c r="S318" s="3"/>
      <c r="T318" s="3"/>
      <c r="U318" s="3"/>
      <c r="V318" s="3"/>
      <c r="W318" s="3"/>
      <c r="X318" s="3"/>
      <c r="Y318" s="3"/>
    </row>
    <row r="319" spans="1:25" ht="42" x14ac:dyDescent="0.15">
      <c r="A319" s="2">
        <v>43554.700674467589</v>
      </c>
      <c r="B319" s="3" t="s">
        <v>22</v>
      </c>
      <c r="C319" s="3" t="s">
        <v>29</v>
      </c>
      <c r="D319" s="3" t="s">
        <v>23</v>
      </c>
      <c r="E319" s="1" t="s">
        <v>571</v>
      </c>
      <c r="F319" s="1"/>
      <c r="G319" s="3"/>
      <c r="H319" s="3"/>
      <c r="I319" s="1"/>
      <c r="J319" s="3"/>
      <c r="K319" s="3"/>
      <c r="L319" s="1"/>
      <c r="M319" s="3"/>
      <c r="N319" s="1"/>
      <c r="O319" s="1" t="s">
        <v>572</v>
      </c>
      <c r="P319" s="3" t="s">
        <v>26</v>
      </c>
      <c r="Q319" s="1"/>
      <c r="R319" s="3" t="s">
        <v>21</v>
      </c>
      <c r="S319" s="3"/>
      <c r="T319" s="3"/>
      <c r="U319" s="3"/>
      <c r="V319" s="3"/>
      <c r="W319" s="3"/>
      <c r="X319" s="3"/>
      <c r="Y319" s="3"/>
    </row>
    <row r="320" spans="1:25" ht="14" x14ac:dyDescent="0.15">
      <c r="A320" s="2">
        <v>43554.817794050927</v>
      </c>
      <c r="B320" s="3" t="s">
        <v>22</v>
      </c>
      <c r="C320" s="3" t="s">
        <v>29</v>
      </c>
      <c r="D320" s="3" t="s">
        <v>23</v>
      </c>
      <c r="E320" s="1"/>
      <c r="F320" s="1"/>
      <c r="G320" s="3"/>
      <c r="H320" s="3"/>
      <c r="I320" s="1"/>
      <c r="J320" s="3"/>
      <c r="K320" s="3"/>
      <c r="L320" s="1"/>
      <c r="M320" s="3"/>
      <c r="N320" s="1"/>
      <c r="O320" s="1" t="s">
        <v>573</v>
      </c>
      <c r="P320" s="3" t="s">
        <v>26</v>
      </c>
      <c r="Q320" s="1"/>
      <c r="R320" s="3" t="s">
        <v>21</v>
      </c>
      <c r="S320" s="3"/>
      <c r="T320" s="3"/>
      <c r="U320" s="3"/>
      <c r="V320" s="3"/>
      <c r="W320" s="3"/>
      <c r="X320" s="3"/>
      <c r="Y320" s="3"/>
    </row>
    <row r="321" spans="1:25" ht="56" x14ac:dyDescent="0.15">
      <c r="A321" s="2">
        <v>43581.748878611106</v>
      </c>
      <c r="B321" s="3" t="s">
        <v>22</v>
      </c>
      <c r="C321" s="3" t="s">
        <v>17</v>
      </c>
      <c r="D321" s="7" t="s">
        <v>368</v>
      </c>
      <c r="E321" s="1"/>
      <c r="F321" s="1"/>
      <c r="G321" s="3"/>
      <c r="H321" s="3"/>
      <c r="I321" s="1"/>
      <c r="J321" s="3"/>
      <c r="K321" s="3"/>
      <c r="L321" s="1"/>
      <c r="M321" s="3"/>
      <c r="N321" s="1"/>
      <c r="O321" s="1" t="s">
        <v>574</v>
      </c>
      <c r="P321" s="3" t="s">
        <v>26</v>
      </c>
      <c r="Q321" s="1" t="s">
        <v>575</v>
      </c>
      <c r="R321" s="3" t="s">
        <v>82</v>
      </c>
      <c r="S321" s="3"/>
      <c r="T321" s="3"/>
      <c r="U321" s="3"/>
      <c r="V321" s="3"/>
      <c r="W321" s="3"/>
      <c r="X321" s="3"/>
      <c r="Y321" s="3"/>
    </row>
    <row r="322" spans="1:25" ht="28" x14ac:dyDescent="0.15">
      <c r="A322" s="2">
        <v>43554.893810775466</v>
      </c>
      <c r="B322" s="3" t="s">
        <v>22</v>
      </c>
      <c r="C322" s="3" t="s">
        <v>29</v>
      </c>
      <c r="D322" s="3" t="s">
        <v>472</v>
      </c>
      <c r="E322" s="1" t="s">
        <v>576</v>
      </c>
      <c r="F322" s="1"/>
      <c r="G322" s="3"/>
      <c r="H322" s="3"/>
      <c r="I322" s="1"/>
      <c r="J322" s="3"/>
      <c r="K322" s="3"/>
      <c r="L322" s="1"/>
      <c r="M322" s="3"/>
      <c r="N322" s="1"/>
      <c r="O322" s="1" t="s">
        <v>577</v>
      </c>
      <c r="P322" s="3" t="s">
        <v>26</v>
      </c>
      <c r="Q322" s="1" t="s">
        <v>578</v>
      </c>
      <c r="R322" s="3" t="s">
        <v>21</v>
      </c>
      <c r="S322" s="3"/>
      <c r="T322" s="3"/>
      <c r="U322" s="3"/>
      <c r="V322" s="3"/>
      <c r="W322" s="3"/>
      <c r="X322" s="3"/>
      <c r="Y322" s="3"/>
    </row>
    <row r="323" spans="1:25" ht="13" x14ac:dyDescent="0.15">
      <c r="A323" s="2">
        <v>43554.929647372686</v>
      </c>
      <c r="B323" s="3" t="s">
        <v>22</v>
      </c>
      <c r="C323" s="3" t="s">
        <v>17</v>
      </c>
      <c r="D323" s="3" t="s">
        <v>68</v>
      </c>
      <c r="E323" s="1"/>
      <c r="F323" s="1"/>
      <c r="G323" s="3"/>
      <c r="H323" s="3"/>
      <c r="I323" s="1"/>
      <c r="J323" s="3"/>
      <c r="K323" s="3"/>
      <c r="L323" s="1"/>
      <c r="M323" s="3"/>
      <c r="N323" s="1"/>
      <c r="O323" s="1"/>
      <c r="P323" s="3" t="s">
        <v>20</v>
      </c>
      <c r="Q323" s="1"/>
      <c r="R323" s="3" t="s">
        <v>21</v>
      </c>
      <c r="S323" s="3"/>
      <c r="T323" s="3"/>
      <c r="U323" s="3"/>
      <c r="V323" s="3"/>
      <c r="W323" s="3"/>
      <c r="X323" s="3"/>
      <c r="Y323" s="3"/>
    </row>
    <row r="324" spans="1:25" ht="13" x14ac:dyDescent="0.15">
      <c r="A324" s="2">
        <v>43554.933377152774</v>
      </c>
      <c r="B324" s="3" t="s">
        <v>22</v>
      </c>
      <c r="C324" s="3" t="s">
        <v>29</v>
      </c>
      <c r="D324" s="3" t="s">
        <v>23</v>
      </c>
      <c r="E324" s="1"/>
      <c r="F324" s="1"/>
      <c r="G324" s="3"/>
      <c r="H324" s="3"/>
      <c r="I324" s="1"/>
      <c r="J324" s="3"/>
      <c r="K324" s="3"/>
      <c r="L324" s="1"/>
      <c r="M324" s="3"/>
      <c r="N324" s="1"/>
      <c r="O324" s="1"/>
      <c r="P324" s="3" t="s">
        <v>26</v>
      </c>
      <c r="Q324" s="1"/>
      <c r="R324" s="3" t="s">
        <v>21</v>
      </c>
      <c r="S324" s="3"/>
      <c r="T324" s="3"/>
      <c r="U324" s="3"/>
      <c r="V324" s="3"/>
      <c r="W324" s="3"/>
      <c r="X324" s="3"/>
      <c r="Y324" s="3"/>
    </row>
    <row r="325" spans="1:25" ht="13" x14ac:dyDescent="0.15">
      <c r="A325" s="2">
        <v>43554.991559699076</v>
      </c>
      <c r="B325" s="3" t="s">
        <v>16</v>
      </c>
      <c r="C325" s="3" t="s">
        <v>156</v>
      </c>
      <c r="D325" s="3" t="s">
        <v>68</v>
      </c>
      <c r="E325" s="1"/>
      <c r="F325" s="1"/>
      <c r="G325" s="3"/>
      <c r="H325" s="3"/>
      <c r="I325" s="1"/>
      <c r="J325" s="3" t="s">
        <v>18</v>
      </c>
      <c r="K325" s="3" t="s">
        <v>19</v>
      </c>
      <c r="L325" s="1"/>
      <c r="M325" s="3"/>
      <c r="N325" s="1"/>
      <c r="O325" s="1"/>
      <c r="P325" s="3" t="s">
        <v>26</v>
      </c>
      <c r="Q325" s="1"/>
      <c r="R325" s="3" t="s">
        <v>21</v>
      </c>
      <c r="S325" s="3"/>
      <c r="T325" s="3"/>
      <c r="U325" s="3"/>
      <c r="V325" s="3"/>
      <c r="W325" s="3"/>
      <c r="X325" s="3"/>
      <c r="Y325" s="3"/>
    </row>
    <row r="326" spans="1:25" ht="84" x14ac:dyDescent="0.15">
      <c r="A326" s="2">
        <v>43588.060773495366</v>
      </c>
      <c r="B326" s="3" t="s">
        <v>22</v>
      </c>
      <c r="C326" s="3" t="s">
        <v>17</v>
      </c>
      <c r="D326" s="3" t="s">
        <v>23</v>
      </c>
      <c r="E326" s="1" t="s">
        <v>579</v>
      </c>
      <c r="F326" s="1"/>
      <c r="G326" s="3"/>
      <c r="H326" s="3"/>
      <c r="I326" s="1"/>
      <c r="J326" s="3"/>
      <c r="K326" s="3"/>
      <c r="L326" s="1"/>
      <c r="M326" s="3"/>
      <c r="N326" s="1"/>
      <c r="O326" s="1" t="s">
        <v>580</v>
      </c>
      <c r="P326" s="3" t="s">
        <v>20</v>
      </c>
      <c r="Q326" s="1" t="s">
        <v>581</v>
      </c>
      <c r="R326" s="3" t="s">
        <v>82</v>
      </c>
      <c r="S326" s="3"/>
      <c r="T326" s="3"/>
      <c r="U326" s="3"/>
      <c r="V326" s="3"/>
      <c r="W326" s="3"/>
      <c r="X326" s="3"/>
      <c r="Y326" s="3"/>
    </row>
    <row r="327" spans="1:25" ht="13" x14ac:dyDescent="0.15">
      <c r="A327" s="2">
        <v>43555.182939062499</v>
      </c>
      <c r="B327" s="3" t="s">
        <v>16</v>
      </c>
      <c r="C327" s="3" t="s">
        <v>19</v>
      </c>
      <c r="D327" s="3" t="s">
        <v>68</v>
      </c>
      <c r="E327" s="1"/>
      <c r="F327" s="1"/>
      <c r="G327" s="3"/>
      <c r="H327" s="3"/>
      <c r="I327" s="1"/>
      <c r="J327" s="3" t="s">
        <v>18</v>
      </c>
      <c r="K327" s="3" t="s">
        <v>19</v>
      </c>
      <c r="L327" s="1"/>
      <c r="M327" s="3"/>
      <c r="N327" s="1"/>
      <c r="O327" s="1"/>
      <c r="P327" s="3" t="s">
        <v>26</v>
      </c>
      <c r="Q327" s="1"/>
      <c r="R327" s="3" t="s">
        <v>21</v>
      </c>
      <c r="S327" s="3"/>
      <c r="T327" s="3"/>
      <c r="U327" s="3"/>
      <c r="V327" s="3"/>
      <c r="W327" s="3"/>
      <c r="X327" s="3"/>
      <c r="Y327" s="3"/>
    </row>
    <row r="328" spans="1:25" ht="42" x14ac:dyDescent="0.15">
      <c r="A328" s="2">
        <v>43591.695888275462</v>
      </c>
      <c r="B328" s="3" t="s">
        <v>16</v>
      </c>
      <c r="C328" s="3" t="s">
        <v>29</v>
      </c>
      <c r="D328" s="3" t="s">
        <v>23</v>
      </c>
      <c r="E328" s="1" t="s">
        <v>582</v>
      </c>
      <c r="F328" s="1"/>
      <c r="G328" s="3"/>
      <c r="H328" s="3"/>
      <c r="I328" s="1"/>
      <c r="J328" s="3" t="s">
        <v>18</v>
      </c>
      <c r="K328" s="3" t="s">
        <v>19</v>
      </c>
      <c r="L328" s="1" t="s">
        <v>583</v>
      </c>
      <c r="M328" s="3"/>
      <c r="N328" s="1"/>
      <c r="O328" s="1"/>
      <c r="P328" s="3" t="s">
        <v>26</v>
      </c>
      <c r="Q328" s="1" t="s">
        <v>584</v>
      </c>
      <c r="R328" s="3" t="s">
        <v>82</v>
      </c>
      <c r="S328" s="3"/>
      <c r="T328" s="3"/>
      <c r="U328" s="3"/>
      <c r="V328" s="3"/>
      <c r="W328" s="3"/>
      <c r="X328" s="3"/>
      <c r="Y328" s="3"/>
    </row>
    <row r="329" spans="1:25" ht="13" x14ac:dyDescent="0.15">
      <c r="A329" s="2">
        <v>43555.344896655093</v>
      </c>
      <c r="B329" s="3" t="s">
        <v>16</v>
      </c>
      <c r="C329" s="3" t="s">
        <v>19</v>
      </c>
      <c r="D329" s="3" t="s">
        <v>68</v>
      </c>
      <c r="E329" s="1"/>
      <c r="F329" s="1"/>
      <c r="G329" s="3"/>
      <c r="H329" s="3"/>
      <c r="I329" s="1"/>
      <c r="J329" s="3" t="s">
        <v>43</v>
      </c>
      <c r="K329" s="3" t="s">
        <v>19</v>
      </c>
      <c r="L329" s="1"/>
      <c r="M329" s="3"/>
      <c r="N329" s="1"/>
      <c r="O329" s="1"/>
      <c r="P329" s="3" t="s">
        <v>26</v>
      </c>
      <c r="Q329" s="1"/>
      <c r="R329" s="3" t="s">
        <v>21</v>
      </c>
      <c r="S329" s="3"/>
      <c r="T329" s="3"/>
      <c r="U329" s="3"/>
      <c r="V329" s="3"/>
      <c r="W329" s="3"/>
      <c r="X329" s="3"/>
      <c r="Y329" s="3"/>
    </row>
    <row r="330" spans="1:25" ht="13" x14ac:dyDescent="0.15">
      <c r="A330" s="2">
        <v>43555.383443379629</v>
      </c>
      <c r="B330" s="3" t="s">
        <v>16</v>
      </c>
      <c r="C330" s="3" t="s">
        <v>29</v>
      </c>
      <c r="D330" s="3" t="s">
        <v>68</v>
      </c>
      <c r="E330" s="1"/>
      <c r="F330" s="1"/>
      <c r="G330" s="3"/>
      <c r="H330" s="3"/>
      <c r="I330" s="1"/>
      <c r="J330" s="3" t="s">
        <v>43</v>
      </c>
      <c r="K330" s="3" t="s">
        <v>19</v>
      </c>
      <c r="L330" s="1"/>
      <c r="M330" s="3"/>
      <c r="N330" s="1"/>
      <c r="O330" s="1"/>
      <c r="P330" s="3" t="s">
        <v>26</v>
      </c>
      <c r="Q330" s="1"/>
      <c r="R330" s="3" t="s">
        <v>21</v>
      </c>
      <c r="S330" s="3"/>
      <c r="T330" s="3"/>
      <c r="U330" s="3"/>
      <c r="V330" s="3"/>
      <c r="W330" s="3"/>
      <c r="X330" s="3"/>
      <c r="Y330" s="3"/>
    </row>
    <row r="331" spans="1:25" ht="70" x14ac:dyDescent="0.15">
      <c r="A331" s="2">
        <v>43592.186116400466</v>
      </c>
      <c r="B331" s="3" t="s">
        <v>22</v>
      </c>
      <c r="C331" s="3" t="s">
        <v>19</v>
      </c>
      <c r="D331" s="3" t="s">
        <v>23</v>
      </c>
      <c r="E331" s="1" t="s">
        <v>585</v>
      </c>
      <c r="F331" s="1"/>
      <c r="G331" s="3"/>
      <c r="H331" s="3"/>
      <c r="I331" s="1"/>
      <c r="J331" s="3"/>
      <c r="K331" s="3"/>
      <c r="L331" s="1"/>
      <c r="M331" s="3"/>
      <c r="N331" s="1"/>
      <c r="O331" s="1" t="s">
        <v>586</v>
      </c>
      <c r="P331" s="3" t="s">
        <v>26</v>
      </c>
      <c r="Q331" s="1" t="s">
        <v>587</v>
      </c>
      <c r="R331" s="3" t="s">
        <v>82</v>
      </c>
      <c r="S331" s="3"/>
      <c r="T331" s="3"/>
      <c r="U331" s="3"/>
      <c r="V331" s="3"/>
      <c r="W331" s="3"/>
      <c r="X331" s="3"/>
      <c r="Y331" s="3"/>
    </row>
    <row r="332" spans="1:25" ht="42" x14ac:dyDescent="0.15">
      <c r="A332" s="2">
        <v>43555.54104556713</v>
      </c>
      <c r="B332" s="3" t="s">
        <v>22</v>
      </c>
      <c r="C332" s="3" t="s">
        <v>29</v>
      </c>
      <c r="D332" s="3" t="s">
        <v>23</v>
      </c>
      <c r="E332" s="1"/>
      <c r="F332" s="1"/>
      <c r="G332" s="3"/>
      <c r="H332" s="3"/>
      <c r="I332" s="1"/>
      <c r="J332" s="3"/>
      <c r="K332" s="3"/>
      <c r="L332" s="1"/>
      <c r="M332" s="3"/>
      <c r="N332" s="1"/>
      <c r="O332" s="1" t="s">
        <v>588</v>
      </c>
      <c r="P332" s="3" t="s">
        <v>26</v>
      </c>
      <c r="Q332" s="1"/>
      <c r="R332" s="3" t="s">
        <v>21</v>
      </c>
      <c r="S332" s="3"/>
      <c r="T332" s="3"/>
      <c r="U332" s="3"/>
      <c r="V332" s="3"/>
      <c r="W332" s="3"/>
      <c r="X332" s="3"/>
      <c r="Y332" s="3"/>
    </row>
    <row r="333" spans="1:25" ht="13" x14ac:dyDescent="0.15">
      <c r="A333" s="2">
        <v>43555.695472152773</v>
      </c>
      <c r="B333" s="3" t="s">
        <v>22</v>
      </c>
      <c r="C333" s="3" t="s">
        <v>19</v>
      </c>
      <c r="D333" s="3" t="s">
        <v>23</v>
      </c>
      <c r="E333" s="1"/>
      <c r="F333" s="1"/>
      <c r="G333" s="3"/>
      <c r="H333" s="3"/>
      <c r="I333" s="1"/>
      <c r="J333" s="3"/>
      <c r="K333" s="3"/>
      <c r="L333" s="1"/>
      <c r="M333" s="3"/>
      <c r="N333" s="1"/>
      <c r="O333" s="1"/>
      <c r="P333" s="3" t="s">
        <v>20</v>
      </c>
      <c r="Q333" s="1"/>
      <c r="R333" s="3" t="s">
        <v>21</v>
      </c>
      <c r="S333" s="3"/>
      <c r="T333" s="3"/>
      <c r="U333" s="3"/>
      <c r="V333" s="3"/>
      <c r="W333" s="3"/>
      <c r="X333" s="3"/>
      <c r="Y333" s="3"/>
    </row>
    <row r="334" spans="1:25" ht="13" x14ac:dyDescent="0.15">
      <c r="A334" s="2">
        <v>43555.71169851852</v>
      </c>
      <c r="B334" s="3" t="s">
        <v>16</v>
      </c>
      <c r="C334" s="3" t="s">
        <v>29</v>
      </c>
      <c r="D334" s="3" t="s">
        <v>23</v>
      </c>
      <c r="E334" s="1"/>
      <c r="F334" s="1"/>
      <c r="G334" s="3"/>
      <c r="H334" s="3"/>
      <c r="I334" s="1"/>
      <c r="J334" s="3" t="s">
        <v>36</v>
      </c>
      <c r="K334" s="3" t="s">
        <v>19</v>
      </c>
      <c r="L334" s="1"/>
      <c r="M334" s="3"/>
      <c r="N334" s="1"/>
      <c r="O334" s="1"/>
      <c r="P334" s="3" t="s">
        <v>26</v>
      </c>
      <c r="Q334" s="1"/>
      <c r="R334" s="3" t="s">
        <v>21</v>
      </c>
      <c r="S334" s="3"/>
      <c r="T334" s="3"/>
      <c r="U334" s="3"/>
      <c r="V334" s="3"/>
      <c r="W334" s="3"/>
      <c r="X334" s="3"/>
      <c r="Y334" s="3"/>
    </row>
    <row r="335" spans="1:25" ht="13" x14ac:dyDescent="0.15">
      <c r="A335" s="2">
        <v>43555.72848578704</v>
      </c>
      <c r="B335" s="3" t="s">
        <v>16</v>
      </c>
      <c r="C335" s="3" t="s">
        <v>50</v>
      </c>
      <c r="D335" s="3" t="s">
        <v>23</v>
      </c>
      <c r="E335" s="1"/>
      <c r="F335" s="1"/>
      <c r="G335" s="3"/>
      <c r="H335" s="3"/>
      <c r="I335" s="1"/>
      <c r="J335" s="3" t="s">
        <v>36</v>
      </c>
      <c r="K335" s="3" t="s">
        <v>19</v>
      </c>
      <c r="L335" s="1"/>
      <c r="M335" s="3"/>
      <c r="N335" s="1"/>
      <c r="O335" s="1"/>
      <c r="P335" s="3" t="s">
        <v>20</v>
      </c>
      <c r="Q335" s="1"/>
      <c r="R335" s="3" t="s">
        <v>21</v>
      </c>
      <c r="S335" s="3"/>
      <c r="T335" s="3"/>
      <c r="U335" s="3"/>
      <c r="V335" s="3"/>
      <c r="W335" s="3"/>
      <c r="X335" s="3"/>
      <c r="Y335" s="3"/>
    </row>
    <row r="336" spans="1:25" ht="112" x14ac:dyDescent="0.15">
      <c r="A336" s="2">
        <v>43592.287518865742</v>
      </c>
      <c r="B336" s="3" t="s">
        <v>16</v>
      </c>
      <c r="C336" s="3" t="s">
        <v>29</v>
      </c>
      <c r="D336" s="3" t="s">
        <v>23</v>
      </c>
      <c r="E336" s="1" t="s">
        <v>589</v>
      </c>
      <c r="F336" s="1"/>
      <c r="G336" s="3"/>
      <c r="H336" s="3"/>
      <c r="I336" s="1"/>
      <c r="J336" s="3" t="s">
        <v>18</v>
      </c>
      <c r="K336" s="3" t="s">
        <v>590</v>
      </c>
      <c r="L336" s="1" t="s">
        <v>591</v>
      </c>
      <c r="M336" s="3"/>
      <c r="N336" s="1"/>
      <c r="O336" s="1"/>
      <c r="P336" s="3" t="s">
        <v>26</v>
      </c>
      <c r="Q336" s="1" t="s">
        <v>592</v>
      </c>
      <c r="R336" s="3" t="s">
        <v>82</v>
      </c>
      <c r="S336" s="3"/>
      <c r="T336" s="3"/>
      <c r="U336" s="3"/>
      <c r="V336" s="3"/>
      <c r="W336" s="3"/>
      <c r="X336" s="3"/>
      <c r="Y336" s="3"/>
    </row>
    <row r="337" spans="1:25" ht="14" x14ac:dyDescent="0.15">
      <c r="A337" s="2">
        <v>43555.790031585653</v>
      </c>
      <c r="B337" s="3" t="s">
        <v>22</v>
      </c>
      <c r="C337" s="3" t="s">
        <v>29</v>
      </c>
      <c r="D337" s="3" t="s">
        <v>68</v>
      </c>
      <c r="E337" s="1" t="s">
        <v>593</v>
      </c>
      <c r="F337" s="1"/>
      <c r="G337" s="3"/>
      <c r="H337" s="3"/>
      <c r="I337" s="1"/>
      <c r="J337" s="3"/>
      <c r="K337" s="3"/>
      <c r="L337" s="1"/>
      <c r="M337" s="3"/>
      <c r="N337" s="1"/>
      <c r="O337" s="1" t="s">
        <v>594</v>
      </c>
      <c r="P337" s="3" t="s">
        <v>20</v>
      </c>
      <c r="Q337" s="1"/>
      <c r="R337" s="3" t="s">
        <v>21</v>
      </c>
      <c r="S337" s="3"/>
      <c r="T337" s="3"/>
      <c r="U337" s="3"/>
      <c r="V337" s="3"/>
      <c r="W337" s="3"/>
      <c r="X337" s="3"/>
      <c r="Y337" s="3"/>
    </row>
    <row r="338" spans="1:25" ht="28" x14ac:dyDescent="0.15">
      <c r="A338" s="2">
        <v>43555.808714861108</v>
      </c>
      <c r="B338" s="3" t="s">
        <v>37</v>
      </c>
      <c r="C338" s="3" t="s">
        <v>29</v>
      </c>
      <c r="D338" s="3" t="s">
        <v>23</v>
      </c>
      <c r="E338" s="1" t="s">
        <v>595</v>
      </c>
      <c r="F338" s="1"/>
      <c r="G338" s="3"/>
      <c r="H338" s="3"/>
      <c r="I338" s="1"/>
      <c r="J338" s="3"/>
      <c r="K338" s="3"/>
      <c r="L338" s="1"/>
      <c r="M338" s="3" t="s">
        <v>20</v>
      </c>
      <c r="N338" s="1" t="s">
        <v>596</v>
      </c>
      <c r="O338" s="1"/>
      <c r="P338" s="3" t="s">
        <v>26</v>
      </c>
      <c r="Q338" s="1"/>
      <c r="R338" s="3" t="s">
        <v>21</v>
      </c>
      <c r="S338" s="3"/>
      <c r="T338" s="3"/>
      <c r="U338" s="3"/>
      <c r="V338" s="3"/>
      <c r="W338" s="3"/>
      <c r="X338" s="3"/>
      <c r="Y338" s="3"/>
    </row>
    <row r="339" spans="1:25" ht="14" x14ac:dyDescent="0.15">
      <c r="A339" s="2">
        <v>43555.818933599541</v>
      </c>
      <c r="B339" s="3" t="s">
        <v>22</v>
      </c>
      <c r="C339" s="3" t="s">
        <v>29</v>
      </c>
      <c r="D339" s="3" t="s">
        <v>23</v>
      </c>
      <c r="E339" s="1"/>
      <c r="F339" s="1"/>
      <c r="G339" s="3"/>
      <c r="H339" s="3"/>
      <c r="I339" s="1"/>
      <c r="J339" s="3"/>
      <c r="K339" s="3"/>
      <c r="L339" s="1"/>
      <c r="M339" s="3"/>
      <c r="N339" s="1"/>
      <c r="O339" s="1" t="s">
        <v>597</v>
      </c>
      <c r="P339" s="3" t="s">
        <v>26</v>
      </c>
      <c r="Q339" s="1"/>
      <c r="R339" s="3" t="s">
        <v>21</v>
      </c>
      <c r="S339" s="3"/>
      <c r="T339" s="3"/>
      <c r="U339" s="3"/>
      <c r="V339" s="3"/>
      <c r="W339" s="3"/>
      <c r="X339" s="3"/>
      <c r="Y339" s="3"/>
    </row>
    <row r="340" spans="1:25" ht="28" x14ac:dyDescent="0.15">
      <c r="A340" s="2">
        <v>43555.835850821764</v>
      </c>
      <c r="B340" s="3" t="s">
        <v>37</v>
      </c>
      <c r="C340" s="3" t="s">
        <v>19</v>
      </c>
      <c r="D340" s="3" t="s">
        <v>23</v>
      </c>
      <c r="E340" s="1" t="s">
        <v>598</v>
      </c>
      <c r="F340" s="1" t="s">
        <v>598</v>
      </c>
      <c r="G340" s="3"/>
      <c r="H340" s="3"/>
      <c r="I340" s="1"/>
      <c r="J340" s="3"/>
      <c r="K340" s="3"/>
      <c r="L340" s="1"/>
      <c r="M340" s="3" t="s">
        <v>20</v>
      </c>
      <c r="N340" s="1" t="s">
        <v>599</v>
      </c>
      <c r="O340" s="1"/>
      <c r="P340" s="3" t="s">
        <v>26</v>
      </c>
      <c r="Q340" s="1"/>
      <c r="R340" s="3" t="s">
        <v>21</v>
      </c>
      <c r="S340" s="3"/>
      <c r="T340" s="3"/>
      <c r="U340" s="3"/>
      <c r="V340" s="3"/>
      <c r="W340" s="3"/>
      <c r="X340" s="3"/>
      <c r="Y340" s="3"/>
    </row>
    <row r="341" spans="1:25" ht="13" x14ac:dyDescent="0.15">
      <c r="A341" s="2">
        <v>43555.849986215282</v>
      </c>
      <c r="B341" s="3" t="s">
        <v>22</v>
      </c>
      <c r="C341" s="3" t="s">
        <v>19</v>
      </c>
      <c r="D341" s="3" t="s">
        <v>23</v>
      </c>
      <c r="E341" s="1"/>
      <c r="F341" s="1"/>
      <c r="G341" s="3"/>
      <c r="H341" s="3"/>
      <c r="I341" s="1"/>
      <c r="J341" s="3"/>
      <c r="K341" s="3"/>
      <c r="L341" s="1"/>
      <c r="M341" s="3"/>
      <c r="N341" s="1"/>
      <c r="O341" s="1"/>
      <c r="P341" s="3" t="s">
        <v>26</v>
      </c>
      <c r="Q341" s="1"/>
      <c r="R341" s="3" t="s">
        <v>21</v>
      </c>
      <c r="S341" s="3"/>
      <c r="T341" s="3"/>
      <c r="U341" s="3"/>
      <c r="V341" s="3"/>
      <c r="W341" s="3"/>
      <c r="X341" s="3"/>
      <c r="Y341" s="3"/>
    </row>
    <row r="342" spans="1:25" ht="14" x14ac:dyDescent="0.15">
      <c r="A342" s="2">
        <v>43555.898775787035</v>
      </c>
      <c r="B342" s="3" t="s">
        <v>22</v>
      </c>
      <c r="C342" s="3" t="s">
        <v>17</v>
      </c>
      <c r="D342" s="3" t="s">
        <v>68</v>
      </c>
      <c r="E342" s="1" t="s">
        <v>600</v>
      </c>
      <c r="F342" s="1"/>
      <c r="G342" s="3"/>
      <c r="H342" s="3"/>
      <c r="I342" s="1"/>
      <c r="J342" s="3"/>
      <c r="K342" s="3"/>
      <c r="L342" s="1"/>
      <c r="M342" s="3"/>
      <c r="N342" s="1"/>
      <c r="O342" s="1" t="s">
        <v>600</v>
      </c>
      <c r="P342" s="3" t="s">
        <v>26</v>
      </c>
      <c r="Q342" s="1" t="s">
        <v>600</v>
      </c>
      <c r="R342" s="3" t="s">
        <v>21</v>
      </c>
      <c r="S342" s="3"/>
      <c r="T342" s="3"/>
      <c r="U342" s="3"/>
      <c r="V342" s="3"/>
      <c r="W342" s="3"/>
      <c r="X342" s="3"/>
      <c r="Y342" s="3"/>
    </row>
    <row r="343" spans="1:25" ht="42" x14ac:dyDescent="0.15">
      <c r="A343" s="2">
        <v>43592.63139657407</v>
      </c>
      <c r="B343" s="3" t="s">
        <v>22</v>
      </c>
      <c r="C343" s="3" t="s">
        <v>50</v>
      </c>
      <c r="D343" s="3" t="s">
        <v>23</v>
      </c>
      <c r="E343" s="1" t="s">
        <v>601</v>
      </c>
      <c r="F343" s="1"/>
      <c r="G343" s="3"/>
      <c r="H343" s="3"/>
      <c r="I343" s="1"/>
      <c r="J343" s="3"/>
      <c r="K343" s="3"/>
      <c r="L343" s="1"/>
      <c r="M343" s="3"/>
      <c r="N343" s="1"/>
      <c r="O343" s="1" t="s">
        <v>602</v>
      </c>
      <c r="P343" s="3" t="s">
        <v>26</v>
      </c>
      <c r="Q343" s="1" t="s">
        <v>603</v>
      </c>
      <c r="R343" s="3" t="s">
        <v>82</v>
      </c>
      <c r="S343" s="3"/>
      <c r="T343" s="3"/>
      <c r="U343" s="3"/>
      <c r="V343" s="3"/>
      <c r="W343" s="3"/>
      <c r="X343" s="3"/>
      <c r="Y343" s="3"/>
    </row>
    <row r="344" spans="1:25" ht="13" x14ac:dyDescent="0.15">
      <c r="A344" s="2">
        <v>43556.055954062496</v>
      </c>
      <c r="B344" s="3" t="s">
        <v>16</v>
      </c>
      <c r="C344" s="3" t="s">
        <v>29</v>
      </c>
      <c r="D344" s="3" t="s">
        <v>68</v>
      </c>
      <c r="E344" s="1"/>
      <c r="F344" s="1"/>
      <c r="G344" s="3"/>
      <c r="H344" s="3"/>
      <c r="I344" s="1"/>
      <c r="J344" s="3" t="s">
        <v>18</v>
      </c>
      <c r="K344" s="3" t="s">
        <v>19</v>
      </c>
      <c r="L344" s="1"/>
      <c r="M344" s="3"/>
      <c r="N344" s="1"/>
      <c r="O344" s="1"/>
      <c r="P344" s="3" t="s">
        <v>26</v>
      </c>
      <c r="Q344" s="1"/>
      <c r="R344" s="3" t="s">
        <v>21</v>
      </c>
      <c r="S344" s="3"/>
      <c r="T344" s="3"/>
      <c r="U344" s="3"/>
      <c r="V344" s="3"/>
      <c r="W344" s="3"/>
      <c r="X344" s="3"/>
      <c r="Y344" s="3"/>
    </row>
    <row r="345" spans="1:25" ht="56" x14ac:dyDescent="0.15">
      <c r="A345" s="2">
        <v>43556.061204606478</v>
      </c>
      <c r="B345" s="3" t="s">
        <v>22</v>
      </c>
      <c r="C345" s="3" t="s">
        <v>50</v>
      </c>
      <c r="D345" s="3" t="s">
        <v>23</v>
      </c>
      <c r="E345" s="1" t="s">
        <v>604</v>
      </c>
      <c r="F345" s="1"/>
      <c r="G345" s="3"/>
      <c r="H345" s="3"/>
      <c r="I345" s="1"/>
      <c r="J345" s="3"/>
      <c r="K345" s="3"/>
      <c r="L345" s="1"/>
      <c r="M345" s="3"/>
      <c r="N345" s="1"/>
      <c r="O345" s="1" t="s">
        <v>605</v>
      </c>
      <c r="P345" s="3" t="s">
        <v>26</v>
      </c>
      <c r="Q345" s="1"/>
      <c r="R345" s="3" t="s">
        <v>21</v>
      </c>
      <c r="S345" s="3"/>
      <c r="T345" s="3"/>
      <c r="U345" s="3"/>
      <c r="V345" s="3"/>
      <c r="W345" s="3"/>
      <c r="X345" s="3"/>
      <c r="Y345" s="3"/>
    </row>
    <row r="346" spans="1:25" ht="28" x14ac:dyDescent="0.15">
      <c r="A346" s="2">
        <v>43556.189316678239</v>
      </c>
      <c r="B346" s="3" t="s">
        <v>22</v>
      </c>
      <c r="C346" s="3" t="s">
        <v>19</v>
      </c>
      <c r="D346" s="3" t="s">
        <v>23</v>
      </c>
      <c r="E346" s="1" t="s">
        <v>606</v>
      </c>
      <c r="F346" s="1"/>
      <c r="G346" s="3"/>
      <c r="H346" s="3"/>
      <c r="I346" s="1"/>
      <c r="J346" s="3"/>
      <c r="K346" s="3"/>
      <c r="L346" s="1"/>
      <c r="M346" s="3"/>
      <c r="N346" s="1"/>
      <c r="O346" s="1" t="s">
        <v>607</v>
      </c>
      <c r="P346" s="3" t="s">
        <v>26</v>
      </c>
      <c r="Q346" s="1" t="s">
        <v>608</v>
      </c>
      <c r="R346" s="3" t="s">
        <v>21</v>
      </c>
      <c r="S346" s="3"/>
      <c r="T346" s="3"/>
      <c r="U346" s="3"/>
      <c r="V346" s="3"/>
      <c r="W346" s="3"/>
      <c r="X346" s="3"/>
      <c r="Y346" s="3"/>
    </row>
    <row r="347" spans="1:25" ht="13" x14ac:dyDescent="0.15">
      <c r="A347" s="2">
        <v>43556.239237349539</v>
      </c>
      <c r="B347" s="3" t="s">
        <v>22</v>
      </c>
      <c r="C347" s="3" t="s">
        <v>31</v>
      </c>
      <c r="D347" s="3" t="s">
        <v>23</v>
      </c>
      <c r="E347" s="1"/>
      <c r="F347" s="1"/>
      <c r="G347" s="3"/>
      <c r="H347" s="3"/>
      <c r="I347" s="1"/>
      <c r="J347" s="3"/>
      <c r="K347" s="3"/>
      <c r="L347" s="1"/>
      <c r="M347" s="3"/>
      <c r="N347" s="1"/>
      <c r="O347" s="1"/>
      <c r="P347" s="3" t="s">
        <v>26</v>
      </c>
      <c r="Q347" s="1"/>
      <c r="R347" s="3" t="s">
        <v>21</v>
      </c>
      <c r="S347" s="3"/>
      <c r="T347" s="3"/>
      <c r="U347" s="3"/>
      <c r="V347" s="3"/>
      <c r="W347" s="3"/>
      <c r="X347" s="3"/>
      <c r="Y347" s="3"/>
    </row>
    <row r="348" spans="1:25" ht="14" x14ac:dyDescent="0.15">
      <c r="A348" s="2">
        <v>43556.258195798611</v>
      </c>
      <c r="B348" s="3" t="s">
        <v>16</v>
      </c>
      <c r="C348" s="3" t="s">
        <v>19</v>
      </c>
      <c r="D348" s="3" t="s">
        <v>23</v>
      </c>
      <c r="E348" s="1" t="s">
        <v>609</v>
      </c>
      <c r="F348" s="1"/>
      <c r="G348" s="3"/>
      <c r="H348" s="3"/>
      <c r="I348" s="1"/>
      <c r="J348" s="3" t="s">
        <v>18</v>
      </c>
      <c r="K348" s="3" t="s">
        <v>19</v>
      </c>
      <c r="L348" s="1" t="s">
        <v>610</v>
      </c>
      <c r="M348" s="3"/>
      <c r="N348" s="1"/>
      <c r="O348" s="1"/>
      <c r="P348" s="3" t="s">
        <v>26</v>
      </c>
      <c r="Q348" s="1" t="s">
        <v>611</v>
      </c>
      <c r="R348" s="3" t="s">
        <v>21</v>
      </c>
      <c r="S348" s="3"/>
      <c r="T348" s="3"/>
      <c r="U348" s="3"/>
      <c r="V348" s="3"/>
      <c r="W348" s="3"/>
      <c r="X348" s="3"/>
      <c r="Y348" s="3"/>
    </row>
    <row r="349" spans="1:25" ht="14" x14ac:dyDescent="0.15">
      <c r="A349" s="2">
        <v>43556.264721250001</v>
      </c>
      <c r="B349" s="3" t="s">
        <v>22</v>
      </c>
      <c r="C349" s="3" t="s">
        <v>317</v>
      </c>
      <c r="D349" s="3" t="s">
        <v>68</v>
      </c>
      <c r="E349" s="1" t="s">
        <v>612</v>
      </c>
      <c r="F349" s="1"/>
      <c r="G349" s="3"/>
      <c r="H349" s="3"/>
      <c r="I349" s="1"/>
      <c r="J349" s="3"/>
      <c r="K349" s="3"/>
      <c r="L349" s="1"/>
      <c r="M349" s="3"/>
      <c r="N349" s="1"/>
      <c r="O349" s="1" t="s">
        <v>613</v>
      </c>
      <c r="P349" s="3" t="s">
        <v>20</v>
      </c>
      <c r="Q349" s="1" t="s">
        <v>614</v>
      </c>
      <c r="R349" s="3" t="s">
        <v>21</v>
      </c>
      <c r="S349" s="3"/>
      <c r="T349" s="3"/>
      <c r="U349" s="3"/>
      <c r="V349" s="3"/>
      <c r="W349" s="3"/>
      <c r="X349" s="3"/>
      <c r="Y349" s="3"/>
    </row>
    <row r="350" spans="1:25" ht="70" x14ac:dyDescent="0.15">
      <c r="A350" s="2">
        <v>43592.651902094905</v>
      </c>
      <c r="B350" s="3" t="s">
        <v>22</v>
      </c>
      <c r="C350" s="3" t="s">
        <v>19</v>
      </c>
      <c r="D350" s="3" t="s">
        <v>68</v>
      </c>
      <c r="E350" s="1" t="s">
        <v>615</v>
      </c>
      <c r="F350" s="1"/>
      <c r="G350" s="3"/>
      <c r="H350" s="3"/>
      <c r="I350" s="1"/>
      <c r="J350" s="3"/>
      <c r="K350" s="3"/>
      <c r="L350" s="1"/>
      <c r="M350" s="3"/>
      <c r="N350" s="1"/>
      <c r="O350" s="1" t="s">
        <v>616</v>
      </c>
      <c r="P350" s="3" t="s">
        <v>26</v>
      </c>
      <c r="Q350" s="1" t="s">
        <v>617</v>
      </c>
      <c r="R350" s="3" t="s">
        <v>82</v>
      </c>
      <c r="S350" s="3"/>
      <c r="T350" s="3"/>
      <c r="U350" s="3"/>
      <c r="V350" s="3"/>
      <c r="W350" s="3"/>
      <c r="X350" s="3"/>
      <c r="Y350" s="3"/>
    </row>
    <row r="351" spans="1:25" ht="28" x14ac:dyDescent="0.15">
      <c r="A351" s="2">
        <v>43556.522815601857</v>
      </c>
      <c r="B351" s="3"/>
      <c r="C351" s="3" t="s">
        <v>50</v>
      </c>
      <c r="D351" s="3" t="s">
        <v>23</v>
      </c>
      <c r="E351" s="1" t="s">
        <v>618</v>
      </c>
      <c r="F351" s="1"/>
      <c r="G351" s="3"/>
      <c r="H351" s="3"/>
      <c r="I351" s="1"/>
      <c r="J351" s="3"/>
      <c r="K351" s="3"/>
      <c r="L351" s="1"/>
      <c r="M351" s="3"/>
      <c r="N351" s="1"/>
      <c r="O351" s="1"/>
      <c r="P351" s="3" t="s">
        <v>26</v>
      </c>
      <c r="Q351" s="1"/>
      <c r="R351" s="3" t="s">
        <v>21</v>
      </c>
      <c r="S351" s="3"/>
      <c r="T351" s="3"/>
      <c r="U351" s="3"/>
      <c r="V351" s="3"/>
      <c r="W351" s="3"/>
      <c r="X351" s="3"/>
      <c r="Y351" s="3"/>
    </row>
    <row r="352" spans="1:25" ht="14" x14ac:dyDescent="0.15">
      <c r="A352" s="2">
        <v>43556.570232407408</v>
      </c>
      <c r="B352" s="3" t="s">
        <v>16</v>
      </c>
      <c r="C352" s="3" t="s">
        <v>29</v>
      </c>
      <c r="D352" s="3" t="s">
        <v>23</v>
      </c>
      <c r="E352" s="1" t="s">
        <v>619</v>
      </c>
      <c r="F352" s="1"/>
      <c r="G352" s="3"/>
      <c r="H352" s="3"/>
      <c r="I352" s="1"/>
      <c r="J352" s="3" t="s">
        <v>18</v>
      </c>
      <c r="K352" s="3" t="s">
        <v>19</v>
      </c>
      <c r="L352" s="1" t="s">
        <v>620</v>
      </c>
      <c r="M352" s="3"/>
      <c r="N352" s="1"/>
      <c r="O352" s="1"/>
      <c r="P352" s="3" t="s">
        <v>26</v>
      </c>
      <c r="Q352" s="1"/>
      <c r="R352" s="3" t="s">
        <v>21</v>
      </c>
      <c r="S352" s="3"/>
      <c r="T352" s="3"/>
      <c r="U352" s="3"/>
      <c r="V352" s="3"/>
      <c r="W352" s="3"/>
      <c r="X352" s="3"/>
      <c r="Y352" s="3"/>
    </row>
    <row r="353" spans="1:25" ht="28" x14ac:dyDescent="0.15">
      <c r="A353" s="2">
        <v>43556.610017835643</v>
      </c>
      <c r="B353" s="3" t="s">
        <v>16</v>
      </c>
      <c r="C353" s="3" t="s">
        <v>19</v>
      </c>
      <c r="D353" s="3" t="s">
        <v>23</v>
      </c>
      <c r="E353" s="1" t="s">
        <v>621</v>
      </c>
      <c r="F353" s="1"/>
      <c r="G353" s="3"/>
      <c r="H353" s="3"/>
      <c r="I353" s="1"/>
      <c r="J353" s="3" t="s">
        <v>18</v>
      </c>
      <c r="K353" s="3" t="s">
        <v>19</v>
      </c>
      <c r="L353" s="1" t="s">
        <v>622</v>
      </c>
      <c r="M353" s="3"/>
      <c r="N353" s="1"/>
      <c r="O353" s="1"/>
      <c r="P353" s="3" t="s">
        <v>26</v>
      </c>
      <c r="Q353" s="1"/>
      <c r="R353" s="3" t="s">
        <v>21</v>
      </c>
      <c r="S353" s="3"/>
      <c r="T353" s="3"/>
      <c r="U353" s="3"/>
      <c r="V353" s="3"/>
      <c r="W353" s="3"/>
      <c r="X353" s="3"/>
      <c r="Y353" s="3"/>
    </row>
    <row r="354" spans="1:25" ht="13" x14ac:dyDescent="0.15">
      <c r="A354" s="2">
        <v>43556.635625752315</v>
      </c>
      <c r="B354" s="3" t="s">
        <v>22</v>
      </c>
      <c r="C354" s="3" t="s">
        <v>50</v>
      </c>
      <c r="D354" s="3" t="s">
        <v>68</v>
      </c>
      <c r="E354" s="1"/>
      <c r="F354" s="1"/>
      <c r="G354" s="3"/>
      <c r="H354" s="3"/>
      <c r="I354" s="1"/>
      <c r="J354" s="3"/>
      <c r="K354" s="3"/>
      <c r="L354" s="1"/>
      <c r="M354" s="3"/>
      <c r="N354" s="1"/>
      <c r="O354" s="1"/>
      <c r="P354" s="3" t="s">
        <v>26</v>
      </c>
      <c r="Q354" s="1"/>
      <c r="R354" s="3" t="s">
        <v>21</v>
      </c>
      <c r="S354" s="3"/>
      <c r="T354" s="3"/>
      <c r="U354" s="3"/>
      <c r="V354" s="3"/>
      <c r="W354" s="3"/>
      <c r="X354" s="3"/>
      <c r="Y354" s="3"/>
    </row>
    <row r="355" spans="1:25" ht="84" x14ac:dyDescent="0.15">
      <c r="A355" s="2">
        <v>43592.659029317132</v>
      </c>
      <c r="B355" s="3" t="s">
        <v>22</v>
      </c>
      <c r="C355" s="3" t="s">
        <v>623</v>
      </c>
      <c r="D355" s="3" t="s">
        <v>23</v>
      </c>
      <c r="E355" s="1" t="s">
        <v>624</v>
      </c>
      <c r="F355" s="1"/>
      <c r="G355" s="3"/>
      <c r="H355" s="3"/>
      <c r="I355" s="1"/>
      <c r="J355" s="3"/>
      <c r="K355" s="3"/>
      <c r="L355" s="1"/>
      <c r="M355" s="3"/>
      <c r="N355" s="1"/>
      <c r="O355" s="1" t="s">
        <v>625</v>
      </c>
      <c r="P355" s="3" t="s">
        <v>26</v>
      </c>
      <c r="Q355" s="1" t="s">
        <v>626</v>
      </c>
      <c r="R355" s="3" t="s">
        <v>82</v>
      </c>
      <c r="S355" s="3"/>
      <c r="T355" s="3"/>
      <c r="U355" s="3"/>
      <c r="V355" s="3"/>
      <c r="W355" s="3"/>
      <c r="X355" s="3"/>
      <c r="Y355" s="3"/>
    </row>
    <row r="356" spans="1:25" ht="14" x14ac:dyDescent="0.15">
      <c r="A356" s="2">
        <v>43556.676007719907</v>
      </c>
      <c r="B356" s="3" t="s">
        <v>16</v>
      </c>
      <c r="C356" s="3" t="s">
        <v>19</v>
      </c>
      <c r="D356" s="3" t="s">
        <v>23</v>
      </c>
      <c r="E356" s="1"/>
      <c r="F356" s="1"/>
      <c r="G356" s="3"/>
      <c r="H356" s="3"/>
      <c r="I356" s="1"/>
      <c r="J356" s="3" t="s">
        <v>36</v>
      </c>
      <c r="K356" s="3" t="s">
        <v>19</v>
      </c>
      <c r="L356" s="1"/>
      <c r="M356" s="3"/>
      <c r="N356" s="1"/>
      <c r="O356" s="1"/>
      <c r="P356" s="3" t="s">
        <v>20</v>
      </c>
      <c r="Q356" s="1" t="s">
        <v>524</v>
      </c>
      <c r="R356" s="3" t="s">
        <v>21</v>
      </c>
      <c r="S356" s="3"/>
      <c r="T356" s="3"/>
      <c r="U356" s="3"/>
      <c r="V356" s="3"/>
      <c r="W356" s="3"/>
      <c r="X356" s="3"/>
      <c r="Y356" s="3"/>
    </row>
    <row r="357" spans="1:25" ht="56" x14ac:dyDescent="0.15">
      <c r="A357" s="2">
        <v>43556.696106284726</v>
      </c>
      <c r="B357" s="3" t="s">
        <v>22</v>
      </c>
      <c r="C357" s="3" t="s">
        <v>29</v>
      </c>
      <c r="D357" s="3" t="s">
        <v>23</v>
      </c>
      <c r="E357" s="1"/>
      <c r="F357" s="1"/>
      <c r="G357" s="3"/>
      <c r="H357" s="3"/>
      <c r="I357" s="1"/>
      <c r="J357" s="3"/>
      <c r="K357" s="3"/>
      <c r="L357" s="1"/>
      <c r="M357" s="3"/>
      <c r="N357" s="1"/>
      <c r="O357" s="1" t="s">
        <v>627</v>
      </c>
      <c r="P357" s="3" t="s">
        <v>26</v>
      </c>
      <c r="Q357" s="1" t="s">
        <v>628</v>
      </c>
      <c r="R357" s="3" t="s">
        <v>21</v>
      </c>
      <c r="S357" s="3"/>
      <c r="T357" s="3"/>
      <c r="U357" s="3"/>
      <c r="V357" s="3"/>
      <c r="W357" s="3"/>
      <c r="X357" s="3"/>
      <c r="Y357" s="3"/>
    </row>
    <row r="358" spans="1:25" ht="14" x14ac:dyDescent="0.15">
      <c r="A358" s="2">
        <v>43556.706459282403</v>
      </c>
      <c r="B358" s="3" t="s">
        <v>16</v>
      </c>
      <c r="C358" s="3" t="s">
        <v>50</v>
      </c>
      <c r="D358" s="3" t="s">
        <v>472</v>
      </c>
      <c r="E358" s="1"/>
      <c r="F358" s="1"/>
      <c r="G358" s="3"/>
      <c r="H358" s="3"/>
      <c r="I358" s="1"/>
      <c r="J358" s="3" t="s">
        <v>18</v>
      </c>
      <c r="K358" s="3" t="s">
        <v>19</v>
      </c>
      <c r="L358" s="1" t="s">
        <v>629</v>
      </c>
      <c r="M358" s="3"/>
      <c r="N358" s="1"/>
      <c r="O358" s="1"/>
      <c r="P358" s="3" t="s">
        <v>26</v>
      </c>
      <c r="Q358" s="1"/>
      <c r="R358" s="3" t="s">
        <v>21</v>
      </c>
      <c r="S358" s="3"/>
      <c r="T358" s="3"/>
      <c r="U358" s="3"/>
      <c r="V358" s="3"/>
      <c r="W358" s="3"/>
      <c r="X358" s="3"/>
      <c r="Y358" s="3"/>
    </row>
    <row r="359" spans="1:25" ht="42" x14ac:dyDescent="0.15">
      <c r="A359" s="2">
        <v>43556.735209467588</v>
      </c>
      <c r="B359" s="3" t="s">
        <v>16</v>
      </c>
      <c r="C359" s="3" t="s">
        <v>31</v>
      </c>
      <c r="D359" s="3" t="s">
        <v>23</v>
      </c>
      <c r="E359" s="1" t="s">
        <v>630</v>
      </c>
      <c r="F359" s="1"/>
      <c r="G359" s="3"/>
      <c r="H359" s="3"/>
      <c r="I359" s="1"/>
      <c r="J359" s="3" t="s">
        <v>36</v>
      </c>
      <c r="K359" s="3" t="s">
        <v>19</v>
      </c>
      <c r="L359" s="1" t="s">
        <v>631</v>
      </c>
      <c r="M359" s="3"/>
      <c r="N359" s="1"/>
      <c r="O359" s="1"/>
      <c r="P359" s="3" t="s">
        <v>26</v>
      </c>
      <c r="Q359" s="1" t="s">
        <v>632</v>
      </c>
      <c r="R359" s="3" t="s">
        <v>21</v>
      </c>
      <c r="S359" s="3"/>
      <c r="T359" s="3"/>
      <c r="U359" s="3"/>
      <c r="V359" s="3"/>
      <c r="W359" s="3"/>
      <c r="X359" s="3"/>
      <c r="Y359" s="3"/>
    </row>
    <row r="360" spans="1:25" ht="70" x14ac:dyDescent="0.15">
      <c r="A360" s="2">
        <v>43556.76012269676</v>
      </c>
      <c r="B360" s="3" t="s">
        <v>22</v>
      </c>
      <c r="C360" s="3" t="s">
        <v>19</v>
      </c>
      <c r="D360" s="3" t="s">
        <v>23</v>
      </c>
      <c r="E360" s="1"/>
      <c r="F360" s="1"/>
      <c r="G360" s="3"/>
      <c r="H360" s="3"/>
      <c r="I360" s="1"/>
      <c r="J360" s="3"/>
      <c r="K360" s="3"/>
      <c r="L360" s="1"/>
      <c r="M360" s="3"/>
      <c r="N360" s="1"/>
      <c r="O360" s="1" t="s">
        <v>633</v>
      </c>
      <c r="P360" s="3" t="s">
        <v>26</v>
      </c>
      <c r="Q360" s="1"/>
      <c r="R360" s="3" t="s">
        <v>21</v>
      </c>
      <c r="S360" s="3"/>
      <c r="T360" s="3"/>
      <c r="U360" s="3"/>
      <c r="V360" s="3"/>
      <c r="W360" s="3"/>
      <c r="X360" s="3"/>
      <c r="Y360" s="3"/>
    </row>
    <row r="361" spans="1:25" ht="13" x14ac:dyDescent="0.15">
      <c r="A361" s="2">
        <v>43556.798351331017</v>
      </c>
      <c r="B361" s="3" t="s">
        <v>22</v>
      </c>
      <c r="C361" s="3" t="s">
        <v>156</v>
      </c>
      <c r="D361" s="3" t="s">
        <v>68</v>
      </c>
      <c r="E361" s="1"/>
      <c r="F361" s="1"/>
      <c r="G361" s="3"/>
      <c r="H361" s="3"/>
      <c r="I361" s="1"/>
      <c r="J361" s="3"/>
      <c r="K361" s="3"/>
      <c r="L361" s="1"/>
      <c r="M361" s="3"/>
      <c r="N361" s="1"/>
      <c r="O361" s="1"/>
      <c r="P361" s="3" t="s">
        <v>26</v>
      </c>
      <c r="Q361" s="1"/>
      <c r="R361" s="3" t="s">
        <v>21</v>
      </c>
      <c r="S361" s="3"/>
      <c r="T361" s="3"/>
      <c r="U361" s="3"/>
      <c r="V361" s="3"/>
      <c r="W361" s="3"/>
      <c r="X361" s="3"/>
      <c r="Y361" s="3"/>
    </row>
    <row r="362" spans="1:25" ht="84" x14ac:dyDescent="0.15">
      <c r="A362" s="2">
        <v>43593.062658657407</v>
      </c>
      <c r="B362" s="3" t="s">
        <v>22</v>
      </c>
      <c r="C362" s="3" t="s">
        <v>50</v>
      </c>
      <c r="D362" s="3" t="s">
        <v>23</v>
      </c>
      <c r="E362" s="1" t="s">
        <v>634</v>
      </c>
      <c r="F362" s="1"/>
      <c r="G362" s="3"/>
      <c r="H362" s="3"/>
      <c r="I362" s="1"/>
      <c r="J362" s="3"/>
      <c r="K362" s="3"/>
      <c r="L362" s="1"/>
      <c r="M362" s="3"/>
      <c r="N362" s="1"/>
      <c r="O362" s="1" t="s">
        <v>635</v>
      </c>
      <c r="P362" s="3" t="s">
        <v>26</v>
      </c>
      <c r="Q362" s="1" t="s">
        <v>636</v>
      </c>
      <c r="R362" s="3" t="s">
        <v>82</v>
      </c>
      <c r="S362" s="3"/>
      <c r="T362" s="3"/>
      <c r="U362" s="3"/>
      <c r="V362" s="3"/>
      <c r="W362" s="3"/>
      <c r="X362" s="3"/>
      <c r="Y362" s="3"/>
    </row>
    <row r="363" spans="1:25" ht="13" x14ac:dyDescent="0.15">
      <c r="A363" s="2">
        <v>43556.878537777782</v>
      </c>
      <c r="B363" s="3" t="s">
        <v>16</v>
      </c>
      <c r="C363" s="3" t="s">
        <v>29</v>
      </c>
      <c r="D363" s="3" t="s">
        <v>23</v>
      </c>
      <c r="E363" s="1"/>
      <c r="F363" s="1"/>
      <c r="G363" s="3"/>
      <c r="H363" s="3"/>
      <c r="I363" s="1"/>
      <c r="J363" s="3" t="s">
        <v>18</v>
      </c>
      <c r="K363" s="3" t="s">
        <v>19</v>
      </c>
      <c r="L363" s="1"/>
      <c r="M363" s="3"/>
      <c r="N363" s="1"/>
      <c r="O363" s="1"/>
      <c r="P363" s="3" t="s">
        <v>26</v>
      </c>
      <c r="Q363" s="1"/>
      <c r="R363" s="3" t="s">
        <v>21</v>
      </c>
      <c r="S363" s="3"/>
      <c r="T363" s="3"/>
      <c r="U363" s="3"/>
      <c r="V363" s="3"/>
      <c r="W363" s="3"/>
      <c r="X363" s="3"/>
      <c r="Y363" s="3"/>
    </row>
    <row r="364" spans="1:25" ht="13" x14ac:dyDescent="0.15">
      <c r="A364" s="2">
        <v>43556.980562928242</v>
      </c>
      <c r="B364" s="3" t="s">
        <v>16</v>
      </c>
      <c r="C364" s="3" t="s">
        <v>31</v>
      </c>
      <c r="D364" s="3" t="s">
        <v>23</v>
      </c>
      <c r="E364" s="1"/>
      <c r="F364" s="1"/>
      <c r="G364" s="3"/>
      <c r="H364" s="3"/>
      <c r="I364" s="1"/>
      <c r="J364" s="3" t="s">
        <v>36</v>
      </c>
      <c r="K364" s="3" t="s">
        <v>19</v>
      </c>
      <c r="L364" s="1"/>
      <c r="M364" s="3"/>
      <c r="N364" s="1"/>
      <c r="O364" s="1"/>
      <c r="P364" s="3" t="s">
        <v>26</v>
      </c>
      <c r="Q364" s="1"/>
      <c r="R364" s="3" t="s">
        <v>21</v>
      </c>
      <c r="S364" s="3"/>
      <c r="T364" s="3"/>
      <c r="U364" s="3"/>
      <c r="V364" s="3"/>
      <c r="W364" s="3"/>
      <c r="X364" s="3"/>
      <c r="Y364" s="3"/>
    </row>
    <row r="365" spans="1:25" ht="28" x14ac:dyDescent="0.15">
      <c r="A365" s="2">
        <v>43557.151407245372</v>
      </c>
      <c r="B365" s="3" t="s">
        <v>16</v>
      </c>
      <c r="C365" s="3" t="s">
        <v>29</v>
      </c>
      <c r="D365" s="3" t="s">
        <v>23</v>
      </c>
      <c r="E365" s="1" t="s">
        <v>637</v>
      </c>
      <c r="F365" s="1"/>
      <c r="G365" s="3"/>
      <c r="H365" s="3"/>
      <c r="I365" s="1"/>
      <c r="J365" s="3" t="s">
        <v>36</v>
      </c>
      <c r="K365" s="3" t="s">
        <v>638</v>
      </c>
      <c r="L365" s="1"/>
      <c r="M365" s="3"/>
      <c r="N365" s="1"/>
      <c r="O365" s="1"/>
      <c r="P365" s="3" t="s">
        <v>26</v>
      </c>
      <c r="Q365" s="1"/>
      <c r="R365" s="3" t="s">
        <v>21</v>
      </c>
      <c r="S365" s="3"/>
      <c r="T365" s="3"/>
      <c r="U365" s="3"/>
      <c r="V365" s="3"/>
      <c r="W365" s="3"/>
      <c r="X365" s="3"/>
      <c r="Y365" s="3"/>
    </row>
    <row r="366" spans="1:25" ht="13" x14ac:dyDescent="0.15">
      <c r="A366" s="2">
        <v>43557.435458043983</v>
      </c>
      <c r="B366" s="3" t="s">
        <v>16</v>
      </c>
      <c r="C366" s="3" t="s">
        <v>29</v>
      </c>
      <c r="D366" s="3" t="s">
        <v>23</v>
      </c>
      <c r="E366" s="1"/>
      <c r="F366" s="1"/>
      <c r="G366" s="3"/>
      <c r="H366" s="3"/>
      <c r="I366" s="1"/>
      <c r="J366" s="3" t="s">
        <v>36</v>
      </c>
      <c r="K366" s="3" t="s">
        <v>19</v>
      </c>
      <c r="L366" s="1"/>
      <c r="M366" s="3"/>
      <c r="N366" s="1"/>
      <c r="O366" s="1"/>
      <c r="P366" s="3" t="s">
        <v>26</v>
      </c>
      <c r="Q366" s="1"/>
      <c r="R366" s="3" t="s">
        <v>21</v>
      </c>
      <c r="S366" s="3"/>
      <c r="T366" s="3"/>
      <c r="U366" s="3"/>
      <c r="V366" s="3"/>
      <c r="W366" s="3"/>
      <c r="X366" s="3"/>
      <c r="Y366" s="3"/>
    </row>
    <row r="367" spans="1:25" ht="42" x14ac:dyDescent="0.15">
      <c r="A367" s="2">
        <v>43557.476028946759</v>
      </c>
      <c r="B367" s="3" t="s">
        <v>22</v>
      </c>
      <c r="C367" s="3" t="s">
        <v>17</v>
      </c>
      <c r="D367" s="3" t="s">
        <v>23</v>
      </c>
      <c r="E367" s="1" t="s">
        <v>639</v>
      </c>
      <c r="F367" s="1"/>
      <c r="G367" s="3"/>
      <c r="H367" s="3"/>
      <c r="I367" s="1"/>
      <c r="J367" s="3"/>
      <c r="K367" s="3"/>
      <c r="L367" s="1"/>
      <c r="M367" s="3"/>
      <c r="N367" s="1"/>
      <c r="O367" s="1" t="s">
        <v>640</v>
      </c>
      <c r="P367" s="3" t="s">
        <v>20</v>
      </c>
      <c r="Q367" s="1" t="s">
        <v>21</v>
      </c>
      <c r="R367" s="3" t="s">
        <v>21</v>
      </c>
      <c r="S367" s="3"/>
      <c r="T367" s="3"/>
      <c r="U367" s="3"/>
      <c r="V367" s="3"/>
      <c r="W367" s="3"/>
      <c r="X367" s="3"/>
      <c r="Y367" s="3"/>
    </row>
    <row r="368" spans="1:25" ht="42" x14ac:dyDescent="0.15">
      <c r="A368" s="2">
        <v>43557.527596157408</v>
      </c>
      <c r="B368" s="3" t="s">
        <v>97</v>
      </c>
      <c r="C368" s="3" t="s">
        <v>98</v>
      </c>
      <c r="D368" s="3" t="s">
        <v>23</v>
      </c>
      <c r="E368" s="1" t="s">
        <v>641</v>
      </c>
      <c r="F368" s="1"/>
      <c r="G368" s="3" t="s">
        <v>642</v>
      </c>
      <c r="H368" s="3"/>
      <c r="I368" s="1"/>
      <c r="J368" s="3"/>
      <c r="K368" s="3"/>
      <c r="L368" s="1"/>
      <c r="M368" s="3"/>
      <c r="N368" s="1"/>
      <c r="O368" s="1" t="s">
        <v>643</v>
      </c>
      <c r="P368" s="3" t="s">
        <v>21</v>
      </c>
      <c r="Q368" s="1"/>
      <c r="R368" s="3" t="s">
        <v>21</v>
      </c>
      <c r="S368" s="3"/>
      <c r="T368" s="3"/>
      <c r="U368" s="3"/>
      <c r="V368" s="3"/>
      <c r="W368" s="3"/>
      <c r="X368" s="3"/>
      <c r="Y368" s="3"/>
    </row>
    <row r="369" spans="1:25" ht="42" x14ac:dyDescent="0.15">
      <c r="A369" s="2">
        <v>43593.079074837966</v>
      </c>
      <c r="B369" s="3" t="s">
        <v>22</v>
      </c>
      <c r="C369" s="3" t="s">
        <v>29</v>
      </c>
      <c r="D369" s="3" t="s">
        <v>23</v>
      </c>
      <c r="E369" s="1"/>
      <c r="F369" s="1"/>
      <c r="G369" s="3"/>
      <c r="H369" s="3"/>
      <c r="I369" s="1"/>
      <c r="J369" s="3"/>
      <c r="K369" s="3"/>
      <c r="L369" s="1"/>
      <c r="M369" s="3"/>
      <c r="N369" s="1"/>
      <c r="O369" s="1" t="s">
        <v>644</v>
      </c>
      <c r="P369" s="3" t="s">
        <v>26</v>
      </c>
      <c r="Q369" s="1" t="s">
        <v>645</v>
      </c>
      <c r="R369" s="3" t="s">
        <v>82</v>
      </c>
      <c r="S369" s="3"/>
      <c r="T369" s="3"/>
      <c r="U369" s="3"/>
      <c r="V369" s="3"/>
      <c r="W369" s="3"/>
      <c r="X369" s="3"/>
      <c r="Y369" s="3"/>
    </row>
    <row r="370" spans="1:25" ht="28" x14ac:dyDescent="0.15">
      <c r="A370" s="2">
        <v>43557.608731631946</v>
      </c>
      <c r="B370" s="3" t="s">
        <v>16</v>
      </c>
      <c r="C370" s="3" t="s">
        <v>19</v>
      </c>
      <c r="D370" s="3" t="s">
        <v>23</v>
      </c>
      <c r="E370" s="1" t="s">
        <v>646</v>
      </c>
      <c r="F370" s="1"/>
      <c r="G370" s="3"/>
      <c r="H370" s="3"/>
      <c r="I370" s="1"/>
      <c r="J370" s="3" t="s">
        <v>18</v>
      </c>
      <c r="K370" s="3" t="s">
        <v>647</v>
      </c>
      <c r="L370" s="1" t="s">
        <v>648</v>
      </c>
      <c r="M370" s="3"/>
      <c r="N370" s="1"/>
      <c r="O370" s="1"/>
      <c r="P370" s="3" t="s">
        <v>26</v>
      </c>
      <c r="Q370" s="1" t="s">
        <v>649</v>
      </c>
      <c r="R370" s="3" t="s">
        <v>21</v>
      </c>
      <c r="S370" s="3"/>
      <c r="T370" s="3"/>
      <c r="U370" s="3"/>
      <c r="V370" s="3"/>
      <c r="W370" s="3"/>
      <c r="X370" s="3"/>
      <c r="Y370" s="3"/>
    </row>
    <row r="371" spans="1:25" ht="14" x14ac:dyDescent="0.15">
      <c r="A371" s="2">
        <v>43557.651117986112</v>
      </c>
      <c r="B371" s="3" t="s">
        <v>22</v>
      </c>
      <c r="C371" s="3" t="s">
        <v>19</v>
      </c>
      <c r="D371" s="3" t="s">
        <v>68</v>
      </c>
      <c r="E371" s="1"/>
      <c r="F371" s="1"/>
      <c r="G371" s="3"/>
      <c r="H371" s="3"/>
      <c r="I371" s="1"/>
      <c r="J371" s="3"/>
      <c r="K371" s="3"/>
      <c r="L371" s="1"/>
      <c r="M371" s="3"/>
      <c r="N371" s="1"/>
      <c r="O371" s="1" t="s">
        <v>650</v>
      </c>
      <c r="P371" s="3" t="s">
        <v>21</v>
      </c>
      <c r="Q371" s="1"/>
      <c r="R371" s="3" t="s">
        <v>21</v>
      </c>
      <c r="S371" s="3"/>
      <c r="T371" s="3"/>
      <c r="U371" s="3"/>
      <c r="V371" s="3"/>
      <c r="W371" s="3"/>
      <c r="X371" s="3"/>
      <c r="Y371" s="3"/>
    </row>
    <row r="372" spans="1:25" ht="13" x14ac:dyDescent="0.15">
      <c r="A372" s="2">
        <v>43557.652681180552</v>
      </c>
      <c r="B372" s="3" t="s">
        <v>16</v>
      </c>
      <c r="C372" s="3" t="s">
        <v>29</v>
      </c>
      <c r="D372" s="3" t="s">
        <v>23</v>
      </c>
      <c r="E372" s="1"/>
      <c r="F372" s="1"/>
      <c r="G372" s="3"/>
      <c r="H372" s="3"/>
      <c r="I372" s="1"/>
      <c r="J372" s="3" t="s">
        <v>43</v>
      </c>
      <c r="K372" s="3" t="s">
        <v>19</v>
      </c>
      <c r="L372" s="1"/>
      <c r="M372" s="3"/>
      <c r="N372" s="1"/>
      <c r="O372" s="1"/>
      <c r="P372" s="3" t="s">
        <v>20</v>
      </c>
      <c r="Q372" s="1"/>
      <c r="R372" s="3" t="s">
        <v>21</v>
      </c>
      <c r="S372" s="3"/>
      <c r="T372" s="3"/>
      <c r="U372" s="3"/>
      <c r="V372" s="3"/>
      <c r="W372" s="3"/>
      <c r="X372" s="3"/>
      <c r="Y372" s="3"/>
    </row>
    <row r="373" spans="1:25" ht="13" x14ac:dyDescent="0.15">
      <c r="A373" s="2">
        <v>43557.741713958334</v>
      </c>
      <c r="B373" s="3" t="s">
        <v>16</v>
      </c>
      <c r="C373" s="3" t="s">
        <v>17</v>
      </c>
      <c r="D373" s="3" t="s">
        <v>23</v>
      </c>
      <c r="E373" s="1"/>
      <c r="F373" s="1"/>
      <c r="G373" s="3"/>
      <c r="H373" s="3"/>
      <c r="I373" s="1"/>
      <c r="J373" s="3" t="s">
        <v>36</v>
      </c>
      <c r="K373" s="3" t="s">
        <v>19</v>
      </c>
      <c r="L373" s="1"/>
      <c r="M373" s="3"/>
      <c r="N373" s="1"/>
      <c r="O373" s="1"/>
      <c r="P373" s="3" t="s">
        <v>26</v>
      </c>
      <c r="Q373" s="1"/>
      <c r="R373" s="3" t="s">
        <v>21</v>
      </c>
      <c r="S373" s="3"/>
      <c r="T373" s="3"/>
      <c r="U373" s="3"/>
      <c r="V373" s="3"/>
      <c r="W373" s="3"/>
      <c r="X373" s="3"/>
      <c r="Y373" s="3"/>
    </row>
    <row r="374" spans="1:25" ht="56" x14ac:dyDescent="0.15">
      <c r="A374" s="2">
        <v>43557.811704641208</v>
      </c>
      <c r="B374" s="3" t="s">
        <v>22</v>
      </c>
      <c r="C374" s="3" t="s">
        <v>17</v>
      </c>
      <c r="D374" s="3" t="s">
        <v>23</v>
      </c>
      <c r="E374" s="1" t="s">
        <v>651</v>
      </c>
      <c r="F374" s="1"/>
      <c r="G374" s="3"/>
      <c r="H374" s="3"/>
      <c r="I374" s="1"/>
      <c r="J374" s="3"/>
      <c r="K374" s="3"/>
      <c r="L374" s="1"/>
      <c r="M374" s="3"/>
      <c r="N374" s="1"/>
      <c r="O374" s="1" t="s">
        <v>652</v>
      </c>
      <c r="P374" s="3" t="s">
        <v>26</v>
      </c>
      <c r="Q374" s="1"/>
      <c r="R374" s="3" t="s">
        <v>21</v>
      </c>
      <c r="S374" s="3"/>
      <c r="T374" s="3"/>
      <c r="U374" s="3"/>
      <c r="V374" s="3"/>
      <c r="W374" s="3"/>
      <c r="X374" s="3"/>
      <c r="Y374" s="3"/>
    </row>
    <row r="375" spans="1:25" ht="13" x14ac:dyDescent="0.15">
      <c r="A375" s="2">
        <v>43557.817826527782</v>
      </c>
      <c r="B375" s="3"/>
      <c r="C375" s="3"/>
      <c r="D375" s="3"/>
      <c r="E375" s="1"/>
      <c r="F375" s="1"/>
      <c r="G375" s="3"/>
      <c r="H375" s="3"/>
      <c r="I375" s="1"/>
      <c r="J375" s="3"/>
      <c r="K375" s="3"/>
      <c r="L375" s="1"/>
      <c r="M375" s="3"/>
      <c r="N375" s="1"/>
      <c r="O375" s="1"/>
      <c r="P375" s="3"/>
      <c r="Q375" s="1"/>
      <c r="R375" s="3" t="s">
        <v>21</v>
      </c>
      <c r="S375" s="3"/>
      <c r="T375" s="3"/>
      <c r="U375" s="3"/>
      <c r="V375" s="3"/>
      <c r="W375" s="3"/>
      <c r="X375" s="3"/>
      <c r="Y375" s="3"/>
    </row>
    <row r="376" spans="1:25" ht="13" x14ac:dyDescent="0.15">
      <c r="A376" s="2">
        <v>43557.821565115737</v>
      </c>
      <c r="B376" s="3" t="s">
        <v>16</v>
      </c>
      <c r="C376" s="3" t="s">
        <v>29</v>
      </c>
      <c r="D376" s="3" t="s">
        <v>23</v>
      </c>
      <c r="E376" s="1"/>
      <c r="F376" s="1"/>
      <c r="G376" s="3"/>
      <c r="H376" s="3"/>
      <c r="I376" s="1"/>
      <c r="J376" s="3" t="s">
        <v>36</v>
      </c>
      <c r="K376" s="3" t="s">
        <v>19</v>
      </c>
      <c r="L376" s="1"/>
      <c r="M376" s="3"/>
      <c r="N376" s="1"/>
      <c r="O376" s="1"/>
      <c r="P376" s="3" t="s">
        <v>20</v>
      </c>
      <c r="Q376" s="1"/>
      <c r="R376" s="3" t="s">
        <v>21</v>
      </c>
      <c r="S376" s="3"/>
      <c r="T376" s="3"/>
      <c r="U376" s="3"/>
      <c r="V376" s="3"/>
      <c r="W376" s="3"/>
      <c r="X376" s="3"/>
      <c r="Y376" s="3"/>
    </row>
    <row r="377" spans="1:25" ht="112" x14ac:dyDescent="0.15">
      <c r="A377" s="2">
        <v>43593.483382534723</v>
      </c>
      <c r="B377" s="3" t="s">
        <v>22</v>
      </c>
      <c r="C377" s="3" t="s">
        <v>17</v>
      </c>
      <c r="D377" s="3" t="s">
        <v>23</v>
      </c>
      <c r="E377" s="1" t="s">
        <v>653</v>
      </c>
      <c r="F377" s="1"/>
      <c r="G377" s="3"/>
      <c r="H377" s="3"/>
      <c r="I377" s="1"/>
      <c r="J377" s="3"/>
      <c r="K377" s="3"/>
      <c r="L377" s="1"/>
      <c r="M377" s="3"/>
      <c r="N377" s="1"/>
      <c r="O377" s="1" t="s">
        <v>654</v>
      </c>
      <c r="P377" s="3" t="s">
        <v>26</v>
      </c>
      <c r="Q377" s="1" t="s">
        <v>655</v>
      </c>
      <c r="R377" s="3" t="s">
        <v>82</v>
      </c>
      <c r="S377" s="3"/>
      <c r="T377" s="3"/>
      <c r="U377" s="3"/>
      <c r="V377" s="3"/>
      <c r="W377" s="3"/>
      <c r="X377" s="3"/>
      <c r="Y377" s="3"/>
    </row>
    <row r="378" spans="1:25" ht="13" x14ac:dyDescent="0.15">
      <c r="A378" s="2">
        <v>43557.920029016204</v>
      </c>
      <c r="B378" s="3" t="s">
        <v>16</v>
      </c>
      <c r="C378" s="3" t="s">
        <v>19</v>
      </c>
      <c r="D378" s="3" t="s">
        <v>23</v>
      </c>
      <c r="E378" s="1"/>
      <c r="F378" s="1"/>
      <c r="G378" s="3"/>
      <c r="H378" s="3"/>
      <c r="I378" s="1"/>
      <c r="J378" s="3" t="s">
        <v>36</v>
      </c>
      <c r="K378" s="3" t="s">
        <v>19</v>
      </c>
      <c r="L378" s="1"/>
      <c r="M378" s="3"/>
      <c r="N378" s="1"/>
      <c r="O378" s="1"/>
      <c r="P378" s="3" t="s">
        <v>26</v>
      </c>
      <c r="Q378" s="1"/>
      <c r="R378" s="3" t="s">
        <v>21</v>
      </c>
      <c r="S378" s="3"/>
      <c r="T378" s="3"/>
      <c r="U378" s="3"/>
      <c r="V378" s="3"/>
      <c r="W378" s="3"/>
      <c r="X378" s="3"/>
      <c r="Y378" s="3"/>
    </row>
    <row r="379" spans="1:25" ht="28" x14ac:dyDescent="0.15">
      <c r="A379" s="2">
        <v>43593.66670105324</v>
      </c>
      <c r="B379" s="3" t="s">
        <v>16</v>
      </c>
      <c r="C379" s="3" t="s">
        <v>50</v>
      </c>
      <c r="D379" s="3" t="s">
        <v>472</v>
      </c>
      <c r="E379" s="1" t="s">
        <v>656</v>
      </c>
      <c r="F379" s="1"/>
      <c r="G379" s="3"/>
      <c r="H379" s="3"/>
      <c r="I379" s="1"/>
      <c r="J379" s="3" t="s">
        <v>18</v>
      </c>
      <c r="K379" s="3" t="s">
        <v>19</v>
      </c>
      <c r="L379" s="1" t="s">
        <v>657</v>
      </c>
      <c r="M379" s="3"/>
      <c r="N379" s="1"/>
      <c r="O379" s="1"/>
      <c r="P379" s="3" t="s">
        <v>26</v>
      </c>
      <c r="Q379" s="1" t="s">
        <v>658</v>
      </c>
      <c r="R379" s="3" t="s">
        <v>82</v>
      </c>
      <c r="S379" s="3"/>
      <c r="T379" s="3"/>
      <c r="U379" s="3"/>
      <c r="V379" s="3"/>
      <c r="W379" s="3"/>
      <c r="X379" s="3"/>
      <c r="Y379" s="3"/>
    </row>
    <row r="380" spans="1:25" ht="13" x14ac:dyDescent="0.15">
      <c r="A380" s="2">
        <v>43557.990177002313</v>
      </c>
      <c r="B380" s="3" t="s">
        <v>22</v>
      </c>
      <c r="C380" s="3" t="s">
        <v>29</v>
      </c>
      <c r="D380" s="3" t="s">
        <v>23</v>
      </c>
      <c r="E380" s="1"/>
      <c r="F380" s="1"/>
      <c r="G380" s="3"/>
      <c r="H380" s="3"/>
      <c r="I380" s="1"/>
      <c r="J380" s="3"/>
      <c r="K380" s="3"/>
      <c r="L380" s="1"/>
      <c r="M380" s="3"/>
      <c r="N380" s="1"/>
      <c r="O380" s="1"/>
      <c r="P380" s="3" t="s">
        <v>20</v>
      </c>
      <c r="Q380" s="1"/>
      <c r="R380" s="3" t="s">
        <v>21</v>
      </c>
      <c r="S380" s="3"/>
      <c r="T380" s="3"/>
      <c r="U380" s="3"/>
      <c r="V380" s="3"/>
      <c r="W380" s="3"/>
      <c r="X380" s="3"/>
      <c r="Y380" s="3"/>
    </row>
    <row r="381" spans="1:25" ht="56" x14ac:dyDescent="0.15">
      <c r="A381" s="2">
        <v>43558.013093981484</v>
      </c>
      <c r="B381" s="3" t="s">
        <v>16</v>
      </c>
      <c r="C381" s="3" t="s">
        <v>17</v>
      </c>
      <c r="D381" s="3" t="s">
        <v>23</v>
      </c>
      <c r="E381" s="1"/>
      <c r="F381" s="1"/>
      <c r="G381" s="3"/>
      <c r="H381" s="3"/>
      <c r="I381" s="1"/>
      <c r="J381" s="3" t="s">
        <v>36</v>
      </c>
      <c r="K381" s="3" t="s">
        <v>659</v>
      </c>
      <c r="L381" s="1" t="s">
        <v>660</v>
      </c>
      <c r="M381" s="3"/>
      <c r="N381" s="1"/>
      <c r="O381" s="1"/>
      <c r="P381" s="3" t="s">
        <v>26</v>
      </c>
      <c r="Q381" s="1"/>
      <c r="R381" s="3" t="s">
        <v>21</v>
      </c>
      <c r="S381" s="3"/>
      <c r="T381" s="3"/>
      <c r="U381" s="3"/>
      <c r="V381" s="3"/>
      <c r="W381" s="3"/>
      <c r="X381" s="3"/>
      <c r="Y381" s="3"/>
    </row>
    <row r="382" spans="1:25" ht="98" x14ac:dyDescent="0.15">
      <c r="A382" s="2">
        <v>43558.245096539351</v>
      </c>
      <c r="B382" s="3" t="s">
        <v>16</v>
      </c>
      <c r="C382" s="3" t="s">
        <v>661</v>
      </c>
      <c r="D382" s="3" t="s">
        <v>23</v>
      </c>
      <c r="E382" s="1" t="s">
        <v>662</v>
      </c>
      <c r="F382" s="1"/>
      <c r="G382" s="3"/>
      <c r="H382" s="3"/>
      <c r="I382" s="1"/>
      <c r="J382" s="3" t="s">
        <v>36</v>
      </c>
      <c r="K382" s="3" t="s">
        <v>663</v>
      </c>
      <c r="L382" s="1" t="s">
        <v>664</v>
      </c>
      <c r="M382" s="3"/>
      <c r="N382" s="1"/>
      <c r="O382" s="1"/>
      <c r="P382" s="3" t="s">
        <v>26</v>
      </c>
      <c r="Q382" s="1" t="s">
        <v>665</v>
      </c>
      <c r="R382" s="3" t="s">
        <v>21</v>
      </c>
      <c r="S382" s="3"/>
      <c r="T382" s="3"/>
      <c r="U382" s="3"/>
      <c r="V382" s="3"/>
      <c r="W382" s="3"/>
      <c r="X382" s="3"/>
      <c r="Y382" s="3"/>
    </row>
    <row r="383" spans="1:25" ht="70" x14ac:dyDescent="0.15">
      <c r="A383" s="2">
        <v>43594.625041168983</v>
      </c>
      <c r="B383" s="3" t="s">
        <v>22</v>
      </c>
      <c r="C383" s="3" t="s">
        <v>666</v>
      </c>
      <c r="D383" s="3" t="s">
        <v>23</v>
      </c>
      <c r="E383" s="1" t="s">
        <v>667</v>
      </c>
      <c r="F383" s="1" t="s">
        <v>667</v>
      </c>
      <c r="G383" s="3"/>
      <c r="H383" s="3"/>
      <c r="I383" s="1"/>
      <c r="J383" s="3"/>
      <c r="K383" s="3"/>
      <c r="L383" s="1"/>
      <c r="M383" s="3"/>
      <c r="N383" s="1"/>
      <c r="O383" s="1"/>
      <c r="P383" s="3" t="s">
        <v>26</v>
      </c>
      <c r="Q383" s="1" t="s">
        <v>668</v>
      </c>
      <c r="R383" s="3" t="s">
        <v>82</v>
      </c>
      <c r="S383" s="3"/>
      <c r="T383" s="3"/>
      <c r="U383" s="3"/>
      <c r="V383" s="3"/>
      <c r="W383" s="3"/>
      <c r="X383" s="3"/>
      <c r="Y383" s="3"/>
    </row>
    <row r="384" spans="1:25" ht="14" x14ac:dyDescent="0.15">
      <c r="A384" s="2">
        <v>43558.287315370369</v>
      </c>
      <c r="B384" s="3" t="s">
        <v>22</v>
      </c>
      <c r="C384" s="3" t="s">
        <v>29</v>
      </c>
      <c r="D384" s="3" t="s">
        <v>23</v>
      </c>
      <c r="E384" s="1" t="s">
        <v>669</v>
      </c>
      <c r="F384" s="1"/>
      <c r="G384" s="3"/>
      <c r="H384" s="3"/>
      <c r="I384" s="1"/>
      <c r="J384" s="3"/>
      <c r="K384" s="3"/>
      <c r="L384" s="1"/>
      <c r="M384" s="3"/>
      <c r="N384" s="1"/>
      <c r="O384" s="1" t="s">
        <v>670</v>
      </c>
      <c r="P384" s="3" t="s">
        <v>26</v>
      </c>
      <c r="Q384" s="1"/>
      <c r="R384" s="3" t="s">
        <v>21</v>
      </c>
      <c r="S384" s="3"/>
      <c r="T384" s="3"/>
      <c r="U384" s="3"/>
      <c r="V384" s="3"/>
      <c r="W384" s="3"/>
      <c r="X384" s="3"/>
      <c r="Y384" s="3"/>
    </row>
    <row r="385" spans="1:25" ht="13" x14ac:dyDescent="0.15">
      <c r="A385" s="2">
        <v>43558.370934606486</v>
      </c>
      <c r="B385" s="3" t="s">
        <v>37</v>
      </c>
      <c r="C385" s="3" t="s">
        <v>29</v>
      </c>
      <c r="D385" s="3" t="s">
        <v>23</v>
      </c>
      <c r="E385" s="1"/>
      <c r="F385" s="1"/>
      <c r="G385" s="3"/>
      <c r="H385" s="3"/>
      <c r="I385" s="1"/>
      <c r="J385" s="3"/>
      <c r="K385" s="3"/>
      <c r="L385" s="1"/>
      <c r="M385" s="3" t="s">
        <v>20</v>
      </c>
      <c r="N385" s="1"/>
      <c r="O385" s="1"/>
      <c r="P385" s="3" t="s">
        <v>26</v>
      </c>
      <c r="Q385" s="1"/>
      <c r="R385" s="3" t="s">
        <v>21</v>
      </c>
      <c r="S385" s="3"/>
      <c r="T385" s="3"/>
      <c r="U385" s="3"/>
      <c r="V385" s="3"/>
      <c r="W385" s="3"/>
      <c r="X385" s="3"/>
      <c r="Y385" s="3"/>
    </row>
    <row r="386" spans="1:25" ht="13" x14ac:dyDescent="0.15">
      <c r="A386" s="2">
        <v>43558.459993368058</v>
      </c>
      <c r="B386" s="3"/>
      <c r="C386" s="3"/>
      <c r="D386" s="3"/>
      <c r="E386" s="1"/>
      <c r="F386" s="1"/>
      <c r="G386" s="3"/>
      <c r="H386" s="3"/>
      <c r="I386" s="1"/>
      <c r="J386" s="3"/>
      <c r="K386" s="3"/>
      <c r="L386" s="1"/>
      <c r="M386" s="3"/>
      <c r="N386" s="1"/>
      <c r="O386" s="1"/>
      <c r="P386" s="3"/>
      <c r="Q386" s="1"/>
      <c r="R386" s="3" t="s">
        <v>21</v>
      </c>
      <c r="S386" s="3"/>
      <c r="T386" s="3"/>
      <c r="U386" s="3"/>
      <c r="V386" s="3"/>
      <c r="W386" s="3"/>
      <c r="X386" s="3"/>
      <c r="Y386" s="3"/>
    </row>
    <row r="387" spans="1:25" ht="42" x14ac:dyDescent="0.15">
      <c r="A387" s="2">
        <v>43558.535609270832</v>
      </c>
      <c r="B387" s="3" t="s">
        <v>22</v>
      </c>
      <c r="C387" s="3" t="s">
        <v>29</v>
      </c>
      <c r="D387" s="3" t="s">
        <v>23</v>
      </c>
      <c r="E387" s="1"/>
      <c r="F387" s="1"/>
      <c r="G387" s="3"/>
      <c r="H387" s="3"/>
      <c r="I387" s="1"/>
      <c r="J387" s="3"/>
      <c r="K387" s="3"/>
      <c r="L387" s="1"/>
      <c r="M387" s="3"/>
      <c r="N387" s="1"/>
      <c r="O387" s="1" t="s">
        <v>671</v>
      </c>
      <c r="P387" s="3" t="s">
        <v>26</v>
      </c>
      <c r="Q387" s="1"/>
      <c r="R387" s="3" t="s">
        <v>21</v>
      </c>
      <c r="S387" s="3"/>
      <c r="T387" s="3"/>
      <c r="U387" s="3"/>
      <c r="V387" s="3"/>
      <c r="W387" s="3"/>
      <c r="X387" s="3"/>
      <c r="Y387" s="3"/>
    </row>
    <row r="388" spans="1:25" ht="28" x14ac:dyDescent="0.15">
      <c r="A388" s="2">
        <v>43558.696958113425</v>
      </c>
      <c r="B388" s="3" t="s">
        <v>97</v>
      </c>
      <c r="C388" s="3" t="s">
        <v>19</v>
      </c>
      <c r="D388" s="3" t="s">
        <v>23</v>
      </c>
      <c r="E388" s="1" t="s">
        <v>672</v>
      </c>
      <c r="F388" s="1"/>
      <c r="G388" s="3" t="s">
        <v>36</v>
      </c>
      <c r="H388" s="3" t="s">
        <v>20</v>
      </c>
      <c r="I388" s="1" t="s">
        <v>673</v>
      </c>
      <c r="J388" s="3"/>
      <c r="K388" s="3"/>
      <c r="L388" s="1"/>
      <c r="M388" s="3"/>
      <c r="N388" s="1"/>
      <c r="O388" s="1"/>
      <c r="P388" s="3" t="s">
        <v>26</v>
      </c>
      <c r="Q388" s="1" t="s">
        <v>674</v>
      </c>
      <c r="R388" s="3" t="s">
        <v>21</v>
      </c>
      <c r="S388" s="3"/>
      <c r="T388" s="3"/>
      <c r="U388" s="3"/>
      <c r="V388" s="3"/>
      <c r="W388" s="3"/>
      <c r="X388" s="3"/>
      <c r="Y388" s="3"/>
    </row>
    <row r="389" spans="1:25" ht="28" x14ac:dyDescent="0.15">
      <c r="A389" s="2">
        <v>43558.756280243055</v>
      </c>
      <c r="B389" s="3" t="s">
        <v>16</v>
      </c>
      <c r="C389" s="3" t="s">
        <v>29</v>
      </c>
      <c r="D389" s="3" t="s">
        <v>68</v>
      </c>
      <c r="E389" s="1" t="s">
        <v>675</v>
      </c>
      <c r="F389" s="1"/>
      <c r="G389" s="3"/>
      <c r="H389" s="3"/>
      <c r="I389" s="1"/>
      <c r="J389" s="3" t="s">
        <v>36</v>
      </c>
      <c r="K389" s="3" t="s">
        <v>19</v>
      </c>
      <c r="L389" s="1" t="s">
        <v>676</v>
      </c>
      <c r="M389" s="3"/>
      <c r="N389" s="1"/>
      <c r="O389" s="1"/>
      <c r="P389" s="3" t="s">
        <v>26</v>
      </c>
      <c r="Q389" s="1"/>
      <c r="R389" s="3" t="s">
        <v>21</v>
      </c>
      <c r="S389" s="3"/>
      <c r="T389" s="3"/>
      <c r="U389" s="3"/>
      <c r="V389" s="3"/>
      <c r="W389" s="3"/>
      <c r="X389" s="3"/>
      <c r="Y389" s="3"/>
    </row>
    <row r="390" spans="1:25" ht="13" x14ac:dyDescent="0.15">
      <c r="A390" s="2">
        <v>43558.775410740738</v>
      </c>
      <c r="B390" s="3" t="s">
        <v>22</v>
      </c>
      <c r="C390" s="3" t="s">
        <v>17</v>
      </c>
      <c r="D390" s="3" t="s">
        <v>424</v>
      </c>
      <c r="E390" s="1"/>
      <c r="F390" s="1"/>
      <c r="G390" s="3"/>
      <c r="H390" s="3"/>
      <c r="I390" s="1"/>
      <c r="J390" s="3"/>
      <c r="K390" s="3"/>
      <c r="L390" s="1"/>
      <c r="M390" s="3"/>
      <c r="N390" s="1"/>
      <c r="O390" s="1"/>
      <c r="P390" s="3" t="s">
        <v>26</v>
      </c>
      <c r="Q390" s="1"/>
      <c r="R390" s="3" t="s">
        <v>21</v>
      </c>
      <c r="S390" s="3"/>
      <c r="T390" s="3"/>
      <c r="U390" s="3"/>
      <c r="V390" s="3"/>
      <c r="W390" s="3"/>
      <c r="X390" s="3"/>
      <c r="Y390" s="3"/>
    </row>
    <row r="391" spans="1:25" ht="28" x14ac:dyDescent="0.15">
      <c r="A391" s="2">
        <v>43558.824460011572</v>
      </c>
      <c r="B391" s="3" t="s">
        <v>22</v>
      </c>
      <c r="C391" s="3" t="s">
        <v>17</v>
      </c>
      <c r="D391" s="3" t="s">
        <v>23</v>
      </c>
      <c r="E391" s="1"/>
      <c r="F391" s="1"/>
      <c r="G391" s="3"/>
      <c r="H391" s="3"/>
      <c r="I391" s="1"/>
      <c r="J391" s="3"/>
      <c r="K391" s="3"/>
      <c r="L391" s="1"/>
      <c r="M391" s="3"/>
      <c r="N391" s="1"/>
      <c r="O391" s="1" t="s">
        <v>677</v>
      </c>
      <c r="P391" s="3" t="s">
        <v>20</v>
      </c>
      <c r="Q391" s="1"/>
      <c r="R391" s="3" t="s">
        <v>21</v>
      </c>
      <c r="S391" s="3"/>
      <c r="T391" s="3"/>
      <c r="U391" s="3"/>
      <c r="V391" s="3"/>
      <c r="W391" s="3"/>
      <c r="X391" s="3"/>
      <c r="Y391" s="3"/>
    </row>
    <row r="392" spans="1:25" ht="14" x14ac:dyDescent="0.15">
      <c r="A392" s="2">
        <v>43558.841869976852</v>
      </c>
      <c r="B392" s="3" t="s">
        <v>22</v>
      </c>
      <c r="C392" s="3" t="s">
        <v>19</v>
      </c>
      <c r="D392" s="3" t="s">
        <v>23</v>
      </c>
      <c r="E392" s="1"/>
      <c r="F392" s="1"/>
      <c r="G392" s="3"/>
      <c r="H392" s="3"/>
      <c r="I392" s="1"/>
      <c r="J392" s="3"/>
      <c r="K392" s="3"/>
      <c r="L392" s="1"/>
      <c r="M392" s="3"/>
      <c r="N392" s="1"/>
      <c r="O392" s="1" t="s">
        <v>122</v>
      </c>
      <c r="P392" s="3" t="s">
        <v>26</v>
      </c>
      <c r="Q392" s="1"/>
      <c r="R392" s="3" t="s">
        <v>21</v>
      </c>
      <c r="S392" s="3"/>
      <c r="T392" s="3"/>
      <c r="U392" s="3"/>
      <c r="V392" s="3"/>
      <c r="W392" s="3"/>
      <c r="X392" s="3"/>
      <c r="Y392" s="3"/>
    </row>
    <row r="393" spans="1:25" ht="56" x14ac:dyDescent="0.15">
      <c r="A393" s="2">
        <v>43558.84780427083</v>
      </c>
      <c r="B393" s="3" t="s">
        <v>22</v>
      </c>
      <c r="C393" s="3" t="s">
        <v>17</v>
      </c>
      <c r="D393" s="3" t="s">
        <v>23</v>
      </c>
      <c r="E393" s="1" t="s">
        <v>678</v>
      </c>
      <c r="F393" s="1"/>
      <c r="G393" s="3"/>
      <c r="H393" s="3"/>
      <c r="I393" s="1"/>
      <c r="J393" s="3"/>
      <c r="K393" s="3"/>
      <c r="L393" s="1"/>
      <c r="M393" s="3"/>
      <c r="N393" s="1"/>
      <c r="O393" s="1" t="s">
        <v>679</v>
      </c>
      <c r="P393" s="3" t="s">
        <v>26</v>
      </c>
      <c r="Q393" s="1"/>
      <c r="R393" s="3" t="s">
        <v>21</v>
      </c>
      <c r="S393" s="3"/>
      <c r="T393" s="3"/>
      <c r="U393" s="3"/>
      <c r="V393" s="3"/>
      <c r="W393" s="3"/>
      <c r="X393" s="3"/>
      <c r="Y393" s="3"/>
    </row>
    <row r="394" spans="1:25" ht="70" x14ac:dyDescent="0.15">
      <c r="A394" s="2">
        <v>43558.86381112269</v>
      </c>
      <c r="B394" s="3" t="s">
        <v>37</v>
      </c>
      <c r="C394" s="3" t="s">
        <v>29</v>
      </c>
      <c r="D394" s="3" t="s">
        <v>23</v>
      </c>
      <c r="E394" s="1" t="s">
        <v>680</v>
      </c>
      <c r="F394" s="1"/>
      <c r="G394" s="3"/>
      <c r="H394" s="3"/>
      <c r="I394" s="1"/>
      <c r="J394" s="3"/>
      <c r="K394" s="3"/>
      <c r="L394" s="1"/>
      <c r="M394" s="3" t="s">
        <v>20</v>
      </c>
      <c r="N394" s="1" t="s">
        <v>681</v>
      </c>
      <c r="O394" s="1"/>
      <c r="P394" s="3" t="s">
        <v>20</v>
      </c>
      <c r="Q394" s="1"/>
      <c r="R394" s="3" t="s">
        <v>21</v>
      </c>
      <c r="S394" s="3"/>
      <c r="T394" s="3"/>
      <c r="U394" s="3"/>
      <c r="V394" s="3"/>
      <c r="W394" s="3"/>
      <c r="X394" s="3"/>
      <c r="Y394" s="3"/>
    </row>
    <row r="395" spans="1:25" ht="70" x14ac:dyDescent="0.15">
      <c r="A395" s="2">
        <v>43558.874432222219</v>
      </c>
      <c r="B395" s="3" t="s">
        <v>16</v>
      </c>
      <c r="C395" s="3" t="s">
        <v>19</v>
      </c>
      <c r="D395" s="3" t="s">
        <v>23</v>
      </c>
      <c r="E395" s="1" t="s">
        <v>682</v>
      </c>
      <c r="F395" s="1"/>
      <c r="G395" s="3"/>
      <c r="H395" s="3"/>
      <c r="I395" s="1"/>
      <c r="J395" s="3" t="s">
        <v>18</v>
      </c>
      <c r="K395" s="3" t="s">
        <v>683</v>
      </c>
      <c r="L395" s="1" t="s">
        <v>684</v>
      </c>
      <c r="M395" s="3"/>
      <c r="N395" s="1"/>
      <c r="O395" s="1"/>
      <c r="P395" s="3" t="s">
        <v>26</v>
      </c>
      <c r="Q395" s="1"/>
      <c r="R395" s="3" t="s">
        <v>21</v>
      </c>
      <c r="S395" s="3"/>
      <c r="T395" s="3"/>
      <c r="U395" s="3"/>
      <c r="V395" s="3"/>
      <c r="W395" s="3"/>
      <c r="X395" s="3"/>
      <c r="Y395" s="3"/>
    </row>
    <row r="396" spans="1:25" ht="13" x14ac:dyDescent="0.15">
      <c r="A396" s="2">
        <v>43558.890807083335</v>
      </c>
      <c r="B396" s="3" t="s">
        <v>97</v>
      </c>
      <c r="C396" s="3" t="s">
        <v>317</v>
      </c>
      <c r="D396" s="3" t="s">
        <v>472</v>
      </c>
      <c r="E396" s="1"/>
      <c r="F396" s="1"/>
      <c r="G396" s="3" t="s">
        <v>36</v>
      </c>
      <c r="H396" s="3" t="s">
        <v>20</v>
      </c>
      <c r="I396" s="1"/>
      <c r="J396" s="3"/>
      <c r="K396" s="3"/>
      <c r="L396" s="1"/>
      <c r="M396" s="3"/>
      <c r="N396" s="1"/>
      <c r="O396" s="1"/>
      <c r="P396" s="3" t="s">
        <v>20</v>
      </c>
      <c r="Q396" s="1"/>
      <c r="R396" s="3" t="s">
        <v>21</v>
      </c>
      <c r="S396" s="3"/>
      <c r="T396" s="3"/>
      <c r="U396" s="3"/>
      <c r="V396" s="3"/>
      <c r="W396" s="3"/>
      <c r="X396" s="3"/>
      <c r="Y396" s="3"/>
    </row>
    <row r="397" spans="1:25" ht="28" x14ac:dyDescent="0.15">
      <c r="A397" s="2">
        <v>43558.917747337968</v>
      </c>
      <c r="B397" s="3" t="s">
        <v>37</v>
      </c>
      <c r="C397" s="3" t="s">
        <v>50</v>
      </c>
      <c r="D397" s="3" t="s">
        <v>23</v>
      </c>
      <c r="E397" s="1"/>
      <c r="F397" s="1"/>
      <c r="G397" s="3"/>
      <c r="H397" s="3"/>
      <c r="I397" s="1"/>
      <c r="J397" s="3"/>
      <c r="K397" s="3"/>
      <c r="L397" s="1"/>
      <c r="M397" s="3" t="s">
        <v>21</v>
      </c>
      <c r="N397" s="1" t="s">
        <v>685</v>
      </c>
      <c r="O397" s="1"/>
      <c r="P397" s="3" t="s">
        <v>26</v>
      </c>
      <c r="Q397" s="1"/>
      <c r="R397" s="3" t="s">
        <v>21</v>
      </c>
      <c r="S397" s="3"/>
      <c r="T397" s="3"/>
      <c r="U397" s="3"/>
      <c r="V397" s="3"/>
      <c r="W397" s="3"/>
      <c r="X397" s="3"/>
      <c r="Y397" s="3"/>
    </row>
    <row r="398" spans="1:25" ht="70" x14ac:dyDescent="0.15">
      <c r="A398" s="2">
        <v>43595.818388252315</v>
      </c>
      <c r="B398" s="3" t="s">
        <v>22</v>
      </c>
      <c r="C398" s="3" t="s">
        <v>156</v>
      </c>
      <c r="D398" s="3" t="s">
        <v>68</v>
      </c>
      <c r="E398" s="1" t="s">
        <v>686</v>
      </c>
      <c r="F398" s="1" t="s">
        <v>686</v>
      </c>
      <c r="G398" s="3"/>
      <c r="H398" s="3"/>
      <c r="I398" s="1"/>
      <c r="J398" s="3"/>
      <c r="K398" s="3"/>
      <c r="L398" s="1"/>
      <c r="M398" s="3"/>
      <c r="N398" s="1"/>
      <c r="O398" s="1" t="s">
        <v>687</v>
      </c>
      <c r="P398" s="3" t="s">
        <v>26</v>
      </c>
      <c r="Q398" s="1" t="s">
        <v>688</v>
      </c>
      <c r="R398" s="3" t="s">
        <v>82</v>
      </c>
      <c r="S398" s="3"/>
      <c r="T398" s="3"/>
      <c r="U398" s="3"/>
      <c r="V398" s="3"/>
      <c r="W398" s="3"/>
      <c r="X398" s="3"/>
      <c r="Y398" s="3"/>
    </row>
    <row r="399" spans="1:25" ht="42" x14ac:dyDescent="0.15">
      <c r="A399" s="2">
        <v>43558.975531724536</v>
      </c>
      <c r="B399" s="3" t="s">
        <v>22</v>
      </c>
      <c r="C399" s="3" t="s">
        <v>29</v>
      </c>
      <c r="D399" s="3" t="s">
        <v>68</v>
      </c>
      <c r="E399" s="1" t="s">
        <v>689</v>
      </c>
      <c r="F399" s="1"/>
      <c r="G399" s="3"/>
      <c r="H399" s="3"/>
      <c r="I399" s="1"/>
      <c r="J399" s="3"/>
      <c r="K399" s="3"/>
      <c r="L399" s="1"/>
      <c r="M399" s="3"/>
      <c r="N399" s="1"/>
      <c r="O399" s="1" t="s">
        <v>690</v>
      </c>
      <c r="P399" s="3" t="s">
        <v>26</v>
      </c>
      <c r="Q399" s="1" t="s">
        <v>691</v>
      </c>
      <c r="R399" s="3" t="s">
        <v>21</v>
      </c>
      <c r="S399" s="3"/>
      <c r="T399" s="3"/>
      <c r="U399" s="3"/>
      <c r="V399" s="3"/>
      <c r="W399" s="3"/>
      <c r="X399" s="3"/>
      <c r="Y399" s="3"/>
    </row>
    <row r="400" spans="1:25" ht="42" x14ac:dyDescent="0.15">
      <c r="A400" s="2">
        <v>43559.292813969907</v>
      </c>
      <c r="B400" s="3" t="s">
        <v>22</v>
      </c>
      <c r="C400" s="3" t="s">
        <v>31</v>
      </c>
      <c r="D400" s="3" t="s">
        <v>23</v>
      </c>
      <c r="E400" s="1" t="s">
        <v>692</v>
      </c>
      <c r="F400" s="1"/>
      <c r="G400" s="3"/>
      <c r="H400" s="3"/>
      <c r="I400" s="1"/>
      <c r="J400" s="3"/>
      <c r="K400" s="3"/>
      <c r="L400" s="1"/>
      <c r="M400" s="3"/>
      <c r="N400" s="1"/>
      <c r="O400" s="1" t="s">
        <v>693</v>
      </c>
      <c r="P400" s="3" t="s">
        <v>26</v>
      </c>
      <c r="Q400" s="1"/>
      <c r="R400" s="3" t="s">
        <v>21</v>
      </c>
      <c r="S400" s="3"/>
      <c r="T400" s="3"/>
      <c r="U400" s="3"/>
      <c r="V400" s="3"/>
      <c r="W400" s="3"/>
      <c r="X400" s="3"/>
      <c r="Y400" s="3"/>
    </row>
    <row r="401" spans="1:25" ht="14" x14ac:dyDescent="0.15">
      <c r="A401" s="2">
        <v>43596.076863888884</v>
      </c>
      <c r="B401" s="3" t="s">
        <v>37</v>
      </c>
      <c r="C401" s="3" t="s">
        <v>19</v>
      </c>
      <c r="D401" s="3" t="s">
        <v>23</v>
      </c>
      <c r="E401" s="1" t="s">
        <v>694</v>
      </c>
      <c r="F401" s="1"/>
      <c r="G401" s="3"/>
      <c r="H401" s="3"/>
      <c r="I401" s="1"/>
      <c r="J401" s="3"/>
      <c r="K401" s="3"/>
      <c r="L401" s="1"/>
      <c r="M401" s="3" t="s">
        <v>21</v>
      </c>
      <c r="N401" s="1" t="s">
        <v>695</v>
      </c>
      <c r="O401" s="1"/>
      <c r="P401" s="3" t="s">
        <v>26</v>
      </c>
      <c r="Q401" s="1" t="s">
        <v>696</v>
      </c>
      <c r="R401" s="3" t="s">
        <v>82</v>
      </c>
      <c r="S401" s="3"/>
      <c r="T401" s="3"/>
      <c r="U401" s="3"/>
      <c r="V401" s="3"/>
      <c r="W401" s="3"/>
      <c r="X401" s="3"/>
      <c r="Y401" s="3"/>
    </row>
    <row r="402" spans="1:25" ht="84" x14ac:dyDescent="0.15">
      <c r="A402" s="2">
        <v>43598.10158018519</v>
      </c>
      <c r="B402" s="3" t="s">
        <v>22</v>
      </c>
      <c r="C402" s="3" t="s">
        <v>29</v>
      </c>
      <c r="D402" s="3" t="s">
        <v>23</v>
      </c>
      <c r="E402" s="1" t="s">
        <v>697</v>
      </c>
      <c r="F402" s="1" t="s">
        <v>697</v>
      </c>
      <c r="G402" s="3"/>
      <c r="H402" s="3"/>
      <c r="I402" s="1"/>
      <c r="J402" s="3"/>
      <c r="K402" s="3"/>
      <c r="L402" s="1"/>
      <c r="M402" s="3"/>
      <c r="N402" s="1"/>
      <c r="O402" s="1" t="s">
        <v>698</v>
      </c>
      <c r="P402" s="3" t="s">
        <v>26</v>
      </c>
      <c r="Q402" s="1" t="s">
        <v>699</v>
      </c>
      <c r="R402" s="3" t="s">
        <v>82</v>
      </c>
      <c r="S402" s="3"/>
      <c r="T402" s="3"/>
      <c r="U402" s="3"/>
      <c r="V402" s="3"/>
      <c r="W402" s="3"/>
      <c r="X402" s="3"/>
      <c r="Y402" s="3"/>
    </row>
    <row r="403" spans="1:25" ht="14" x14ac:dyDescent="0.15">
      <c r="A403" s="2">
        <v>43559.521472465276</v>
      </c>
      <c r="B403" s="3" t="s">
        <v>22</v>
      </c>
      <c r="C403" s="3" t="s">
        <v>317</v>
      </c>
      <c r="D403" s="3" t="s">
        <v>68</v>
      </c>
      <c r="E403" s="1"/>
      <c r="F403" s="1"/>
      <c r="G403" s="3"/>
      <c r="H403" s="3"/>
      <c r="I403" s="1"/>
      <c r="J403" s="3"/>
      <c r="K403" s="3"/>
      <c r="L403" s="1"/>
      <c r="M403" s="3"/>
      <c r="N403" s="1"/>
      <c r="O403" s="1" t="s">
        <v>700</v>
      </c>
      <c r="P403" s="3" t="s">
        <v>20</v>
      </c>
      <c r="Q403" s="1" t="s">
        <v>153</v>
      </c>
      <c r="R403" s="3" t="s">
        <v>21</v>
      </c>
      <c r="S403" s="3"/>
      <c r="T403" s="3"/>
      <c r="U403" s="3"/>
      <c r="V403" s="3"/>
      <c r="W403" s="3"/>
      <c r="X403" s="3"/>
      <c r="Y403" s="3"/>
    </row>
    <row r="404" spans="1:25" ht="42" x14ac:dyDescent="0.15">
      <c r="A404" s="2">
        <v>43559.634680625</v>
      </c>
      <c r="B404" s="3" t="s">
        <v>22</v>
      </c>
      <c r="C404" s="3" t="s">
        <v>19</v>
      </c>
      <c r="D404" s="3" t="s">
        <v>23</v>
      </c>
      <c r="E404" s="1"/>
      <c r="F404" s="1"/>
      <c r="G404" s="3"/>
      <c r="H404" s="3"/>
      <c r="I404" s="1"/>
      <c r="J404" s="3"/>
      <c r="K404" s="3"/>
      <c r="L404" s="1"/>
      <c r="M404" s="3"/>
      <c r="N404" s="1"/>
      <c r="O404" s="1" t="s">
        <v>701</v>
      </c>
      <c r="P404" s="3" t="s">
        <v>26</v>
      </c>
      <c r="Q404" s="1"/>
      <c r="R404" s="3" t="s">
        <v>21</v>
      </c>
      <c r="S404" s="3"/>
      <c r="T404" s="3"/>
      <c r="U404" s="3"/>
      <c r="V404" s="3"/>
      <c r="W404" s="3"/>
      <c r="X404" s="3"/>
      <c r="Y404" s="3"/>
    </row>
    <row r="405" spans="1:25" ht="98" x14ac:dyDescent="0.15">
      <c r="A405" s="2">
        <v>43598.920476956017</v>
      </c>
      <c r="B405" s="3" t="s">
        <v>22</v>
      </c>
      <c r="C405" s="3" t="s">
        <v>29</v>
      </c>
      <c r="D405" s="3" t="s">
        <v>23</v>
      </c>
      <c r="E405" s="1" t="s">
        <v>702</v>
      </c>
      <c r="F405" s="1"/>
      <c r="G405" s="3"/>
      <c r="H405" s="3"/>
      <c r="I405" s="1"/>
      <c r="J405" s="3"/>
      <c r="K405" s="3"/>
      <c r="L405" s="1"/>
      <c r="M405" s="3"/>
      <c r="N405" s="1"/>
      <c r="O405" s="1" t="s">
        <v>703</v>
      </c>
      <c r="P405" s="3" t="s">
        <v>26</v>
      </c>
      <c r="Q405" s="1" t="s">
        <v>704</v>
      </c>
      <c r="R405" s="3" t="s">
        <v>82</v>
      </c>
      <c r="S405" s="3"/>
      <c r="T405" s="3"/>
      <c r="U405" s="3"/>
      <c r="V405" s="3"/>
      <c r="W405" s="3"/>
      <c r="X405" s="3"/>
      <c r="Y405" s="3"/>
    </row>
    <row r="406" spans="1:25" ht="13" x14ac:dyDescent="0.15">
      <c r="A406" s="2">
        <v>43559.670662256947</v>
      </c>
      <c r="B406" s="3" t="s">
        <v>22</v>
      </c>
      <c r="C406" s="3" t="s">
        <v>29</v>
      </c>
      <c r="D406" s="3" t="s">
        <v>23</v>
      </c>
      <c r="E406" s="1"/>
      <c r="F406" s="1"/>
      <c r="G406" s="3"/>
      <c r="H406" s="3"/>
      <c r="I406" s="1"/>
      <c r="J406" s="3"/>
      <c r="K406" s="3"/>
      <c r="L406" s="1"/>
      <c r="M406" s="3"/>
      <c r="N406" s="1"/>
      <c r="O406" s="1"/>
      <c r="P406" s="3"/>
      <c r="Q406" s="1"/>
      <c r="R406" s="3" t="s">
        <v>21</v>
      </c>
      <c r="S406" s="3"/>
      <c r="T406" s="3"/>
      <c r="U406" s="3"/>
      <c r="V406" s="3"/>
      <c r="W406" s="3"/>
      <c r="X406" s="3"/>
      <c r="Y406" s="3"/>
    </row>
    <row r="407" spans="1:25" ht="13" x14ac:dyDescent="0.15">
      <c r="A407" s="2">
        <v>43559.771341504631</v>
      </c>
      <c r="B407" s="3" t="s">
        <v>22</v>
      </c>
      <c r="C407" s="3" t="s">
        <v>90</v>
      </c>
      <c r="D407" s="3" t="s">
        <v>23</v>
      </c>
      <c r="E407" s="1"/>
      <c r="F407" s="1"/>
      <c r="G407" s="3"/>
      <c r="H407" s="3"/>
      <c r="I407" s="1"/>
      <c r="J407" s="3"/>
      <c r="K407" s="3"/>
      <c r="L407" s="1"/>
      <c r="M407" s="3"/>
      <c r="N407" s="1"/>
      <c r="O407" s="1"/>
      <c r="P407" s="3" t="s">
        <v>26</v>
      </c>
      <c r="Q407" s="1"/>
      <c r="R407" s="3" t="s">
        <v>21</v>
      </c>
      <c r="S407" s="3"/>
      <c r="T407" s="3"/>
      <c r="U407" s="3"/>
      <c r="V407" s="3"/>
      <c r="W407" s="3"/>
      <c r="X407" s="3"/>
      <c r="Y407" s="3"/>
    </row>
    <row r="408" spans="1:25" ht="56" x14ac:dyDescent="0.15">
      <c r="A408" s="2">
        <v>43599.657250185184</v>
      </c>
      <c r="B408" s="3" t="s">
        <v>37</v>
      </c>
      <c r="C408" s="3" t="s">
        <v>17</v>
      </c>
      <c r="D408" s="3" t="s">
        <v>23</v>
      </c>
      <c r="E408" s="1" t="s">
        <v>705</v>
      </c>
      <c r="F408" s="1"/>
      <c r="G408" s="3"/>
      <c r="H408" s="3"/>
      <c r="I408" s="1"/>
      <c r="J408" s="3"/>
      <c r="K408" s="3"/>
      <c r="L408" s="1"/>
      <c r="M408" s="3" t="s">
        <v>20</v>
      </c>
      <c r="N408" s="1" t="s">
        <v>706</v>
      </c>
      <c r="O408" s="1"/>
      <c r="P408" s="3" t="s">
        <v>26</v>
      </c>
      <c r="Q408" s="1" t="s">
        <v>707</v>
      </c>
      <c r="R408" s="3" t="s">
        <v>82</v>
      </c>
      <c r="S408" s="3"/>
      <c r="T408" s="3"/>
      <c r="U408" s="3"/>
      <c r="V408" s="3"/>
      <c r="W408" s="3"/>
      <c r="X408" s="3"/>
      <c r="Y408" s="3"/>
    </row>
    <row r="409" spans="1:25" ht="13" x14ac:dyDescent="0.15">
      <c r="A409" s="2">
        <v>43559.774512581018</v>
      </c>
      <c r="B409" s="3" t="s">
        <v>22</v>
      </c>
      <c r="C409" s="3" t="s">
        <v>50</v>
      </c>
      <c r="D409" s="3" t="s">
        <v>68</v>
      </c>
      <c r="E409" s="1"/>
      <c r="F409" s="1"/>
      <c r="G409" s="3"/>
      <c r="H409" s="3"/>
      <c r="I409" s="1"/>
      <c r="J409" s="3"/>
      <c r="K409" s="3"/>
      <c r="L409" s="1"/>
      <c r="M409" s="3"/>
      <c r="N409" s="1"/>
      <c r="O409" s="1"/>
      <c r="P409" s="3" t="s">
        <v>26</v>
      </c>
      <c r="Q409" s="1"/>
      <c r="R409" s="3" t="s">
        <v>21</v>
      </c>
      <c r="S409" s="3"/>
      <c r="T409" s="3"/>
      <c r="U409" s="3"/>
      <c r="V409" s="3"/>
      <c r="W409" s="3"/>
      <c r="X409" s="3"/>
      <c r="Y409" s="3"/>
    </row>
    <row r="410" spans="1:25" ht="70" x14ac:dyDescent="0.15">
      <c r="A410" s="2">
        <v>43559.78573293981</v>
      </c>
      <c r="B410" s="3" t="s">
        <v>16</v>
      </c>
      <c r="C410" s="3" t="s">
        <v>19</v>
      </c>
      <c r="D410" s="3" t="s">
        <v>23</v>
      </c>
      <c r="E410" s="1" t="s">
        <v>708</v>
      </c>
      <c r="F410" s="1"/>
      <c r="G410" s="3"/>
      <c r="H410" s="3"/>
      <c r="I410" s="1"/>
      <c r="J410" s="3" t="s">
        <v>18</v>
      </c>
      <c r="K410" s="3" t="s">
        <v>19</v>
      </c>
      <c r="L410" s="1" t="s">
        <v>709</v>
      </c>
      <c r="M410" s="3"/>
      <c r="N410" s="1"/>
      <c r="O410" s="1"/>
      <c r="P410" s="3" t="s">
        <v>26</v>
      </c>
      <c r="Q410" s="1"/>
      <c r="R410" s="3" t="s">
        <v>21</v>
      </c>
      <c r="S410" s="3"/>
      <c r="T410" s="3"/>
      <c r="U410" s="3"/>
      <c r="V410" s="3"/>
      <c r="W410" s="3"/>
      <c r="X410" s="3"/>
      <c r="Y410" s="3"/>
    </row>
    <row r="411" spans="1:25" ht="168" x14ac:dyDescent="0.15">
      <c r="A411" s="2">
        <v>43599.725514062498</v>
      </c>
      <c r="B411" s="3" t="s">
        <v>16</v>
      </c>
      <c r="C411" s="3" t="s">
        <v>29</v>
      </c>
      <c r="D411" s="3" t="s">
        <v>23</v>
      </c>
      <c r="E411" s="1" t="s">
        <v>710</v>
      </c>
      <c r="F411" s="1"/>
      <c r="G411" s="3"/>
      <c r="H411" s="3"/>
      <c r="I411" s="1"/>
      <c r="J411" s="3" t="s">
        <v>36</v>
      </c>
      <c r="K411" s="3" t="s">
        <v>19</v>
      </c>
      <c r="L411" s="1" t="s">
        <v>711</v>
      </c>
      <c r="M411" s="3"/>
      <c r="N411" s="1"/>
      <c r="O411" s="1"/>
      <c r="P411" s="3" t="s">
        <v>26</v>
      </c>
      <c r="Q411" s="1" t="s">
        <v>712</v>
      </c>
      <c r="R411" s="3" t="s">
        <v>82</v>
      </c>
      <c r="S411" s="3"/>
      <c r="T411" s="3"/>
      <c r="U411" s="3"/>
      <c r="V411" s="3"/>
      <c r="W411" s="3"/>
      <c r="X411" s="3"/>
      <c r="Y411" s="3"/>
    </row>
    <row r="412" spans="1:25" ht="42" x14ac:dyDescent="0.15">
      <c r="A412" s="2">
        <v>43560.143030069448</v>
      </c>
      <c r="B412" s="3" t="s">
        <v>16</v>
      </c>
      <c r="C412" s="3" t="s">
        <v>19</v>
      </c>
      <c r="D412" s="3" t="s">
        <v>23</v>
      </c>
      <c r="E412" s="1" t="s">
        <v>713</v>
      </c>
      <c r="F412" s="1"/>
      <c r="G412" s="3"/>
      <c r="H412" s="3"/>
      <c r="I412" s="1"/>
      <c r="J412" s="3" t="s">
        <v>18</v>
      </c>
      <c r="K412" s="3" t="s">
        <v>19</v>
      </c>
      <c r="L412" s="1" t="s">
        <v>714</v>
      </c>
      <c r="M412" s="3"/>
      <c r="N412" s="1"/>
      <c r="O412" s="1"/>
      <c r="P412" s="3" t="s">
        <v>26</v>
      </c>
      <c r="Q412" s="1" t="s">
        <v>715</v>
      </c>
      <c r="R412" s="3" t="s">
        <v>21</v>
      </c>
      <c r="S412" s="3"/>
      <c r="T412" s="3"/>
      <c r="U412" s="3"/>
      <c r="V412" s="3"/>
      <c r="W412" s="3"/>
      <c r="X412" s="3"/>
      <c r="Y412" s="3"/>
    </row>
    <row r="413" spans="1:25" ht="13" x14ac:dyDescent="0.15">
      <c r="A413" s="2">
        <v>43560.398867847223</v>
      </c>
      <c r="B413" s="3" t="s">
        <v>16</v>
      </c>
      <c r="C413" s="3" t="s">
        <v>29</v>
      </c>
      <c r="D413" s="3" t="s">
        <v>23</v>
      </c>
      <c r="E413" s="1"/>
      <c r="F413" s="1"/>
      <c r="G413" s="3"/>
      <c r="H413" s="3"/>
      <c r="I413" s="1"/>
      <c r="J413" s="3" t="s">
        <v>36</v>
      </c>
      <c r="K413" s="3" t="s">
        <v>19</v>
      </c>
      <c r="L413" s="1"/>
      <c r="M413" s="3"/>
      <c r="N413" s="1"/>
      <c r="O413" s="1"/>
      <c r="P413" s="3" t="s">
        <v>26</v>
      </c>
      <c r="Q413" s="1"/>
      <c r="R413" s="3" t="s">
        <v>21</v>
      </c>
      <c r="S413" s="3"/>
      <c r="T413" s="3"/>
      <c r="U413" s="3"/>
      <c r="V413" s="3"/>
      <c r="W413" s="3"/>
      <c r="X413" s="3"/>
      <c r="Y413" s="3"/>
    </row>
    <row r="414" spans="1:25" ht="13" x14ac:dyDescent="0.15">
      <c r="A414" s="2">
        <v>43560.505291782407</v>
      </c>
      <c r="B414" s="3" t="s">
        <v>22</v>
      </c>
      <c r="C414" s="3" t="s">
        <v>19</v>
      </c>
      <c r="D414" s="3" t="s">
        <v>23</v>
      </c>
      <c r="E414" s="1"/>
      <c r="F414" s="1"/>
      <c r="G414" s="3"/>
      <c r="H414" s="3"/>
      <c r="I414" s="1"/>
      <c r="J414" s="3"/>
      <c r="K414" s="3"/>
      <c r="L414" s="1"/>
      <c r="M414" s="3"/>
      <c r="N414" s="1"/>
      <c r="O414" s="1"/>
      <c r="P414" s="3" t="s">
        <v>20</v>
      </c>
      <c r="Q414" s="1"/>
      <c r="R414" s="3" t="s">
        <v>21</v>
      </c>
      <c r="S414" s="3"/>
      <c r="T414" s="3"/>
      <c r="U414" s="3"/>
      <c r="V414" s="3"/>
      <c r="W414" s="3"/>
      <c r="X414" s="3"/>
      <c r="Y414" s="3"/>
    </row>
    <row r="415" spans="1:25" ht="28" x14ac:dyDescent="0.15">
      <c r="A415" s="2">
        <v>43560.657311782408</v>
      </c>
      <c r="B415" s="3" t="s">
        <v>16</v>
      </c>
      <c r="C415" s="3" t="s">
        <v>19</v>
      </c>
      <c r="D415" s="3" t="s">
        <v>23</v>
      </c>
      <c r="E415" s="1" t="s">
        <v>716</v>
      </c>
      <c r="F415" s="1"/>
      <c r="G415" s="3"/>
      <c r="H415" s="3"/>
      <c r="I415" s="1"/>
      <c r="J415" s="3" t="s">
        <v>36</v>
      </c>
      <c r="K415" s="3" t="s">
        <v>19</v>
      </c>
      <c r="L415" s="1" t="s">
        <v>717</v>
      </c>
      <c r="M415" s="3"/>
      <c r="N415" s="1"/>
      <c r="O415" s="1"/>
      <c r="P415" s="3" t="s">
        <v>26</v>
      </c>
      <c r="Q415" s="1"/>
      <c r="R415" s="3" t="s">
        <v>21</v>
      </c>
      <c r="S415" s="3"/>
      <c r="T415" s="3"/>
      <c r="U415" s="3"/>
      <c r="V415" s="3"/>
      <c r="W415" s="3"/>
      <c r="X415" s="3"/>
      <c r="Y415" s="3"/>
    </row>
    <row r="416" spans="1:25" ht="98" x14ac:dyDescent="0.15">
      <c r="A416" s="2">
        <v>43560.693345254629</v>
      </c>
      <c r="B416" s="3" t="s">
        <v>16</v>
      </c>
      <c r="C416" s="3" t="s">
        <v>17</v>
      </c>
      <c r="D416" s="3" t="s">
        <v>23</v>
      </c>
      <c r="E416" s="1" t="s">
        <v>718</v>
      </c>
      <c r="F416" s="1"/>
      <c r="G416" s="3"/>
      <c r="H416" s="3"/>
      <c r="I416" s="1"/>
      <c r="J416" s="3" t="s">
        <v>43</v>
      </c>
      <c r="K416" s="3" t="s">
        <v>19</v>
      </c>
      <c r="L416" s="1" t="s">
        <v>719</v>
      </c>
      <c r="M416" s="3"/>
      <c r="N416" s="1"/>
      <c r="O416" s="1"/>
      <c r="P416" s="3" t="s">
        <v>26</v>
      </c>
      <c r="Q416" s="1"/>
      <c r="R416" s="3" t="s">
        <v>21</v>
      </c>
      <c r="S416" s="3"/>
      <c r="T416" s="3"/>
      <c r="U416" s="3"/>
      <c r="V416" s="3"/>
      <c r="W416" s="3"/>
      <c r="X416" s="3"/>
      <c r="Y416" s="3"/>
    </row>
    <row r="417" spans="1:25" ht="42" x14ac:dyDescent="0.15">
      <c r="A417" s="2">
        <v>43560.696525046296</v>
      </c>
      <c r="B417" s="3" t="s">
        <v>16</v>
      </c>
      <c r="C417" s="3" t="s">
        <v>19</v>
      </c>
      <c r="D417" s="3" t="s">
        <v>424</v>
      </c>
      <c r="E417" s="1" t="s">
        <v>250</v>
      </c>
      <c r="F417" s="1"/>
      <c r="G417" s="3"/>
      <c r="H417" s="3"/>
      <c r="I417" s="1"/>
      <c r="J417" s="3" t="s">
        <v>18</v>
      </c>
      <c r="K417" s="3" t="s">
        <v>19</v>
      </c>
      <c r="L417" s="1" t="s">
        <v>720</v>
      </c>
      <c r="M417" s="3"/>
      <c r="N417" s="1"/>
      <c r="O417" s="1"/>
      <c r="P417" s="3" t="s">
        <v>20</v>
      </c>
      <c r="Q417" s="1" t="s">
        <v>524</v>
      </c>
      <c r="R417" s="3" t="s">
        <v>21</v>
      </c>
      <c r="S417" s="3"/>
      <c r="T417" s="3"/>
      <c r="U417" s="3"/>
      <c r="V417" s="3"/>
      <c r="W417" s="3"/>
      <c r="X417" s="3"/>
      <c r="Y417" s="3"/>
    </row>
    <row r="418" spans="1:25" ht="13" x14ac:dyDescent="0.15">
      <c r="A418" s="2">
        <v>43560.701346851856</v>
      </c>
      <c r="B418" s="3" t="s">
        <v>22</v>
      </c>
      <c r="C418" s="3" t="s">
        <v>29</v>
      </c>
      <c r="D418" s="3" t="s">
        <v>23</v>
      </c>
      <c r="E418" s="1"/>
      <c r="F418" s="1"/>
      <c r="G418" s="3"/>
      <c r="H418" s="3"/>
      <c r="I418" s="1"/>
      <c r="J418" s="3"/>
      <c r="K418" s="3"/>
      <c r="L418" s="1"/>
      <c r="M418" s="3"/>
      <c r="N418" s="1"/>
      <c r="O418" s="1"/>
      <c r="P418" s="3" t="s">
        <v>26</v>
      </c>
      <c r="Q418" s="1"/>
      <c r="R418" s="3" t="s">
        <v>21</v>
      </c>
      <c r="S418" s="3"/>
      <c r="T418" s="3"/>
      <c r="U418" s="3"/>
      <c r="V418" s="3"/>
      <c r="W418" s="3"/>
      <c r="X418" s="3"/>
      <c r="Y418" s="3"/>
    </row>
    <row r="419" spans="1:25" ht="42" x14ac:dyDescent="0.15">
      <c r="A419" s="2">
        <v>43560.876456574071</v>
      </c>
      <c r="B419" s="3" t="s">
        <v>22</v>
      </c>
      <c r="C419" s="3" t="s">
        <v>295</v>
      </c>
      <c r="D419" s="7" t="s">
        <v>368</v>
      </c>
      <c r="E419" s="1"/>
      <c r="F419" s="1"/>
      <c r="G419" s="3"/>
      <c r="H419" s="3"/>
      <c r="I419" s="1"/>
      <c r="J419" s="3"/>
      <c r="K419" s="3"/>
      <c r="L419" s="1"/>
      <c r="M419" s="3"/>
      <c r="N419" s="1"/>
      <c r="O419" s="1" t="s">
        <v>721</v>
      </c>
      <c r="P419" s="3" t="s">
        <v>26</v>
      </c>
      <c r="Q419" s="1"/>
      <c r="R419" s="3" t="s">
        <v>21</v>
      </c>
      <c r="S419" s="3"/>
      <c r="T419" s="3"/>
      <c r="U419" s="3"/>
      <c r="V419" s="3"/>
      <c r="W419" s="3"/>
      <c r="X419" s="3"/>
      <c r="Y419" s="3"/>
    </row>
    <row r="420" spans="1:25" ht="28" x14ac:dyDescent="0.15">
      <c r="A420" s="2">
        <v>43561.085893553245</v>
      </c>
      <c r="B420" s="3" t="s">
        <v>22</v>
      </c>
      <c r="C420" s="3" t="s">
        <v>19</v>
      </c>
      <c r="D420" s="3" t="s">
        <v>23</v>
      </c>
      <c r="E420" s="1" t="s">
        <v>722</v>
      </c>
      <c r="F420" s="1"/>
      <c r="G420" s="3"/>
      <c r="H420" s="3"/>
      <c r="I420" s="1"/>
      <c r="J420" s="3"/>
      <c r="K420" s="3"/>
      <c r="L420" s="1"/>
      <c r="M420" s="3"/>
      <c r="N420" s="1"/>
      <c r="O420" s="1" t="s">
        <v>723</v>
      </c>
      <c r="P420" s="3" t="s">
        <v>20</v>
      </c>
      <c r="Q420" s="1"/>
      <c r="R420" s="3" t="s">
        <v>21</v>
      </c>
      <c r="S420" s="3"/>
      <c r="T420" s="3"/>
      <c r="U420" s="3"/>
      <c r="V420" s="3"/>
      <c r="W420" s="3"/>
      <c r="X420" s="3"/>
      <c r="Y420" s="3"/>
    </row>
    <row r="421" spans="1:25" ht="70" x14ac:dyDescent="0.15">
      <c r="A421" s="2">
        <v>43599.934423495375</v>
      </c>
      <c r="B421" s="3" t="s">
        <v>37</v>
      </c>
      <c r="C421" s="3" t="s">
        <v>317</v>
      </c>
      <c r="D421" s="3" t="s">
        <v>23</v>
      </c>
      <c r="E421" s="1" t="s">
        <v>724</v>
      </c>
      <c r="F421" s="1"/>
      <c r="G421" s="3"/>
      <c r="H421" s="3"/>
      <c r="I421" s="1"/>
      <c r="J421" s="3"/>
      <c r="K421" s="3"/>
      <c r="L421" s="1"/>
      <c r="M421" s="3" t="s">
        <v>20</v>
      </c>
      <c r="N421" s="1"/>
      <c r="O421" s="1"/>
      <c r="P421" s="3" t="s">
        <v>26</v>
      </c>
      <c r="Q421" s="1" t="s">
        <v>725</v>
      </c>
      <c r="R421" s="3" t="s">
        <v>82</v>
      </c>
      <c r="S421" s="3"/>
      <c r="T421" s="3"/>
      <c r="U421" s="3"/>
      <c r="V421" s="3"/>
      <c r="W421" s="3"/>
      <c r="X421" s="3"/>
      <c r="Y421" s="3"/>
    </row>
    <row r="422" spans="1:25" ht="14" x14ac:dyDescent="0.15">
      <c r="A422" s="2">
        <v>43561.12485305556</v>
      </c>
      <c r="B422" s="3" t="s">
        <v>22</v>
      </c>
      <c r="C422" s="3" t="s">
        <v>29</v>
      </c>
      <c r="D422" s="3" t="s">
        <v>23</v>
      </c>
      <c r="E422" s="1" t="s">
        <v>726</v>
      </c>
      <c r="F422" s="1"/>
      <c r="G422" s="3"/>
      <c r="H422" s="3"/>
      <c r="I422" s="1"/>
      <c r="J422" s="3"/>
      <c r="K422" s="3"/>
      <c r="L422" s="1"/>
      <c r="M422" s="3"/>
      <c r="N422" s="1"/>
      <c r="O422" s="1" t="s">
        <v>727</v>
      </c>
      <c r="P422" s="3" t="s">
        <v>26</v>
      </c>
      <c r="Q422" s="1" t="s">
        <v>728</v>
      </c>
      <c r="R422" s="3" t="s">
        <v>21</v>
      </c>
      <c r="S422" s="3"/>
      <c r="T422" s="3"/>
      <c r="U422" s="3"/>
      <c r="V422" s="3"/>
      <c r="W422" s="3"/>
      <c r="X422" s="3"/>
      <c r="Y422" s="3"/>
    </row>
    <row r="423" spans="1:25" ht="28" x14ac:dyDescent="0.15">
      <c r="A423" s="2">
        <v>43561.235316458333</v>
      </c>
      <c r="B423" s="3" t="s">
        <v>22</v>
      </c>
      <c r="C423" s="3" t="s">
        <v>29</v>
      </c>
      <c r="D423" s="3" t="s">
        <v>23</v>
      </c>
      <c r="E423" s="1" t="s">
        <v>729</v>
      </c>
      <c r="F423" s="1"/>
      <c r="G423" s="3"/>
      <c r="H423" s="3"/>
      <c r="I423" s="1"/>
      <c r="J423" s="3"/>
      <c r="K423" s="3"/>
      <c r="L423" s="1"/>
      <c r="M423" s="3"/>
      <c r="N423" s="1"/>
      <c r="O423" s="1" t="s">
        <v>730</v>
      </c>
      <c r="P423" s="3" t="s">
        <v>20</v>
      </c>
      <c r="Q423" s="1" t="s">
        <v>731</v>
      </c>
      <c r="R423" s="3" t="s">
        <v>21</v>
      </c>
      <c r="S423" s="3"/>
      <c r="T423" s="3"/>
      <c r="U423" s="3"/>
      <c r="V423" s="3"/>
      <c r="W423" s="3"/>
      <c r="X423" s="3"/>
      <c r="Y423" s="3"/>
    </row>
    <row r="424" spans="1:25" ht="13" x14ac:dyDescent="0.15">
      <c r="A424" s="2">
        <v>43561.425105694449</v>
      </c>
      <c r="B424" s="3" t="s">
        <v>22</v>
      </c>
      <c r="C424" s="3" t="s">
        <v>19</v>
      </c>
      <c r="D424" s="3" t="s">
        <v>68</v>
      </c>
      <c r="E424" s="1"/>
      <c r="F424" s="1"/>
      <c r="G424" s="3"/>
      <c r="H424" s="3"/>
      <c r="I424" s="1"/>
      <c r="J424" s="3"/>
      <c r="K424" s="3"/>
      <c r="L424" s="1"/>
      <c r="M424" s="3"/>
      <c r="N424" s="1"/>
      <c r="O424" s="1"/>
      <c r="P424" s="3" t="s">
        <v>26</v>
      </c>
      <c r="Q424" s="1"/>
      <c r="R424" s="3" t="s">
        <v>21</v>
      </c>
      <c r="S424" s="3"/>
      <c r="T424" s="3"/>
      <c r="U424" s="3"/>
      <c r="V424" s="3"/>
      <c r="W424" s="3"/>
      <c r="X424" s="3"/>
      <c r="Y424" s="3"/>
    </row>
    <row r="425" spans="1:25" ht="13" x14ac:dyDescent="0.15">
      <c r="A425" s="2">
        <v>43561.616444884261</v>
      </c>
      <c r="B425" s="3" t="s">
        <v>16</v>
      </c>
      <c r="C425" s="3" t="s">
        <v>19</v>
      </c>
      <c r="D425" s="3" t="s">
        <v>68</v>
      </c>
      <c r="E425" s="1"/>
      <c r="F425" s="1"/>
      <c r="G425" s="3"/>
      <c r="H425" s="3"/>
      <c r="I425" s="1"/>
      <c r="J425" s="3" t="s">
        <v>36</v>
      </c>
      <c r="K425" s="3" t="s">
        <v>19</v>
      </c>
      <c r="L425" s="1"/>
      <c r="M425" s="3"/>
      <c r="N425" s="1"/>
      <c r="O425" s="1"/>
      <c r="P425" s="3" t="s">
        <v>26</v>
      </c>
      <c r="Q425" s="1"/>
      <c r="R425" s="3" t="s">
        <v>21</v>
      </c>
      <c r="S425" s="3"/>
      <c r="T425" s="3"/>
      <c r="U425" s="3"/>
      <c r="V425" s="3"/>
      <c r="W425" s="3"/>
      <c r="X425" s="3"/>
      <c r="Y425" s="3"/>
    </row>
    <row r="426" spans="1:25" ht="14" x14ac:dyDescent="0.15">
      <c r="A426" s="2">
        <v>43561.644973877315</v>
      </c>
      <c r="B426" s="3" t="s">
        <v>22</v>
      </c>
      <c r="C426" s="3" t="s">
        <v>19</v>
      </c>
      <c r="D426" s="3" t="s">
        <v>23</v>
      </c>
      <c r="E426" s="1"/>
      <c r="F426" s="1"/>
      <c r="G426" s="3"/>
      <c r="H426" s="3"/>
      <c r="I426" s="1"/>
      <c r="J426" s="3"/>
      <c r="K426" s="3"/>
      <c r="L426" s="1"/>
      <c r="M426" s="3"/>
      <c r="N426" s="1"/>
      <c r="O426" s="1" t="s">
        <v>732</v>
      </c>
      <c r="P426" s="3" t="s">
        <v>26</v>
      </c>
      <c r="Q426" s="1"/>
      <c r="R426" s="3" t="s">
        <v>21</v>
      </c>
      <c r="S426" s="3"/>
      <c r="T426" s="3"/>
      <c r="U426" s="3"/>
      <c r="V426" s="3"/>
      <c r="W426" s="3"/>
      <c r="X426" s="3"/>
      <c r="Y426" s="3"/>
    </row>
    <row r="427" spans="1:25" ht="56" x14ac:dyDescent="0.15">
      <c r="A427" s="2">
        <v>43561.777931087963</v>
      </c>
      <c r="B427" s="3" t="s">
        <v>22</v>
      </c>
      <c r="C427" s="3" t="s">
        <v>17</v>
      </c>
      <c r="D427" s="3" t="s">
        <v>23</v>
      </c>
      <c r="E427" s="1" t="s">
        <v>733</v>
      </c>
      <c r="F427" s="1"/>
      <c r="G427" s="3"/>
      <c r="H427" s="3"/>
      <c r="I427" s="1"/>
      <c r="J427" s="3"/>
      <c r="K427" s="3"/>
      <c r="L427" s="1"/>
      <c r="M427" s="3"/>
      <c r="N427" s="1"/>
      <c r="O427" s="1" t="s">
        <v>734</v>
      </c>
      <c r="P427" s="3" t="s">
        <v>26</v>
      </c>
      <c r="Q427" s="1" t="s">
        <v>735</v>
      </c>
      <c r="R427" s="3" t="s">
        <v>21</v>
      </c>
      <c r="S427" s="3"/>
      <c r="T427" s="3"/>
      <c r="U427" s="3"/>
      <c r="V427" s="3"/>
      <c r="W427" s="3"/>
      <c r="X427" s="3"/>
      <c r="Y427" s="3"/>
    </row>
    <row r="428" spans="1:25" ht="14" x14ac:dyDescent="0.15">
      <c r="A428" s="2">
        <v>43561.802560995369</v>
      </c>
      <c r="B428" s="3" t="s">
        <v>22</v>
      </c>
      <c r="C428" s="3" t="s">
        <v>50</v>
      </c>
      <c r="D428" s="3" t="s">
        <v>68</v>
      </c>
      <c r="E428" s="1" t="s">
        <v>736</v>
      </c>
      <c r="F428" s="1"/>
      <c r="G428" s="3"/>
      <c r="H428" s="3"/>
      <c r="I428" s="1"/>
      <c r="J428" s="3"/>
      <c r="K428" s="3"/>
      <c r="L428" s="1"/>
      <c r="M428" s="3"/>
      <c r="N428" s="1"/>
      <c r="O428" s="1" t="s">
        <v>737</v>
      </c>
      <c r="P428" s="3" t="s">
        <v>26</v>
      </c>
      <c r="Q428" s="1" t="s">
        <v>736</v>
      </c>
      <c r="R428" s="3" t="s">
        <v>21</v>
      </c>
      <c r="S428" s="3"/>
      <c r="T428" s="3"/>
      <c r="U428" s="3"/>
      <c r="V428" s="3"/>
      <c r="W428" s="3"/>
      <c r="X428" s="3"/>
      <c r="Y428" s="3"/>
    </row>
    <row r="429" spans="1:25" ht="13" x14ac:dyDescent="0.15">
      <c r="A429" s="2">
        <v>43561.83001730324</v>
      </c>
      <c r="B429" s="3" t="s">
        <v>16</v>
      </c>
      <c r="C429" s="3" t="s">
        <v>19</v>
      </c>
      <c r="D429" s="3" t="s">
        <v>23</v>
      </c>
      <c r="E429" s="1"/>
      <c r="F429" s="1"/>
      <c r="G429" s="3"/>
      <c r="H429" s="3"/>
      <c r="I429" s="1"/>
      <c r="J429" s="3" t="s">
        <v>43</v>
      </c>
      <c r="K429" s="3" t="s">
        <v>19</v>
      </c>
      <c r="L429" s="1"/>
      <c r="M429" s="3"/>
      <c r="N429" s="1"/>
      <c r="O429" s="1"/>
      <c r="P429" s="3" t="s">
        <v>26</v>
      </c>
      <c r="Q429" s="1"/>
      <c r="R429" s="3" t="s">
        <v>21</v>
      </c>
      <c r="S429" s="3"/>
      <c r="T429" s="3"/>
      <c r="U429" s="3"/>
      <c r="V429" s="3"/>
      <c r="W429" s="3"/>
      <c r="X429" s="3"/>
      <c r="Y429" s="3"/>
    </row>
    <row r="430" spans="1:25" ht="28" x14ac:dyDescent="0.15">
      <c r="A430" s="2">
        <v>43561.967875821763</v>
      </c>
      <c r="B430" s="3" t="s">
        <v>22</v>
      </c>
      <c r="C430" s="3" t="s">
        <v>411</v>
      </c>
      <c r="D430" s="3" t="s">
        <v>68</v>
      </c>
      <c r="E430" s="1" t="s">
        <v>738</v>
      </c>
      <c r="F430" s="1"/>
      <c r="G430" s="3"/>
      <c r="H430" s="3"/>
      <c r="I430" s="1"/>
      <c r="J430" s="3"/>
      <c r="K430" s="3"/>
      <c r="L430" s="1"/>
      <c r="M430" s="3"/>
      <c r="N430" s="1"/>
      <c r="O430" s="1" t="s">
        <v>739</v>
      </c>
      <c r="P430" s="3" t="s">
        <v>26</v>
      </c>
      <c r="Q430" s="1" t="s">
        <v>740</v>
      </c>
      <c r="R430" s="3" t="s">
        <v>21</v>
      </c>
      <c r="S430" s="3"/>
      <c r="T430" s="3"/>
      <c r="U430" s="3"/>
      <c r="V430" s="3"/>
      <c r="W430" s="3"/>
      <c r="X430" s="3"/>
      <c r="Y430" s="3"/>
    </row>
    <row r="431" spans="1:25" ht="28" x14ac:dyDescent="0.15">
      <c r="A431" s="2">
        <v>43562.049964305552</v>
      </c>
      <c r="B431" s="3" t="s">
        <v>16</v>
      </c>
      <c r="C431" s="3" t="s">
        <v>17</v>
      </c>
      <c r="D431" s="3" t="s">
        <v>23</v>
      </c>
      <c r="E431" s="1" t="s">
        <v>741</v>
      </c>
      <c r="F431" s="1"/>
      <c r="G431" s="3"/>
      <c r="H431" s="3"/>
      <c r="I431" s="1"/>
      <c r="J431" s="3" t="s">
        <v>18</v>
      </c>
      <c r="K431" s="3" t="s">
        <v>19</v>
      </c>
      <c r="L431" s="1"/>
      <c r="M431" s="3"/>
      <c r="N431" s="1"/>
      <c r="O431" s="1"/>
      <c r="P431" s="3" t="s">
        <v>26</v>
      </c>
      <c r="Q431" s="1" t="s">
        <v>742</v>
      </c>
      <c r="R431" s="3" t="s">
        <v>21</v>
      </c>
      <c r="S431" s="3"/>
      <c r="T431" s="3"/>
      <c r="U431" s="3"/>
      <c r="V431" s="3"/>
      <c r="W431" s="3"/>
      <c r="X431" s="3"/>
      <c r="Y431" s="3"/>
    </row>
    <row r="432" spans="1:25" ht="42" x14ac:dyDescent="0.15">
      <c r="A432" s="2">
        <v>43601.261045995372</v>
      </c>
      <c r="B432" s="3" t="s">
        <v>16</v>
      </c>
      <c r="C432" s="3" t="s">
        <v>31</v>
      </c>
      <c r="D432" s="3" t="s">
        <v>23</v>
      </c>
      <c r="E432" s="1" t="s">
        <v>743</v>
      </c>
      <c r="F432" s="1"/>
      <c r="I432" s="1"/>
      <c r="J432" s="3" t="s">
        <v>43</v>
      </c>
      <c r="K432" s="3" t="s">
        <v>19</v>
      </c>
      <c r="L432" s="1" t="s">
        <v>744</v>
      </c>
      <c r="N432" s="1"/>
      <c r="O432" s="1"/>
      <c r="P432" s="3" t="s">
        <v>26</v>
      </c>
      <c r="Q432" s="1" t="s">
        <v>745</v>
      </c>
      <c r="R432" s="3" t="s">
        <v>82</v>
      </c>
    </row>
    <row r="433" spans="1:25" ht="42" x14ac:dyDescent="0.15">
      <c r="A433" s="2">
        <v>43601.289420983798</v>
      </c>
      <c r="B433" s="3" t="s">
        <v>22</v>
      </c>
      <c r="C433" s="3" t="s">
        <v>19</v>
      </c>
      <c r="D433" s="3" t="s">
        <v>23</v>
      </c>
      <c r="E433" s="1" t="s">
        <v>746</v>
      </c>
      <c r="F433" s="1"/>
      <c r="I433" s="1"/>
      <c r="L433" s="1"/>
      <c r="N433" s="1"/>
      <c r="O433" s="1" t="s">
        <v>747</v>
      </c>
      <c r="P433" s="3" t="s">
        <v>26</v>
      </c>
      <c r="Q433" s="1" t="s">
        <v>748</v>
      </c>
      <c r="R433" s="3" t="s">
        <v>82</v>
      </c>
    </row>
    <row r="434" spans="1:25" ht="14" x14ac:dyDescent="0.15">
      <c r="A434" s="2">
        <v>43544.597195497685</v>
      </c>
      <c r="B434" s="3" t="s">
        <v>16</v>
      </c>
      <c r="C434" s="3" t="s">
        <v>29</v>
      </c>
      <c r="D434" s="3"/>
      <c r="E434" s="1" t="s">
        <v>749</v>
      </c>
      <c r="F434" s="1"/>
      <c r="G434" s="3"/>
      <c r="H434" s="3"/>
      <c r="I434" s="1"/>
      <c r="J434" s="3" t="s">
        <v>43</v>
      </c>
      <c r="K434" s="3" t="s">
        <v>19</v>
      </c>
      <c r="L434" s="1" t="s">
        <v>750</v>
      </c>
      <c r="M434" s="3"/>
      <c r="N434" s="1"/>
      <c r="O434" s="1"/>
      <c r="P434" s="3" t="s">
        <v>26</v>
      </c>
      <c r="Q434" s="1" t="s">
        <v>751</v>
      </c>
      <c r="R434" s="3" t="s">
        <v>752</v>
      </c>
      <c r="S434" s="3"/>
      <c r="T434" s="3"/>
      <c r="U434" s="3"/>
      <c r="V434" s="3"/>
      <c r="W434" s="3"/>
      <c r="X434" s="3"/>
      <c r="Y434" s="3"/>
    </row>
    <row r="435" spans="1:25" ht="28" x14ac:dyDescent="0.15">
      <c r="A435" s="2">
        <v>43545.862051724536</v>
      </c>
      <c r="B435" s="3" t="s">
        <v>22</v>
      </c>
      <c r="C435" s="3" t="s">
        <v>19</v>
      </c>
      <c r="D435" s="3"/>
      <c r="E435" s="1" t="s">
        <v>753</v>
      </c>
      <c r="F435" s="1"/>
      <c r="G435" s="3"/>
      <c r="H435" s="3"/>
      <c r="I435" s="1"/>
      <c r="J435" s="3"/>
      <c r="K435" s="3"/>
      <c r="L435" s="1"/>
      <c r="M435" s="3"/>
      <c r="N435" s="1"/>
      <c r="O435" s="1" t="s">
        <v>754</v>
      </c>
      <c r="P435" s="3" t="s">
        <v>26</v>
      </c>
      <c r="Q435" s="1" t="s">
        <v>755</v>
      </c>
      <c r="R435" s="3" t="s">
        <v>752</v>
      </c>
      <c r="S435" s="3"/>
      <c r="T435" s="3"/>
      <c r="U435" s="3"/>
      <c r="V435" s="3"/>
      <c r="W435" s="3"/>
      <c r="X435" s="3"/>
      <c r="Y435" s="3"/>
    </row>
    <row r="436" spans="1:25" ht="14" x14ac:dyDescent="0.15">
      <c r="A436" s="2">
        <v>43551.870248807871</v>
      </c>
      <c r="B436" s="3" t="s">
        <v>16</v>
      </c>
      <c r="C436" s="3" t="s">
        <v>29</v>
      </c>
      <c r="D436" s="3" t="s">
        <v>424</v>
      </c>
      <c r="E436" s="1" t="s">
        <v>756</v>
      </c>
      <c r="F436" s="1"/>
      <c r="G436" s="3"/>
      <c r="H436" s="3"/>
      <c r="I436" s="1"/>
      <c r="J436" s="3" t="s">
        <v>18</v>
      </c>
      <c r="K436" s="3" t="s">
        <v>757</v>
      </c>
      <c r="L436" s="1"/>
      <c r="M436" s="3"/>
      <c r="N436" s="1"/>
      <c r="O436" s="1"/>
      <c r="P436" s="3" t="s">
        <v>26</v>
      </c>
      <c r="Q436" s="1" t="s">
        <v>758</v>
      </c>
      <c r="R436" s="3" t="s">
        <v>752</v>
      </c>
      <c r="S436" s="3"/>
      <c r="T436" s="3"/>
      <c r="U436" s="3"/>
      <c r="V436" s="3"/>
      <c r="W436" s="3"/>
      <c r="X436" s="3"/>
      <c r="Y436" s="3"/>
    </row>
    <row r="437" spans="1:25" ht="13" x14ac:dyDescent="0.15">
      <c r="A437" s="2">
        <v>43562.392335127312</v>
      </c>
      <c r="B437" s="3" t="s">
        <v>16</v>
      </c>
      <c r="C437" s="3" t="s">
        <v>50</v>
      </c>
      <c r="D437" s="3" t="s">
        <v>23</v>
      </c>
      <c r="E437" s="1"/>
      <c r="F437" s="1"/>
      <c r="G437" s="3"/>
      <c r="H437" s="3"/>
      <c r="I437" s="1"/>
      <c r="J437" s="3" t="s">
        <v>18</v>
      </c>
      <c r="K437" s="3" t="s">
        <v>759</v>
      </c>
      <c r="L437" s="1"/>
      <c r="M437" s="3"/>
      <c r="N437" s="1"/>
      <c r="O437" s="1"/>
      <c r="P437" s="3" t="s">
        <v>20</v>
      </c>
      <c r="Q437" s="1"/>
      <c r="R437" s="3" t="s">
        <v>21</v>
      </c>
      <c r="S437" s="3"/>
      <c r="T437" s="3"/>
      <c r="U437" s="3"/>
      <c r="V437" s="3"/>
      <c r="W437" s="3"/>
      <c r="X437" s="3"/>
      <c r="Y437" s="3"/>
    </row>
    <row r="438" spans="1:25" ht="13" x14ac:dyDescent="0.15">
      <c r="A438" s="2">
        <v>43562.598896481482</v>
      </c>
      <c r="B438" s="3" t="s">
        <v>16</v>
      </c>
      <c r="C438" s="3" t="s">
        <v>29</v>
      </c>
      <c r="D438" s="3" t="s">
        <v>23</v>
      </c>
      <c r="E438" s="1"/>
      <c r="F438" s="1"/>
      <c r="G438" s="3"/>
      <c r="H438" s="3"/>
      <c r="I438" s="1"/>
      <c r="J438" s="3" t="s">
        <v>18</v>
      </c>
      <c r="K438" s="3" t="s">
        <v>19</v>
      </c>
      <c r="L438" s="1"/>
      <c r="M438" s="3"/>
      <c r="N438" s="1"/>
      <c r="O438" s="1"/>
      <c r="P438" s="3" t="s">
        <v>26</v>
      </c>
      <c r="Q438" s="1"/>
      <c r="R438" s="3" t="s">
        <v>21</v>
      </c>
      <c r="S438" s="3"/>
      <c r="T438" s="3"/>
      <c r="U438" s="3"/>
      <c r="V438" s="3"/>
      <c r="W438" s="3"/>
      <c r="X438" s="3"/>
      <c r="Y438" s="3"/>
    </row>
    <row r="439" spans="1:25" ht="13" x14ac:dyDescent="0.15">
      <c r="A439" s="2">
        <v>43562.830355995371</v>
      </c>
      <c r="B439" s="3" t="s">
        <v>22</v>
      </c>
      <c r="C439" s="3" t="s">
        <v>19</v>
      </c>
      <c r="D439" s="3" t="s">
        <v>23</v>
      </c>
      <c r="E439" s="1"/>
      <c r="F439" s="1"/>
      <c r="G439" s="3"/>
      <c r="H439" s="3"/>
      <c r="I439" s="1"/>
      <c r="J439" s="3"/>
      <c r="K439" s="3"/>
      <c r="L439" s="1"/>
      <c r="M439" s="3"/>
      <c r="N439" s="1"/>
      <c r="O439" s="1"/>
      <c r="P439" s="3"/>
      <c r="Q439" s="1"/>
      <c r="R439" s="3" t="s">
        <v>21</v>
      </c>
      <c r="S439" s="3"/>
      <c r="T439" s="3"/>
      <c r="U439" s="3"/>
      <c r="V439" s="3"/>
      <c r="W439" s="3"/>
      <c r="X439" s="3"/>
      <c r="Y439" s="3"/>
    </row>
    <row r="440" spans="1:25" ht="28" x14ac:dyDescent="0.15">
      <c r="A440" s="2">
        <v>43562.842395706015</v>
      </c>
      <c r="B440" s="3" t="s">
        <v>16</v>
      </c>
      <c r="C440" s="3" t="s">
        <v>17</v>
      </c>
      <c r="D440" s="3" t="s">
        <v>23</v>
      </c>
      <c r="E440" s="1" t="s">
        <v>760</v>
      </c>
      <c r="F440" s="1"/>
      <c r="G440" s="3"/>
      <c r="H440" s="3"/>
      <c r="I440" s="1"/>
      <c r="J440" s="3" t="s">
        <v>18</v>
      </c>
      <c r="K440" s="3" t="s">
        <v>19</v>
      </c>
      <c r="L440" s="1" t="s">
        <v>761</v>
      </c>
      <c r="M440" s="3"/>
      <c r="N440" s="1"/>
      <c r="O440" s="1"/>
      <c r="P440" s="3" t="s">
        <v>26</v>
      </c>
      <c r="Q440" s="1"/>
      <c r="R440" s="3" t="s">
        <v>21</v>
      </c>
      <c r="S440" s="3"/>
      <c r="T440" s="3"/>
      <c r="U440" s="3"/>
      <c r="V440" s="3"/>
      <c r="W440" s="3"/>
      <c r="X440" s="3"/>
      <c r="Y440" s="3"/>
    </row>
    <row r="441" spans="1:25" ht="13" x14ac:dyDescent="0.15">
      <c r="A441" s="2">
        <v>43562.91700509259</v>
      </c>
      <c r="B441" s="3" t="s">
        <v>16</v>
      </c>
      <c r="C441" s="3" t="s">
        <v>29</v>
      </c>
      <c r="D441" s="3" t="s">
        <v>68</v>
      </c>
      <c r="E441" s="1"/>
      <c r="F441" s="1"/>
      <c r="G441" s="3"/>
      <c r="H441" s="3"/>
      <c r="I441" s="1"/>
      <c r="J441" s="3" t="s">
        <v>18</v>
      </c>
      <c r="K441" s="3" t="s">
        <v>19</v>
      </c>
      <c r="L441" s="1"/>
      <c r="M441" s="3"/>
      <c r="N441" s="1"/>
      <c r="O441" s="1"/>
      <c r="P441" s="3" t="s">
        <v>26</v>
      </c>
      <c r="Q441" s="1"/>
      <c r="R441" s="3" t="s">
        <v>21</v>
      </c>
      <c r="S441" s="3"/>
      <c r="T441" s="3"/>
      <c r="U441" s="3"/>
      <c r="V441" s="3"/>
      <c r="W441" s="3"/>
      <c r="X441" s="3"/>
      <c r="Y441" s="3"/>
    </row>
    <row r="442" spans="1:25" ht="112" x14ac:dyDescent="0.15">
      <c r="A442" s="2">
        <v>43562.969599652773</v>
      </c>
      <c r="B442" s="3" t="s">
        <v>16</v>
      </c>
      <c r="C442" s="3" t="s">
        <v>17</v>
      </c>
      <c r="D442" s="3" t="s">
        <v>23</v>
      </c>
      <c r="E442" s="1" t="s">
        <v>762</v>
      </c>
      <c r="F442" s="1"/>
      <c r="G442" s="3"/>
      <c r="H442" s="3"/>
      <c r="I442" s="1"/>
      <c r="J442" s="3" t="s">
        <v>18</v>
      </c>
      <c r="K442" s="3" t="s">
        <v>19</v>
      </c>
      <c r="L442" s="1" t="s">
        <v>763</v>
      </c>
      <c r="M442" s="3"/>
      <c r="N442" s="1"/>
      <c r="O442" s="1"/>
      <c r="P442" s="3" t="s">
        <v>26</v>
      </c>
      <c r="Q442" s="1" t="s">
        <v>764</v>
      </c>
      <c r="R442" s="3" t="s">
        <v>21</v>
      </c>
      <c r="S442" s="3"/>
      <c r="T442" s="3"/>
      <c r="U442" s="3"/>
      <c r="V442" s="3"/>
      <c r="W442" s="3"/>
      <c r="X442" s="3"/>
      <c r="Y442" s="3"/>
    </row>
    <row r="443" spans="1:25" ht="112" x14ac:dyDescent="0.15">
      <c r="A443" s="2">
        <v>43553.397956898145</v>
      </c>
      <c r="B443" s="3" t="s">
        <v>16</v>
      </c>
      <c r="C443" s="3" t="s">
        <v>50</v>
      </c>
      <c r="D443" s="3" t="s">
        <v>23</v>
      </c>
      <c r="E443" s="1" t="s">
        <v>765</v>
      </c>
      <c r="F443" s="1"/>
      <c r="G443" s="3"/>
      <c r="H443" s="3"/>
      <c r="I443" s="1"/>
      <c r="J443" s="3" t="s">
        <v>43</v>
      </c>
      <c r="K443" s="3" t="s">
        <v>105</v>
      </c>
      <c r="L443" s="1" t="s">
        <v>766</v>
      </c>
      <c r="M443" s="3"/>
      <c r="N443" s="1"/>
      <c r="O443" s="1"/>
      <c r="P443" s="3" t="s">
        <v>26</v>
      </c>
      <c r="Q443" s="1" t="s">
        <v>767</v>
      </c>
      <c r="R443" s="3" t="s">
        <v>752</v>
      </c>
      <c r="S443" s="3"/>
      <c r="T443" s="3"/>
      <c r="U443" s="3"/>
      <c r="V443" s="3"/>
      <c r="W443" s="3"/>
      <c r="X443" s="3"/>
      <c r="Y443" s="3"/>
    </row>
    <row r="444" spans="1:25" ht="13" x14ac:dyDescent="0.15">
      <c r="A444" s="2">
        <v>43563.17504180556</v>
      </c>
      <c r="B444" s="3" t="s">
        <v>16</v>
      </c>
      <c r="C444" s="3" t="s">
        <v>101</v>
      </c>
      <c r="D444" s="3" t="s">
        <v>472</v>
      </c>
      <c r="E444" s="1"/>
      <c r="F444" s="1"/>
      <c r="G444" s="3"/>
      <c r="H444" s="3"/>
      <c r="I444" s="1"/>
      <c r="J444" s="3"/>
      <c r="K444" s="3"/>
      <c r="L444" s="1"/>
      <c r="M444" s="3"/>
      <c r="N444" s="1"/>
      <c r="O444" s="1"/>
      <c r="P444" s="3" t="s">
        <v>21</v>
      </c>
      <c r="Q444" s="1"/>
      <c r="R444" s="3" t="s">
        <v>21</v>
      </c>
      <c r="S444" s="3"/>
      <c r="T444" s="3"/>
      <c r="U444" s="3"/>
      <c r="V444" s="3"/>
      <c r="W444" s="3"/>
      <c r="X444" s="3"/>
      <c r="Y444" s="3"/>
    </row>
    <row r="445" spans="1:25" ht="168" x14ac:dyDescent="0.15">
      <c r="A445" s="2">
        <v>43563.197242245369</v>
      </c>
      <c r="B445" s="3" t="s">
        <v>16</v>
      </c>
      <c r="C445" s="3" t="s">
        <v>173</v>
      </c>
      <c r="D445" s="3" t="s">
        <v>23</v>
      </c>
      <c r="E445" s="1" t="s">
        <v>768</v>
      </c>
      <c r="F445" s="1"/>
      <c r="G445" s="3"/>
      <c r="H445" s="3"/>
      <c r="I445" s="1"/>
      <c r="J445" s="3" t="s">
        <v>18</v>
      </c>
      <c r="K445" s="3" t="s">
        <v>19</v>
      </c>
      <c r="L445" s="1" t="s">
        <v>769</v>
      </c>
      <c r="M445" s="3"/>
      <c r="N445" s="1"/>
      <c r="O445" s="1"/>
      <c r="P445" s="3" t="s">
        <v>26</v>
      </c>
      <c r="Q445" s="1"/>
      <c r="R445" s="3" t="s">
        <v>21</v>
      </c>
      <c r="S445" s="3"/>
      <c r="T445" s="3"/>
      <c r="U445" s="3"/>
      <c r="V445" s="3"/>
      <c r="W445" s="3"/>
      <c r="X445" s="3"/>
      <c r="Y445" s="3"/>
    </row>
    <row r="446" spans="1:25" ht="14" x14ac:dyDescent="0.15">
      <c r="A446" s="2">
        <v>43563.370263553239</v>
      </c>
      <c r="B446" s="3" t="s">
        <v>22</v>
      </c>
      <c r="C446" s="3" t="s">
        <v>19</v>
      </c>
      <c r="D446" s="3" t="s">
        <v>23</v>
      </c>
      <c r="E446" s="1"/>
      <c r="F446" s="1"/>
      <c r="G446" s="3"/>
      <c r="H446" s="3"/>
      <c r="I446" s="1"/>
      <c r="J446" s="3"/>
      <c r="K446" s="3"/>
      <c r="L446" s="1"/>
      <c r="M446" s="3"/>
      <c r="N446" s="1"/>
      <c r="O446" s="1" t="s">
        <v>531</v>
      </c>
      <c r="P446" s="3" t="s">
        <v>26</v>
      </c>
      <c r="Q446" s="1" t="s">
        <v>770</v>
      </c>
      <c r="R446" s="3" t="s">
        <v>21</v>
      </c>
      <c r="S446" s="3"/>
      <c r="T446" s="3"/>
      <c r="U446" s="3"/>
      <c r="V446" s="3"/>
      <c r="W446" s="3"/>
      <c r="X446" s="3"/>
      <c r="Y446" s="3"/>
    </row>
    <row r="447" spans="1:25" ht="42" x14ac:dyDescent="0.15">
      <c r="A447" s="2">
        <v>43564.742245567133</v>
      </c>
      <c r="B447" s="3" t="s">
        <v>16</v>
      </c>
      <c r="C447" s="3" t="s">
        <v>29</v>
      </c>
      <c r="D447" s="3" t="s">
        <v>23</v>
      </c>
      <c r="E447" s="1"/>
      <c r="F447" s="1"/>
      <c r="G447" s="3"/>
      <c r="H447" s="3"/>
      <c r="I447" s="1"/>
      <c r="J447" s="3" t="s">
        <v>43</v>
      </c>
      <c r="K447" s="3" t="s">
        <v>19</v>
      </c>
      <c r="L447" s="1"/>
      <c r="M447" s="3"/>
      <c r="N447" s="1"/>
      <c r="O447" s="1"/>
      <c r="P447" s="3" t="s">
        <v>26</v>
      </c>
      <c r="Q447" s="1" t="s">
        <v>771</v>
      </c>
      <c r="R447" s="3" t="s">
        <v>752</v>
      </c>
      <c r="S447" s="3"/>
      <c r="T447" s="3"/>
      <c r="U447" s="3"/>
      <c r="V447" s="3"/>
      <c r="W447" s="3"/>
      <c r="X447" s="3"/>
      <c r="Y447" s="3"/>
    </row>
    <row r="448" spans="1:25" ht="126" x14ac:dyDescent="0.15">
      <c r="A448" s="2">
        <v>43563.581614618059</v>
      </c>
      <c r="B448" s="3" t="s">
        <v>22</v>
      </c>
      <c r="C448" s="3" t="s">
        <v>50</v>
      </c>
      <c r="D448" s="3" t="s">
        <v>23</v>
      </c>
      <c r="E448" s="1" t="s">
        <v>772</v>
      </c>
      <c r="F448" s="1"/>
      <c r="G448" s="3"/>
      <c r="H448" s="3"/>
      <c r="I448" s="1"/>
      <c r="J448" s="3"/>
      <c r="K448" s="3"/>
      <c r="L448" s="1"/>
      <c r="M448" s="3"/>
      <c r="N448" s="1"/>
      <c r="O448" s="1" t="s">
        <v>773</v>
      </c>
      <c r="P448" s="3" t="s">
        <v>26</v>
      </c>
      <c r="Q448" s="1"/>
      <c r="R448" s="3" t="s">
        <v>21</v>
      </c>
      <c r="S448" s="3"/>
      <c r="T448" s="3"/>
      <c r="U448" s="3"/>
      <c r="V448" s="3"/>
      <c r="W448" s="3"/>
      <c r="X448" s="3"/>
      <c r="Y448" s="3"/>
    </row>
    <row r="449" spans="1:25" ht="56" x14ac:dyDescent="0.15">
      <c r="A449" s="2">
        <v>43563.585895462966</v>
      </c>
      <c r="B449" s="3" t="s">
        <v>16</v>
      </c>
      <c r="C449" s="3" t="s">
        <v>156</v>
      </c>
      <c r="D449" s="3" t="s">
        <v>23</v>
      </c>
      <c r="E449" s="1" t="s">
        <v>774</v>
      </c>
      <c r="F449" s="1"/>
      <c r="G449" s="3"/>
      <c r="H449" s="3"/>
      <c r="I449" s="1"/>
      <c r="J449" s="3" t="s">
        <v>18</v>
      </c>
      <c r="K449" s="3" t="s">
        <v>19</v>
      </c>
      <c r="L449" s="1"/>
      <c r="M449" s="3"/>
      <c r="N449" s="1"/>
      <c r="O449" s="1"/>
      <c r="P449" s="3" t="s">
        <v>26</v>
      </c>
      <c r="Q449" s="1"/>
      <c r="R449" s="3" t="s">
        <v>21</v>
      </c>
      <c r="S449" s="3"/>
      <c r="T449" s="3"/>
      <c r="U449" s="3"/>
      <c r="V449" s="3"/>
      <c r="W449" s="3"/>
      <c r="X449" s="3"/>
      <c r="Y449" s="3"/>
    </row>
    <row r="450" spans="1:25" ht="13" x14ac:dyDescent="0.15">
      <c r="A450" s="2">
        <v>43563.661320659725</v>
      </c>
      <c r="B450" s="3" t="s">
        <v>22</v>
      </c>
      <c r="C450" s="3" t="s">
        <v>19</v>
      </c>
      <c r="D450" s="3" t="s">
        <v>23</v>
      </c>
      <c r="E450" s="1"/>
      <c r="F450" s="1"/>
      <c r="G450" s="3"/>
      <c r="H450" s="3"/>
      <c r="I450" s="1"/>
      <c r="J450" s="3"/>
      <c r="K450" s="3"/>
      <c r="L450" s="1"/>
      <c r="M450" s="3"/>
      <c r="N450" s="1"/>
      <c r="O450" s="1"/>
      <c r="P450" s="3" t="s">
        <v>26</v>
      </c>
      <c r="Q450" s="1"/>
      <c r="R450" s="3" t="s">
        <v>21</v>
      </c>
      <c r="S450" s="3"/>
      <c r="T450" s="3"/>
      <c r="U450" s="3"/>
      <c r="V450" s="3"/>
      <c r="W450" s="3"/>
      <c r="X450" s="3"/>
      <c r="Y450" s="3"/>
    </row>
    <row r="451" spans="1:25" ht="14" x14ac:dyDescent="0.15">
      <c r="A451" s="2">
        <v>43563.772553206014</v>
      </c>
      <c r="B451" s="3" t="s">
        <v>22</v>
      </c>
      <c r="C451" s="3"/>
      <c r="D451" s="3" t="s">
        <v>23</v>
      </c>
      <c r="E451" s="1"/>
      <c r="F451" s="1"/>
      <c r="G451" s="3"/>
      <c r="H451" s="3"/>
      <c r="I451" s="1"/>
      <c r="J451" s="3"/>
      <c r="K451" s="3"/>
      <c r="L451" s="1"/>
      <c r="M451" s="3"/>
      <c r="N451" s="1"/>
      <c r="O451" s="1" t="s">
        <v>775</v>
      </c>
      <c r="P451" s="3" t="s">
        <v>26</v>
      </c>
      <c r="Q451" s="1"/>
      <c r="R451" s="3" t="s">
        <v>21</v>
      </c>
      <c r="S451" s="3"/>
      <c r="T451" s="3"/>
      <c r="U451" s="3"/>
      <c r="V451" s="3"/>
      <c r="W451" s="3"/>
      <c r="X451" s="3"/>
      <c r="Y451" s="3"/>
    </row>
    <row r="452" spans="1:25" ht="28" x14ac:dyDescent="0.15">
      <c r="A452" s="2">
        <v>43563.834703321758</v>
      </c>
      <c r="B452" s="3" t="s">
        <v>22</v>
      </c>
      <c r="C452" s="3" t="s">
        <v>19</v>
      </c>
      <c r="D452" s="3" t="s">
        <v>23</v>
      </c>
      <c r="E452" s="1" t="s">
        <v>776</v>
      </c>
      <c r="F452" s="1"/>
      <c r="G452" s="3"/>
      <c r="H452" s="3"/>
      <c r="I452" s="1"/>
      <c r="J452" s="3"/>
      <c r="K452" s="3"/>
      <c r="L452" s="1"/>
      <c r="M452" s="3"/>
      <c r="N452" s="1"/>
      <c r="O452" s="1" t="s">
        <v>777</v>
      </c>
      <c r="P452" s="3" t="s">
        <v>26</v>
      </c>
      <c r="Q452" s="1"/>
      <c r="R452" s="3" t="s">
        <v>21</v>
      </c>
      <c r="S452" s="3"/>
      <c r="T452" s="3"/>
      <c r="U452" s="3"/>
      <c r="V452" s="3"/>
      <c r="W452" s="3"/>
      <c r="X452" s="3"/>
      <c r="Y452" s="3"/>
    </row>
    <row r="453" spans="1:25" ht="28" x14ac:dyDescent="0.15">
      <c r="A453" s="2">
        <v>43563.852939039352</v>
      </c>
      <c r="B453" s="3" t="s">
        <v>22</v>
      </c>
      <c r="C453" s="3" t="s">
        <v>50</v>
      </c>
      <c r="D453" s="3" t="s">
        <v>23</v>
      </c>
      <c r="E453" s="1" t="s">
        <v>778</v>
      </c>
      <c r="F453" s="1"/>
      <c r="G453" s="3"/>
      <c r="H453" s="3"/>
      <c r="I453" s="1"/>
      <c r="J453" s="3"/>
      <c r="K453" s="3"/>
      <c r="L453" s="1"/>
      <c r="M453" s="3"/>
      <c r="N453" s="1"/>
      <c r="O453" s="1"/>
      <c r="P453" s="3" t="s">
        <v>26</v>
      </c>
      <c r="Q453" s="1"/>
      <c r="R453" s="3" t="s">
        <v>21</v>
      </c>
      <c r="S453" s="3"/>
      <c r="T453" s="3"/>
      <c r="U453" s="3"/>
      <c r="V453" s="3"/>
      <c r="W453" s="3"/>
      <c r="X453" s="3"/>
      <c r="Y453" s="3"/>
    </row>
    <row r="454" spans="1:25" ht="56" x14ac:dyDescent="0.15">
      <c r="A454" s="2">
        <v>43578.8160728125</v>
      </c>
      <c r="B454" s="3" t="s">
        <v>97</v>
      </c>
      <c r="C454" s="3" t="s">
        <v>19</v>
      </c>
      <c r="D454" s="3" t="s">
        <v>23</v>
      </c>
      <c r="E454" s="1" t="s">
        <v>779</v>
      </c>
      <c r="F454" s="1"/>
      <c r="G454" s="3" t="s">
        <v>43</v>
      </c>
      <c r="H454" s="3" t="s">
        <v>20</v>
      </c>
      <c r="I454" s="1" t="s">
        <v>780</v>
      </c>
      <c r="J454" s="3"/>
      <c r="K454" s="3"/>
      <c r="L454" s="1"/>
      <c r="M454" s="3"/>
      <c r="N454" s="1"/>
      <c r="O454" s="1"/>
      <c r="P454" s="3" t="s">
        <v>26</v>
      </c>
      <c r="Q454" s="1" t="s">
        <v>781</v>
      </c>
      <c r="R454" s="3" t="s">
        <v>752</v>
      </c>
      <c r="S454" s="3"/>
      <c r="T454" s="3"/>
      <c r="U454" s="3"/>
      <c r="V454" s="3"/>
      <c r="W454" s="3"/>
      <c r="X454" s="3"/>
      <c r="Y454" s="3"/>
    </row>
    <row r="455" spans="1:25" ht="28" x14ac:dyDescent="0.15">
      <c r="A455" s="2">
        <v>43563.963623356482</v>
      </c>
      <c r="B455" s="3" t="s">
        <v>22</v>
      </c>
      <c r="C455" s="3" t="s">
        <v>19</v>
      </c>
      <c r="D455" s="3" t="s">
        <v>23</v>
      </c>
      <c r="E455" s="1" t="s">
        <v>782</v>
      </c>
      <c r="F455" s="1"/>
      <c r="G455" s="3"/>
      <c r="H455" s="3"/>
      <c r="I455" s="1"/>
      <c r="J455" s="3"/>
      <c r="K455" s="3"/>
      <c r="L455" s="1"/>
      <c r="M455" s="3"/>
      <c r="N455" s="1"/>
      <c r="O455" s="1" t="s">
        <v>783</v>
      </c>
      <c r="P455" s="3" t="s">
        <v>26</v>
      </c>
      <c r="Q455" s="1" t="s">
        <v>21</v>
      </c>
      <c r="R455" s="3" t="s">
        <v>21</v>
      </c>
      <c r="S455" s="3"/>
      <c r="T455" s="3"/>
      <c r="U455" s="3"/>
      <c r="V455" s="3"/>
      <c r="W455" s="3"/>
      <c r="X455" s="3"/>
      <c r="Y455" s="3"/>
    </row>
    <row r="456" spans="1:25" ht="42" x14ac:dyDescent="0.15">
      <c r="A456" s="2">
        <v>43600.173360694447</v>
      </c>
      <c r="B456" s="3" t="s">
        <v>22</v>
      </c>
      <c r="C456" s="3" t="s">
        <v>19</v>
      </c>
      <c r="D456" s="3" t="s">
        <v>23</v>
      </c>
      <c r="E456" s="1" t="s">
        <v>784</v>
      </c>
      <c r="F456" s="1"/>
      <c r="G456" s="3"/>
      <c r="H456" s="3"/>
      <c r="I456" s="1"/>
      <c r="J456" s="3"/>
      <c r="K456" s="3"/>
      <c r="L456" s="1"/>
      <c r="M456" s="3"/>
      <c r="N456" s="1"/>
      <c r="O456" s="1" t="s">
        <v>785</v>
      </c>
      <c r="P456" s="3" t="s">
        <v>26</v>
      </c>
      <c r="Q456" s="1" t="s">
        <v>786</v>
      </c>
      <c r="R456" s="3" t="s">
        <v>752</v>
      </c>
      <c r="S456" s="3"/>
      <c r="T456" s="3"/>
      <c r="U456" s="3"/>
      <c r="V456" s="3"/>
      <c r="W456" s="3"/>
      <c r="X456" s="3"/>
      <c r="Y456" s="3"/>
    </row>
    <row r="457" spans="1:25" ht="28" x14ac:dyDescent="0.15">
      <c r="A457" s="2">
        <v>43564.11996113426</v>
      </c>
      <c r="B457" s="3" t="s">
        <v>16</v>
      </c>
      <c r="C457" s="3" t="s">
        <v>19</v>
      </c>
      <c r="D457" s="3" t="s">
        <v>23</v>
      </c>
      <c r="E457" s="1" t="s">
        <v>787</v>
      </c>
      <c r="F457" s="1"/>
      <c r="G457" s="3"/>
      <c r="H457" s="3"/>
      <c r="I457" s="1"/>
      <c r="J457" s="3" t="s">
        <v>36</v>
      </c>
      <c r="K457" s="3" t="s">
        <v>19</v>
      </c>
      <c r="L457" s="1"/>
      <c r="M457" s="3"/>
      <c r="N457" s="1"/>
      <c r="O457" s="1"/>
      <c r="P457" s="3" t="s">
        <v>26</v>
      </c>
      <c r="Q457" s="1"/>
      <c r="R457" s="3" t="s">
        <v>21</v>
      </c>
      <c r="S457" s="3"/>
      <c r="T457" s="3"/>
      <c r="U457" s="3"/>
      <c r="V457" s="3"/>
      <c r="W457" s="3"/>
      <c r="X457" s="3"/>
      <c r="Y457" s="3"/>
    </row>
    <row r="458" spans="1:25" ht="14" x14ac:dyDescent="0.15">
      <c r="A458" s="2">
        <v>43564.25934827546</v>
      </c>
      <c r="B458" s="3" t="s">
        <v>22</v>
      </c>
      <c r="C458" s="3" t="s">
        <v>50</v>
      </c>
      <c r="D458" s="7" t="s">
        <v>368</v>
      </c>
      <c r="E458" s="1"/>
      <c r="F458" s="1"/>
      <c r="G458" s="3"/>
      <c r="H458" s="3"/>
      <c r="I458" s="1"/>
      <c r="J458" s="3"/>
      <c r="K458" s="3"/>
      <c r="L458" s="1"/>
      <c r="M458" s="3"/>
      <c r="N458" s="1"/>
      <c r="O458" s="1" t="s">
        <v>788</v>
      </c>
      <c r="P458" s="3" t="s">
        <v>26</v>
      </c>
      <c r="Q458" s="1" t="s">
        <v>153</v>
      </c>
      <c r="R458" s="3" t="s">
        <v>21</v>
      </c>
      <c r="S458" s="3"/>
      <c r="T458" s="3"/>
      <c r="U458" s="3"/>
      <c r="V458" s="3"/>
      <c r="W458" s="3"/>
      <c r="X458" s="3"/>
      <c r="Y458" s="3"/>
    </row>
    <row r="459" spans="1:25" ht="14" x14ac:dyDescent="0.15">
      <c r="A459" s="2">
        <v>43564.323285138889</v>
      </c>
      <c r="B459" s="3" t="s">
        <v>16</v>
      </c>
      <c r="C459" s="3" t="s">
        <v>50</v>
      </c>
      <c r="D459" s="3" t="s">
        <v>472</v>
      </c>
      <c r="E459" s="1" t="s">
        <v>789</v>
      </c>
      <c r="F459" s="1"/>
      <c r="G459" s="3"/>
      <c r="H459" s="3"/>
      <c r="I459" s="1"/>
      <c r="J459" s="3" t="s">
        <v>18</v>
      </c>
      <c r="K459" s="3" t="s">
        <v>790</v>
      </c>
      <c r="L459" s="1" t="s">
        <v>791</v>
      </c>
      <c r="M459" s="3"/>
      <c r="N459" s="1"/>
      <c r="O459" s="1"/>
      <c r="P459" s="3" t="s">
        <v>26</v>
      </c>
      <c r="Q459" s="1"/>
      <c r="R459" s="3" t="s">
        <v>21</v>
      </c>
      <c r="S459" s="3"/>
      <c r="T459" s="3"/>
      <c r="U459" s="3"/>
      <c r="V459" s="3"/>
      <c r="W459" s="3"/>
      <c r="X459" s="3"/>
      <c r="Y459" s="3"/>
    </row>
    <row r="460" spans="1:25" ht="14" x14ac:dyDescent="0.15">
      <c r="A460" s="2">
        <v>43602.737690185182</v>
      </c>
      <c r="B460" s="3" t="s">
        <v>22</v>
      </c>
      <c r="C460" s="3" t="s">
        <v>29</v>
      </c>
      <c r="D460" s="3" t="s">
        <v>23</v>
      </c>
      <c r="E460" s="1" t="s">
        <v>792</v>
      </c>
      <c r="F460" s="1"/>
      <c r="I460" s="1"/>
      <c r="L460" s="1"/>
      <c r="N460" s="1"/>
      <c r="O460" s="1" t="s">
        <v>793</v>
      </c>
      <c r="P460" s="3" t="s">
        <v>26</v>
      </c>
      <c r="Q460" s="1" t="s">
        <v>794</v>
      </c>
      <c r="R460" s="3" t="s">
        <v>752</v>
      </c>
    </row>
    <row r="461" spans="1:25" ht="14" x14ac:dyDescent="0.15">
      <c r="A461" s="2">
        <v>43564.481912280091</v>
      </c>
      <c r="B461" s="3" t="s">
        <v>16</v>
      </c>
      <c r="C461" s="3" t="s">
        <v>29</v>
      </c>
      <c r="D461" s="3" t="s">
        <v>23</v>
      </c>
      <c r="E461" s="1"/>
      <c r="F461" s="1"/>
      <c r="G461" s="3"/>
      <c r="H461" s="3"/>
      <c r="I461" s="1"/>
      <c r="J461" s="3" t="s">
        <v>43</v>
      </c>
      <c r="K461" s="3" t="s">
        <v>19</v>
      </c>
      <c r="L461" s="1"/>
      <c r="M461" s="3"/>
      <c r="N461" s="1"/>
      <c r="O461" s="1"/>
      <c r="P461" s="3" t="s">
        <v>26</v>
      </c>
      <c r="Q461" s="1" t="s">
        <v>795</v>
      </c>
      <c r="R461" s="3" t="s">
        <v>21</v>
      </c>
      <c r="S461" s="3"/>
      <c r="T461" s="3"/>
      <c r="U461" s="3"/>
      <c r="V461" s="3"/>
      <c r="W461" s="3"/>
      <c r="X461" s="3"/>
      <c r="Y461" s="3"/>
    </row>
    <row r="462" spans="1:25" ht="13" x14ac:dyDescent="0.15">
      <c r="A462" s="2">
        <v>43564.582187256943</v>
      </c>
      <c r="B462" s="3" t="s">
        <v>37</v>
      </c>
      <c r="C462" s="3" t="s">
        <v>50</v>
      </c>
      <c r="D462" s="3" t="s">
        <v>23</v>
      </c>
      <c r="E462" s="1"/>
      <c r="F462" s="1"/>
      <c r="G462" s="3"/>
      <c r="H462" s="3"/>
      <c r="I462" s="1"/>
      <c r="J462" s="3"/>
      <c r="K462" s="3"/>
      <c r="L462" s="1"/>
      <c r="M462" s="3" t="s">
        <v>20</v>
      </c>
      <c r="N462" s="1"/>
      <c r="O462" s="1"/>
      <c r="P462" s="3" t="s">
        <v>26</v>
      </c>
      <c r="Q462" s="1"/>
      <c r="R462" s="3" t="s">
        <v>21</v>
      </c>
      <c r="S462" s="3"/>
      <c r="T462" s="3"/>
      <c r="U462" s="3"/>
      <c r="V462" s="3"/>
      <c r="W462" s="3"/>
      <c r="X462" s="3"/>
      <c r="Y462" s="3"/>
    </row>
    <row r="463" spans="1:25" ht="70" x14ac:dyDescent="0.15">
      <c r="A463" s="2">
        <v>43564.589186631943</v>
      </c>
      <c r="B463" s="3" t="s">
        <v>22</v>
      </c>
      <c r="C463" s="3" t="s">
        <v>29</v>
      </c>
      <c r="D463" s="3" t="s">
        <v>23</v>
      </c>
      <c r="E463" s="1" t="s">
        <v>796</v>
      </c>
      <c r="F463" s="1"/>
      <c r="G463" s="3"/>
      <c r="H463" s="3"/>
      <c r="I463" s="1"/>
      <c r="J463" s="3"/>
      <c r="K463" s="3"/>
      <c r="L463" s="1"/>
      <c r="M463" s="3"/>
      <c r="N463" s="1"/>
      <c r="O463" s="1" t="s">
        <v>797</v>
      </c>
      <c r="P463" s="3" t="s">
        <v>26</v>
      </c>
      <c r="Q463" s="1" t="s">
        <v>798</v>
      </c>
      <c r="R463" s="3" t="s">
        <v>21</v>
      </c>
      <c r="S463" s="3"/>
      <c r="T463" s="3"/>
      <c r="U463" s="3"/>
      <c r="V463" s="3"/>
      <c r="W463" s="3"/>
      <c r="X463" s="3"/>
      <c r="Y463" s="3"/>
    </row>
    <row r="464" spans="1:25" ht="84" x14ac:dyDescent="0.15">
      <c r="A464" s="2">
        <v>43543.826353020835</v>
      </c>
      <c r="B464" s="3" t="s">
        <v>37</v>
      </c>
      <c r="C464" s="3" t="s">
        <v>176</v>
      </c>
      <c r="D464" s="3"/>
      <c r="E464" s="1" t="s">
        <v>799</v>
      </c>
      <c r="F464" s="1"/>
      <c r="G464" s="3"/>
      <c r="H464" s="3"/>
      <c r="I464" s="1"/>
      <c r="J464" s="3"/>
      <c r="K464" s="3"/>
      <c r="L464" s="1"/>
      <c r="M464" s="3" t="s">
        <v>20</v>
      </c>
      <c r="N464" s="1" t="s">
        <v>800</v>
      </c>
      <c r="O464" s="1"/>
      <c r="P464" s="3" t="s">
        <v>26</v>
      </c>
      <c r="Q464" s="1" t="s">
        <v>801</v>
      </c>
      <c r="R464" s="3" t="s">
        <v>802</v>
      </c>
      <c r="S464" s="3"/>
      <c r="T464" s="3"/>
      <c r="U464" s="3"/>
      <c r="V464" s="3"/>
      <c r="W464" s="3"/>
      <c r="X464" s="3"/>
      <c r="Y464" s="3"/>
    </row>
    <row r="465" spans="1:25" ht="28" x14ac:dyDescent="0.15">
      <c r="A465" s="2">
        <v>43564.62290357639</v>
      </c>
      <c r="B465" s="3" t="s">
        <v>16</v>
      </c>
      <c r="C465" s="3" t="s">
        <v>19</v>
      </c>
      <c r="D465" s="3" t="s">
        <v>23</v>
      </c>
      <c r="E465" s="1" t="s">
        <v>803</v>
      </c>
      <c r="F465" s="1"/>
      <c r="G465" s="3"/>
      <c r="H465" s="3"/>
      <c r="I465" s="1"/>
      <c r="J465" s="3" t="s">
        <v>36</v>
      </c>
      <c r="K465" s="3" t="s">
        <v>19</v>
      </c>
      <c r="L465" s="1" t="s">
        <v>804</v>
      </c>
      <c r="M465" s="3"/>
      <c r="N465" s="1"/>
      <c r="O465" s="1"/>
      <c r="P465" s="3" t="s">
        <v>26</v>
      </c>
      <c r="Q465" s="1" t="s">
        <v>805</v>
      </c>
      <c r="R465" s="3" t="s">
        <v>21</v>
      </c>
      <c r="S465" s="3"/>
      <c r="T465" s="3"/>
      <c r="U465" s="3"/>
      <c r="V465" s="3"/>
      <c r="W465" s="3"/>
      <c r="X465" s="3"/>
      <c r="Y465" s="3"/>
    </row>
    <row r="466" spans="1:25" ht="28" x14ac:dyDescent="0.15">
      <c r="A466" s="2">
        <v>43564.641237291667</v>
      </c>
      <c r="B466" s="3" t="s">
        <v>22</v>
      </c>
      <c r="C466" s="3" t="s">
        <v>806</v>
      </c>
      <c r="D466" s="3" t="s">
        <v>23</v>
      </c>
      <c r="E466" s="1" t="s">
        <v>807</v>
      </c>
      <c r="F466" s="1"/>
      <c r="G466" s="3"/>
      <c r="H466" s="3"/>
      <c r="I466" s="1"/>
      <c r="J466" s="3"/>
      <c r="K466" s="3"/>
      <c r="L466" s="1"/>
      <c r="M466" s="3"/>
      <c r="N466" s="1"/>
      <c r="O466" s="1" t="s">
        <v>808</v>
      </c>
      <c r="P466" s="3" t="s">
        <v>26</v>
      </c>
      <c r="Q466" s="1" t="s">
        <v>809</v>
      </c>
      <c r="R466" s="3" t="s">
        <v>21</v>
      </c>
      <c r="S466" s="3"/>
      <c r="T466" s="3"/>
      <c r="U466" s="3"/>
      <c r="V466" s="3"/>
      <c r="W466" s="3"/>
      <c r="X466" s="3"/>
      <c r="Y466" s="3"/>
    </row>
    <row r="467" spans="1:25" ht="210" x14ac:dyDescent="0.15">
      <c r="A467" s="2">
        <v>43543.858559456014</v>
      </c>
      <c r="B467" s="3" t="s">
        <v>37</v>
      </c>
      <c r="C467" s="3" t="s">
        <v>120</v>
      </c>
      <c r="D467" s="3"/>
      <c r="E467" s="1" t="s">
        <v>810</v>
      </c>
      <c r="F467" s="1"/>
      <c r="G467" s="3"/>
      <c r="H467" s="3"/>
      <c r="I467" s="1"/>
      <c r="J467" s="3"/>
      <c r="K467" s="3"/>
      <c r="L467" s="1"/>
      <c r="M467" s="3"/>
      <c r="N467" s="1"/>
      <c r="O467" s="1" t="s">
        <v>811</v>
      </c>
      <c r="P467" s="3" t="s">
        <v>26</v>
      </c>
      <c r="Q467" s="1" t="s">
        <v>812</v>
      </c>
      <c r="R467" s="3" t="s">
        <v>802</v>
      </c>
      <c r="S467" s="3"/>
      <c r="T467" s="3"/>
      <c r="U467" s="3"/>
      <c r="V467" s="3"/>
      <c r="W467" s="3"/>
      <c r="X467" s="3"/>
      <c r="Y467" s="3"/>
    </row>
    <row r="468" spans="1:25" ht="13" x14ac:dyDescent="0.15">
      <c r="A468" s="2">
        <v>43564.784493738422</v>
      </c>
      <c r="B468" s="3" t="s">
        <v>16</v>
      </c>
      <c r="C468" s="3" t="s">
        <v>50</v>
      </c>
      <c r="D468" s="3" t="s">
        <v>68</v>
      </c>
      <c r="E468" s="1"/>
      <c r="F468" s="1"/>
      <c r="G468" s="3"/>
      <c r="H468" s="3"/>
      <c r="I468" s="1"/>
      <c r="J468" s="3" t="s">
        <v>43</v>
      </c>
      <c r="K468" s="3" t="s">
        <v>19</v>
      </c>
      <c r="L468" s="1"/>
      <c r="M468" s="3"/>
      <c r="N468" s="1"/>
      <c r="O468" s="1"/>
      <c r="P468" s="3" t="s">
        <v>26</v>
      </c>
      <c r="Q468" s="1"/>
      <c r="R468" s="3" t="s">
        <v>21</v>
      </c>
      <c r="S468" s="3"/>
      <c r="T468" s="3"/>
      <c r="U468" s="3"/>
      <c r="V468" s="3"/>
      <c r="W468" s="3"/>
      <c r="X468" s="3"/>
      <c r="Y468" s="3"/>
    </row>
    <row r="469" spans="1:25" ht="112" x14ac:dyDescent="0.15">
      <c r="A469" s="2">
        <v>43543.959662511574</v>
      </c>
      <c r="B469" s="3" t="s">
        <v>16</v>
      </c>
      <c r="C469" s="3" t="s">
        <v>19</v>
      </c>
      <c r="D469" s="3"/>
      <c r="E469" s="1" t="s">
        <v>813</v>
      </c>
      <c r="F469" s="1"/>
      <c r="G469" s="3"/>
      <c r="H469" s="3"/>
      <c r="I469" s="1"/>
      <c r="J469" s="3" t="s">
        <v>18</v>
      </c>
      <c r="K469" s="3" t="s">
        <v>19</v>
      </c>
      <c r="L469" s="1" t="s">
        <v>814</v>
      </c>
      <c r="M469" s="3"/>
      <c r="N469" s="1"/>
      <c r="O469" s="1"/>
      <c r="P469" s="3" t="s">
        <v>26</v>
      </c>
      <c r="Q469" s="1" t="s">
        <v>815</v>
      </c>
      <c r="R469" s="3" t="s">
        <v>802</v>
      </c>
      <c r="S469" s="3"/>
      <c r="T469" s="3"/>
      <c r="U469" s="3"/>
      <c r="V469" s="3"/>
      <c r="W469" s="3"/>
      <c r="X469" s="3"/>
      <c r="Y469" s="3"/>
    </row>
    <row r="470" spans="1:25" ht="42" x14ac:dyDescent="0.15">
      <c r="A470" s="2">
        <v>43564.857017430557</v>
      </c>
      <c r="B470" s="3" t="s">
        <v>37</v>
      </c>
      <c r="C470" s="3" t="s">
        <v>19</v>
      </c>
      <c r="D470" s="3" t="s">
        <v>23</v>
      </c>
      <c r="E470" s="1" t="s">
        <v>816</v>
      </c>
      <c r="F470" s="1"/>
      <c r="G470" s="3"/>
      <c r="H470" s="3"/>
      <c r="I470" s="1"/>
      <c r="J470" s="3"/>
      <c r="K470" s="3"/>
      <c r="L470" s="1"/>
      <c r="M470" s="3" t="s">
        <v>26</v>
      </c>
      <c r="N470" s="1" t="s">
        <v>817</v>
      </c>
      <c r="O470" s="1"/>
      <c r="P470" s="3" t="s">
        <v>26</v>
      </c>
      <c r="Q470" s="1" t="s">
        <v>818</v>
      </c>
      <c r="R470" s="3" t="s">
        <v>21</v>
      </c>
      <c r="S470" s="3"/>
      <c r="T470" s="3"/>
      <c r="U470" s="3"/>
      <c r="V470" s="3"/>
      <c r="W470" s="3"/>
      <c r="X470" s="3"/>
      <c r="Y470" s="3"/>
    </row>
    <row r="471" spans="1:25" ht="28" x14ac:dyDescent="0.15">
      <c r="A471" s="2">
        <v>43564.868467349537</v>
      </c>
      <c r="B471" s="3" t="s">
        <v>22</v>
      </c>
      <c r="C471" s="3" t="s">
        <v>19</v>
      </c>
      <c r="D471" s="3" t="s">
        <v>23</v>
      </c>
      <c r="E471" s="1" t="s">
        <v>819</v>
      </c>
      <c r="F471" s="1"/>
      <c r="G471" s="3"/>
      <c r="H471" s="3"/>
      <c r="I471" s="1"/>
      <c r="J471" s="3"/>
      <c r="K471" s="3"/>
      <c r="L471" s="1"/>
      <c r="M471" s="3"/>
      <c r="N471" s="1"/>
      <c r="O471" s="1" t="s">
        <v>820</v>
      </c>
      <c r="P471" s="3" t="s">
        <v>20</v>
      </c>
      <c r="Q471" s="1" t="s">
        <v>821</v>
      </c>
      <c r="R471" s="3" t="s">
        <v>21</v>
      </c>
      <c r="S471" s="3"/>
      <c r="T471" s="3"/>
      <c r="U471" s="3"/>
      <c r="V471" s="3"/>
      <c r="W471" s="3"/>
      <c r="X471" s="3"/>
      <c r="Y471" s="3"/>
    </row>
    <row r="472" spans="1:25" ht="28" x14ac:dyDescent="0.15">
      <c r="A472" s="2">
        <v>43544.60961024306</v>
      </c>
      <c r="B472" s="3" t="s">
        <v>37</v>
      </c>
      <c r="C472" s="3" t="s">
        <v>29</v>
      </c>
      <c r="D472" s="3"/>
      <c r="E472" s="1" t="s">
        <v>822</v>
      </c>
      <c r="F472" s="1"/>
      <c r="G472" s="3"/>
      <c r="H472" s="3"/>
      <c r="I472" s="1"/>
      <c r="J472" s="3"/>
      <c r="K472" s="3"/>
      <c r="L472" s="1"/>
      <c r="M472" s="3" t="s">
        <v>20</v>
      </c>
      <c r="N472" s="1" t="s">
        <v>823</v>
      </c>
      <c r="O472" s="1"/>
      <c r="P472" s="3" t="s">
        <v>26</v>
      </c>
      <c r="Q472" s="1" t="s">
        <v>824</v>
      </c>
      <c r="R472" s="3" t="s">
        <v>802</v>
      </c>
      <c r="S472" s="3"/>
      <c r="T472" s="3"/>
      <c r="U472" s="3"/>
      <c r="V472" s="3"/>
      <c r="W472" s="3"/>
      <c r="X472" s="3"/>
      <c r="Y472" s="3"/>
    </row>
    <row r="473" spans="1:25" ht="14" x14ac:dyDescent="0.15">
      <c r="A473" s="2">
        <v>43564.965654236112</v>
      </c>
      <c r="B473" s="3" t="s">
        <v>22</v>
      </c>
      <c r="C473" s="3" t="s">
        <v>29</v>
      </c>
      <c r="D473" s="3" t="s">
        <v>23</v>
      </c>
      <c r="E473" s="1"/>
      <c r="F473" s="1"/>
      <c r="G473" s="3"/>
      <c r="H473" s="3"/>
      <c r="I473" s="1"/>
      <c r="J473" s="3"/>
      <c r="K473" s="3"/>
      <c r="L473" s="1"/>
      <c r="M473" s="3"/>
      <c r="N473" s="1"/>
      <c r="O473" s="1" t="s">
        <v>60</v>
      </c>
      <c r="P473" s="3" t="s">
        <v>20</v>
      </c>
      <c r="Q473" s="1"/>
      <c r="R473" s="3" t="s">
        <v>21</v>
      </c>
      <c r="S473" s="3"/>
      <c r="T473" s="3"/>
      <c r="U473" s="3"/>
      <c r="V473" s="3"/>
      <c r="W473" s="3"/>
      <c r="X473" s="3"/>
      <c r="Y473" s="3"/>
    </row>
    <row r="474" spans="1:25" ht="28" x14ac:dyDescent="0.15">
      <c r="A474" s="2">
        <v>43565.154249722225</v>
      </c>
      <c r="B474" s="3" t="s">
        <v>16</v>
      </c>
      <c r="C474" s="3" t="s">
        <v>17</v>
      </c>
      <c r="D474" s="3" t="s">
        <v>23</v>
      </c>
      <c r="E474" s="1" t="s">
        <v>825</v>
      </c>
      <c r="F474" s="1"/>
      <c r="G474" s="3"/>
      <c r="H474" s="3"/>
      <c r="I474" s="1"/>
      <c r="J474" s="3" t="s">
        <v>18</v>
      </c>
      <c r="K474" s="3" t="s">
        <v>19</v>
      </c>
      <c r="L474" s="1" t="s">
        <v>826</v>
      </c>
      <c r="M474" s="3"/>
      <c r="N474" s="1"/>
      <c r="O474" s="1"/>
      <c r="P474" s="3" t="s">
        <v>26</v>
      </c>
      <c r="Q474" s="1"/>
      <c r="R474" s="3" t="s">
        <v>21</v>
      </c>
      <c r="S474" s="3"/>
      <c r="T474" s="3"/>
      <c r="U474" s="3"/>
      <c r="V474" s="3"/>
      <c r="W474" s="3"/>
      <c r="X474" s="3"/>
      <c r="Y474" s="3"/>
    </row>
    <row r="475" spans="1:25" ht="28" x14ac:dyDescent="0.15">
      <c r="A475" s="2">
        <v>43565.173540011572</v>
      </c>
      <c r="B475" s="3" t="s">
        <v>22</v>
      </c>
      <c r="C475" s="3" t="s">
        <v>180</v>
      </c>
      <c r="D475" s="3" t="s">
        <v>472</v>
      </c>
      <c r="E475" s="1" t="s">
        <v>827</v>
      </c>
      <c r="F475" s="1"/>
      <c r="G475" s="3"/>
      <c r="H475" s="3"/>
      <c r="I475" s="1"/>
      <c r="J475" s="3"/>
      <c r="K475" s="3"/>
      <c r="L475" s="1"/>
      <c r="M475" s="3"/>
      <c r="N475" s="1"/>
      <c r="O475" s="1"/>
      <c r="P475" s="3" t="s">
        <v>26</v>
      </c>
      <c r="Q475" s="1"/>
      <c r="R475" s="3" t="s">
        <v>21</v>
      </c>
      <c r="S475" s="3"/>
      <c r="T475" s="3"/>
      <c r="U475" s="3"/>
      <c r="V475" s="3"/>
      <c r="W475" s="3"/>
      <c r="X475" s="3"/>
      <c r="Y475" s="3"/>
    </row>
    <row r="476" spans="1:25" ht="28" x14ac:dyDescent="0.15">
      <c r="A476" s="2">
        <v>43565.346632465276</v>
      </c>
      <c r="B476" s="3" t="s">
        <v>22</v>
      </c>
      <c r="C476" s="3" t="s">
        <v>29</v>
      </c>
      <c r="D476" s="3" t="s">
        <v>23</v>
      </c>
      <c r="E476" s="1"/>
      <c r="F476" s="1"/>
      <c r="G476" s="3"/>
      <c r="H476" s="3"/>
      <c r="I476" s="1"/>
      <c r="J476" s="3"/>
      <c r="K476" s="3"/>
      <c r="L476" s="1"/>
      <c r="M476" s="3"/>
      <c r="N476" s="1"/>
      <c r="O476" s="1" t="s">
        <v>828</v>
      </c>
      <c r="P476" s="3" t="s">
        <v>26</v>
      </c>
      <c r="Q476" s="1"/>
      <c r="R476" s="3" t="s">
        <v>21</v>
      </c>
      <c r="S476" s="3"/>
      <c r="T476" s="3"/>
      <c r="U476" s="3"/>
      <c r="V476" s="3"/>
      <c r="W476" s="3"/>
      <c r="X476" s="3"/>
      <c r="Y476" s="3"/>
    </row>
    <row r="477" spans="1:25" ht="56" x14ac:dyDescent="0.15">
      <c r="A477" s="2">
        <v>43565.383541874995</v>
      </c>
      <c r="B477" s="3" t="s">
        <v>22</v>
      </c>
      <c r="C477" s="3" t="s">
        <v>29</v>
      </c>
      <c r="D477" s="3" t="s">
        <v>472</v>
      </c>
      <c r="E477" s="1" t="s">
        <v>829</v>
      </c>
      <c r="F477" s="1"/>
      <c r="G477" s="3"/>
      <c r="H477" s="3"/>
      <c r="I477" s="1"/>
      <c r="J477" s="3"/>
      <c r="K477" s="3"/>
      <c r="L477" s="1"/>
      <c r="M477" s="3"/>
      <c r="N477" s="1"/>
      <c r="O477" s="1" t="s">
        <v>830</v>
      </c>
      <c r="P477" s="3" t="s">
        <v>26</v>
      </c>
      <c r="Q477" s="1"/>
      <c r="R477" s="3" t="s">
        <v>21</v>
      </c>
      <c r="S477" s="3"/>
      <c r="T477" s="3"/>
      <c r="U477" s="3"/>
      <c r="V477" s="3"/>
      <c r="W477" s="3"/>
      <c r="X477" s="3"/>
      <c r="Y477" s="3"/>
    </row>
    <row r="478" spans="1:25" ht="14" x14ac:dyDescent="0.15">
      <c r="A478" s="2">
        <v>43544.693808668977</v>
      </c>
      <c r="B478" s="3" t="s">
        <v>16</v>
      </c>
      <c r="C478" s="3" t="s">
        <v>29</v>
      </c>
      <c r="D478" s="3"/>
      <c r="E478" s="1"/>
      <c r="F478" s="1"/>
      <c r="G478" s="3"/>
      <c r="H478" s="3"/>
      <c r="I478" s="1"/>
      <c r="J478" s="3" t="s">
        <v>18</v>
      </c>
      <c r="K478" s="3" t="s">
        <v>19</v>
      </c>
      <c r="L478" s="1"/>
      <c r="M478" s="3"/>
      <c r="N478" s="1"/>
      <c r="O478" s="1"/>
      <c r="P478" s="3" t="s">
        <v>26</v>
      </c>
      <c r="Q478" s="1" t="s">
        <v>831</v>
      </c>
      <c r="R478" s="3" t="s">
        <v>802</v>
      </c>
      <c r="S478" s="3"/>
      <c r="T478" s="3"/>
      <c r="U478" s="3"/>
      <c r="V478" s="3"/>
      <c r="W478" s="3"/>
      <c r="X478" s="3"/>
      <c r="Y478" s="3"/>
    </row>
    <row r="479" spans="1:25" ht="42" x14ac:dyDescent="0.15">
      <c r="A479" s="2">
        <v>43565.481151898144</v>
      </c>
      <c r="B479" s="3" t="s">
        <v>22</v>
      </c>
      <c r="C479" s="3" t="s">
        <v>29</v>
      </c>
      <c r="D479" s="3" t="s">
        <v>23</v>
      </c>
      <c r="E479" s="1" t="s">
        <v>832</v>
      </c>
      <c r="F479" s="1"/>
      <c r="G479" s="3"/>
      <c r="H479" s="3"/>
      <c r="I479" s="1"/>
      <c r="J479" s="3"/>
      <c r="K479" s="3"/>
      <c r="L479" s="1"/>
      <c r="M479" s="3"/>
      <c r="N479" s="1"/>
      <c r="O479" s="1" t="s">
        <v>833</v>
      </c>
      <c r="P479" s="3" t="s">
        <v>26</v>
      </c>
      <c r="Q479" s="1" t="s">
        <v>834</v>
      </c>
      <c r="R479" s="3" t="s">
        <v>21</v>
      </c>
      <c r="S479" s="3"/>
      <c r="T479" s="3"/>
      <c r="U479" s="3"/>
      <c r="V479" s="3"/>
      <c r="W479" s="3"/>
      <c r="X479" s="3"/>
      <c r="Y479" s="3"/>
    </row>
    <row r="480" spans="1:25" ht="28" x14ac:dyDescent="0.15">
      <c r="A480" s="2">
        <v>43565.504837708329</v>
      </c>
      <c r="B480" s="3" t="s">
        <v>16</v>
      </c>
      <c r="C480" s="3" t="s">
        <v>19</v>
      </c>
      <c r="D480" s="3" t="s">
        <v>23</v>
      </c>
      <c r="E480" s="1" t="s">
        <v>835</v>
      </c>
      <c r="F480" s="1"/>
      <c r="G480" s="3"/>
      <c r="H480" s="3"/>
      <c r="I480" s="1"/>
      <c r="J480" s="3" t="s">
        <v>36</v>
      </c>
      <c r="K480" s="3" t="s">
        <v>19</v>
      </c>
      <c r="L480" s="1" t="s">
        <v>836</v>
      </c>
      <c r="M480" s="3"/>
      <c r="N480" s="1"/>
      <c r="O480" s="1"/>
      <c r="P480" s="3" t="s">
        <v>26</v>
      </c>
      <c r="Q480" s="1" t="s">
        <v>837</v>
      </c>
      <c r="R480" s="3" t="s">
        <v>21</v>
      </c>
      <c r="S480" s="3"/>
      <c r="T480" s="3"/>
      <c r="U480" s="3"/>
      <c r="V480" s="3"/>
      <c r="W480" s="3"/>
      <c r="X480" s="3"/>
      <c r="Y480" s="3"/>
    </row>
    <row r="481" spans="1:25" ht="42" x14ac:dyDescent="0.15">
      <c r="A481" s="2">
        <v>43565.523352719909</v>
      </c>
      <c r="B481" s="3" t="s">
        <v>22</v>
      </c>
      <c r="C481" s="3" t="s">
        <v>19</v>
      </c>
      <c r="D481" s="3" t="s">
        <v>23</v>
      </c>
      <c r="E481" s="1" t="s">
        <v>838</v>
      </c>
      <c r="F481" s="1"/>
      <c r="G481" s="3"/>
      <c r="H481" s="3"/>
      <c r="I481" s="1"/>
      <c r="J481" s="3"/>
      <c r="K481" s="3"/>
      <c r="L481" s="1"/>
      <c r="M481" s="3"/>
      <c r="N481" s="1"/>
      <c r="O481" s="1"/>
      <c r="P481" s="3" t="s">
        <v>20</v>
      </c>
      <c r="Q481" s="1"/>
      <c r="R481" s="3" t="s">
        <v>21</v>
      </c>
      <c r="S481" s="3"/>
      <c r="T481" s="3"/>
      <c r="U481" s="3"/>
      <c r="V481" s="3"/>
      <c r="W481" s="3"/>
      <c r="X481" s="3"/>
      <c r="Y481" s="3"/>
    </row>
    <row r="482" spans="1:25" ht="14" x14ac:dyDescent="0.15">
      <c r="A482" s="2">
        <v>43565.546491215282</v>
      </c>
      <c r="B482" s="3" t="s">
        <v>16</v>
      </c>
      <c r="C482" s="3" t="s">
        <v>29</v>
      </c>
      <c r="D482" s="3" t="s">
        <v>23</v>
      </c>
      <c r="E482" s="1"/>
      <c r="F482" s="1"/>
      <c r="G482" s="3"/>
      <c r="H482" s="3"/>
      <c r="I482" s="1"/>
      <c r="J482" s="3" t="s">
        <v>36</v>
      </c>
      <c r="K482" s="3" t="s">
        <v>19</v>
      </c>
      <c r="L482" s="1"/>
      <c r="M482" s="3"/>
      <c r="N482" s="1"/>
      <c r="O482" s="1"/>
      <c r="P482" s="3" t="s">
        <v>26</v>
      </c>
      <c r="Q482" s="1" t="s">
        <v>839</v>
      </c>
      <c r="R482" s="3" t="s">
        <v>21</v>
      </c>
      <c r="S482" s="3"/>
      <c r="T482" s="3"/>
      <c r="U482" s="3"/>
      <c r="V482" s="3"/>
      <c r="W482" s="3"/>
      <c r="X482" s="3"/>
      <c r="Y482" s="3"/>
    </row>
    <row r="483" spans="1:25" ht="28" x14ac:dyDescent="0.15">
      <c r="A483" s="2">
        <v>43544.886855509263</v>
      </c>
      <c r="B483" s="3" t="s">
        <v>37</v>
      </c>
      <c r="C483" s="3" t="s">
        <v>29</v>
      </c>
      <c r="D483" s="3"/>
      <c r="E483" s="1" t="s">
        <v>840</v>
      </c>
      <c r="F483" s="1"/>
      <c r="G483" s="3"/>
      <c r="H483" s="3"/>
      <c r="I483" s="1"/>
      <c r="J483" s="3"/>
      <c r="K483" s="3"/>
      <c r="L483" s="1"/>
      <c r="M483" s="3" t="s">
        <v>20</v>
      </c>
      <c r="N483" s="1" t="s">
        <v>841</v>
      </c>
      <c r="O483" s="1"/>
      <c r="P483" s="3" t="s">
        <v>26</v>
      </c>
      <c r="Q483" s="1" t="s">
        <v>842</v>
      </c>
      <c r="R483" s="3" t="s">
        <v>802</v>
      </c>
      <c r="S483" s="3"/>
      <c r="T483" s="3"/>
      <c r="U483" s="3"/>
      <c r="V483" s="3"/>
      <c r="W483" s="3"/>
      <c r="X483" s="3"/>
      <c r="Y483" s="3"/>
    </row>
    <row r="484" spans="1:25" ht="28" x14ac:dyDescent="0.15">
      <c r="A484" s="2">
        <v>43545.016327696758</v>
      </c>
      <c r="B484" s="3" t="s">
        <v>22</v>
      </c>
      <c r="C484" s="3" t="s">
        <v>17</v>
      </c>
      <c r="D484" s="3"/>
      <c r="E484" s="1" t="s">
        <v>843</v>
      </c>
      <c r="F484" s="1"/>
      <c r="G484" s="3"/>
      <c r="H484" s="3"/>
      <c r="I484" s="1"/>
      <c r="J484" s="3"/>
      <c r="K484" s="3"/>
      <c r="L484" s="1"/>
      <c r="M484" s="3"/>
      <c r="N484" s="1"/>
      <c r="O484" s="1"/>
      <c r="P484" s="3" t="s">
        <v>26</v>
      </c>
      <c r="Q484" s="1" t="s">
        <v>844</v>
      </c>
      <c r="R484" s="3" t="s">
        <v>802</v>
      </c>
      <c r="S484" s="3"/>
      <c r="T484" s="3"/>
      <c r="U484" s="3"/>
      <c r="V484" s="3"/>
      <c r="W484" s="3"/>
      <c r="X484" s="3"/>
      <c r="Y484" s="3"/>
    </row>
    <row r="485" spans="1:25" ht="28" x14ac:dyDescent="0.15">
      <c r="A485" s="2">
        <v>43545.158123344911</v>
      </c>
      <c r="B485" s="3" t="s">
        <v>37</v>
      </c>
      <c r="C485" s="3" t="s">
        <v>19</v>
      </c>
      <c r="D485" s="3"/>
      <c r="E485" s="1" t="s">
        <v>845</v>
      </c>
      <c r="F485" s="1"/>
      <c r="G485" s="3"/>
      <c r="H485" s="3"/>
      <c r="I485" s="1"/>
      <c r="J485" s="3"/>
      <c r="K485" s="3"/>
      <c r="L485" s="1"/>
      <c r="M485" s="3" t="s">
        <v>20</v>
      </c>
      <c r="N485" s="1" t="s">
        <v>846</v>
      </c>
      <c r="O485" s="1"/>
      <c r="P485" s="3" t="s">
        <v>26</v>
      </c>
      <c r="Q485" s="1" t="s">
        <v>847</v>
      </c>
      <c r="R485" s="3" t="s">
        <v>802</v>
      </c>
      <c r="S485" s="3"/>
      <c r="T485" s="3"/>
      <c r="U485" s="3"/>
      <c r="V485" s="3"/>
      <c r="W485" s="3"/>
      <c r="X485" s="3"/>
      <c r="Y485" s="3"/>
    </row>
    <row r="486" spans="1:25" ht="13" x14ac:dyDescent="0.15">
      <c r="A486" s="2">
        <v>43565.757094675922</v>
      </c>
      <c r="B486" s="3" t="s">
        <v>37</v>
      </c>
      <c r="C486" s="3" t="s">
        <v>848</v>
      </c>
      <c r="D486" s="3" t="s">
        <v>23</v>
      </c>
      <c r="E486" s="1"/>
      <c r="F486" s="1"/>
      <c r="G486" s="3"/>
      <c r="H486" s="3"/>
      <c r="I486" s="1"/>
      <c r="J486" s="3"/>
      <c r="K486" s="3"/>
      <c r="L486" s="1"/>
      <c r="M486" s="3" t="s">
        <v>20</v>
      </c>
      <c r="N486" s="1"/>
      <c r="O486" s="1"/>
      <c r="P486" s="3" t="s">
        <v>26</v>
      </c>
      <c r="Q486" s="1"/>
      <c r="R486" s="3" t="s">
        <v>21</v>
      </c>
      <c r="S486" s="3"/>
      <c r="T486" s="3"/>
      <c r="U486" s="3"/>
      <c r="V486" s="3"/>
      <c r="W486" s="3"/>
      <c r="X486" s="3"/>
      <c r="Y486" s="3"/>
    </row>
    <row r="487" spans="1:25" ht="28" x14ac:dyDescent="0.15">
      <c r="A487" s="2">
        <v>43565.866019479166</v>
      </c>
      <c r="B487" s="3" t="s">
        <v>22</v>
      </c>
      <c r="C487" s="3" t="s">
        <v>19</v>
      </c>
      <c r="D487" s="3" t="s">
        <v>23</v>
      </c>
      <c r="E487" s="1" t="s">
        <v>849</v>
      </c>
      <c r="F487" s="1"/>
      <c r="G487" s="3"/>
      <c r="H487" s="3"/>
      <c r="I487" s="1"/>
      <c r="J487" s="3"/>
      <c r="K487" s="3"/>
      <c r="L487" s="1"/>
      <c r="M487" s="3"/>
      <c r="N487" s="1"/>
      <c r="O487" s="1" t="s">
        <v>850</v>
      </c>
      <c r="P487" s="3" t="s">
        <v>26</v>
      </c>
      <c r="Q487" s="1"/>
      <c r="R487" s="3" t="s">
        <v>21</v>
      </c>
      <c r="S487" s="3"/>
      <c r="T487" s="3"/>
      <c r="U487" s="3"/>
      <c r="V487" s="3"/>
      <c r="W487" s="3"/>
      <c r="X487" s="3"/>
      <c r="Y487" s="3"/>
    </row>
    <row r="488" spans="1:25" ht="28" x14ac:dyDescent="0.15">
      <c r="A488" s="2">
        <v>43545.391645231481</v>
      </c>
      <c r="B488" s="3" t="s">
        <v>16</v>
      </c>
      <c r="C488" s="3" t="s">
        <v>19</v>
      </c>
      <c r="D488" s="3"/>
      <c r="E488" s="1" t="s">
        <v>851</v>
      </c>
      <c r="F488" s="1"/>
      <c r="G488" s="3"/>
      <c r="H488" s="3"/>
      <c r="I488" s="1"/>
      <c r="J488" s="3" t="s">
        <v>43</v>
      </c>
      <c r="K488" s="3" t="s">
        <v>19</v>
      </c>
      <c r="L488" s="1" t="s">
        <v>852</v>
      </c>
      <c r="M488" s="3"/>
      <c r="N488" s="1"/>
      <c r="O488" s="1"/>
      <c r="P488" s="3" t="s">
        <v>26</v>
      </c>
      <c r="Q488" s="1" t="s">
        <v>853</v>
      </c>
      <c r="R488" s="3" t="s">
        <v>802</v>
      </c>
      <c r="S488" s="3"/>
      <c r="T488" s="3"/>
      <c r="U488" s="3"/>
      <c r="V488" s="3"/>
      <c r="W488" s="3"/>
      <c r="X488" s="3"/>
      <c r="Y488" s="3"/>
    </row>
    <row r="489" spans="1:25" ht="13" x14ac:dyDescent="0.15">
      <c r="A489" s="2">
        <v>43565.892151944441</v>
      </c>
      <c r="B489" s="3" t="s">
        <v>16</v>
      </c>
      <c r="C489" s="3" t="s">
        <v>50</v>
      </c>
      <c r="D489" s="3" t="s">
        <v>68</v>
      </c>
      <c r="E489" s="1"/>
      <c r="F489" s="1"/>
      <c r="G489" s="3"/>
      <c r="H489" s="3"/>
      <c r="I489" s="1"/>
      <c r="J489" s="3" t="s">
        <v>36</v>
      </c>
      <c r="K489" s="3" t="s">
        <v>19</v>
      </c>
      <c r="L489" s="1"/>
      <c r="M489" s="3"/>
      <c r="N489" s="1"/>
      <c r="O489" s="1"/>
      <c r="P489" s="3" t="s">
        <v>26</v>
      </c>
      <c r="Q489" s="1"/>
      <c r="R489" s="3" t="s">
        <v>21</v>
      </c>
      <c r="S489" s="3"/>
      <c r="T489" s="3"/>
      <c r="U489" s="3"/>
      <c r="V489" s="3"/>
      <c r="W489" s="3"/>
      <c r="X489" s="3"/>
      <c r="Y489" s="3"/>
    </row>
    <row r="490" spans="1:25" ht="70" x14ac:dyDescent="0.15">
      <c r="A490" s="2">
        <v>43545.633573101848</v>
      </c>
      <c r="B490" s="3" t="s">
        <v>22</v>
      </c>
      <c r="C490" s="3" t="s">
        <v>29</v>
      </c>
      <c r="D490" s="3"/>
      <c r="E490" s="1" t="s">
        <v>854</v>
      </c>
      <c r="F490" s="1"/>
      <c r="G490" s="3"/>
      <c r="H490" s="3"/>
      <c r="I490" s="1"/>
      <c r="J490" s="3"/>
      <c r="K490" s="3"/>
      <c r="L490" s="1"/>
      <c r="M490" s="3"/>
      <c r="N490" s="1"/>
      <c r="O490" s="1" t="s">
        <v>855</v>
      </c>
      <c r="P490" s="3" t="s">
        <v>26</v>
      </c>
      <c r="Q490" s="1" t="s">
        <v>856</v>
      </c>
      <c r="R490" s="3" t="s">
        <v>802</v>
      </c>
      <c r="S490" s="3"/>
      <c r="T490" s="3"/>
      <c r="U490" s="3"/>
      <c r="V490" s="3"/>
      <c r="W490" s="3"/>
      <c r="X490" s="3"/>
      <c r="Y490" s="3"/>
    </row>
    <row r="491" spans="1:25" ht="13" x14ac:dyDescent="0.15">
      <c r="A491" s="2">
        <v>43565.951146944441</v>
      </c>
      <c r="B491" s="3" t="s">
        <v>37</v>
      </c>
      <c r="C491" s="3" t="s">
        <v>19</v>
      </c>
      <c r="D491" s="3" t="s">
        <v>23</v>
      </c>
      <c r="E491" s="1"/>
      <c r="F491" s="1"/>
      <c r="G491" s="3"/>
      <c r="H491" s="3"/>
      <c r="I491" s="1"/>
      <c r="J491" s="3"/>
      <c r="K491" s="3"/>
      <c r="L491" s="1"/>
      <c r="M491" s="3" t="s">
        <v>20</v>
      </c>
      <c r="N491" s="1"/>
      <c r="O491" s="1"/>
      <c r="P491" s="3" t="s">
        <v>26</v>
      </c>
      <c r="Q491" s="1"/>
      <c r="R491" s="3" t="s">
        <v>21</v>
      </c>
      <c r="S491" s="3"/>
      <c r="T491" s="3"/>
      <c r="U491" s="3"/>
      <c r="V491" s="3"/>
      <c r="W491" s="3"/>
      <c r="X491" s="3"/>
      <c r="Y491" s="3"/>
    </row>
    <row r="492" spans="1:25" ht="13" x14ac:dyDescent="0.15">
      <c r="A492" s="2">
        <v>43565.969744594906</v>
      </c>
      <c r="B492" s="3" t="s">
        <v>22</v>
      </c>
      <c r="C492" s="3" t="s">
        <v>19</v>
      </c>
      <c r="D492" s="3" t="s">
        <v>68</v>
      </c>
      <c r="E492" s="1"/>
      <c r="F492" s="1"/>
      <c r="G492" s="3"/>
      <c r="H492" s="3"/>
      <c r="I492" s="1"/>
      <c r="J492" s="3"/>
      <c r="K492" s="3"/>
      <c r="L492" s="1"/>
      <c r="M492" s="3"/>
      <c r="N492" s="1"/>
      <c r="O492" s="1"/>
      <c r="P492" s="3" t="s">
        <v>20</v>
      </c>
      <c r="Q492" s="1"/>
      <c r="R492" s="3" t="s">
        <v>21</v>
      </c>
      <c r="S492" s="3"/>
      <c r="T492" s="3"/>
      <c r="U492" s="3"/>
      <c r="V492" s="3"/>
      <c r="W492" s="3"/>
      <c r="X492" s="3"/>
      <c r="Y492" s="3"/>
    </row>
    <row r="493" spans="1:25" ht="42" x14ac:dyDescent="0.15">
      <c r="A493" s="2">
        <v>43566.047967326391</v>
      </c>
      <c r="B493" s="3" t="s">
        <v>22</v>
      </c>
      <c r="C493" s="3" t="s">
        <v>90</v>
      </c>
      <c r="D493" s="3" t="s">
        <v>23</v>
      </c>
      <c r="E493" s="1"/>
      <c r="F493" s="1"/>
      <c r="G493" s="3"/>
      <c r="H493" s="3"/>
      <c r="I493" s="1"/>
      <c r="J493" s="3"/>
      <c r="K493" s="3"/>
      <c r="L493" s="1"/>
      <c r="M493" s="3"/>
      <c r="N493" s="1"/>
      <c r="O493" s="1" t="s">
        <v>857</v>
      </c>
      <c r="P493" s="3"/>
      <c r="Q493" s="1"/>
      <c r="R493" s="3" t="s">
        <v>21</v>
      </c>
      <c r="S493" s="3"/>
      <c r="T493" s="3"/>
      <c r="U493" s="3"/>
      <c r="V493" s="3"/>
      <c r="W493" s="3"/>
      <c r="X493" s="3"/>
      <c r="Y493" s="3"/>
    </row>
    <row r="494" spans="1:25" ht="98" x14ac:dyDescent="0.15">
      <c r="A494" s="2">
        <v>43545.653269074071</v>
      </c>
      <c r="B494" s="3" t="s">
        <v>37</v>
      </c>
      <c r="C494" s="3" t="s">
        <v>50</v>
      </c>
      <c r="D494" s="3"/>
      <c r="E494" s="1" t="s">
        <v>858</v>
      </c>
      <c r="F494" s="1"/>
      <c r="G494" s="3"/>
      <c r="H494" s="3"/>
      <c r="I494" s="1"/>
      <c r="J494" s="3"/>
      <c r="K494" s="3"/>
      <c r="L494" s="1"/>
      <c r="M494" s="3" t="s">
        <v>26</v>
      </c>
      <c r="N494" s="1" t="s">
        <v>859</v>
      </c>
      <c r="O494" s="1"/>
      <c r="P494" s="3" t="s">
        <v>26</v>
      </c>
      <c r="Q494" s="1" t="s">
        <v>860</v>
      </c>
      <c r="R494" s="3" t="s">
        <v>802</v>
      </c>
      <c r="S494" s="3"/>
      <c r="T494" s="3"/>
      <c r="U494" s="3"/>
      <c r="V494" s="3"/>
      <c r="W494" s="3"/>
      <c r="X494" s="3"/>
      <c r="Y494" s="3"/>
    </row>
    <row r="495" spans="1:25" ht="13" x14ac:dyDescent="0.15">
      <c r="A495" s="2">
        <v>43566.140972349538</v>
      </c>
      <c r="B495" s="3" t="s">
        <v>22</v>
      </c>
      <c r="C495" s="3" t="s">
        <v>19</v>
      </c>
      <c r="D495" s="3" t="s">
        <v>68</v>
      </c>
      <c r="E495" s="1"/>
      <c r="F495" s="1"/>
      <c r="G495" s="3"/>
      <c r="H495" s="3"/>
      <c r="I495" s="1"/>
      <c r="J495" s="3"/>
      <c r="K495" s="3"/>
      <c r="L495" s="1"/>
      <c r="M495" s="3"/>
      <c r="N495" s="1"/>
      <c r="O495" s="1"/>
      <c r="P495" s="3" t="s">
        <v>20</v>
      </c>
      <c r="Q495" s="1"/>
      <c r="R495" s="3" t="s">
        <v>21</v>
      </c>
      <c r="S495" s="3"/>
      <c r="T495" s="3"/>
      <c r="U495" s="3"/>
      <c r="V495" s="3"/>
      <c r="W495" s="3"/>
      <c r="X495" s="3"/>
      <c r="Y495" s="3"/>
    </row>
    <row r="496" spans="1:25" ht="14" x14ac:dyDescent="0.15">
      <c r="A496" s="2">
        <v>43566.173588541671</v>
      </c>
      <c r="B496" s="3" t="s">
        <v>22</v>
      </c>
      <c r="C496" s="3" t="s">
        <v>29</v>
      </c>
      <c r="D496" s="3" t="s">
        <v>23</v>
      </c>
      <c r="E496" s="1" t="s">
        <v>861</v>
      </c>
      <c r="F496" s="1"/>
      <c r="G496" s="3"/>
      <c r="H496" s="3"/>
      <c r="I496" s="1"/>
      <c r="J496" s="3"/>
      <c r="K496" s="3"/>
      <c r="L496" s="1"/>
      <c r="M496" s="3"/>
      <c r="N496" s="1"/>
      <c r="O496" s="1" t="s">
        <v>122</v>
      </c>
      <c r="P496" s="3" t="s">
        <v>20</v>
      </c>
      <c r="Q496" s="1" t="s">
        <v>155</v>
      </c>
      <c r="R496" s="3" t="s">
        <v>21</v>
      </c>
      <c r="S496" s="3"/>
      <c r="T496" s="3"/>
      <c r="U496" s="3"/>
      <c r="V496" s="3"/>
      <c r="W496" s="3"/>
      <c r="X496" s="3"/>
      <c r="Y496" s="3"/>
    </row>
    <row r="497" spans="1:25" ht="14" x14ac:dyDescent="0.15">
      <c r="A497" s="2">
        <v>43566.353689016207</v>
      </c>
      <c r="B497" s="3" t="s">
        <v>22</v>
      </c>
      <c r="C497" s="3" t="s">
        <v>19</v>
      </c>
      <c r="D497" s="3" t="s">
        <v>23</v>
      </c>
      <c r="E497" s="1"/>
      <c r="F497" s="1"/>
      <c r="G497" s="3"/>
      <c r="H497" s="3"/>
      <c r="I497" s="1"/>
      <c r="J497" s="3"/>
      <c r="K497" s="3"/>
      <c r="L497" s="1"/>
      <c r="M497" s="3"/>
      <c r="N497" s="1"/>
      <c r="O497" s="1" t="s">
        <v>862</v>
      </c>
      <c r="P497" s="3" t="s">
        <v>20</v>
      </c>
      <c r="Q497" s="1"/>
      <c r="R497" s="3" t="s">
        <v>21</v>
      </c>
      <c r="S497" s="3"/>
      <c r="T497" s="3"/>
      <c r="U497" s="3"/>
      <c r="V497" s="3"/>
      <c r="W497" s="3"/>
      <c r="X497" s="3"/>
      <c r="Y497" s="3"/>
    </row>
    <row r="498" spans="1:25" ht="13" x14ac:dyDescent="0.15">
      <c r="A498" s="2">
        <v>43566.456236782411</v>
      </c>
      <c r="B498" s="3" t="s">
        <v>22</v>
      </c>
      <c r="C498" s="3" t="s">
        <v>29</v>
      </c>
      <c r="D498" s="3" t="s">
        <v>23</v>
      </c>
      <c r="E498" s="1"/>
      <c r="F498" s="1"/>
      <c r="G498" s="3"/>
      <c r="H498" s="3"/>
      <c r="I498" s="1"/>
      <c r="J498" s="3"/>
      <c r="K498" s="3"/>
      <c r="L498" s="1"/>
      <c r="M498" s="3"/>
      <c r="N498" s="1"/>
      <c r="O498" s="1"/>
      <c r="P498" s="3" t="s">
        <v>26</v>
      </c>
      <c r="Q498" s="1"/>
      <c r="R498" s="3" t="s">
        <v>21</v>
      </c>
      <c r="S498" s="3"/>
      <c r="T498" s="3"/>
      <c r="U498" s="3"/>
      <c r="V498" s="3"/>
      <c r="W498" s="3"/>
      <c r="X498" s="3"/>
      <c r="Y498" s="3"/>
    </row>
    <row r="499" spans="1:25" ht="28" x14ac:dyDescent="0.15">
      <c r="A499" s="2">
        <v>43566.553698877316</v>
      </c>
      <c r="B499" s="3" t="s">
        <v>22</v>
      </c>
      <c r="C499" s="3" t="s">
        <v>19</v>
      </c>
      <c r="D499" s="3" t="s">
        <v>23</v>
      </c>
      <c r="E499" s="1"/>
      <c r="F499" s="1"/>
      <c r="G499" s="3"/>
      <c r="H499" s="3"/>
      <c r="I499" s="1"/>
      <c r="J499" s="3"/>
      <c r="K499" s="3"/>
      <c r="L499" s="1"/>
      <c r="M499" s="3"/>
      <c r="N499" s="1"/>
      <c r="O499" s="1" t="s">
        <v>863</v>
      </c>
      <c r="P499" s="3" t="s">
        <v>26</v>
      </c>
      <c r="Q499" s="1"/>
      <c r="R499" s="3" t="s">
        <v>21</v>
      </c>
      <c r="S499" s="3"/>
      <c r="T499" s="3"/>
      <c r="U499" s="3"/>
      <c r="V499" s="3"/>
      <c r="W499" s="3"/>
      <c r="X499" s="3"/>
      <c r="Y499" s="3"/>
    </row>
    <row r="500" spans="1:25" ht="13" x14ac:dyDescent="0.15">
      <c r="A500" s="2">
        <v>43566.6261231713</v>
      </c>
      <c r="B500" s="3" t="s">
        <v>22</v>
      </c>
      <c r="C500" s="3" t="s">
        <v>19</v>
      </c>
      <c r="D500" s="3" t="s">
        <v>23</v>
      </c>
      <c r="E500" s="1"/>
      <c r="F500" s="1"/>
      <c r="G500" s="3"/>
      <c r="H500" s="3"/>
      <c r="I500" s="1"/>
      <c r="J500" s="3"/>
      <c r="K500" s="3"/>
      <c r="L500" s="1"/>
      <c r="M500" s="3"/>
      <c r="N500" s="1"/>
      <c r="O500" s="1"/>
      <c r="P500" s="3" t="s">
        <v>26</v>
      </c>
      <c r="Q500" s="1"/>
      <c r="R500" s="3" t="s">
        <v>21</v>
      </c>
      <c r="S500" s="3"/>
      <c r="T500" s="3"/>
      <c r="U500" s="3"/>
      <c r="V500" s="3"/>
      <c r="W500" s="3"/>
      <c r="X500" s="3"/>
      <c r="Y500" s="3"/>
    </row>
    <row r="501" spans="1:25" ht="13" x14ac:dyDescent="0.15">
      <c r="A501" s="2">
        <v>43566.626953634259</v>
      </c>
      <c r="B501" s="3" t="s">
        <v>22</v>
      </c>
      <c r="C501" s="3" t="s">
        <v>29</v>
      </c>
      <c r="D501" s="3" t="s">
        <v>23</v>
      </c>
      <c r="E501" s="1"/>
      <c r="F501" s="1"/>
      <c r="G501" s="3"/>
      <c r="H501" s="3"/>
      <c r="I501" s="1"/>
      <c r="J501" s="3"/>
      <c r="K501" s="3"/>
      <c r="L501" s="1"/>
      <c r="M501" s="3"/>
      <c r="N501" s="1"/>
      <c r="O501" s="1"/>
      <c r="P501" s="3" t="s">
        <v>20</v>
      </c>
      <c r="Q501" s="1"/>
      <c r="R501" s="3" t="s">
        <v>21</v>
      </c>
      <c r="S501" s="3"/>
      <c r="T501" s="3"/>
      <c r="U501" s="3"/>
      <c r="V501" s="3"/>
      <c r="W501" s="3"/>
      <c r="X501" s="3"/>
      <c r="Y501" s="3"/>
    </row>
    <row r="502" spans="1:25" ht="13" x14ac:dyDescent="0.15">
      <c r="A502" s="2">
        <v>43566.659358483797</v>
      </c>
      <c r="B502" s="3" t="s">
        <v>16</v>
      </c>
      <c r="C502" s="3" t="s">
        <v>29</v>
      </c>
      <c r="D502" s="3" t="s">
        <v>23</v>
      </c>
      <c r="E502" s="1"/>
      <c r="F502" s="1"/>
      <c r="G502" s="3"/>
      <c r="H502" s="3"/>
      <c r="I502" s="1"/>
      <c r="J502" s="3" t="s">
        <v>18</v>
      </c>
      <c r="K502" s="3" t="s">
        <v>19</v>
      </c>
      <c r="L502" s="1"/>
      <c r="M502" s="3"/>
      <c r="N502" s="1"/>
      <c r="O502" s="1"/>
      <c r="P502" s="3" t="s">
        <v>20</v>
      </c>
      <c r="Q502" s="1"/>
      <c r="R502" s="3" t="s">
        <v>21</v>
      </c>
      <c r="S502" s="3"/>
      <c r="T502" s="3"/>
      <c r="U502" s="3"/>
      <c r="V502" s="3"/>
      <c r="W502" s="3"/>
      <c r="X502" s="3"/>
      <c r="Y502" s="3"/>
    </row>
    <row r="503" spans="1:25" ht="112" x14ac:dyDescent="0.15">
      <c r="A503" s="2">
        <v>43566.733425150465</v>
      </c>
      <c r="B503" s="3" t="s">
        <v>22</v>
      </c>
      <c r="C503" s="3" t="s">
        <v>50</v>
      </c>
      <c r="D503" s="3" t="s">
        <v>23</v>
      </c>
      <c r="E503" s="1" t="s">
        <v>864</v>
      </c>
      <c r="F503" s="1"/>
      <c r="G503" s="3"/>
      <c r="H503" s="3"/>
      <c r="I503" s="1"/>
      <c r="J503" s="3"/>
      <c r="K503" s="3"/>
      <c r="L503" s="1"/>
      <c r="M503" s="3"/>
      <c r="N503" s="1"/>
      <c r="O503" s="1" t="s">
        <v>865</v>
      </c>
      <c r="P503" s="3" t="s">
        <v>20</v>
      </c>
      <c r="Q503" s="1"/>
      <c r="R503" s="3" t="s">
        <v>21</v>
      </c>
      <c r="S503" s="3"/>
      <c r="T503" s="3"/>
      <c r="U503" s="3"/>
      <c r="V503" s="3"/>
      <c r="W503" s="3"/>
      <c r="X503" s="3"/>
      <c r="Y503" s="3"/>
    </row>
    <row r="504" spans="1:25" ht="28" x14ac:dyDescent="0.15">
      <c r="A504" s="2">
        <v>43566.822375000003</v>
      </c>
      <c r="B504" s="3" t="s">
        <v>16</v>
      </c>
      <c r="C504" s="3" t="s">
        <v>17</v>
      </c>
      <c r="D504" s="3" t="s">
        <v>23</v>
      </c>
      <c r="E504" s="1" t="s">
        <v>866</v>
      </c>
      <c r="F504" s="1"/>
      <c r="G504" s="3"/>
      <c r="H504" s="3"/>
      <c r="I504" s="1"/>
      <c r="J504" s="3" t="s">
        <v>18</v>
      </c>
      <c r="K504" s="3" t="s">
        <v>19</v>
      </c>
      <c r="L504" s="1" t="s">
        <v>867</v>
      </c>
      <c r="M504" s="3"/>
      <c r="N504" s="1"/>
      <c r="O504" s="1"/>
      <c r="P504" s="3" t="s">
        <v>26</v>
      </c>
      <c r="Q504" s="1"/>
      <c r="R504" s="3" t="s">
        <v>21</v>
      </c>
      <c r="S504" s="3"/>
      <c r="T504" s="3"/>
      <c r="U504" s="3"/>
      <c r="V504" s="3"/>
      <c r="W504" s="3"/>
      <c r="X504" s="3"/>
      <c r="Y504" s="3"/>
    </row>
    <row r="505" spans="1:25" ht="13" x14ac:dyDescent="0.15">
      <c r="A505" s="2">
        <v>43566.825412662038</v>
      </c>
      <c r="B505" s="3" t="s">
        <v>22</v>
      </c>
      <c r="C505" s="3" t="s">
        <v>17</v>
      </c>
      <c r="D505" s="3" t="s">
        <v>23</v>
      </c>
      <c r="E505" s="1"/>
      <c r="F505" s="1"/>
      <c r="G505" s="3"/>
      <c r="H505" s="3"/>
      <c r="I505" s="1"/>
      <c r="J505" s="3"/>
      <c r="K505" s="3"/>
      <c r="L505" s="1"/>
      <c r="M505" s="3"/>
      <c r="N505" s="1"/>
      <c r="O505" s="1"/>
      <c r="P505" s="3" t="s">
        <v>20</v>
      </c>
      <c r="Q505" s="1"/>
      <c r="R505" s="3" t="s">
        <v>21</v>
      </c>
      <c r="S505" s="3"/>
      <c r="T505" s="3"/>
      <c r="U505" s="3"/>
      <c r="V505" s="3"/>
      <c r="W505" s="3"/>
      <c r="X505" s="3"/>
      <c r="Y505" s="3"/>
    </row>
    <row r="506" spans="1:25" ht="14" x14ac:dyDescent="0.15">
      <c r="A506" s="2">
        <v>43566.829997291672</v>
      </c>
      <c r="B506" s="3" t="s">
        <v>22</v>
      </c>
      <c r="C506" s="3" t="s">
        <v>29</v>
      </c>
      <c r="D506" s="3" t="s">
        <v>23</v>
      </c>
      <c r="E506" s="1"/>
      <c r="F506" s="1"/>
      <c r="G506" s="3"/>
      <c r="H506" s="3"/>
      <c r="I506" s="1"/>
      <c r="J506" s="3"/>
      <c r="K506" s="3"/>
      <c r="L506" s="1"/>
      <c r="M506" s="3"/>
      <c r="N506" s="1"/>
      <c r="O506" s="1" t="s">
        <v>868</v>
      </c>
      <c r="P506" s="3" t="s">
        <v>20</v>
      </c>
      <c r="Q506" s="1"/>
      <c r="R506" s="3" t="s">
        <v>21</v>
      </c>
      <c r="S506" s="3"/>
      <c r="T506" s="3"/>
      <c r="U506" s="3"/>
      <c r="V506" s="3"/>
      <c r="W506" s="3"/>
      <c r="X506" s="3"/>
      <c r="Y506" s="3"/>
    </row>
    <row r="507" spans="1:25" ht="13" x14ac:dyDescent="0.15">
      <c r="A507" s="2">
        <v>43566.880212777774</v>
      </c>
      <c r="B507" s="3" t="s">
        <v>22</v>
      </c>
      <c r="C507" s="3" t="s">
        <v>50</v>
      </c>
      <c r="D507" s="3" t="s">
        <v>23</v>
      </c>
      <c r="E507" s="1"/>
      <c r="F507" s="1"/>
      <c r="G507" s="3"/>
      <c r="H507" s="3"/>
      <c r="I507" s="1"/>
      <c r="J507" s="3"/>
      <c r="K507" s="3"/>
      <c r="L507" s="1"/>
      <c r="M507" s="3"/>
      <c r="N507" s="1"/>
      <c r="O507" s="1"/>
      <c r="P507" s="3" t="s">
        <v>26</v>
      </c>
      <c r="Q507" s="1"/>
      <c r="R507" s="3" t="s">
        <v>21</v>
      </c>
      <c r="S507" s="3"/>
      <c r="T507" s="3"/>
      <c r="U507" s="3"/>
      <c r="V507" s="3"/>
      <c r="W507" s="3"/>
      <c r="X507" s="3"/>
      <c r="Y507" s="3"/>
    </row>
    <row r="508" spans="1:25" ht="70" x14ac:dyDescent="0.15">
      <c r="A508" s="2">
        <v>43566.896524965283</v>
      </c>
      <c r="B508" s="3" t="s">
        <v>97</v>
      </c>
      <c r="C508" s="3" t="s">
        <v>17</v>
      </c>
      <c r="D508" s="3" t="s">
        <v>23</v>
      </c>
      <c r="E508" s="1" t="s">
        <v>869</v>
      </c>
      <c r="F508" s="1"/>
      <c r="G508" s="3" t="s">
        <v>43</v>
      </c>
      <c r="H508" s="3" t="s">
        <v>26</v>
      </c>
      <c r="I508" s="1" t="s">
        <v>870</v>
      </c>
      <c r="J508" s="3" t="s">
        <v>43</v>
      </c>
      <c r="K508" s="3" t="s">
        <v>871</v>
      </c>
      <c r="L508" s="1" t="s">
        <v>872</v>
      </c>
      <c r="M508" s="3"/>
      <c r="N508" s="1"/>
      <c r="O508" s="1"/>
      <c r="P508" s="3" t="s">
        <v>26</v>
      </c>
      <c r="Q508" s="1" t="s">
        <v>873</v>
      </c>
      <c r="R508" s="3" t="s">
        <v>21</v>
      </c>
      <c r="S508" s="3"/>
      <c r="T508" s="3"/>
      <c r="U508" s="3"/>
      <c r="V508" s="3"/>
      <c r="W508" s="3"/>
      <c r="X508" s="3"/>
      <c r="Y508" s="3"/>
    </row>
    <row r="509" spans="1:25" ht="28" x14ac:dyDescent="0.15">
      <c r="A509" s="2">
        <v>43545.737992743059</v>
      </c>
      <c r="B509" s="3" t="s">
        <v>16</v>
      </c>
      <c r="C509" s="3" t="s">
        <v>17</v>
      </c>
      <c r="D509" s="3"/>
      <c r="E509" s="1" t="s">
        <v>874</v>
      </c>
      <c r="F509" s="1"/>
      <c r="G509" s="3"/>
      <c r="H509" s="3"/>
      <c r="I509" s="1"/>
      <c r="J509" s="3" t="s">
        <v>36</v>
      </c>
      <c r="K509" s="3" t="s">
        <v>19</v>
      </c>
      <c r="L509" s="1" t="s">
        <v>875</v>
      </c>
      <c r="M509" s="3"/>
      <c r="N509" s="1"/>
      <c r="O509" s="1"/>
      <c r="P509" s="3" t="s">
        <v>26</v>
      </c>
      <c r="Q509" s="1" t="s">
        <v>876</v>
      </c>
      <c r="R509" s="3" t="s">
        <v>802</v>
      </c>
      <c r="S509" s="3"/>
      <c r="T509" s="3"/>
      <c r="U509" s="3"/>
      <c r="V509" s="3"/>
      <c r="W509" s="3"/>
      <c r="X509" s="3"/>
      <c r="Y509" s="3"/>
    </row>
    <row r="510" spans="1:25" ht="56" x14ac:dyDescent="0.15">
      <c r="A510" s="2">
        <v>43566.923372916666</v>
      </c>
      <c r="B510" s="3" t="s">
        <v>16</v>
      </c>
      <c r="C510" s="3" t="s">
        <v>29</v>
      </c>
      <c r="D510" s="3" t="s">
        <v>23</v>
      </c>
      <c r="E510" s="1" t="s">
        <v>877</v>
      </c>
      <c r="F510" s="1"/>
      <c r="G510" s="3"/>
      <c r="H510" s="3"/>
      <c r="I510" s="1"/>
      <c r="J510" s="3" t="s">
        <v>43</v>
      </c>
      <c r="K510" s="3" t="s">
        <v>19</v>
      </c>
      <c r="L510" s="1" t="s">
        <v>878</v>
      </c>
      <c r="M510" s="3"/>
      <c r="N510" s="1"/>
      <c r="O510" s="1"/>
      <c r="P510" s="3" t="s">
        <v>26</v>
      </c>
      <c r="Q510" s="1"/>
      <c r="R510" s="3" t="s">
        <v>21</v>
      </c>
      <c r="S510" s="3"/>
      <c r="T510" s="3"/>
      <c r="U510" s="3"/>
      <c r="V510" s="3"/>
      <c r="W510" s="3"/>
      <c r="X510" s="3"/>
      <c r="Y510" s="3"/>
    </row>
    <row r="511" spans="1:25" ht="42" x14ac:dyDescent="0.15">
      <c r="A511" s="2">
        <v>43566.975788703705</v>
      </c>
      <c r="B511" s="3" t="s">
        <v>22</v>
      </c>
      <c r="C511" s="3" t="s">
        <v>17</v>
      </c>
      <c r="D511" s="3" t="s">
        <v>68</v>
      </c>
      <c r="E511" s="1" t="s">
        <v>879</v>
      </c>
      <c r="F511" s="1"/>
      <c r="G511" s="3"/>
      <c r="H511" s="3"/>
      <c r="I511" s="1"/>
      <c r="J511" s="3"/>
      <c r="K511" s="3"/>
      <c r="L511" s="1"/>
      <c r="M511" s="3"/>
      <c r="N511" s="1"/>
      <c r="O511" s="1" t="s">
        <v>880</v>
      </c>
      <c r="P511" s="3" t="s">
        <v>26</v>
      </c>
      <c r="Q511" s="1" t="s">
        <v>155</v>
      </c>
      <c r="R511" s="3" t="s">
        <v>21</v>
      </c>
      <c r="S511" s="3"/>
      <c r="T511" s="3"/>
      <c r="U511" s="3"/>
      <c r="V511" s="3"/>
      <c r="W511" s="3"/>
      <c r="X511" s="3"/>
      <c r="Y511" s="3"/>
    </row>
    <row r="512" spans="1:25" ht="56" x14ac:dyDescent="0.15">
      <c r="A512" s="2">
        <v>43545.770236215278</v>
      </c>
      <c r="B512" s="3" t="s">
        <v>22</v>
      </c>
      <c r="C512" s="3" t="s">
        <v>19</v>
      </c>
      <c r="D512" s="3"/>
      <c r="E512" s="1" t="s">
        <v>881</v>
      </c>
      <c r="F512" s="1"/>
      <c r="G512" s="3"/>
      <c r="H512" s="3"/>
      <c r="I512" s="1"/>
      <c r="J512" s="3"/>
      <c r="K512" s="3"/>
      <c r="L512" s="1"/>
      <c r="M512" s="3"/>
      <c r="N512" s="1"/>
      <c r="O512" s="1" t="s">
        <v>882</v>
      </c>
      <c r="P512" s="3" t="s">
        <v>26</v>
      </c>
      <c r="Q512" s="1" t="s">
        <v>883</v>
      </c>
      <c r="R512" s="3" t="s">
        <v>802</v>
      </c>
      <c r="S512" s="3"/>
      <c r="T512" s="3"/>
      <c r="U512" s="3"/>
      <c r="V512" s="3"/>
      <c r="W512" s="3"/>
      <c r="X512" s="3"/>
      <c r="Y512" s="3"/>
    </row>
    <row r="513" spans="1:25" ht="42" x14ac:dyDescent="0.15">
      <c r="A513" s="2">
        <v>43567.011295532408</v>
      </c>
      <c r="B513" s="3" t="s">
        <v>22</v>
      </c>
      <c r="C513" s="3" t="s">
        <v>29</v>
      </c>
      <c r="D513" s="3" t="s">
        <v>68</v>
      </c>
      <c r="E513" s="1"/>
      <c r="F513" s="1"/>
      <c r="G513" s="3"/>
      <c r="H513" s="3"/>
      <c r="I513" s="1"/>
      <c r="J513" s="3"/>
      <c r="K513" s="3"/>
      <c r="L513" s="1"/>
      <c r="M513" s="3"/>
      <c r="N513" s="1"/>
      <c r="O513" s="1" t="s">
        <v>884</v>
      </c>
      <c r="P513" s="3" t="s">
        <v>26</v>
      </c>
      <c r="Q513" s="1" t="s">
        <v>885</v>
      </c>
      <c r="R513" s="3" t="s">
        <v>21</v>
      </c>
      <c r="S513" s="3"/>
      <c r="T513" s="3"/>
      <c r="U513" s="3"/>
      <c r="V513" s="3"/>
      <c r="W513" s="3"/>
      <c r="X513" s="3"/>
      <c r="Y513" s="3"/>
    </row>
    <row r="514" spans="1:25" ht="13" x14ac:dyDescent="0.15">
      <c r="A514" s="2">
        <v>43567.039058124996</v>
      </c>
      <c r="B514" s="3" t="s">
        <v>16</v>
      </c>
      <c r="C514" s="3" t="s">
        <v>29</v>
      </c>
      <c r="D514" s="3" t="s">
        <v>68</v>
      </c>
      <c r="E514" s="1"/>
      <c r="F514" s="1"/>
      <c r="G514" s="3"/>
      <c r="H514" s="3"/>
      <c r="I514" s="1"/>
      <c r="J514" s="3" t="s">
        <v>18</v>
      </c>
      <c r="K514" s="3" t="s">
        <v>19</v>
      </c>
      <c r="L514" s="1"/>
      <c r="M514" s="3"/>
      <c r="N514" s="1"/>
      <c r="O514" s="1"/>
      <c r="P514" s="3" t="s">
        <v>26</v>
      </c>
      <c r="Q514" s="1"/>
      <c r="R514" s="3" t="s">
        <v>21</v>
      </c>
      <c r="S514" s="3"/>
      <c r="T514" s="3"/>
      <c r="U514" s="3"/>
      <c r="V514" s="3"/>
      <c r="W514" s="3"/>
      <c r="X514" s="3"/>
      <c r="Y514" s="3"/>
    </row>
    <row r="515" spans="1:25" ht="28" x14ac:dyDescent="0.15">
      <c r="A515" s="2">
        <v>43567.109044062498</v>
      </c>
      <c r="B515" s="3" t="s">
        <v>37</v>
      </c>
      <c r="C515" s="3" t="s">
        <v>90</v>
      </c>
      <c r="D515" s="3" t="s">
        <v>23</v>
      </c>
      <c r="E515" s="1" t="s">
        <v>886</v>
      </c>
      <c r="F515" s="1"/>
      <c r="G515" s="3"/>
      <c r="H515" s="3"/>
      <c r="I515" s="1"/>
      <c r="J515" s="3"/>
      <c r="K515" s="3"/>
      <c r="L515" s="1"/>
      <c r="M515" s="3" t="s">
        <v>26</v>
      </c>
      <c r="N515" s="1" t="s">
        <v>887</v>
      </c>
      <c r="O515" s="1"/>
      <c r="P515" s="3" t="s">
        <v>26</v>
      </c>
      <c r="Q515" s="1" t="s">
        <v>888</v>
      </c>
      <c r="R515" s="3" t="s">
        <v>21</v>
      </c>
      <c r="S515" s="3"/>
      <c r="T515" s="3"/>
      <c r="U515" s="3"/>
      <c r="V515" s="3"/>
      <c r="W515" s="3"/>
      <c r="X515" s="3"/>
      <c r="Y515" s="3"/>
    </row>
    <row r="516" spans="1:25" ht="84" x14ac:dyDescent="0.15">
      <c r="A516" s="2">
        <v>43545.811836666668</v>
      </c>
      <c r="B516" s="3" t="s">
        <v>37</v>
      </c>
      <c r="C516" s="3" t="s">
        <v>29</v>
      </c>
      <c r="D516" s="3"/>
      <c r="E516" s="1" t="s">
        <v>889</v>
      </c>
      <c r="F516" s="1"/>
      <c r="G516" s="3"/>
      <c r="H516" s="3"/>
      <c r="I516" s="1"/>
      <c r="J516" s="3"/>
      <c r="K516" s="3"/>
      <c r="L516" s="1"/>
      <c r="M516" s="3" t="s">
        <v>20</v>
      </c>
      <c r="N516" s="1" t="s">
        <v>890</v>
      </c>
      <c r="O516" s="1"/>
      <c r="P516" s="3" t="s">
        <v>26</v>
      </c>
      <c r="Q516" s="1" t="s">
        <v>891</v>
      </c>
      <c r="R516" s="3" t="s">
        <v>802</v>
      </c>
      <c r="S516" s="3"/>
      <c r="T516" s="3"/>
      <c r="U516" s="3"/>
      <c r="V516" s="3"/>
      <c r="W516" s="3"/>
      <c r="X516" s="3"/>
      <c r="Y516" s="3"/>
    </row>
    <row r="517" spans="1:25" ht="13" x14ac:dyDescent="0.15">
      <c r="A517" s="2">
        <v>43567.421024490744</v>
      </c>
      <c r="B517" s="3" t="s">
        <v>22</v>
      </c>
      <c r="C517" s="3" t="s">
        <v>50</v>
      </c>
      <c r="D517" s="3" t="s">
        <v>68</v>
      </c>
      <c r="E517" s="1"/>
      <c r="F517" s="1"/>
      <c r="G517" s="3"/>
      <c r="H517" s="3"/>
      <c r="I517" s="1"/>
      <c r="J517" s="3"/>
      <c r="K517" s="3"/>
      <c r="L517" s="1"/>
      <c r="M517" s="3"/>
      <c r="N517" s="1"/>
      <c r="O517" s="1"/>
      <c r="P517" s="3" t="s">
        <v>26</v>
      </c>
      <c r="Q517" s="1"/>
      <c r="R517" s="3" t="s">
        <v>21</v>
      </c>
      <c r="S517" s="3"/>
      <c r="T517" s="3"/>
      <c r="U517" s="3"/>
      <c r="V517" s="3"/>
      <c r="W517" s="3"/>
      <c r="X517" s="3"/>
      <c r="Y517" s="3"/>
    </row>
    <row r="518" spans="1:25" ht="28" x14ac:dyDescent="0.15">
      <c r="A518" s="2">
        <v>43546.190993518518</v>
      </c>
      <c r="B518" s="3" t="s">
        <v>22</v>
      </c>
      <c r="C518" s="3" t="s">
        <v>17</v>
      </c>
      <c r="D518" s="3"/>
      <c r="E518" s="1" t="s">
        <v>892</v>
      </c>
      <c r="F518" s="1"/>
      <c r="G518" s="3"/>
      <c r="H518" s="3"/>
      <c r="I518" s="1"/>
      <c r="J518" s="3"/>
      <c r="K518" s="3"/>
      <c r="L518" s="1"/>
      <c r="M518" s="3"/>
      <c r="N518" s="1"/>
      <c r="O518" s="1" t="s">
        <v>893</v>
      </c>
      <c r="P518" s="3" t="s">
        <v>26</v>
      </c>
      <c r="Q518" s="1" t="s">
        <v>894</v>
      </c>
      <c r="R518" s="3" t="s">
        <v>802</v>
      </c>
      <c r="S518" s="3"/>
      <c r="T518" s="3"/>
      <c r="U518" s="3"/>
      <c r="V518" s="3"/>
      <c r="W518" s="3"/>
      <c r="X518" s="3"/>
      <c r="Y518" s="3"/>
    </row>
    <row r="519" spans="1:25" ht="13" x14ac:dyDescent="0.15">
      <c r="A519" s="2">
        <v>43567.500400324076</v>
      </c>
      <c r="B519" s="3" t="s">
        <v>22</v>
      </c>
      <c r="C519" s="3" t="s">
        <v>31</v>
      </c>
      <c r="D519" s="3" t="s">
        <v>23</v>
      </c>
      <c r="E519" s="1"/>
      <c r="F519" s="1"/>
      <c r="G519" s="3"/>
      <c r="H519" s="3"/>
      <c r="I519" s="1"/>
      <c r="J519" s="3"/>
      <c r="K519" s="3"/>
      <c r="L519" s="1"/>
      <c r="M519" s="3"/>
      <c r="N519" s="1"/>
      <c r="O519" s="1"/>
      <c r="P519" s="3" t="s">
        <v>26</v>
      </c>
      <c r="Q519" s="1"/>
      <c r="R519" s="3" t="s">
        <v>21</v>
      </c>
      <c r="S519" s="3"/>
      <c r="T519" s="3"/>
      <c r="U519" s="3"/>
      <c r="V519" s="3"/>
      <c r="W519" s="3"/>
      <c r="X519" s="3"/>
      <c r="Y519" s="3"/>
    </row>
    <row r="520" spans="1:25" ht="13" x14ac:dyDescent="0.15">
      <c r="A520" s="2">
        <v>43567.59825570602</v>
      </c>
      <c r="B520" s="3" t="s">
        <v>22</v>
      </c>
      <c r="C520" s="3" t="s">
        <v>29</v>
      </c>
      <c r="D520" s="3" t="s">
        <v>23</v>
      </c>
      <c r="E520" s="1"/>
      <c r="F520" s="1"/>
      <c r="G520" s="3"/>
      <c r="H520" s="3"/>
      <c r="I520" s="1"/>
      <c r="J520" s="3"/>
      <c r="K520" s="3"/>
      <c r="L520" s="1"/>
      <c r="M520" s="3"/>
      <c r="N520" s="1"/>
      <c r="O520" s="1"/>
      <c r="P520" s="3" t="s">
        <v>26</v>
      </c>
      <c r="Q520" s="1"/>
      <c r="R520" s="3" t="s">
        <v>21</v>
      </c>
      <c r="S520" s="3"/>
      <c r="T520" s="3"/>
      <c r="U520" s="3"/>
      <c r="V520" s="3"/>
      <c r="W520" s="3"/>
      <c r="X520" s="3"/>
      <c r="Y520" s="3"/>
    </row>
    <row r="521" spans="1:25" ht="14" x14ac:dyDescent="0.15">
      <c r="A521" s="2">
        <v>43567.656772453702</v>
      </c>
      <c r="B521" s="3" t="s">
        <v>22</v>
      </c>
      <c r="C521" s="3" t="s">
        <v>50</v>
      </c>
      <c r="D521" s="3" t="s">
        <v>23</v>
      </c>
      <c r="E521" s="1"/>
      <c r="F521" s="1"/>
      <c r="G521" s="3"/>
      <c r="H521" s="3"/>
      <c r="I521" s="1"/>
      <c r="J521" s="3"/>
      <c r="K521" s="3"/>
      <c r="L521" s="1"/>
      <c r="M521" s="3"/>
      <c r="N521" s="1"/>
      <c r="O521" s="1" t="s">
        <v>895</v>
      </c>
      <c r="P521" s="3" t="s">
        <v>26</v>
      </c>
      <c r="Q521" s="1" t="s">
        <v>153</v>
      </c>
      <c r="R521" s="3" t="s">
        <v>21</v>
      </c>
      <c r="S521" s="3"/>
      <c r="T521" s="3"/>
      <c r="U521" s="3"/>
      <c r="V521" s="3"/>
      <c r="W521" s="3"/>
      <c r="X521" s="3"/>
      <c r="Y521" s="3"/>
    </row>
    <row r="522" spans="1:25" ht="28" x14ac:dyDescent="0.15">
      <c r="A522" s="2">
        <v>43567.863340798613</v>
      </c>
      <c r="B522" s="3" t="s">
        <v>22</v>
      </c>
      <c r="C522" s="3" t="s">
        <v>50</v>
      </c>
      <c r="D522" s="3" t="s">
        <v>23</v>
      </c>
      <c r="E522" s="1" t="s">
        <v>896</v>
      </c>
      <c r="F522" s="1"/>
      <c r="G522" s="3"/>
      <c r="H522" s="3"/>
      <c r="I522" s="1"/>
      <c r="J522" s="3"/>
      <c r="K522" s="3"/>
      <c r="L522" s="1"/>
      <c r="M522" s="3"/>
      <c r="N522" s="1"/>
      <c r="O522" s="1" t="s">
        <v>897</v>
      </c>
      <c r="P522" s="3" t="s">
        <v>20</v>
      </c>
      <c r="Q522" s="1"/>
      <c r="R522" s="3" t="s">
        <v>21</v>
      </c>
      <c r="S522" s="3"/>
      <c r="T522" s="3"/>
      <c r="U522" s="3"/>
      <c r="V522" s="3"/>
      <c r="W522" s="3"/>
      <c r="X522" s="3"/>
      <c r="Y522" s="3"/>
    </row>
    <row r="523" spans="1:25" ht="42" x14ac:dyDescent="0.15">
      <c r="A523" s="2">
        <v>43567.901260486113</v>
      </c>
      <c r="B523" s="3" t="s">
        <v>22</v>
      </c>
      <c r="C523" s="3" t="s">
        <v>120</v>
      </c>
      <c r="D523" s="3" t="s">
        <v>23</v>
      </c>
      <c r="E523" s="1" t="s">
        <v>898</v>
      </c>
      <c r="F523" s="1"/>
      <c r="G523" s="3"/>
      <c r="H523" s="3"/>
      <c r="I523" s="1"/>
      <c r="J523" s="3"/>
      <c r="K523" s="3"/>
      <c r="L523" s="1"/>
      <c r="M523" s="3"/>
      <c r="N523" s="1"/>
      <c r="O523" s="1" t="s">
        <v>153</v>
      </c>
      <c r="P523" s="3" t="s">
        <v>26</v>
      </c>
      <c r="Q523" s="1"/>
      <c r="R523" s="3" t="s">
        <v>21</v>
      </c>
      <c r="S523" s="3"/>
      <c r="T523" s="3"/>
      <c r="U523" s="3"/>
      <c r="V523" s="3"/>
      <c r="W523" s="3"/>
      <c r="X523" s="3"/>
      <c r="Y523" s="3"/>
    </row>
    <row r="524" spans="1:25" ht="70" x14ac:dyDescent="0.15">
      <c r="A524" s="2">
        <v>43546.539663229167</v>
      </c>
      <c r="B524" s="3" t="s">
        <v>37</v>
      </c>
      <c r="C524" s="3" t="s">
        <v>90</v>
      </c>
      <c r="D524" s="3"/>
      <c r="E524" s="1" t="s">
        <v>899</v>
      </c>
      <c r="F524" s="1"/>
      <c r="G524" s="3"/>
      <c r="H524" s="3"/>
      <c r="I524" s="1"/>
      <c r="J524" s="3"/>
      <c r="K524" s="3"/>
      <c r="L524" s="1"/>
      <c r="M524" s="3" t="s">
        <v>26</v>
      </c>
      <c r="N524" s="1" t="s">
        <v>900</v>
      </c>
      <c r="O524" s="1"/>
      <c r="P524" s="3" t="s">
        <v>20</v>
      </c>
      <c r="Q524" s="1" t="s">
        <v>901</v>
      </c>
      <c r="R524" s="3" t="s">
        <v>802</v>
      </c>
      <c r="S524" s="3"/>
      <c r="T524" s="3"/>
      <c r="U524" s="3"/>
      <c r="V524" s="3"/>
      <c r="W524" s="3"/>
      <c r="X524" s="3"/>
      <c r="Y524" s="3"/>
    </row>
    <row r="525" spans="1:25" ht="28" x14ac:dyDescent="0.15">
      <c r="A525" s="2">
        <v>43567.982845983795</v>
      </c>
      <c r="B525" s="3" t="s">
        <v>22</v>
      </c>
      <c r="C525" s="3" t="s">
        <v>29</v>
      </c>
      <c r="D525" s="3" t="s">
        <v>23</v>
      </c>
      <c r="E525" s="1" t="s">
        <v>902</v>
      </c>
      <c r="F525" s="1"/>
      <c r="G525" s="3"/>
      <c r="H525" s="3"/>
      <c r="I525" s="1"/>
      <c r="J525" s="3"/>
      <c r="K525" s="3"/>
      <c r="L525" s="1"/>
      <c r="M525" s="3"/>
      <c r="N525" s="1"/>
      <c r="O525" s="1" t="s">
        <v>903</v>
      </c>
      <c r="P525" s="3" t="s">
        <v>26</v>
      </c>
      <c r="Q525" s="1" t="s">
        <v>904</v>
      </c>
      <c r="R525" s="3" t="s">
        <v>21</v>
      </c>
      <c r="S525" s="3"/>
      <c r="T525" s="3"/>
      <c r="U525" s="3"/>
      <c r="V525" s="3"/>
      <c r="W525" s="3"/>
      <c r="X525" s="3"/>
      <c r="Y525" s="3"/>
    </row>
    <row r="526" spans="1:25" ht="13" x14ac:dyDescent="0.15">
      <c r="A526" s="2">
        <v>43568.557712638889</v>
      </c>
      <c r="B526" s="3" t="s">
        <v>16</v>
      </c>
      <c r="C526" s="3" t="s">
        <v>19</v>
      </c>
      <c r="D526" s="3" t="s">
        <v>23</v>
      </c>
      <c r="E526" s="1"/>
      <c r="F526" s="1"/>
      <c r="G526" s="3"/>
      <c r="H526" s="3"/>
      <c r="I526" s="1"/>
      <c r="J526" s="3" t="s">
        <v>18</v>
      </c>
      <c r="K526" s="3" t="s">
        <v>19</v>
      </c>
      <c r="L526" s="1"/>
      <c r="M526" s="3"/>
      <c r="N526" s="1"/>
      <c r="O526" s="1"/>
      <c r="P526" s="3" t="s">
        <v>26</v>
      </c>
      <c r="Q526" s="1"/>
      <c r="R526" s="3" t="s">
        <v>21</v>
      </c>
      <c r="S526" s="3"/>
      <c r="T526" s="3"/>
      <c r="U526" s="3"/>
      <c r="V526" s="3"/>
      <c r="W526" s="3"/>
      <c r="X526" s="3"/>
      <c r="Y526" s="3"/>
    </row>
    <row r="527" spans="1:25" ht="28" x14ac:dyDescent="0.15">
      <c r="A527" s="2">
        <v>43568.593737280091</v>
      </c>
      <c r="B527" s="3" t="s">
        <v>16</v>
      </c>
      <c r="C527" s="3" t="s">
        <v>29</v>
      </c>
      <c r="D527" s="3" t="s">
        <v>23</v>
      </c>
      <c r="E527" s="1" t="s">
        <v>905</v>
      </c>
      <c r="F527" s="1"/>
      <c r="G527" s="3"/>
      <c r="H527" s="3"/>
      <c r="I527" s="1"/>
      <c r="J527" s="3" t="s">
        <v>36</v>
      </c>
      <c r="K527" s="3" t="s">
        <v>19</v>
      </c>
      <c r="L527" s="1" t="s">
        <v>906</v>
      </c>
      <c r="M527" s="3"/>
      <c r="N527" s="1"/>
      <c r="O527" s="1"/>
      <c r="P527" s="3" t="s">
        <v>20</v>
      </c>
      <c r="Q527" s="1"/>
      <c r="R527" s="3" t="s">
        <v>21</v>
      </c>
      <c r="S527" s="3"/>
      <c r="T527" s="3"/>
      <c r="U527" s="3"/>
      <c r="V527" s="3"/>
      <c r="W527" s="3"/>
      <c r="X527" s="3"/>
      <c r="Y527" s="3"/>
    </row>
    <row r="528" spans="1:25" ht="13" x14ac:dyDescent="0.15">
      <c r="A528" s="2">
        <v>43568.603290717598</v>
      </c>
      <c r="B528" s="3" t="s">
        <v>16</v>
      </c>
      <c r="C528" s="3" t="s">
        <v>29</v>
      </c>
      <c r="D528" s="3" t="s">
        <v>23</v>
      </c>
      <c r="E528" s="1"/>
      <c r="F528" s="1"/>
      <c r="G528" s="3"/>
      <c r="H528" s="3"/>
      <c r="I528" s="1"/>
      <c r="J528" s="3" t="s">
        <v>18</v>
      </c>
      <c r="K528" s="3" t="s">
        <v>19</v>
      </c>
      <c r="L528" s="1"/>
      <c r="M528" s="3"/>
      <c r="N528" s="1"/>
      <c r="O528" s="1"/>
      <c r="P528" s="3" t="s">
        <v>26</v>
      </c>
      <c r="Q528" s="1"/>
      <c r="R528" s="3" t="s">
        <v>21</v>
      </c>
      <c r="S528" s="3"/>
      <c r="T528" s="3"/>
      <c r="U528" s="3"/>
      <c r="V528" s="3"/>
      <c r="W528" s="3"/>
      <c r="X528" s="3"/>
      <c r="Y528" s="3"/>
    </row>
    <row r="529" spans="1:25" ht="13" x14ac:dyDescent="0.15">
      <c r="A529" s="2">
        <v>43568.603630555561</v>
      </c>
      <c r="B529" s="3" t="s">
        <v>16</v>
      </c>
      <c r="C529" s="3" t="s">
        <v>156</v>
      </c>
      <c r="D529" s="3" t="s">
        <v>23</v>
      </c>
      <c r="E529" s="1"/>
      <c r="F529" s="1"/>
      <c r="G529" s="3"/>
      <c r="H529" s="3"/>
      <c r="I529" s="1"/>
      <c r="J529" s="3" t="s">
        <v>18</v>
      </c>
      <c r="K529" s="3" t="s">
        <v>19</v>
      </c>
      <c r="L529" s="1"/>
      <c r="M529" s="3"/>
      <c r="N529" s="1"/>
      <c r="O529" s="1"/>
      <c r="P529" s="3" t="s">
        <v>26</v>
      </c>
      <c r="Q529" s="1"/>
      <c r="R529" s="3" t="s">
        <v>21</v>
      </c>
      <c r="S529" s="3"/>
      <c r="T529" s="3"/>
      <c r="U529" s="3"/>
      <c r="V529" s="3"/>
      <c r="W529" s="3"/>
      <c r="X529" s="3"/>
      <c r="Y529" s="3"/>
    </row>
    <row r="530" spans="1:25" ht="70" x14ac:dyDescent="0.15">
      <c r="A530" s="2">
        <v>43546.630328506944</v>
      </c>
      <c r="B530" s="3" t="s">
        <v>16</v>
      </c>
      <c r="C530" s="3" t="s">
        <v>19</v>
      </c>
      <c r="D530" s="3"/>
      <c r="E530" s="1" t="s">
        <v>907</v>
      </c>
      <c r="F530" s="1"/>
      <c r="G530" s="3"/>
      <c r="H530" s="3"/>
      <c r="I530" s="1"/>
      <c r="J530" s="3" t="s">
        <v>18</v>
      </c>
      <c r="K530" s="3" t="s">
        <v>19</v>
      </c>
      <c r="L530" s="1"/>
      <c r="M530" s="3"/>
      <c r="N530" s="1"/>
      <c r="O530" s="1"/>
      <c r="P530" s="3" t="s">
        <v>26</v>
      </c>
      <c r="Q530" s="1" t="s">
        <v>908</v>
      </c>
      <c r="R530" s="3" t="s">
        <v>802</v>
      </c>
      <c r="S530" s="3"/>
      <c r="T530" s="3"/>
      <c r="U530" s="3"/>
      <c r="V530" s="3"/>
      <c r="W530" s="3"/>
      <c r="X530" s="3"/>
      <c r="Y530" s="3"/>
    </row>
    <row r="531" spans="1:25" ht="13" x14ac:dyDescent="0.15">
      <c r="A531" s="2">
        <v>43568.833483182869</v>
      </c>
      <c r="B531" s="3" t="s">
        <v>16</v>
      </c>
      <c r="C531" s="3" t="s">
        <v>120</v>
      </c>
      <c r="D531" s="3" t="s">
        <v>23</v>
      </c>
      <c r="E531" s="1"/>
      <c r="F531" s="1"/>
      <c r="G531" s="3"/>
      <c r="H531" s="3"/>
      <c r="I531" s="1"/>
      <c r="J531" s="3" t="s">
        <v>36</v>
      </c>
      <c r="K531" s="3" t="s">
        <v>19</v>
      </c>
      <c r="L531" s="1"/>
      <c r="M531" s="3"/>
      <c r="N531" s="1"/>
      <c r="O531" s="1"/>
      <c r="P531" s="3" t="s">
        <v>20</v>
      </c>
      <c r="Q531" s="1"/>
      <c r="R531" s="3" t="s">
        <v>21</v>
      </c>
      <c r="S531" s="3"/>
      <c r="T531" s="3"/>
      <c r="U531" s="3"/>
      <c r="V531" s="3"/>
      <c r="W531" s="3"/>
      <c r="X531" s="3"/>
      <c r="Y531" s="3"/>
    </row>
    <row r="532" spans="1:25" ht="70" x14ac:dyDescent="0.15">
      <c r="A532" s="2">
        <v>43569.021172974535</v>
      </c>
      <c r="B532" s="3" t="s">
        <v>16</v>
      </c>
      <c r="C532" s="3" t="s">
        <v>19</v>
      </c>
      <c r="D532" s="3" t="s">
        <v>23</v>
      </c>
      <c r="E532" s="1" t="s">
        <v>909</v>
      </c>
      <c r="F532" s="1"/>
      <c r="G532" s="3"/>
      <c r="H532" s="3"/>
      <c r="I532" s="1"/>
      <c r="J532" s="3" t="s">
        <v>36</v>
      </c>
      <c r="K532" s="3" t="s">
        <v>19</v>
      </c>
      <c r="L532" s="1" t="s">
        <v>910</v>
      </c>
      <c r="M532" s="3"/>
      <c r="N532" s="1"/>
      <c r="O532" s="1"/>
      <c r="P532" s="3" t="s">
        <v>26</v>
      </c>
      <c r="Q532" s="1"/>
      <c r="R532" s="3" t="s">
        <v>21</v>
      </c>
      <c r="S532" s="3"/>
      <c r="T532" s="3"/>
      <c r="U532" s="3"/>
      <c r="V532" s="3"/>
      <c r="W532" s="3"/>
      <c r="X532" s="3"/>
      <c r="Y532" s="3"/>
    </row>
    <row r="533" spans="1:25" ht="56" x14ac:dyDescent="0.15">
      <c r="A533" s="2">
        <v>43569.102777638887</v>
      </c>
      <c r="B533" s="3" t="s">
        <v>16</v>
      </c>
      <c r="C533" s="3" t="s">
        <v>29</v>
      </c>
      <c r="D533" s="3" t="s">
        <v>23</v>
      </c>
      <c r="E533" s="1"/>
      <c r="F533" s="1"/>
      <c r="G533" s="3"/>
      <c r="H533" s="3"/>
      <c r="I533" s="1"/>
      <c r="J533" s="3" t="s">
        <v>36</v>
      </c>
      <c r="K533" s="3" t="s">
        <v>19</v>
      </c>
      <c r="L533" s="1" t="s">
        <v>911</v>
      </c>
      <c r="M533" s="3"/>
      <c r="N533" s="1"/>
      <c r="O533" s="1"/>
      <c r="P533" s="3" t="s">
        <v>26</v>
      </c>
      <c r="Q533" s="1"/>
      <c r="R533" s="3" t="s">
        <v>21</v>
      </c>
      <c r="S533" s="3"/>
      <c r="T533" s="3"/>
      <c r="U533" s="3"/>
      <c r="V533" s="3"/>
      <c r="W533" s="3"/>
      <c r="X533" s="3"/>
      <c r="Y533" s="3"/>
    </row>
    <row r="534" spans="1:25" ht="13" x14ac:dyDescent="0.15">
      <c r="A534" s="2">
        <v>43569.379666736109</v>
      </c>
      <c r="B534" s="3" t="s">
        <v>16</v>
      </c>
      <c r="C534" s="3" t="s">
        <v>29</v>
      </c>
      <c r="D534" s="3" t="s">
        <v>23</v>
      </c>
      <c r="E534" s="1"/>
      <c r="F534" s="1"/>
      <c r="G534" s="3"/>
      <c r="H534" s="3"/>
      <c r="I534" s="1"/>
      <c r="J534" s="3" t="s">
        <v>18</v>
      </c>
      <c r="K534" s="3" t="s">
        <v>19</v>
      </c>
      <c r="L534" s="1"/>
      <c r="M534" s="3"/>
      <c r="N534" s="1"/>
      <c r="O534" s="1"/>
      <c r="P534" s="3" t="s">
        <v>26</v>
      </c>
      <c r="Q534" s="1"/>
      <c r="R534" s="3" t="s">
        <v>21</v>
      </c>
      <c r="S534" s="3"/>
      <c r="T534" s="3"/>
      <c r="U534" s="3"/>
      <c r="V534" s="3"/>
      <c r="W534" s="3"/>
      <c r="X534" s="3"/>
      <c r="Y534" s="3"/>
    </row>
    <row r="535" spans="1:25" ht="42" x14ac:dyDescent="0.15">
      <c r="A535" s="2">
        <v>43569.41773523148</v>
      </c>
      <c r="B535" s="3" t="s">
        <v>37</v>
      </c>
      <c r="C535" s="3" t="s">
        <v>37</v>
      </c>
      <c r="D535" s="3" t="s">
        <v>68</v>
      </c>
      <c r="E535" s="1" t="s">
        <v>912</v>
      </c>
      <c r="F535" s="1"/>
      <c r="G535" s="3"/>
      <c r="H535" s="3"/>
      <c r="I535" s="1"/>
      <c r="J535" s="3"/>
      <c r="K535" s="3"/>
      <c r="L535" s="1"/>
      <c r="M535" s="3" t="s">
        <v>20</v>
      </c>
      <c r="N535" s="1" t="s">
        <v>913</v>
      </c>
      <c r="O535" s="1"/>
      <c r="P535" s="3" t="s">
        <v>20</v>
      </c>
      <c r="Q535" s="1"/>
      <c r="R535" s="3" t="s">
        <v>21</v>
      </c>
      <c r="S535" s="3"/>
      <c r="T535" s="3"/>
      <c r="U535" s="3"/>
      <c r="V535" s="3"/>
      <c r="W535" s="3"/>
      <c r="X535" s="3"/>
      <c r="Y535" s="3"/>
    </row>
    <row r="536" spans="1:25" ht="13" x14ac:dyDescent="0.15">
      <c r="A536" s="2">
        <v>43569.540760706019</v>
      </c>
      <c r="B536" s="3" t="s">
        <v>16</v>
      </c>
      <c r="C536" s="3" t="s">
        <v>19</v>
      </c>
      <c r="D536" s="3" t="s">
        <v>23</v>
      </c>
      <c r="E536" s="1"/>
      <c r="F536" s="1"/>
      <c r="G536" s="3"/>
      <c r="H536" s="3"/>
      <c r="I536" s="1"/>
      <c r="J536" s="3" t="s">
        <v>18</v>
      </c>
      <c r="K536" s="3" t="s">
        <v>19</v>
      </c>
      <c r="L536" s="1"/>
      <c r="M536" s="3"/>
      <c r="N536" s="1"/>
      <c r="O536" s="1"/>
      <c r="P536" s="3" t="s">
        <v>20</v>
      </c>
      <c r="Q536" s="1"/>
      <c r="R536" s="3" t="s">
        <v>21</v>
      </c>
      <c r="S536" s="3"/>
      <c r="T536" s="3"/>
      <c r="U536" s="3"/>
      <c r="V536" s="3"/>
      <c r="W536" s="3"/>
      <c r="X536" s="3"/>
      <c r="Y536" s="3"/>
    </row>
    <row r="537" spans="1:25" ht="42" x14ac:dyDescent="0.15">
      <c r="A537" s="2">
        <v>43547.247826064813</v>
      </c>
      <c r="B537" s="3" t="s">
        <v>22</v>
      </c>
      <c r="C537" s="3" t="s">
        <v>29</v>
      </c>
      <c r="D537" s="3" t="s">
        <v>23</v>
      </c>
      <c r="E537" s="1" t="s">
        <v>914</v>
      </c>
      <c r="F537" s="1"/>
      <c r="G537" s="3"/>
      <c r="H537" s="3"/>
      <c r="I537" s="1"/>
      <c r="J537" s="3"/>
      <c r="K537" s="3"/>
      <c r="L537" s="1"/>
      <c r="M537" s="3"/>
      <c r="N537" s="1"/>
      <c r="O537" s="1" t="s">
        <v>915</v>
      </c>
      <c r="P537" s="3" t="s">
        <v>26</v>
      </c>
      <c r="Q537" s="1" t="s">
        <v>916</v>
      </c>
      <c r="R537" s="3" t="s">
        <v>802</v>
      </c>
      <c r="S537" s="3"/>
      <c r="T537" s="3"/>
      <c r="U537" s="3"/>
      <c r="V537" s="3"/>
      <c r="W537" s="3"/>
      <c r="X537" s="3"/>
      <c r="Y537" s="3"/>
    </row>
    <row r="538" spans="1:25" ht="28" x14ac:dyDescent="0.15">
      <c r="A538" s="2">
        <v>43547.542522129632</v>
      </c>
      <c r="B538" s="3" t="s">
        <v>16</v>
      </c>
      <c r="C538" s="3" t="s">
        <v>29</v>
      </c>
      <c r="D538" s="3" t="s">
        <v>23</v>
      </c>
      <c r="E538" s="1" t="s">
        <v>917</v>
      </c>
      <c r="F538" s="1"/>
      <c r="G538" s="3"/>
      <c r="H538" s="3"/>
      <c r="I538" s="1"/>
      <c r="J538" s="3" t="s">
        <v>18</v>
      </c>
      <c r="K538" s="3" t="s">
        <v>19</v>
      </c>
      <c r="L538" s="1"/>
      <c r="M538" s="3"/>
      <c r="N538" s="1"/>
      <c r="O538" s="1"/>
      <c r="P538" s="3" t="s">
        <v>26</v>
      </c>
      <c r="Q538" s="1" t="s">
        <v>918</v>
      </c>
      <c r="R538" s="3" t="s">
        <v>802</v>
      </c>
      <c r="S538" s="3"/>
      <c r="T538" s="3"/>
      <c r="U538" s="3"/>
      <c r="V538" s="3"/>
      <c r="W538" s="3"/>
      <c r="X538" s="3"/>
      <c r="Y538" s="3"/>
    </row>
    <row r="539" spans="1:25" ht="13" x14ac:dyDescent="0.15">
      <c r="A539" s="2">
        <v>43569.729017430553</v>
      </c>
      <c r="B539" s="3" t="s">
        <v>22</v>
      </c>
      <c r="C539" s="3" t="s">
        <v>17</v>
      </c>
      <c r="D539" s="3" t="s">
        <v>23</v>
      </c>
      <c r="E539" s="1"/>
      <c r="F539" s="1"/>
      <c r="G539" s="3"/>
      <c r="H539" s="3"/>
      <c r="I539" s="1"/>
      <c r="J539" s="3"/>
      <c r="K539" s="3"/>
      <c r="L539" s="1"/>
      <c r="M539" s="3"/>
      <c r="N539" s="1"/>
      <c r="O539" s="1"/>
      <c r="P539" s="3" t="s">
        <v>20</v>
      </c>
      <c r="Q539" s="1"/>
      <c r="R539" s="3" t="s">
        <v>21</v>
      </c>
      <c r="S539" s="3"/>
      <c r="T539" s="3"/>
      <c r="U539" s="3"/>
      <c r="V539" s="3"/>
      <c r="W539" s="3"/>
      <c r="X539" s="3"/>
      <c r="Y539" s="3"/>
    </row>
    <row r="540" spans="1:25" ht="28" x14ac:dyDescent="0.15">
      <c r="A540" s="2">
        <v>43547.544070752316</v>
      </c>
      <c r="B540" s="3" t="s">
        <v>22</v>
      </c>
      <c r="C540" s="3" t="s">
        <v>19</v>
      </c>
      <c r="D540" s="3" t="s">
        <v>23</v>
      </c>
      <c r="E540" s="1" t="s">
        <v>919</v>
      </c>
      <c r="F540" s="1"/>
      <c r="G540" s="3"/>
      <c r="H540" s="3"/>
      <c r="I540" s="1"/>
      <c r="J540" s="3"/>
      <c r="K540" s="3"/>
      <c r="L540" s="1"/>
      <c r="M540" s="3"/>
      <c r="N540" s="1"/>
      <c r="O540" s="1" t="s">
        <v>920</v>
      </c>
      <c r="P540" s="3" t="s">
        <v>26</v>
      </c>
      <c r="Q540" s="1" t="s">
        <v>921</v>
      </c>
      <c r="R540" s="3" t="s">
        <v>802</v>
      </c>
      <c r="S540" s="3"/>
      <c r="T540" s="3"/>
      <c r="U540" s="3"/>
      <c r="V540" s="3"/>
      <c r="W540" s="3"/>
      <c r="X540" s="3"/>
      <c r="Y540" s="3"/>
    </row>
    <row r="541" spans="1:25" ht="280" x14ac:dyDescent="0.15">
      <c r="A541" s="2">
        <v>43548.074457696755</v>
      </c>
      <c r="B541" s="3" t="s">
        <v>22</v>
      </c>
      <c r="C541" s="3" t="s">
        <v>17</v>
      </c>
      <c r="D541" s="3" t="s">
        <v>23</v>
      </c>
      <c r="E541" s="1" t="s">
        <v>922</v>
      </c>
      <c r="F541" s="1"/>
      <c r="G541" s="3"/>
      <c r="H541" s="3"/>
      <c r="I541" s="1"/>
      <c r="J541" s="3"/>
      <c r="K541" s="3"/>
      <c r="L541" s="1"/>
      <c r="M541" s="3"/>
      <c r="N541" s="1"/>
      <c r="O541" s="1" t="s">
        <v>923</v>
      </c>
      <c r="P541" s="3" t="s">
        <v>26</v>
      </c>
      <c r="Q541" s="1" t="s">
        <v>924</v>
      </c>
      <c r="R541" s="3" t="s">
        <v>802</v>
      </c>
      <c r="S541" s="3"/>
      <c r="T541" s="3"/>
      <c r="U541" s="3"/>
      <c r="V541" s="3"/>
      <c r="W541" s="3"/>
      <c r="X541" s="3"/>
      <c r="Y541" s="3"/>
    </row>
    <row r="542" spans="1:25" ht="13" x14ac:dyDescent="0.15">
      <c r="A542" s="2">
        <v>43569.855764236112</v>
      </c>
      <c r="B542" s="3" t="s">
        <v>16</v>
      </c>
      <c r="C542" s="3" t="s">
        <v>317</v>
      </c>
      <c r="D542" s="7" t="s">
        <v>368</v>
      </c>
      <c r="E542" s="1"/>
      <c r="F542" s="1"/>
      <c r="G542" s="3"/>
      <c r="H542" s="3"/>
      <c r="I542" s="1"/>
      <c r="J542" s="3"/>
      <c r="K542" s="3" t="s">
        <v>19</v>
      </c>
      <c r="L542" s="1"/>
      <c r="M542" s="3"/>
      <c r="N542" s="1"/>
      <c r="O542" s="1"/>
      <c r="P542" s="3" t="s">
        <v>26</v>
      </c>
      <c r="Q542" s="1"/>
      <c r="R542" s="3" t="s">
        <v>21</v>
      </c>
      <c r="S542" s="3"/>
      <c r="T542" s="3"/>
      <c r="U542" s="3"/>
      <c r="V542" s="3"/>
      <c r="W542" s="3"/>
      <c r="X542" s="3"/>
      <c r="Y542" s="3"/>
    </row>
    <row r="543" spans="1:25" ht="13" x14ac:dyDescent="0.15">
      <c r="A543" s="2">
        <v>43569.864234513894</v>
      </c>
      <c r="B543" s="3" t="s">
        <v>16</v>
      </c>
      <c r="C543" s="3" t="s">
        <v>19</v>
      </c>
      <c r="D543" s="3" t="s">
        <v>68</v>
      </c>
      <c r="E543" s="1"/>
      <c r="F543" s="1"/>
      <c r="G543" s="3"/>
      <c r="H543" s="3"/>
      <c r="I543" s="1"/>
      <c r="J543" s="3" t="s">
        <v>36</v>
      </c>
      <c r="K543" s="3" t="s">
        <v>19</v>
      </c>
      <c r="L543" s="1"/>
      <c r="M543" s="3"/>
      <c r="N543" s="1"/>
      <c r="O543" s="1"/>
      <c r="P543" s="3" t="s">
        <v>26</v>
      </c>
      <c r="Q543" s="1"/>
      <c r="R543" s="3" t="s">
        <v>21</v>
      </c>
      <c r="S543" s="3"/>
      <c r="T543" s="3"/>
      <c r="U543" s="3"/>
      <c r="V543" s="3"/>
      <c r="W543" s="3"/>
      <c r="X543" s="3"/>
      <c r="Y543" s="3"/>
    </row>
    <row r="544" spans="1:25" ht="14" x14ac:dyDescent="0.15">
      <c r="A544" s="2">
        <v>43569.892456747686</v>
      </c>
      <c r="B544" s="3" t="s">
        <v>22</v>
      </c>
      <c r="C544" s="3" t="s">
        <v>50</v>
      </c>
      <c r="D544" s="7" t="s">
        <v>368</v>
      </c>
      <c r="E544" s="1" t="s">
        <v>925</v>
      </c>
      <c r="F544" s="1"/>
      <c r="G544" s="3"/>
      <c r="H544" s="3"/>
      <c r="I544" s="1"/>
      <c r="J544" s="3"/>
      <c r="K544" s="3"/>
      <c r="L544" s="1"/>
      <c r="M544" s="3"/>
      <c r="N544" s="1"/>
      <c r="O544" s="1" t="s">
        <v>138</v>
      </c>
      <c r="P544" s="3" t="s">
        <v>20</v>
      </c>
      <c r="Q544" s="1"/>
      <c r="R544" s="3" t="s">
        <v>21</v>
      </c>
      <c r="S544" s="3"/>
      <c r="T544" s="3"/>
      <c r="U544" s="3"/>
      <c r="V544" s="3"/>
      <c r="W544" s="3"/>
      <c r="X544" s="3"/>
      <c r="Y544" s="3"/>
    </row>
    <row r="545" spans="1:25" ht="42" x14ac:dyDescent="0.15">
      <c r="A545" s="2">
        <v>43569.959382986111</v>
      </c>
      <c r="B545" s="3" t="s">
        <v>22</v>
      </c>
      <c r="C545" s="3" t="s">
        <v>19</v>
      </c>
      <c r="D545" s="3" t="s">
        <v>68</v>
      </c>
      <c r="E545" s="1" t="s">
        <v>926</v>
      </c>
      <c r="F545" s="1"/>
      <c r="G545" s="3"/>
      <c r="H545" s="3"/>
      <c r="I545" s="1"/>
      <c r="J545" s="3"/>
      <c r="K545" s="3"/>
      <c r="L545" s="1"/>
      <c r="M545" s="3"/>
      <c r="N545" s="1"/>
      <c r="O545" s="1" t="s">
        <v>927</v>
      </c>
      <c r="P545" s="3" t="s">
        <v>26</v>
      </c>
      <c r="Q545" s="1"/>
      <c r="R545" s="3" t="s">
        <v>21</v>
      </c>
      <c r="S545" s="3"/>
      <c r="T545" s="3"/>
      <c r="U545" s="3"/>
      <c r="V545" s="3"/>
      <c r="W545" s="3"/>
      <c r="X545" s="3"/>
      <c r="Y545" s="3"/>
    </row>
    <row r="546" spans="1:25" ht="13" x14ac:dyDescent="0.15">
      <c r="A546" s="2">
        <v>43570.205600324072</v>
      </c>
      <c r="B546" s="3" t="s">
        <v>16</v>
      </c>
      <c r="C546" s="3" t="s">
        <v>50</v>
      </c>
      <c r="D546" s="3" t="s">
        <v>23</v>
      </c>
      <c r="E546" s="1"/>
      <c r="F546" s="1"/>
      <c r="G546" s="3"/>
      <c r="H546" s="3"/>
      <c r="I546" s="1"/>
      <c r="J546" s="3" t="s">
        <v>18</v>
      </c>
      <c r="K546" s="3"/>
      <c r="L546" s="1"/>
      <c r="M546" s="3"/>
      <c r="N546" s="1"/>
      <c r="O546" s="1"/>
      <c r="P546" s="3" t="s">
        <v>26</v>
      </c>
      <c r="Q546" s="1"/>
      <c r="R546" s="3" t="s">
        <v>21</v>
      </c>
      <c r="S546" s="3"/>
      <c r="T546" s="3"/>
      <c r="U546" s="3"/>
      <c r="V546" s="3"/>
      <c r="W546" s="3"/>
      <c r="X546" s="3"/>
      <c r="Y546" s="3"/>
    </row>
    <row r="547" spans="1:25" ht="28" x14ac:dyDescent="0.15">
      <c r="A547" s="2">
        <v>43570.340736527782</v>
      </c>
      <c r="B547" s="3" t="s">
        <v>16</v>
      </c>
      <c r="C547" s="3" t="s">
        <v>50</v>
      </c>
      <c r="D547" s="3" t="s">
        <v>23</v>
      </c>
      <c r="E547" s="1" t="s">
        <v>928</v>
      </c>
      <c r="F547" s="1"/>
      <c r="G547" s="3"/>
      <c r="H547" s="3"/>
      <c r="I547" s="1"/>
      <c r="J547" s="3" t="s">
        <v>43</v>
      </c>
      <c r="K547" s="3" t="s">
        <v>929</v>
      </c>
      <c r="L547" s="1" t="s">
        <v>930</v>
      </c>
      <c r="M547" s="3"/>
      <c r="N547" s="1"/>
      <c r="O547" s="1"/>
      <c r="P547" s="3" t="s">
        <v>20</v>
      </c>
      <c r="Q547" s="1"/>
      <c r="R547" s="3" t="s">
        <v>21</v>
      </c>
      <c r="S547" s="3"/>
      <c r="T547" s="3"/>
      <c r="U547" s="3"/>
      <c r="V547" s="3"/>
      <c r="W547" s="3"/>
      <c r="X547" s="3"/>
      <c r="Y547" s="3"/>
    </row>
    <row r="548" spans="1:25" ht="13" x14ac:dyDescent="0.15">
      <c r="A548" s="2">
        <v>43570.394583622685</v>
      </c>
      <c r="B548" s="3" t="s">
        <v>16</v>
      </c>
      <c r="C548" s="3" t="s">
        <v>29</v>
      </c>
      <c r="D548" s="3" t="s">
        <v>23</v>
      </c>
      <c r="E548" s="1"/>
      <c r="F548" s="1"/>
      <c r="G548" s="3"/>
      <c r="H548" s="3"/>
      <c r="I548" s="1"/>
      <c r="J548" s="3" t="s">
        <v>43</v>
      </c>
      <c r="K548" s="3" t="s">
        <v>19</v>
      </c>
      <c r="L548" s="1"/>
      <c r="M548" s="3"/>
      <c r="N548" s="1"/>
      <c r="O548" s="1"/>
      <c r="P548" s="3" t="s">
        <v>26</v>
      </c>
      <c r="Q548" s="1"/>
      <c r="R548" s="3" t="s">
        <v>21</v>
      </c>
      <c r="S548" s="3"/>
      <c r="T548" s="3"/>
      <c r="U548" s="3"/>
      <c r="V548" s="3"/>
      <c r="W548" s="3"/>
      <c r="X548" s="3"/>
      <c r="Y548" s="3"/>
    </row>
    <row r="549" spans="1:25" ht="140" x14ac:dyDescent="0.15">
      <c r="A549" s="2">
        <v>43548.773555555556</v>
      </c>
      <c r="B549" s="3" t="s">
        <v>22</v>
      </c>
      <c r="C549" s="3" t="s">
        <v>50</v>
      </c>
      <c r="D549" s="3" t="s">
        <v>424</v>
      </c>
      <c r="E549" s="1" t="s">
        <v>931</v>
      </c>
      <c r="F549" s="1"/>
      <c r="G549" s="3"/>
      <c r="H549" s="3"/>
      <c r="I549" s="1"/>
      <c r="J549" s="3"/>
      <c r="K549" s="3"/>
      <c r="L549" s="1"/>
      <c r="M549" s="3"/>
      <c r="N549" s="1"/>
      <c r="O549" s="1" t="s">
        <v>932</v>
      </c>
      <c r="P549" s="3" t="s">
        <v>26</v>
      </c>
      <c r="Q549" s="1" t="s">
        <v>933</v>
      </c>
      <c r="R549" s="3" t="s">
        <v>802</v>
      </c>
      <c r="S549" s="3"/>
      <c r="T549" s="3"/>
      <c r="U549" s="3"/>
      <c r="V549" s="3"/>
      <c r="W549" s="3"/>
      <c r="X549" s="3"/>
      <c r="Y549" s="3"/>
    </row>
    <row r="550" spans="1:25" ht="28" x14ac:dyDescent="0.15">
      <c r="A550" s="2">
        <v>43571.001740162035</v>
      </c>
      <c r="B550" s="3" t="s">
        <v>22</v>
      </c>
      <c r="C550" s="3" t="s">
        <v>934</v>
      </c>
      <c r="D550" s="3" t="s">
        <v>23</v>
      </c>
      <c r="E550" s="1" t="s">
        <v>935</v>
      </c>
      <c r="F550" s="1"/>
      <c r="G550" s="3"/>
      <c r="H550" s="3"/>
      <c r="I550" s="1"/>
      <c r="J550" s="3"/>
      <c r="K550" s="3"/>
      <c r="L550" s="1"/>
      <c r="M550" s="3"/>
      <c r="N550" s="1"/>
      <c r="O550" s="1" t="s">
        <v>936</v>
      </c>
      <c r="P550" s="3" t="s">
        <v>26</v>
      </c>
      <c r="Q550" s="1" t="s">
        <v>937</v>
      </c>
      <c r="R550" s="3" t="s">
        <v>21</v>
      </c>
      <c r="S550" s="3"/>
      <c r="T550" s="3"/>
      <c r="U550" s="3"/>
      <c r="V550" s="3"/>
      <c r="W550" s="3"/>
      <c r="X550" s="3"/>
      <c r="Y550" s="3"/>
    </row>
    <row r="551" spans="1:25" ht="42" x14ac:dyDescent="0.15">
      <c r="A551" s="2">
        <v>43571.568140972224</v>
      </c>
      <c r="B551" s="3" t="s">
        <v>16</v>
      </c>
      <c r="C551" s="3" t="s">
        <v>19</v>
      </c>
      <c r="D551" s="3" t="s">
        <v>23</v>
      </c>
      <c r="E551" s="1" t="s">
        <v>938</v>
      </c>
      <c r="F551" s="1"/>
      <c r="G551" s="3"/>
      <c r="H551" s="3"/>
      <c r="I551" s="1"/>
      <c r="J551" s="3" t="s">
        <v>18</v>
      </c>
      <c r="K551" s="3" t="s">
        <v>19</v>
      </c>
      <c r="L551" s="1" t="s">
        <v>939</v>
      </c>
      <c r="M551" s="3"/>
      <c r="N551" s="1"/>
      <c r="O551" s="1"/>
      <c r="P551" s="3" t="s">
        <v>26</v>
      </c>
      <c r="Q551" s="1"/>
      <c r="R551" s="3" t="s">
        <v>21</v>
      </c>
      <c r="S551" s="3"/>
      <c r="T551" s="3"/>
      <c r="U551" s="3"/>
      <c r="V551" s="3"/>
      <c r="W551" s="3"/>
      <c r="X551" s="3"/>
      <c r="Y551" s="3"/>
    </row>
    <row r="552" spans="1:25" ht="28" x14ac:dyDescent="0.15">
      <c r="A552" s="2">
        <v>43571.652257766204</v>
      </c>
      <c r="B552" s="3" t="s">
        <v>22</v>
      </c>
      <c r="C552" s="3" t="s">
        <v>29</v>
      </c>
      <c r="D552" s="3" t="s">
        <v>68</v>
      </c>
      <c r="E552" s="1" t="s">
        <v>940</v>
      </c>
      <c r="F552" s="1"/>
      <c r="G552" s="3"/>
      <c r="H552" s="3"/>
      <c r="I552" s="1"/>
      <c r="J552" s="3"/>
      <c r="K552" s="3"/>
      <c r="L552" s="1"/>
      <c r="M552" s="3"/>
      <c r="N552" s="1"/>
      <c r="O552" s="1"/>
      <c r="P552" s="3" t="s">
        <v>26</v>
      </c>
      <c r="Q552" s="1"/>
      <c r="R552" s="3" t="s">
        <v>21</v>
      </c>
      <c r="S552" s="3"/>
      <c r="T552" s="3"/>
      <c r="U552" s="3"/>
      <c r="V552" s="3"/>
      <c r="W552" s="3"/>
      <c r="X552" s="3"/>
      <c r="Y552" s="3"/>
    </row>
    <row r="553" spans="1:25" ht="28" x14ac:dyDescent="0.15">
      <c r="A553" s="2">
        <v>43571.888098206022</v>
      </c>
      <c r="B553" s="3" t="s">
        <v>22</v>
      </c>
      <c r="C553" s="3" t="s">
        <v>29</v>
      </c>
      <c r="D553" s="3" t="s">
        <v>23</v>
      </c>
      <c r="E553" s="1"/>
      <c r="F553" s="1"/>
      <c r="G553" s="3"/>
      <c r="H553" s="3"/>
      <c r="I553" s="1"/>
      <c r="J553" s="3"/>
      <c r="K553" s="3"/>
      <c r="L553" s="1"/>
      <c r="M553" s="3"/>
      <c r="N553" s="1"/>
      <c r="O553" s="1" t="s">
        <v>941</v>
      </c>
      <c r="P553" s="3" t="s">
        <v>26</v>
      </c>
      <c r="Q553" s="1"/>
      <c r="R553" s="3" t="s">
        <v>21</v>
      </c>
      <c r="S553" s="3"/>
      <c r="T553" s="3"/>
      <c r="U553" s="3"/>
      <c r="V553" s="3"/>
      <c r="W553" s="3"/>
      <c r="X553" s="3"/>
      <c r="Y553" s="3"/>
    </row>
    <row r="554" spans="1:25" ht="14" x14ac:dyDescent="0.15">
      <c r="A554" s="2">
        <v>43571.984060763891</v>
      </c>
      <c r="B554" s="3" t="s">
        <v>16</v>
      </c>
      <c r="C554" s="3" t="s">
        <v>29</v>
      </c>
      <c r="D554" s="3" t="s">
        <v>23</v>
      </c>
      <c r="E554" s="1" t="s">
        <v>942</v>
      </c>
      <c r="F554" s="1"/>
      <c r="G554" s="3"/>
      <c r="H554" s="3"/>
      <c r="I554" s="1"/>
      <c r="J554" s="3" t="s">
        <v>18</v>
      </c>
      <c r="K554" s="3" t="s">
        <v>19</v>
      </c>
      <c r="L554" s="1" t="s">
        <v>943</v>
      </c>
      <c r="M554" s="3"/>
      <c r="N554" s="1"/>
      <c r="O554" s="1"/>
      <c r="P554" s="3" t="s">
        <v>26</v>
      </c>
      <c r="Q554" s="1" t="s">
        <v>944</v>
      </c>
      <c r="R554" s="3" t="s">
        <v>21</v>
      </c>
      <c r="S554" s="3"/>
      <c r="T554" s="3"/>
      <c r="U554" s="3"/>
      <c r="V554" s="3"/>
      <c r="W554" s="3"/>
      <c r="X554" s="3"/>
      <c r="Y554" s="3"/>
    </row>
    <row r="555" spans="1:25" ht="42" x14ac:dyDescent="0.15">
      <c r="A555" s="2">
        <v>43549.428560381944</v>
      </c>
      <c r="B555" s="3" t="s">
        <v>16</v>
      </c>
      <c r="C555" s="3" t="s">
        <v>31</v>
      </c>
      <c r="D555" s="3" t="s">
        <v>23</v>
      </c>
      <c r="E555" s="1"/>
      <c r="F555" s="1"/>
      <c r="G555" s="3"/>
      <c r="H555" s="3"/>
      <c r="I555" s="1"/>
      <c r="J555" s="3" t="s">
        <v>161</v>
      </c>
      <c r="K555" s="3" t="s">
        <v>19</v>
      </c>
      <c r="L555" s="1" t="s">
        <v>945</v>
      </c>
      <c r="M555" s="3"/>
      <c r="N555" s="1"/>
      <c r="O555" s="1"/>
      <c r="P555" s="3" t="s">
        <v>26</v>
      </c>
      <c r="Q555" s="1" t="s">
        <v>946</v>
      </c>
      <c r="R555" s="3" t="s">
        <v>802</v>
      </c>
      <c r="S555" s="3"/>
      <c r="T555" s="3"/>
      <c r="U555" s="3"/>
      <c r="V555" s="3"/>
      <c r="W555" s="3"/>
      <c r="X555" s="3"/>
      <c r="Y555" s="3"/>
    </row>
    <row r="556" spans="1:25" ht="13" x14ac:dyDescent="0.15">
      <c r="A556" s="2">
        <v>43572.376674733794</v>
      </c>
      <c r="B556" s="3" t="s">
        <v>22</v>
      </c>
      <c r="C556" s="3" t="s">
        <v>29</v>
      </c>
      <c r="D556" s="3" t="s">
        <v>23</v>
      </c>
      <c r="E556" s="1"/>
      <c r="F556" s="1"/>
      <c r="G556" s="3"/>
      <c r="H556" s="3"/>
      <c r="I556" s="1"/>
      <c r="J556" s="3"/>
      <c r="K556" s="3"/>
      <c r="L556" s="1"/>
      <c r="M556" s="3"/>
      <c r="N556" s="1"/>
      <c r="O556" s="1"/>
      <c r="P556" s="3" t="s">
        <v>26</v>
      </c>
      <c r="Q556" s="1"/>
      <c r="R556" s="3" t="s">
        <v>21</v>
      </c>
      <c r="S556" s="3"/>
      <c r="T556" s="3"/>
      <c r="U556" s="3"/>
      <c r="V556" s="3"/>
      <c r="W556" s="3"/>
      <c r="X556" s="3"/>
      <c r="Y556" s="3"/>
    </row>
    <row r="557" spans="1:25" ht="42" x14ac:dyDescent="0.15">
      <c r="A557" s="2">
        <v>43549.959166701388</v>
      </c>
      <c r="B557" s="3" t="s">
        <v>22</v>
      </c>
      <c r="C557" s="3" t="s">
        <v>29</v>
      </c>
      <c r="D557" s="3" t="s">
        <v>23</v>
      </c>
      <c r="E557" s="1" t="s">
        <v>947</v>
      </c>
      <c r="F557" s="1"/>
      <c r="G557" s="3"/>
      <c r="H557" s="3"/>
      <c r="I557" s="1"/>
      <c r="J557" s="3"/>
      <c r="K557" s="3"/>
      <c r="L557" s="1"/>
      <c r="M557" s="3"/>
      <c r="N557" s="1"/>
      <c r="O557" s="1" t="s">
        <v>948</v>
      </c>
      <c r="P557" s="3" t="s">
        <v>20</v>
      </c>
      <c r="Q557" s="1" t="s">
        <v>949</v>
      </c>
      <c r="R557" s="3" t="s">
        <v>802</v>
      </c>
      <c r="S557" s="3"/>
      <c r="T557" s="3"/>
      <c r="U557" s="3"/>
      <c r="V557" s="3"/>
      <c r="W557" s="3"/>
      <c r="X557" s="3"/>
      <c r="Y557" s="3"/>
    </row>
    <row r="558" spans="1:25" ht="56" x14ac:dyDescent="0.15">
      <c r="A558" s="2">
        <v>43550.602472326384</v>
      </c>
      <c r="B558" s="3" t="s">
        <v>37</v>
      </c>
      <c r="C558" s="3" t="s">
        <v>90</v>
      </c>
      <c r="D558" s="3" t="s">
        <v>23</v>
      </c>
      <c r="E558" s="1" t="s">
        <v>950</v>
      </c>
      <c r="F558" s="1"/>
      <c r="G558" s="3"/>
      <c r="H558" s="3"/>
      <c r="I558" s="1"/>
      <c r="J558" s="3"/>
      <c r="K558" s="3"/>
      <c r="L558" s="1"/>
      <c r="M558" s="3" t="s">
        <v>20</v>
      </c>
      <c r="N558" s="1" t="s">
        <v>951</v>
      </c>
      <c r="O558" s="1"/>
      <c r="P558" s="3" t="s">
        <v>26</v>
      </c>
      <c r="Q558" s="1" t="s">
        <v>952</v>
      </c>
      <c r="R558" s="3" t="s">
        <v>802</v>
      </c>
      <c r="S558" s="3"/>
      <c r="T558" s="3"/>
      <c r="U558" s="3"/>
      <c r="V558" s="3"/>
      <c r="W558" s="3"/>
      <c r="X558" s="3"/>
      <c r="Y558" s="3"/>
    </row>
    <row r="559" spans="1:25" ht="28" x14ac:dyDescent="0.15">
      <c r="A559" s="2">
        <v>43551.426573067132</v>
      </c>
      <c r="B559" s="3" t="s">
        <v>16</v>
      </c>
      <c r="C559" s="3" t="s">
        <v>17</v>
      </c>
      <c r="D559" s="3" t="s">
        <v>23</v>
      </c>
      <c r="E559" s="1" t="s">
        <v>953</v>
      </c>
      <c r="F559" s="1"/>
      <c r="G559" s="3"/>
      <c r="H559" s="3"/>
      <c r="I559" s="1"/>
      <c r="J559" s="3" t="s">
        <v>36</v>
      </c>
      <c r="K559" s="3" t="s">
        <v>19</v>
      </c>
      <c r="L559" s="1" t="s">
        <v>954</v>
      </c>
      <c r="M559" s="3"/>
      <c r="N559" s="1"/>
      <c r="O559" s="1"/>
      <c r="P559" s="3" t="s">
        <v>26</v>
      </c>
      <c r="Q559" s="1" t="s">
        <v>955</v>
      </c>
      <c r="R559" s="3" t="s">
        <v>802</v>
      </c>
      <c r="S559" s="3"/>
      <c r="T559" s="3"/>
      <c r="U559" s="3"/>
      <c r="V559" s="3"/>
      <c r="W559" s="3"/>
      <c r="X559" s="3"/>
      <c r="Y559" s="3"/>
    </row>
    <row r="560" spans="1:25" ht="14" x14ac:dyDescent="0.15">
      <c r="A560" s="2">
        <v>43553.997368182871</v>
      </c>
      <c r="B560" s="3" t="s">
        <v>16</v>
      </c>
      <c r="C560" s="3" t="s">
        <v>31</v>
      </c>
      <c r="D560" s="3" t="s">
        <v>23</v>
      </c>
      <c r="E560" s="1"/>
      <c r="F560" s="1"/>
      <c r="G560" s="3"/>
      <c r="H560" s="3"/>
      <c r="I560" s="1"/>
      <c r="J560" s="3" t="s">
        <v>18</v>
      </c>
      <c r="K560" s="3" t="s">
        <v>19</v>
      </c>
      <c r="L560" s="1"/>
      <c r="M560" s="3"/>
      <c r="N560" s="1"/>
      <c r="O560" s="1"/>
      <c r="P560" s="3" t="s">
        <v>26</v>
      </c>
      <c r="Q560" s="1" t="s">
        <v>956</v>
      </c>
      <c r="R560" s="3" t="s">
        <v>802</v>
      </c>
      <c r="S560" s="3"/>
      <c r="T560" s="3"/>
      <c r="U560" s="3"/>
      <c r="V560" s="3"/>
      <c r="W560" s="3"/>
      <c r="X560" s="3"/>
      <c r="Y560" s="3"/>
    </row>
    <row r="561" spans="1:25" ht="70" x14ac:dyDescent="0.15">
      <c r="A561" s="2">
        <v>43572.833715949077</v>
      </c>
      <c r="B561" s="3" t="s">
        <v>97</v>
      </c>
      <c r="C561" s="3" t="s">
        <v>317</v>
      </c>
      <c r="D561" s="3" t="s">
        <v>68</v>
      </c>
      <c r="E561" s="1" t="s">
        <v>957</v>
      </c>
      <c r="F561" s="1"/>
      <c r="G561" s="3"/>
      <c r="H561" s="3"/>
      <c r="I561" s="1"/>
      <c r="J561" s="3"/>
      <c r="K561" s="3"/>
      <c r="L561" s="1"/>
      <c r="M561" s="3"/>
      <c r="N561" s="1"/>
      <c r="O561" s="1" t="s">
        <v>958</v>
      </c>
      <c r="P561" s="3" t="s">
        <v>26</v>
      </c>
      <c r="Q561" s="1" t="s">
        <v>959</v>
      </c>
      <c r="R561" s="3" t="s">
        <v>21</v>
      </c>
      <c r="S561" s="3"/>
      <c r="T561" s="3"/>
      <c r="U561" s="3"/>
      <c r="V561" s="3"/>
      <c r="W561" s="3"/>
      <c r="X561" s="3"/>
      <c r="Y561" s="3"/>
    </row>
    <row r="562" spans="1:25" ht="28" x14ac:dyDescent="0.15">
      <c r="A562" s="2">
        <v>43554.655116898153</v>
      </c>
      <c r="B562" s="3" t="s">
        <v>22</v>
      </c>
      <c r="C562" s="3" t="s">
        <v>29</v>
      </c>
      <c r="D562" s="3" t="s">
        <v>23</v>
      </c>
      <c r="E562" s="1"/>
      <c r="F562" s="1"/>
      <c r="G562" s="3"/>
      <c r="H562" s="3"/>
      <c r="I562" s="1"/>
      <c r="J562" s="3"/>
      <c r="K562" s="3"/>
      <c r="L562" s="1"/>
      <c r="M562" s="3"/>
      <c r="N562" s="1"/>
      <c r="O562" s="1"/>
      <c r="P562" s="3" t="s">
        <v>26</v>
      </c>
      <c r="Q562" s="1" t="s">
        <v>960</v>
      </c>
      <c r="R562" s="3" t="s">
        <v>802</v>
      </c>
      <c r="S562" s="3"/>
      <c r="T562" s="3"/>
      <c r="U562" s="3"/>
      <c r="V562" s="3"/>
      <c r="W562" s="3"/>
      <c r="X562" s="3"/>
      <c r="Y562" s="3"/>
    </row>
    <row r="563" spans="1:25" ht="42" x14ac:dyDescent="0.15">
      <c r="A563" s="2">
        <v>43573.029077662039</v>
      </c>
      <c r="B563" s="3" t="s">
        <v>22</v>
      </c>
      <c r="C563" s="3" t="s">
        <v>17</v>
      </c>
      <c r="D563" s="3" t="s">
        <v>23</v>
      </c>
      <c r="E563" s="1" t="s">
        <v>961</v>
      </c>
      <c r="F563" s="1"/>
      <c r="G563" s="3"/>
      <c r="H563" s="3"/>
      <c r="I563" s="1"/>
      <c r="J563" s="3"/>
      <c r="K563" s="3"/>
      <c r="L563" s="1"/>
      <c r="M563" s="3"/>
      <c r="N563" s="1"/>
      <c r="O563" s="1" t="s">
        <v>962</v>
      </c>
      <c r="P563" s="3" t="s">
        <v>20</v>
      </c>
      <c r="Q563" s="1"/>
      <c r="R563" s="3" t="s">
        <v>21</v>
      </c>
      <c r="S563" s="3"/>
      <c r="T563" s="3"/>
      <c r="U563" s="3"/>
      <c r="V563" s="3"/>
      <c r="W563" s="3"/>
      <c r="X563" s="3"/>
      <c r="Y563" s="3"/>
    </row>
    <row r="564" spans="1:25" ht="28" x14ac:dyDescent="0.15">
      <c r="A564" s="2">
        <v>43573.258170486108</v>
      </c>
      <c r="B564" s="3" t="s">
        <v>37</v>
      </c>
      <c r="C564" s="3" t="s">
        <v>19</v>
      </c>
      <c r="D564" s="3" t="s">
        <v>23</v>
      </c>
      <c r="E564" s="1"/>
      <c r="F564" s="1"/>
      <c r="G564" s="3"/>
      <c r="H564" s="3"/>
      <c r="I564" s="1"/>
      <c r="J564" s="3"/>
      <c r="K564" s="3"/>
      <c r="L564" s="1"/>
      <c r="M564" s="3" t="s">
        <v>20</v>
      </c>
      <c r="N564" s="1" t="s">
        <v>963</v>
      </c>
      <c r="O564" s="1"/>
      <c r="P564" s="3" t="s">
        <v>26</v>
      </c>
      <c r="Q564" s="1"/>
      <c r="R564" s="3" t="s">
        <v>21</v>
      </c>
      <c r="S564" s="3"/>
      <c r="T564" s="3"/>
      <c r="U564" s="3"/>
      <c r="V564" s="3"/>
      <c r="W564" s="3"/>
      <c r="X564" s="3"/>
      <c r="Y564" s="3"/>
    </row>
    <row r="565" spans="1:25" ht="56" x14ac:dyDescent="0.15">
      <c r="A565" s="2">
        <v>43555.226394583333</v>
      </c>
      <c r="B565" s="3" t="s">
        <v>22</v>
      </c>
      <c r="C565" s="3" t="s">
        <v>19</v>
      </c>
      <c r="D565" s="3" t="s">
        <v>23</v>
      </c>
      <c r="E565" s="1" t="s">
        <v>964</v>
      </c>
      <c r="F565" s="1"/>
      <c r="G565" s="3"/>
      <c r="H565" s="3"/>
      <c r="I565" s="1"/>
      <c r="J565" s="3"/>
      <c r="K565" s="3"/>
      <c r="L565" s="1"/>
      <c r="M565" s="3"/>
      <c r="N565" s="1"/>
      <c r="O565" s="1" t="s">
        <v>965</v>
      </c>
      <c r="P565" s="3" t="s">
        <v>26</v>
      </c>
      <c r="Q565" s="1" t="s">
        <v>966</v>
      </c>
      <c r="R565" s="3" t="s">
        <v>802</v>
      </c>
      <c r="S565" s="3"/>
      <c r="T565" s="3"/>
      <c r="U565" s="3"/>
      <c r="V565" s="3"/>
      <c r="W565" s="3"/>
      <c r="X565" s="3"/>
      <c r="Y565" s="3"/>
    </row>
    <row r="566" spans="1:25" ht="13" x14ac:dyDescent="0.15">
      <c r="A566" s="2">
        <v>43574.329842025458</v>
      </c>
      <c r="B566" s="3" t="s">
        <v>16</v>
      </c>
      <c r="C566" s="3" t="s">
        <v>17</v>
      </c>
      <c r="D566" s="3" t="s">
        <v>68</v>
      </c>
      <c r="E566" s="1"/>
      <c r="F566" s="1"/>
      <c r="G566" s="3"/>
      <c r="H566" s="3"/>
      <c r="I566" s="1"/>
      <c r="J566" s="3" t="s">
        <v>36</v>
      </c>
      <c r="K566" s="3" t="s">
        <v>19</v>
      </c>
      <c r="L566" s="1"/>
      <c r="M566" s="3"/>
      <c r="N566" s="1"/>
      <c r="O566" s="1"/>
      <c r="P566" s="3" t="s">
        <v>26</v>
      </c>
      <c r="Q566" s="1"/>
      <c r="R566" s="3" t="s">
        <v>21</v>
      </c>
      <c r="S566" s="3"/>
      <c r="T566" s="3"/>
      <c r="U566" s="3"/>
      <c r="V566" s="3"/>
      <c r="W566" s="3"/>
      <c r="X566" s="3"/>
      <c r="Y566" s="3"/>
    </row>
    <row r="567" spans="1:25" ht="84" x14ac:dyDescent="0.15">
      <c r="A567" s="2">
        <v>43556.019331006944</v>
      </c>
      <c r="B567" s="3" t="s">
        <v>16</v>
      </c>
      <c r="C567" s="3" t="s">
        <v>17</v>
      </c>
      <c r="D567" s="3" t="s">
        <v>23</v>
      </c>
      <c r="E567" s="1" t="s">
        <v>967</v>
      </c>
      <c r="F567" s="1"/>
      <c r="G567" s="3"/>
      <c r="H567" s="3"/>
      <c r="I567" s="1"/>
      <c r="J567" s="3" t="s">
        <v>36</v>
      </c>
      <c r="K567" s="3" t="s">
        <v>19</v>
      </c>
      <c r="L567" s="1" t="s">
        <v>968</v>
      </c>
      <c r="M567" s="3"/>
      <c r="N567" s="1"/>
      <c r="O567" s="1"/>
      <c r="P567" s="3" t="s">
        <v>26</v>
      </c>
      <c r="Q567" s="1" t="s">
        <v>969</v>
      </c>
      <c r="R567" s="3" t="s">
        <v>802</v>
      </c>
      <c r="S567" s="3"/>
      <c r="T567" s="3"/>
      <c r="U567" s="3"/>
      <c r="V567" s="3"/>
      <c r="W567" s="3"/>
      <c r="X567" s="3"/>
      <c r="Y567" s="3"/>
    </row>
    <row r="568" spans="1:25" ht="42" x14ac:dyDescent="0.15">
      <c r="A568" s="2">
        <v>43574.662683564813</v>
      </c>
      <c r="B568" s="3" t="s">
        <v>22</v>
      </c>
      <c r="C568" s="3" t="s">
        <v>156</v>
      </c>
      <c r="D568" s="3" t="s">
        <v>23</v>
      </c>
      <c r="E568" s="1" t="s">
        <v>970</v>
      </c>
      <c r="F568" s="1"/>
      <c r="G568" s="3"/>
      <c r="H568" s="3"/>
      <c r="I568" s="1"/>
      <c r="J568" s="3"/>
      <c r="K568" s="3"/>
      <c r="L568" s="1"/>
      <c r="M568" s="3"/>
      <c r="N568" s="1"/>
      <c r="O568" s="1" t="s">
        <v>971</v>
      </c>
      <c r="P568" s="3" t="s">
        <v>26</v>
      </c>
      <c r="Q568" s="1" t="s">
        <v>972</v>
      </c>
      <c r="R568" s="3" t="s">
        <v>21</v>
      </c>
      <c r="S568" s="3"/>
      <c r="T568" s="3"/>
      <c r="U568" s="3"/>
      <c r="V568" s="3"/>
      <c r="W568" s="3"/>
      <c r="X568" s="3"/>
      <c r="Y568" s="3"/>
    </row>
    <row r="569" spans="1:25" ht="42" x14ac:dyDescent="0.15">
      <c r="A569" s="2">
        <v>43574.722852418985</v>
      </c>
      <c r="B569" s="3" t="s">
        <v>16</v>
      </c>
      <c r="C569" s="3" t="s">
        <v>19</v>
      </c>
      <c r="D569" s="3" t="s">
        <v>472</v>
      </c>
      <c r="E569" s="1" t="s">
        <v>973</v>
      </c>
      <c r="F569" s="1"/>
      <c r="G569" s="3"/>
      <c r="H569" s="3"/>
      <c r="I569" s="1"/>
      <c r="J569" s="3" t="s">
        <v>36</v>
      </c>
      <c r="K569" s="3" t="s">
        <v>19</v>
      </c>
      <c r="L569" s="1"/>
      <c r="M569" s="3"/>
      <c r="N569" s="1"/>
      <c r="O569" s="1"/>
      <c r="P569" s="3" t="s">
        <v>26</v>
      </c>
      <c r="Q569" s="1"/>
      <c r="R569" s="3" t="s">
        <v>21</v>
      </c>
      <c r="S569" s="3"/>
      <c r="T569" s="3"/>
      <c r="U569" s="3"/>
      <c r="V569" s="3"/>
      <c r="W569" s="3"/>
      <c r="X569" s="3"/>
      <c r="Y569" s="3"/>
    </row>
    <row r="570" spans="1:25" ht="14" x14ac:dyDescent="0.15">
      <c r="A570" s="2">
        <v>43574.911832627316</v>
      </c>
      <c r="B570" s="3" t="s">
        <v>22</v>
      </c>
      <c r="C570" s="3" t="s">
        <v>17</v>
      </c>
      <c r="D570" s="3" t="s">
        <v>23</v>
      </c>
      <c r="E570" s="1" t="s">
        <v>974</v>
      </c>
      <c r="F570" s="1"/>
      <c r="G570" s="3"/>
      <c r="H570" s="3"/>
      <c r="I570" s="1"/>
      <c r="J570" s="3"/>
      <c r="K570" s="3"/>
      <c r="L570" s="1"/>
      <c r="M570" s="3"/>
      <c r="N570" s="1"/>
      <c r="O570" s="1" t="s">
        <v>975</v>
      </c>
      <c r="P570" s="3" t="s">
        <v>26</v>
      </c>
      <c r="Q570" s="1" t="s">
        <v>976</v>
      </c>
      <c r="R570" s="3" t="s">
        <v>21</v>
      </c>
      <c r="S570" s="3"/>
      <c r="T570" s="3"/>
      <c r="U570" s="3"/>
      <c r="V570" s="3"/>
      <c r="W570" s="3"/>
      <c r="X570" s="3"/>
      <c r="Y570" s="3"/>
    </row>
    <row r="571" spans="1:25" ht="238" x14ac:dyDescent="0.15">
      <c r="A571" s="2">
        <v>43575.20480655093</v>
      </c>
      <c r="B571" s="3" t="s">
        <v>37</v>
      </c>
      <c r="C571" s="3" t="s">
        <v>29</v>
      </c>
      <c r="D571" s="3" t="s">
        <v>23</v>
      </c>
      <c r="E571" s="1" t="s">
        <v>977</v>
      </c>
      <c r="F571" s="1"/>
      <c r="G571" s="3"/>
      <c r="H571" s="3"/>
      <c r="I571" s="1"/>
      <c r="J571" s="3"/>
      <c r="K571" s="3"/>
      <c r="L571" s="1"/>
      <c r="M571" s="3" t="s">
        <v>20</v>
      </c>
      <c r="N571" s="1" t="s">
        <v>978</v>
      </c>
      <c r="O571" s="1"/>
      <c r="P571" s="3" t="s">
        <v>26</v>
      </c>
      <c r="Q571" s="1"/>
      <c r="R571" s="3" t="s">
        <v>21</v>
      </c>
      <c r="S571" s="3"/>
      <c r="T571" s="3"/>
      <c r="U571" s="3"/>
      <c r="V571" s="3"/>
      <c r="W571" s="3"/>
      <c r="X571" s="3"/>
      <c r="Y571" s="3"/>
    </row>
    <row r="572" spans="1:25" ht="28" x14ac:dyDescent="0.15">
      <c r="A572" s="2">
        <v>43557.961673622689</v>
      </c>
      <c r="B572" s="3" t="s">
        <v>22</v>
      </c>
      <c r="C572" s="3" t="s">
        <v>29</v>
      </c>
      <c r="D572" s="3" t="s">
        <v>23</v>
      </c>
      <c r="E572" s="1" t="s">
        <v>979</v>
      </c>
      <c r="F572" s="1"/>
      <c r="G572" s="3"/>
      <c r="H572" s="3"/>
      <c r="I572" s="1"/>
      <c r="J572" s="3"/>
      <c r="K572" s="3"/>
      <c r="L572" s="1"/>
      <c r="M572" s="3"/>
      <c r="N572" s="1"/>
      <c r="O572" s="1" t="s">
        <v>980</v>
      </c>
      <c r="P572" s="3" t="s">
        <v>20</v>
      </c>
      <c r="Q572" s="1" t="s">
        <v>981</v>
      </c>
      <c r="R572" s="3" t="s">
        <v>802</v>
      </c>
      <c r="S572" s="3"/>
      <c r="T572" s="3"/>
      <c r="U572" s="3"/>
      <c r="V572" s="3"/>
      <c r="W572" s="3"/>
      <c r="X572" s="3"/>
      <c r="Y572" s="3"/>
    </row>
    <row r="573" spans="1:25" ht="13" x14ac:dyDescent="0.15">
      <c r="A573" s="2">
        <v>43575.616402615742</v>
      </c>
      <c r="B573" s="3" t="s">
        <v>16</v>
      </c>
      <c r="C573" s="3" t="s">
        <v>29</v>
      </c>
      <c r="D573" s="3" t="s">
        <v>23</v>
      </c>
      <c r="E573" s="1"/>
      <c r="F573" s="1"/>
      <c r="G573" s="3"/>
      <c r="H573" s="3"/>
      <c r="I573" s="1"/>
      <c r="J573" s="3"/>
      <c r="K573" s="3" t="s">
        <v>19</v>
      </c>
      <c r="L573" s="1"/>
      <c r="M573" s="3"/>
      <c r="N573" s="1"/>
      <c r="O573" s="1"/>
      <c r="P573" s="3" t="s">
        <v>26</v>
      </c>
      <c r="Q573" s="1"/>
      <c r="R573" s="3" t="s">
        <v>21</v>
      </c>
      <c r="S573" s="3"/>
      <c r="T573" s="3"/>
      <c r="U573" s="3"/>
      <c r="V573" s="3"/>
      <c r="W573" s="3"/>
      <c r="X573" s="3"/>
      <c r="Y573" s="3"/>
    </row>
    <row r="574" spans="1:25" ht="28" x14ac:dyDescent="0.15">
      <c r="A574" s="2">
        <v>43575.772848043984</v>
      </c>
      <c r="B574" s="3" t="s">
        <v>22</v>
      </c>
      <c r="C574" s="3" t="s">
        <v>29</v>
      </c>
      <c r="D574" s="3" t="s">
        <v>23</v>
      </c>
      <c r="E574" s="1"/>
      <c r="F574" s="1"/>
      <c r="G574" s="3"/>
      <c r="H574" s="3"/>
      <c r="I574" s="1"/>
      <c r="J574" s="3"/>
      <c r="K574" s="3"/>
      <c r="L574" s="1"/>
      <c r="M574" s="3"/>
      <c r="N574" s="1"/>
      <c r="O574" s="1" t="s">
        <v>982</v>
      </c>
      <c r="P574" s="3" t="s">
        <v>26</v>
      </c>
      <c r="Q574" s="1"/>
      <c r="R574" s="3" t="s">
        <v>21</v>
      </c>
      <c r="S574" s="3"/>
      <c r="T574" s="3"/>
      <c r="U574" s="3"/>
      <c r="V574" s="3"/>
      <c r="W574" s="3"/>
      <c r="X574" s="3"/>
      <c r="Y574" s="3"/>
    </row>
    <row r="575" spans="1:25" ht="14" x14ac:dyDescent="0.15">
      <c r="A575" s="2">
        <v>43575.795777106483</v>
      </c>
      <c r="B575" s="3" t="s">
        <v>16</v>
      </c>
      <c r="C575" s="3" t="s">
        <v>19</v>
      </c>
      <c r="D575" s="3" t="s">
        <v>68</v>
      </c>
      <c r="E575" s="1" t="s">
        <v>983</v>
      </c>
      <c r="F575" s="1"/>
      <c r="G575" s="3"/>
      <c r="H575" s="3"/>
      <c r="I575" s="1"/>
      <c r="J575" s="3" t="s">
        <v>36</v>
      </c>
      <c r="K575" s="3" t="s">
        <v>19</v>
      </c>
      <c r="L575" s="1"/>
      <c r="M575" s="3"/>
      <c r="N575" s="1"/>
      <c r="O575" s="1"/>
      <c r="P575" s="3" t="s">
        <v>26</v>
      </c>
      <c r="Q575" s="1"/>
      <c r="R575" s="3" t="s">
        <v>21</v>
      </c>
      <c r="S575" s="3"/>
      <c r="T575" s="3"/>
      <c r="U575" s="3"/>
      <c r="V575" s="3"/>
      <c r="W575" s="3"/>
      <c r="X575" s="3"/>
      <c r="Y575" s="3"/>
    </row>
    <row r="576" spans="1:25" ht="42" x14ac:dyDescent="0.15">
      <c r="A576" s="2">
        <v>43575.796777326388</v>
      </c>
      <c r="B576" s="3" t="s">
        <v>22</v>
      </c>
      <c r="C576" s="3" t="s">
        <v>180</v>
      </c>
      <c r="D576" s="3" t="s">
        <v>23</v>
      </c>
      <c r="E576" s="1" t="s">
        <v>984</v>
      </c>
      <c r="F576" s="1"/>
      <c r="G576" s="3"/>
      <c r="H576" s="3"/>
      <c r="I576" s="1"/>
      <c r="J576" s="3"/>
      <c r="K576" s="3"/>
      <c r="L576" s="1"/>
      <c r="M576" s="3"/>
      <c r="N576" s="1"/>
      <c r="O576" s="1" t="s">
        <v>985</v>
      </c>
      <c r="P576" s="3" t="s">
        <v>26</v>
      </c>
      <c r="Q576" s="1"/>
      <c r="R576" s="3" t="s">
        <v>21</v>
      </c>
      <c r="S576" s="3"/>
      <c r="T576" s="3"/>
      <c r="U576" s="3"/>
      <c r="V576" s="3"/>
      <c r="W576" s="3"/>
      <c r="X576" s="3"/>
      <c r="Y576" s="3"/>
    </row>
    <row r="577" spans="1:25" ht="70" x14ac:dyDescent="0.15">
      <c r="A577" s="2">
        <v>43576.057621423606</v>
      </c>
      <c r="B577" s="3" t="s">
        <v>37</v>
      </c>
      <c r="C577" s="3" t="s">
        <v>31</v>
      </c>
      <c r="D577" s="3" t="s">
        <v>68</v>
      </c>
      <c r="E577" s="1" t="s">
        <v>986</v>
      </c>
      <c r="F577" s="1"/>
      <c r="G577" s="3"/>
      <c r="H577" s="3"/>
      <c r="I577" s="1"/>
      <c r="J577" s="3"/>
      <c r="K577" s="3"/>
      <c r="L577" s="1"/>
      <c r="M577" s="3" t="s">
        <v>20</v>
      </c>
      <c r="N577" s="1" t="s">
        <v>987</v>
      </c>
      <c r="O577" s="1"/>
      <c r="P577" s="3" t="s">
        <v>26</v>
      </c>
      <c r="Q577" s="1" t="s">
        <v>988</v>
      </c>
      <c r="R577" s="3" t="s">
        <v>21</v>
      </c>
      <c r="S577" s="3"/>
      <c r="T577" s="3"/>
      <c r="U577" s="3"/>
      <c r="V577" s="3"/>
      <c r="W577" s="3"/>
      <c r="X577" s="3"/>
      <c r="Y577" s="3"/>
    </row>
    <row r="578" spans="1:25" ht="42" x14ac:dyDescent="0.15">
      <c r="A578" s="2">
        <v>43576.220358194449</v>
      </c>
      <c r="B578" s="3" t="s">
        <v>22</v>
      </c>
      <c r="C578" s="3" t="s">
        <v>19</v>
      </c>
      <c r="D578" s="3" t="s">
        <v>23</v>
      </c>
      <c r="E578" s="1"/>
      <c r="F578" s="1"/>
      <c r="G578" s="3"/>
      <c r="H578" s="3"/>
      <c r="I578" s="1"/>
      <c r="J578" s="3"/>
      <c r="K578" s="3"/>
      <c r="L578" s="1"/>
      <c r="M578" s="3"/>
      <c r="N578" s="1"/>
      <c r="O578" s="1" t="s">
        <v>989</v>
      </c>
      <c r="P578" s="3" t="s">
        <v>20</v>
      </c>
      <c r="Q578" s="1"/>
      <c r="R578" s="3" t="s">
        <v>21</v>
      </c>
      <c r="S578" s="3"/>
      <c r="T578" s="3"/>
      <c r="U578" s="3"/>
      <c r="V578" s="3"/>
      <c r="W578" s="3"/>
      <c r="X578" s="3"/>
      <c r="Y578" s="3"/>
    </row>
    <row r="579" spans="1:25" ht="13" x14ac:dyDescent="0.15">
      <c r="A579" s="2">
        <v>43576.33299923611</v>
      </c>
      <c r="B579" s="3" t="s">
        <v>16</v>
      </c>
      <c r="C579" s="3" t="s">
        <v>19</v>
      </c>
      <c r="D579" s="3" t="s">
        <v>23</v>
      </c>
      <c r="E579" s="1"/>
      <c r="F579" s="1"/>
      <c r="G579" s="3"/>
      <c r="H579" s="3"/>
      <c r="I579" s="1"/>
      <c r="J579" s="3" t="s">
        <v>36</v>
      </c>
      <c r="K579" s="3" t="s">
        <v>19</v>
      </c>
      <c r="L579" s="1"/>
      <c r="M579" s="3"/>
      <c r="N579" s="1"/>
      <c r="O579" s="1"/>
      <c r="P579" s="3" t="s">
        <v>26</v>
      </c>
      <c r="Q579" s="1"/>
      <c r="R579" s="3" t="s">
        <v>21</v>
      </c>
      <c r="S579" s="3"/>
      <c r="T579" s="3"/>
      <c r="U579" s="3"/>
      <c r="V579" s="3"/>
      <c r="W579" s="3"/>
      <c r="X579" s="3"/>
      <c r="Y579" s="3"/>
    </row>
    <row r="580" spans="1:25" ht="13" x14ac:dyDescent="0.15">
      <c r="A580" s="2">
        <v>43576.701737349533</v>
      </c>
      <c r="B580" s="3" t="s">
        <v>22</v>
      </c>
      <c r="C580" s="3" t="s">
        <v>50</v>
      </c>
      <c r="D580" s="3" t="s">
        <v>23</v>
      </c>
      <c r="E580" s="1"/>
      <c r="F580" s="1"/>
      <c r="G580" s="3"/>
      <c r="H580" s="3"/>
      <c r="I580" s="1"/>
      <c r="J580" s="3"/>
      <c r="K580" s="3"/>
      <c r="L580" s="1"/>
      <c r="M580" s="3"/>
      <c r="N580" s="1"/>
      <c r="O580" s="1"/>
      <c r="P580" s="3"/>
      <c r="Q580" s="1"/>
      <c r="R580" s="3" t="s">
        <v>21</v>
      </c>
      <c r="S580" s="3"/>
      <c r="T580" s="3"/>
      <c r="U580" s="3"/>
      <c r="V580" s="3"/>
      <c r="W580" s="3"/>
      <c r="X580" s="3"/>
      <c r="Y580" s="3"/>
    </row>
    <row r="581" spans="1:25" ht="13" x14ac:dyDescent="0.15">
      <c r="A581" s="2">
        <v>43576.773705347223</v>
      </c>
      <c r="B581" s="3" t="s">
        <v>16</v>
      </c>
      <c r="C581" s="3" t="s">
        <v>19</v>
      </c>
      <c r="D581" s="3" t="s">
        <v>68</v>
      </c>
      <c r="E581" s="1"/>
      <c r="F581" s="1"/>
      <c r="G581" s="3"/>
      <c r="H581" s="3"/>
      <c r="I581" s="1"/>
      <c r="J581" s="3" t="s">
        <v>36</v>
      </c>
      <c r="K581" s="3" t="s">
        <v>19</v>
      </c>
      <c r="L581" s="1"/>
      <c r="M581" s="3"/>
      <c r="N581" s="1"/>
      <c r="O581" s="1"/>
      <c r="P581" s="3" t="s">
        <v>20</v>
      </c>
      <c r="Q581" s="1"/>
      <c r="R581" s="3" t="s">
        <v>21</v>
      </c>
      <c r="S581" s="3"/>
      <c r="T581" s="3"/>
      <c r="U581" s="3"/>
      <c r="V581" s="3"/>
      <c r="W581" s="3"/>
      <c r="X581" s="3"/>
      <c r="Y581" s="3"/>
    </row>
    <row r="582" spans="1:25" ht="13" x14ac:dyDescent="0.15">
      <c r="A582" s="2">
        <v>43576.813227916668</v>
      </c>
      <c r="B582" s="3" t="s">
        <v>16</v>
      </c>
      <c r="C582" s="3" t="s">
        <v>17</v>
      </c>
      <c r="D582" s="3" t="s">
        <v>472</v>
      </c>
      <c r="E582" s="1"/>
      <c r="F582" s="1"/>
      <c r="G582" s="3"/>
      <c r="H582" s="3"/>
      <c r="I582" s="1"/>
      <c r="J582" s="3" t="s">
        <v>18</v>
      </c>
      <c r="K582" s="3" t="s">
        <v>19</v>
      </c>
      <c r="L582" s="1"/>
      <c r="M582" s="3"/>
      <c r="N582" s="1"/>
      <c r="O582" s="1"/>
      <c r="P582" s="3" t="s">
        <v>26</v>
      </c>
      <c r="Q582" s="1"/>
      <c r="R582" s="3" t="s">
        <v>21</v>
      </c>
      <c r="S582" s="3"/>
      <c r="T582" s="3"/>
      <c r="U582" s="3"/>
      <c r="V582" s="3"/>
      <c r="W582" s="3"/>
      <c r="X582" s="3"/>
      <c r="Y582" s="3"/>
    </row>
    <row r="583" spans="1:25" ht="28" x14ac:dyDescent="0.15">
      <c r="A583" s="2">
        <v>43577.063172025461</v>
      </c>
      <c r="B583" s="3" t="s">
        <v>22</v>
      </c>
      <c r="C583" s="3" t="s">
        <v>50</v>
      </c>
      <c r="D583" s="3" t="s">
        <v>68</v>
      </c>
      <c r="E583" s="1" t="s">
        <v>990</v>
      </c>
      <c r="F583" s="1"/>
      <c r="G583" s="3"/>
      <c r="H583" s="3"/>
      <c r="I583" s="1"/>
      <c r="J583" s="3"/>
      <c r="K583" s="3"/>
      <c r="L583" s="1"/>
      <c r="M583" s="3"/>
      <c r="N583" s="1"/>
      <c r="O583" s="1" t="s">
        <v>991</v>
      </c>
      <c r="P583" s="3" t="s">
        <v>20</v>
      </c>
      <c r="Q583" s="1"/>
      <c r="R583" s="3" t="s">
        <v>21</v>
      </c>
      <c r="S583" s="3"/>
      <c r="T583" s="3"/>
      <c r="U583" s="3"/>
      <c r="V583" s="3"/>
      <c r="W583" s="3"/>
      <c r="X583" s="3"/>
      <c r="Y583" s="3"/>
    </row>
    <row r="584" spans="1:25" ht="28" x14ac:dyDescent="0.15">
      <c r="A584" s="2">
        <v>43577.438915555555</v>
      </c>
      <c r="B584" s="3" t="s">
        <v>16</v>
      </c>
      <c r="C584" s="3" t="s">
        <v>19</v>
      </c>
      <c r="D584" s="3" t="s">
        <v>23</v>
      </c>
      <c r="E584" s="1" t="s">
        <v>992</v>
      </c>
      <c r="F584" s="1"/>
      <c r="G584" s="3"/>
      <c r="H584" s="3"/>
      <c r="I584" s="1"/>
      <c r="J584" s="3" t="s">
        <v>43</v>
      </c>
      <c r="K584" s="3" t="s">
        <v>19</v>
      </c>
      <c r="L584" s="1"/>
      <c r="M584" s="3"/>
      <c r="N584" s="1"/>
      <c r="O584" s="1"/>
      <c r="P584" s="3" t="s">
        <v>26</v>
      </c>
      <c r="Q584" s="1" t="s">
        <v>993</v>
      </c>
      <c r="R584" s="3" t="s">
        <v>21</v>
      </c>
      <c r="S584" s="3"/>
      <c r="T584" s="3"/>
      <c r="U584" s="3"/>
      <c r="V584" s="3"/>
      <c r="W584" s="3"/>
      <c r="X584" s="3"/>
      <c r="Y584" s="3"/>
    </row>
    <row r="585" spans="1:25" ht="42" x14ac:dyDescent="0.15">
      <c r="A585" s="2">
        <v>43577.610501111107</v>
      </c>
      <c r="B585" s="3" t="s">
        <v>16</v>
      </c>
      <c r="C585" s="3" t="s">
        <v>19</v>
      </c>
      <c r="D585" s="3" t="s">
        <v>23</v>
      </c>
      <c r="E585" s="1" t="s">
        <v>994</v>
      </c>
      <c r="F585" s="1"/>
      <c r="G585" s="3"/>
      <c r="H585" s="3"/>
      <c r="I585" s="1"/>
      <c r="J585" s="3" t="s">
        <v>43</v>
      </c>
      <c r="K585" s="3" t="s">
        <v>19</v>
      </c>
      <c r="L585" s="1"/>
      <c r="M585" s="3"/>
      <c r="N585" s="1"/>
      <c r="O585" s="1"/>
      <c r="P585" s="3" t="s">
        <v>26</v>
      </c>
      <c r="Q585" s="1"/>
      <c r="R585" s="3" t="s">
        <v>21</v>
      </c>
      <c r="S585" s="3"/>
      <c r="T585" s="3"/>
      <c r="U585" s="3"/>
      <c r="V585" s="3"/>
      <c r="W585" s="3"/>
      <c r="X585" s="3"/>
      <c r="Y585" s="3"/>
    </row>
    <row r="586" spans="1:25" ht="42" x14ac:dyDescent="0.15">
      <c r="A586" s="2">
        <v>43558.919634259262</v>
      </c>
      <c r="B586" s="3" t="s">
        <v>22</v>
      </c>
      <c r="C586" s="3" t="s">
        <v>17</v>
      </c>
      <c r="D586" s="3" t="s">
        <v>23</v>
      </c>
      <c r="E586" s="1" t="s">
        <v>995</v>
      </c>
      <c r="F586" s="1"/>
      <c r="G586" s="3"/>
      <c r="H586" s="3"/>
      <c r="I586" s="1"/>
      <c r="J586" s="3"/>
      <c r="K586" s="3"/>
      <c r="L586" s="1"/>
      <c r="M586" s="3"/>
      <c r="N586" s="1"/>
      <c r="O586" s="1" t="s">
        <v>996</v>
      </c>
      <c r="P586" s="3" t="s">
        <v>20</v>
      </c>
      <c r="Q586" s="1" t="s">
        <v>997</v>
      </c>
      <c r="R586" s="3" t="s">
        <v>802</v>
      </c>
      <c r="S586" s="3"/>
      <c r="T586" s="3"/>
      <c r="U586" s="3"/>
      <c r="V586" s="3"/>
      <c r="W586" s="3"/>
      <c r="X586" s="3"/>
      <c r="Y586" s="3"/>
    </row>
    <row r="587" spans="1:25" ht="98" x14ac:dyDescent="0.15">
      <c r="A587" s="2">
        <v>43577.864232557869</v>
      </c>
      <c r="B587" s="3" t="s">
        <v>22</v>
      </c>
      <c r="C587" s="3" t="s">
        <v>156</v>
      </c>
      <c r="D587" s="3" t="s">
        <v>23</v>
      </c>
      <c r="E587" s="1" t="s">
        <v>998</v>
      </c>
      <c r="F587" s="1"/>
      <c r="G587" s="3"/>
      <c r="H587" s="3"/>
      <c r="I587" s="1"/>
      <c r="J587" s="3"/>
      <c r="K587" s="3"/>
      <c r="L587" s="1"/>
      <c r="M587" s="3"/>
      <c r="N587" s="1"/>
      <c r="O587" s="1" t="s">
        <v>999</v>
      </c>
      <c r="P587" s="3" t="s">
        <v>26</v>
      </c>
      <c r="Q587" s="1"/>
      <c r="R587" s="3" t="s">
        <v>21</v>
      </c>
      <c r="S587" s="3"/>
      <c r="T587" s="3"/>
      <c r="U587" s="3"/>
      <c r="V587" s="3"/>
      <c r="W587" s="3"/>
      <c r="X587" s="3"/>
      <c r="Y587" s="3"/>
    </row>
    <row r="588" spans="1:25" ht="28" x14ac:dyDescent="0.15">
      <c r="A588" s="2">
        <v>43577.998643541665</v>
      </c>
      <c r="B588" s="3" t="s">
        <v>16</v>
      </c>
      <c r="C588" s="3" t="s">
        <v>1000</v>
      </c>
      <c r="D588" s="3" t="s">
        <v>23</v>
      </c>
      <c r="E588" s="1" t="s">
        <v>1001</v>
      </c>
      <c r="F588" s="1"/>
      <c r="G588" s="3"/>
      <c r="H588" s="3"/>
      <c r="I588" s="1"/>
      <c r="J588" s="3" t="s">
        <v>18</v>
      </c>
      <c r="K588" s="3" t="s">
        <v>19</v>
      </c>
      <c r="L588" s="1" t="s">
        <v>1002</v>
      </c>
      <c r="M588" s="3"/>
      <c r="N588" s="1"/>
      <c r="O588" s="1"/>
      <c r="P588" s="3" t="s">
        <v>26</v>
      </c>
      <c r="Q588" s="1" t="s">
        <v>1003</v>
      </c>
      <c r="R588" s="3" t="s">
        <v>21</v>
      </c>
      <c r="S588" s="3"/>
      <c r="T588" s="3"/>
      <c r="U588" s="3"/>
      <c r="V588" s="3"/>
      <c r="W588" s="3"/>
      <c r="X588" s="3"/>
      <c r="Y588" s="3"/>
    </row>
    <row r="589" spans="1:25" ht="14" x14ac:dyDescent="0.15">
      <c r="A589" s="2">
        <v>43578.164478715276</v>
      </c>
      <c r="B589" s="3" t="s">
        <v>22</v>
      </c>
      <c r="C589" s="3" t="s">
        <v>19</v>
      </c>
      <c r="D589" s="3" t="s">
        <v>68</v>
      </c>
      <c r="E589" s="1" t="s">
        <v>1004</v>
      </c>
      <c r="F589" s="1"/>
      <c r="G589" s="3"/>
      <c r="H589" s="3"/>
      <c r="I589" s="1"/>
      <c r="J589" s="3"/>
      <c r="K589" s="3"/>
      <c r="L589" s="1"/>
      <c r="M589" s="3"/>
      <c r="N589" s="1"/>
      <c r="O589" s="1" t="s">
        <v>1005</v>
      </c>
      <c r="P589" s="3" t="s">
        <v>20</v>
      </c>
      <c r="Q589" s="1"/>
      <c r="R589" s="3" t="s">
        <v>21</v>
      </c>
      <c r="S589" s="3"/>
      <c r="T589" s="3"/>
      <c r="U589" s="3"/>
      <c r="V589" s="3"/>
      <c r="W589" s="3"/>
      <c r="X589" s="3"/>
      <c r="Y589" s="3"/>
    </row>
    <row r="590" spans="1:25" ht="13" x14ac:dyDescent="0.15">
      <c r="A590" s="2">
        <v>43578.190268819446</v>
      </c>
      <c r="B590" s="3" t="s">
        <v>22</v>
      </c>
      <c r="C590" s="3" t="s">
        <v>17</v>
      </c>
      <c r="D590" s="3" t="s">
        <v>23</v>
      </c>
      <c r="E590" s="1"/>
      <c r="F590" s="1"/>
      <c r="G590" s="3"/>
      <c r="H590" s="3"/>
      <c r="I590" s="1"/>
      <c r="J590" s="3"/>
      <c r="K590" s="3"/>
      <c r="L590" s="1"/>
      <c r="M590" s="3"/>
      <c r="N590" s="1"/>
      <c r="O590" s="1"/>
      <c r="P590" s="3" t="s">
        <v>26</v>
      </c>
      <c r="Q590" s="1"/>
      <c r="R590" s="3" t="s">
        <v>21</v>
      </c>
      <c r="S590" s="3"/>
      <c r="T590" s="3"/>
      <c r="U590" s="3"/>
      <c r="V590" s="3"/>
      <c r="W590" s="3"/>
      <c r="X590" s="3"/>
      <c r="Y590" s="3"/>
    </row>
    <row r="591" spans="1:25" ht="42" x14ac:dyDescent="0.15">
      <c r="A591" s="2">
        <v>43578.700028819439</v>
      </c>
      <c r="B591" s="3" t="s">
        <v>16</v>
      </c>
      <c r="C591" s="3" t="s">
        <v>29</v>
      </c>
      <c r="D591" s="3" t="s">
        <v>23</v>
      </c>
      <c r="E591" s="1" t="s">
        <v>1006</v>
      </c>
      <c r="F591" s="1"/>
      <c r="G591" s="3"/>
      <c r="H591" s="3"/>
      <c r="I591" s="1"/>
      <c r="J591" s="3" t="s">
        <v>18</v>
      </c>
      <c r="K591" s="3" t="s">
        <v>19</v>
      </c>
      <c r="L591" s="1" t="s">
        <v>1007</v>
      </c>
      <c r="M591" s="3"/>
      <c r="N591" s="1"/>
      <c r="O591" s="1"/>
      <c r="P591" s="3" t="s">
        <v>26</v>
      </c>
      <c r="Q591" s="1" t="s">
        <v>1008</v>
      </c>
      <c r="R591" s="3" t="s">
        <v>21</v>
      </c>
      <c r="S591" s="3"/>
      <c r="T591" s="3"/>
      <c r="U591" s="3"/>
      <c r="V591" s="3"/>
      <c r="W591" s="3"/>
      <c r="X591" s="3"/>
      <c r="Y591" s="3"/>
    </row>
    <row r="592" spans="1:25" ht="14" x14ac:dyDescent="0.15">
      <c r="A592" s="2">
        <v>43578.740339988421</v>
      </c>
      <c r="B592" s="3" t="s">
        <v>22</v>
      </c>
      <c r="C592" s="3" t="s">
        <v>19</v>
      </c>
      <c r="D592" s="3" t="s">
        <v>68</v>
      </c>
      <c r="E592" s="1" t="s">
        <v>1009</v>
      </c>
      <c r="F592" s="1"/>
      <c r="G592" s="3"/>
      <c r="H592" s="3"/>
      <c r="I592" s="1"/>
      <c r="J592" s="3"/>
      <c r="K592" s="3"/>
      <c r="L592" s="1"/>
      <c r="M592" s="3"/>
      <c r="N592" s="1"/>
      <c r="O592" s="1" t="s">
        <v>573</v>
      </c>
      <c r="P592" s="3" t="s">
        <v>21</v>
      </c>
      <c r="Q592" s="1"/>
      <c r="R592" s="3" t="s">
        <v>21</v>
      </c>
      <c r="S592" s="3"/>
      <c r="T592" s="3"/>
      <c r="U592" s="3"/>
      <c r="V592" s="3"/>
      <c r="W592" s="3"/>
      <c r="X592" s="3"/>
      <c r="Y592" s="3"/>
    </row>
    <row r="593" spans="1:25" ht="56" x14ac:dyDescent="0.15">
      <c r="A593" s="2">
        <v>43578.805399513891</v>
      </c>
      <c r="B593" s="3" t="s">
        <v>22</v>
      </c>
      <c r="C593" s="3" t="s">
        <v>31</v>
      </c>
      <c r="D593" s="3" t="s">
        <v>23</v>
      </c>
      <c r="E593" s="1" t="s">
        <v>1010</v>
      </c>
      <c r="F593" s="1"/>
      <c r="G593" s="3"/>
      <c r="H593" s="3"/>
      <c r="I593" s="1"/>
      <c r="J593" s="3"/>
      <c r="K593" s="3"/>
      <c r="L593" s="1"/>
      <c r="M593" s="3"/>
      <c r="N593" s="1"/>
      <c r="O593" s="1" t="s">
        <v>1011</v>
      </c>
      <c r="P593" s="3" t="s">
        <v>26</v>
      </c>
      <c r="Q593" s="1" t="s">
        <v>1012</v>
      </c>
      <c r="R593" s="3" t="s">
        <v>21</v>
      </c>
      <c r="S593" s="3"/>
      <c r="T593" s="3"/>
      <c r="U593" s="3"/>
      <c r="V593" s="3"/>
      <c r="W593" s="3"/>
      <c r="X593" s="3"/>
      <c r="Y593" s="3"/>
    </row>
    <row r="594" spans="1:25" ht="28" x14ac:dyDescent="0.15">
      <c r="A594" s="2">
        <v>43559.639790995367</v>
      </c>
      <c r="B594" s="3" t="s">
        <v>22</v>
      </c>
      <c r="C594" s="3" t="s">
        <v>19</v>
      </c>
      <c r="D594" s="3" t="s">
        <v>23</v>
      </c>
      <c r="E594" s="1" t="s">
        <v>1013</v>
      </c>
      <c r="F594" s="1"/>
      <c r="G594" s="3"/>
      <c r="H594" s="3"/>
      <c r="I594" s="1"/>
      <c r="J594" s="3"/>
      <c r="K594" s="3"/>
      <c r="L594" s="1"/>
      <c r="M594" s="3"/>
      <c r="N594" s="1"/>
      <c r="O594" s="1" t="s">
        <v>1014</v>
      </c>
      <c r="P594" s="3" t="s">
        <v>26</v>
      </c>
      <c r="Q594" s="1" t="s">
        <v>1015</v>
      </c>
      <c r="R594" s="3" t="s">
        <v>802</v>
      </c>
      <c r="S594" s="3"/>
      <c r="T594" s="3"/>
      <c r="U594" s="3"/>
      <c r="V594" s="3"/>
      <c r="W594" s="3"/>
      <c r="X594" s="3"/>
      <c r="Y594" s="3"/>
    </row>
    <row r="595" spans="1:25" ht="14" x14ac:dyDescent="0.15">
      <c r="A595" s="2">
        <v>43559.880017696763</v>
      </c>
      <c r="B595" s="3" t="s">
        <v>22</v>
      </c>
      <c r="C595" s="3" t="s">
        <v>180</v>
      </c>
      <c r="D595" s="3" t="s">
        <v>23</v>
      </c>
      <c r="E595" s="1"/>
      <c r="F595" s="1"/>
      <c r="G595" s="3"/>
      <c r="H595" s="3"/>
      <c r="I595" s="1"/>
      <c r="J595" s="3"/>
      <c r="K595" s="3"/>
      <c r="L595" s="1"/>
      <c r="M595" s="3"/>
      <c r="N595" s="1"/>
      <c r="O595" s="1"/>
      <c r="P595" s="3" t="s">
        <v>26</v>
      </c>
      <c r="Q595" s="1" t="s">
        <v>1016</v>
      </c>
      <c r="R595" s="3" t="s">
        <v>802</v>
      </c>
      <c r="S595" s="3"/>
      <c r="T595" s="3"/>
      <c r="U595" s="3"/>
      <c r="V595" s="3"/>
      <c r="W595" s="3"/>
      <c r="X595" s="3"/>
      <c r="Y595" s="3"/>
    </row>
    <row r="596" spans="1:25" ht="14" x14ac:dyDescent="0.15">
      <c r="A596" s="2">
        <v>43578.842525162036</v>
      </c>
      <c r="B596" s="3" t="s">
        <v>16</v>
      </c>
      <c r="C596" s="3" t="s">
        <v>29</v>
      </c>
      <c r="D596" s="3" t="s">
        <v>23</v>
      </c>
      <c r="E596" s="1"/>
      <c r="F596" s="1"/>
      <c r="G596" s="3"/>
      <c r="H596" s="3"/>
      <c r="I596" s="1"/>
      <c r="J596" s="3" t="s">
        <v>18</v>
      </c>
      <c r="K596" s="3" t="s">
        <v>19</v>
      </c>
      <c r="L596" s="1"/>
      <c r="M596" s="3"/>
      <c r="N596" s="1"/>
      <c r="O596" s="1"/>
      <c r="P596" s="3" t="s">
        <v>26</v>
      </c>
      <c r="Q596" s="1" t="s">
        <v>1017</v>
      </c>
      <c r="R596" s="3" t="s">
        <v>21</v>
      </c>
      <c r="S596" s="3"/>
      <c r="T596" s="3"/>
      <c r="U596" s="3"/>
      <c r="V596" s="3"/>
      <c r="W596" s="3"/>
      <c r="X596" s="3"/>
      <c r="Y596" s="3"/>
    </row>
    <row r="597" spans="1:25" ht="42" x14ac:dyDescent="0.15">
      <c r="A597" s="2">
        <v>43562.136796354171</v>
      </c>
      <c r="B597" s="3" t="s">
        <v>16</v>
      </c>
      <c r="C597" s="3" t="s">
        <v>19</v>
      </c>
      <c r="D597" s="3" t="s">
        <v>23</v>
      </c>
      <c r="E597" s="1" t="s">
        <v>1018</v>
      </c>
      <c r="F597" s="1"/>
      <c r="G597" s="3"/>
      <c r="H597" s="3"/>
      <c r="I597" s="1"/>
      <c r="J597" s="3" t="s">
        <v>36</v>
      </c>
      <c r="K597" s="3" t="s">
        <v>19</v>
      </c>
      <c r="L597" s="1"/>
      <c r="M597" s="3"/>
      <c r="N597" s="1"/>
      <c r="O597" s="1"/>
      <c r="P597" s="3" t="s">
        <v>26</v>
      </c>
      <c r="Q597" s="1" t="s">
        <v>1019</v>
      </c>
      <c r="R597" s="3" t="s">
        <v>802</v>
      </c>
      <c r="S597" s="3"/>
      <c r="T597" s="3"/>
      <c r="U597" s="3"/>
      <c r="V597" s="3"/>
      <c r="W597" s="3"/>
      <c r="X597" s="3"/>
      <c r="Y597" s="3"/>
    </row>
    <row r="598" spans="1:25" ht="70" x14ac:dyDescent="0.15">
      <c r="A598" s="2">
        <v>43578.931688171295</v>
      </c>
      <c r="B598" s="3" t="s">
        <v>22</v>
      </c>
      <c r="C598" s="3" t="s">
        <v>29</v>
      </c>
      <c r="D598" s="3" t="s">
        <v>23</v>
      </c>
      <c r="E598" s="1" t="s">
        <v>1020</v>
      </c>
      <c r="F598" s="1"/>
      <c r="G598" s="3"/>
      <c r="H598" s="3"/>
      <c r="I598" s="1"/>
      <c r="J598" s="3"/>
      <c r="K598" s="3"/>
      <c r="L598" s="1"/>
      <c r="M598" s="3"/>
      <c r="N598" s="1"/>
      <c r="O598" s="1" t="s">
        <v>1021</v>
      </c>
      <c r="P598" s="3" t="s">
        <v>26</v>
      </c>
      <c r="Q598" s="1"/>
      <c r="R598" s="3" t="s">
        <v>21</v>
      </c>
      <c r="S598" s="3"/>
      <c r="T598" s="3"/>
      <c r="U598" s="3"/>
      <c r="V598" s="3"/>
      <c r="W598" s="3"/>
      <c r="X598" s="3"/>
      <c r="Y598" s="3"/>
    </row>
    <row r="599" spans="1:25" ht="70" x14ac:dyDescent="0.15">
      <c r="A599" s="2">
        <v>43578.933999976856</v>
      </c>
      <c r="B599" s="3" t="s">
        <v>37</v>
      </c>
      <c r="C599" s="3" t="s">
        <v>50</v>
      </c>
      <c r="D599" s="3" t="s">
        <v>23</v>
      </c>
      <c r="E599" s="1"/>
      <c r="F599" s="1"/>
      <c r="G599" s="3"/>
      <c r="H599" s="3"/>
      <c r="I599" s="1"/>
      <c r="J599" s="3"/>
      <c r="K599" s="3"/>
      <c r="L599" s="1"/>
      <c r="M599" s="3" t="s">
        <v>26</v>
      </c>
      <c r="N599" s="1" t="s">
        <v>1022</v>
      </c>
      <c r="O599" s="1"/>
      <c r="P599" s="3" t="s">
        <v>26</v>
      </c>
      <c r="Q599" s="1"/>
      <c r="R599" s="3" t="s">
        <v>21</v>
      </c>
      <c r="S599" s="3"/>
      <c r="T599" s="3"/>
      <c r="U599" s="3"/>
      <c r="V599" s="3"/>
      <c r="W599" s="3"/>
      <c r="X599" s="3"/>
      <c r="Y599" s="3"/>
    </row>
    <row r="600" spans="1:25" ht="13" x14ac:dyDescent="0.15">
      <c r="A600" s="2">
        <v>43580.000989004635</v>
      </c>
      <c r="B600" s="3" t="s">
        <v>22</v>
      </c>
      <c r="C600" s="3" t="s">
        <v>19</v>
      </c>
      <c r="D600" s="3" t="s">
        <v>23</v>
      </c>
      <c r="E600" s="1"/>
      <c r="F600" s="1"/>
      <c r="G600" s="3"/>
      <c r="H600" s="3"/>
      <c r="I600" s="1"/>
      <c r="J600" s="3"/>
      <c r="K600" s="3"/>
      <c r="L600" s="1"/>
      <c r="M600" s="3"/>
      <c r="N600" s="1"/>
      <c r="O600" s="1"/>
      <c r="P600" s="3" t="s">
        <v>20</v>
      </c>
      <c r="Q600" s="1"/>
      <c r="R600" s="3" t="s">
        <v>21</v>
      </c>
      <c r="S600" s="3"/>
      <c r="T600" s="3"/>
      <c r="U600" s="3"/>
      <c r="V600" s="3"/>
      <c r="W600" s="3"/>
      <c r="X600" s="3"/>
      <c r="Y600" s="3"/>
    </row>
    <row r="601" spans="1:25" ht="70" x14ac:dyDescent="0.15">
      <c r="A601" s="2">
        <v>43580.017118506948</v>
      </c>
      <c r="B601" s="3" t="s">
        <v>22</v>
      </c>
      <c r="C601" s="3" t="s">
        <v>19</v>
      </c>
      <c r="D601" s="3" t="s">
        <v>23</v>
      </c>
      <c r="E601" s="1" t="s">
        <v>1023</v>
      </c>
      <c r="F601" s="1"/>
      <c r="G601" s="3"/>
      <c r="H601" s="3"/>
      <c r="I601" s="1"/>
      <c r="J601" s="3"/>
      <c r="K601" s="3"/>
      <c r="L601" s="1"/>
      <c r="M601" s="3"/>
      <c r="N601" s="1"/>
      <c r="O601" s="1" t="s">
        <v>1024</v>
      </c>
      <c r="P601" s="3" t="s">
        <v>26</v>
      </c>
      <c r="Q601" s="1" t="s">
        <v>1025</v>
      </c>
      <c r="R601" s="3" t="s">
        <v>21</v>
      </c>
      <c r="S601" s="3"/>
      <c r="T601" s="3"/>
      <c r="U601" s="3"/>
      <c r="V601" s="3"/>
      <c r="W601" s="3"/>
      <c r="X601" s="3"/>
      <c r="Y601" s="3"/>
    </row>
    <row r="602" spans="1:25" ht="42" x14ac:dyDescent="0.15">
      <c r="A602" s="2">
        <v>43580.592674490741</v>
      </c>
      <c r="B602" s="3" t="s">
        <v>37</v>
      </c>
      <c r="C602" s="3" t="s">
        <v>156</v>
      </c>
      <c r="D602" s="3" t="s">
        <v>23</v>
      </c>
      <c r="E602" s="1" t="s">
        <v>1026</v>
      </c>
      <c r="F602" s="1"/>
      <c r="G602" s="3"/>
      <c r="H602" s="3"/>
      <c r="I602" s="1"/>
      <c r="J602" s="3"/>
      <c r="K602" s="3"/>
      <c r="L602" s="1"/>
      <c r="M602" s="3" t="s">
        <v>20</v>
      </c>
      <c r="N602" s="1" t="s">
        <v>1027</v>
      </c>
      <c r="O602" s="1"/>
      <c r="P602" s="3" t="s">
        <v>26</v>
      </c>
      <c r="Q602" s="1"/>
      <c r="R602" s="3" t="s">
        <v>21</v>
      </c>
      <c r="S602" s="3"/>
      <c r="T602" s="3"/>
      <c r="U602" s="3"/>
      <c r="V602" s="3"/>
      <c r="W602" s="3"/>
      <c r="X602" s="3"/>
      <c r="Y602" s="3"/>
    </row>
    <row r="603" spans="1:25" ht="13" x14ac:dyDescent="0.15">
      <c r="A603" s="2">
        <v>43580.638303078704</v>
      </c>
      <c r="B603" s="3" t="s">
        <v>22</v>
      </c>
      <c r="C603" s="3" t="s">
        <v>19</v>
      </c>
      <c r="D603" s="3" t="s">
        <v>23</v>
      </c>
      <c r="E603" s="1"/>
      <c r="F603" s="1"/>
      <c r="G603" s="3"/>
      <c r="H603" s="3"/>
      <c r="I603" s="1"/>
      <c r="J603" s="3"/>
      <c r="K603" s="3"/>
      <c r="L603" s="1"/>
      <c r="M603" s="3"/>
      <c r="N603" s="1"/>
      <c r="O603" s="1"/>
      <c r="P603" s="3" t="s">
        <v>26</v>
      </c>
      <c r="Q603" s="1"/>
      <c r="R603" s="3" t="s">
        <v>21</v>
      </c>
      <c r="S603" s="3"/>
      <c r="T603" s="3"/>
      <c r="U603" s="3"/>
      <c r="V603" s="3"/>
      <c r="W603" s="3"/>
      <c r="X603" s="3"/>
      <c r="Y603" s="3"/>
    </row>
    <row r="604" spans="1:25" ht="42" x14ac:dyDescent="0.15">
      <c r="A604" s="2">
        <v>43580.926680277778</v>
      </c>
      <c r="B604" s="3" t="s">
        <v>22</v>
      </c>
      <c r="C604" s="3" t="s">
        <v>17</v>
      </c>
      <c r="D604" s="3" t="s">
        <v>23</v>
      </c>
      <c r="E604" s="1" t="s">
        <v>1028</v>
      </c>
      <c r="F604" s="1"/>
      <c r="G604" s="3"/>
      <c r="H604" s="3"/>
      <c r="I604" s="1"/>
      <c r="J604" s="3"/>
      <c r="K604" s="3"/>
      <c r="L604" s="1"/>
      <c r="M604" s="3"/>
      <c r="N604" s="1"/>
      <c r="O604" s="1" t="s">
        <v>1029</v>
      </c>
      <c r="P604" s="3" t="s">
        <v>26</v>
      </c>
      <c r="Q604" s="1"/>
      <c r="R604" s="3" t="s">
        <v>21</v>
      </c>
      <c r="S604" s="3"/>
      <c r="T604" s="3"/>
      <c r="U604" s="3"/>
      <c r="V604" s="3"/>
      <c r="W604" s="3"/>
      <c r="X604" s="3"/>
      <c r="Y604" s="3"/>
    </row>
    <row r="605" spans="1:25" ht="42" x14ac:dyDescent="0.15">
      <c r="A605" s="2">
        <v>43580.998165277779</v>
      </c>
      <c r="B605" s="3" t="s">
        <v>97</v>
      </c>
      <c r="C605" s="3" t="s">
        <v>225</v>
      </c>
      <c r="D605" s="3" t="s">
        <v>23</v>
      </c>
      <c r="E605" s="1" t="s">
        <v>1030</v>
      </c>
      <c r="F605" s="1"/>
      <c r="G605" s="3" t="s">
        <v>161</v>
      </c>
      <c r="H605" s="3" t="s">
        <v>26</v>
      </c>
      <c r="I605" s="1" t="s">
        <v>1031</v>
      </c>
      <c r="J605" s="3"/>
      <c r="K605" s="3"/>
      <c r="L605" s="1"/>
      <c r="M605" s="3"/>
      <c r="N605" s="1"/>
      <c r="O605" s="1"/>
      <c r="P605" s="3" t="s">
        <v>26</v>
      </c>
      <c r="Q605" s="1"/>
      <c r="R605" s="3" t="s">
        <v>21</v>
      </c>
      <c r="S605" s="3"/>
      <c r="T605" s="3"/>
      <c r="U605" s="3"/>
      <c r="V605" s="3"/>
      <c r="W605" s="3"/>
      <c r="X605" s="3"/>
      <c r="Y605" s="3"/>
    </row>
    <row r="606" spans="1:25" ht="56" x14ac:dyDescent="0.15">
      <c r="A606" s="2">
        <v>43581.474493703703</v>
      </c>
      <c r="B606" s="3" t="s">
        <v>22</v>
      </c>
      <c r="C606" s="3" t="s">
        <v>17</v>
      </c>
      <c r="D606" s="3" t="s">
        <v>23</v>
      </c>
      <c r="E606" s="1" t="s">
        <v>1032</v>
      </c>
      <c r="F606" s="1"/>
      <c r="G606" s="3"/>
      <c r="H606" s="3"/>
      <c r="I606" s="1"/>
      <c r="J606" s="3"/>
      <c r="K606" s="3"/>
      <c r="L606" s="1"/>
      <c r="M606" s="3"/>
      <c r="N606" s="1"/>
      <c r="O606" s="1" t="s">
        <v>1033</v>
      </c>
      <c r="P606" s="3" t="s">
        <v>26</v>
      </c>
      <c r="Q606" s="1"/>
      <c r="R606" s="3" t="s">
        <v>21</v>
      </c>
      <c r="S606" s="3"/>
      <c r="T606" s="3"/>
      <c r="U606" s="3"/>
      <c r="V606" s="3"/>
      <c r="W606" s="3"/>
      <c r="X606" s="3"/>
      <c r="Y606" s="3"/>
    </row>
    <row r="607" spans="1:25" ht="14" x14ac:dyDescent="0.15">
      <c r="A607" s="2">
        <v>43581.495776666663</v>
      </c>
      <c r="B607" s="3" t="s">
        <v>16</v>
      </c>
      <c r="C607" s="3" t="s">
        <v>19</v>
      </c>
      <c r="D607" s="3" t="s">
        <v>23</v>
      </c>
      <c r="E607" s="1"/>
      <c r="F607" s="1"/>
      <c r="G607" s="3"/>
      <c r="H607" s="3"/>
      <c r="I607" s="1"/>
      <c r="J607" s="3" t="s">
        <v>18</v>
      </c>
      <c r="K607" s="3" t="s">
        <v>19</v>
      </c>
      <c r="L607" s="1" t="s">
        <v>1034</v>
      </c>
      <c r="M607" s="3"/>
      <c r="N607" s="1"/>
      <c r="O607" s="1"/>
      <c r="P607" s="3" t="s">
        <v>20</v>
      </c>
      <c r="Q607" s="1"/>
      <c r="R607" s="3" t="s">
        <v>21</v>
      </c>
      <c r="S607" s="3"/>
      <c r="T607" s="3"/>
      <c r="U607" s="3"/>
      <c r="V607" s="3"/>
      <c r="W607" s="3"/>
      <c r="X607" s="3"/>
      <c r="Y607" s="3"/>
    </row>
    <row r="608" spans="1:25" ht="14" x14ac:dyDescent="0.15">
      <c r="A608" s="2">
        <v>43563.08831835648</v>
      </c>
      <c r="B608" s="3" t="s">
        <v>16</v>
      </c>
      <c r="C608" s="3" t="s">
        <v>19</v>
      </c>
      <c r="D608" s="3" t="s">
        <v>23</v>
      </c>
      <c r="E608" s="1"/>
      <c r="F608" s="1"/>
      <c r="G608" s="3"/>
      <c r="H608" s="3"/>
      <c r="I608" s="1"/>
      <c r="J608" s="3" t="s">
        <v>18</v>
      </c>
      <c r="K608" s="3" t="s">
        <v>19</v>
      </c>
      <c r="L608" s="1"/>
      <c r="M608" s="3"/>
      <c r="N608" s="1"/>
      <c r="O608" s="1"/>
      <c r="P608" s="3" t="s">
        <v>26</v>
      </c>
      <c r="Q608" s="1" t="s">
        <v>1035</v>
      </c>
      <c r="R608" s="3" t="s">
        <v>802</v>
      </c>
      <c r="S608" s="3"/>
      <c r="T608" s="3"/>
      <c r="U608" s="3"/>
      <c r="V608" s="3"/>
      <c r="W608" s="3"/>
      <c r="X608" s="3"/>
      <c r="Y608" s="3"/>
    </row>
    <row r="609" spans="1:25" ht="14" x14ac:dyDescent="0.15">
      <c r="A609" s="2">
        <v>43581.901635381946</v>
      </c>
      <c r="B609" s="3" t="s">
        <v>22</v>
      </c>
      <c r="C609" s="3" t="s">
        <v>29</v>
      </c>
      <c r="D609" s="3" t="s">
        <v>68</v>
      </c>
      <c r="E609" s="1" t="s">
        <v>573</v>
      </c>
      <c r="F609" s="1"/>
      <c r="G609" s="3"/>
      <c r="H609" s="3"/>
      <c r="I609" s="1"/>
      <c r="J609" s="3"/>
      <c r="K609" s="3"/>
      <c r="L609" s="1"/>
      <c r="M609" s="3"/>
      <c r="N609" s="1"/>
      <c r="O609" s="1" t="s">
        <v>1036</v>
      </c>
      <c r="P609" s="3" t="s">
        <v>26</v>
      </c>
      <c r="Q609" s="1"/>
      <c r="R609" s="3" t="s">
        <v>21</v>
      </c>
      <c r="S609" s="3"/>
      <c r="T609" s="3"/>
      <c r="U609" s="3"/>
      <c r="V609" s="3"/>
      <c r="W609" s="3"/>
      <c r="X609" s="3"/>
      <c r="Y609" s="3"/>
    </row>
    <row r="610" spans="1:25" ht="13" x14ac:dyDescent="0.15">
      <c r="A610" s="2">
        <v>43582.243947685187</v>
      </c>
      <c r="B610" s="3" t="s">
        <v>37</v>
      </c>
      <c r="C610" s="3" t="s">
        <v>50</v>
      </c>
      <c r="D610" s="3" t="s">
        <v>68</v>
      </c>
      <c r="E610" s="1"/>
      <c r="F610" s="1"/>
      <c r="G610" s="3"/>
      <c r="H610" s="3"/>
      <c r="I610" s="1"/>
      <c r="J610" s="3"/>
      <c r="K610" s="3"/>
      <c r="L610" s="1"/>
      <c r="M610" s="3" t="s">
        <v>20</v>
      </c>
      <c r="N610" s="1"/>
      <c r="O610" s="1"/>
      <c r="P610" s="3" t="s">
        <v>20</v>
      </c>
      <c r="Q610" s="1"/>
      <c r="R610" s="3" t="s">
        <v>21</v>
      </c>
      <c r="S610" s="3"/>
      <c r="T610" s="3"/>
      <c r="U610" s="3"/>
      <c r="V610" s="3"/>
      <c r="W610" s="3"/>
      <c r="X610" s="3"/>
      <c r="Y610" s="3"/>
    </row>
    <row r="611" spans="1:25" ht="13" x14ac:dyDescent="0.15">
      <c r="A611" s="2">
        <v>43582.436811319443</v>
      </c>
      <c r="B611" s="3" t="s">
        <v>16</v>
      </c>
      <c r="C611" s="3" t="s">
        <v>19</v>
      </c>
      <c r="D611" s="3" t="s">
        <v>23</v>
      </c>
      <c r="E611" s="1"/>
      <c r="F611" s="1"/>
      <c r="G611" s="3"/>
      <c r="H611" s="3"/>
      <c r="I611" s="1"/>
      <c r="J611" s="3" t="s">
        <v>18</v>
      </c>
      <c r="K611" s="3" t="s">
        <v>19</v>
      </c>
      <c r="L611" s="1"/>
      <c r="M611" s="3"/>
      <c r="N611" s="1"/>
      <c r="O611" s="1"/>
      <c r="P611" s="3" t="s">
        <v>26</v>
      </c>
      <c r="Q611" s="1"/>
      <c r="R611" s="3" t="s">
        <v>21</v>
      </c>
      <c r="S611" s="3"/>
      <c r="T611" s="3"/>
      <c r="U611" s="3"/>
      <c r="V611" s="3"/>
      <c r="W611" s="3"/>
      <c r="X611" s="3"/>
      <c r="Y611" s="3"/>
    </row>
    <row r="612" spans="1:25" ht="28" x14ac:dyDescent="0.15">
      <c r="A612" s="2">
        <v>43582.847779710646</v>
      </c>
      <c r="B612" s="3" t="s">
        <v>22</v>
      </c>
      <c r="C612" s="3" t="s">
        <v>50</v>
      </c>
      <c r="D612" s="3" t="s">
        <v>23</v>
      </c>
      <c r="E612" s="1" t="s">
        <v>1037</v>
      </c>
      <c r="F612" s="1"/>
      <c r="G612" s="3"/>
      <c r="H612" s="3"/>
      <c r="I612" s="1"/>
      <c r="J612" s="3"/>
      <c r="K612" s="3"/>
      <c r="L612" s="1"/>
      <c r="M612" s="3"/>
      <c r="N612" s="1"/>
      <c r="O612" s="1" t="s">
        <v>1038</v>
      </c>
      <c r="P612" s="3" t="s">
        <v>26</v>
      </c>
      <c r="Q612" s="1"/>
      <c r="R612" s="3" t="s">
        <v>21</v>
      </c>
      <c r="S612" s="3"/>
      <c r="T612" s="3"/>
      <c r="U612" s="3"/>
      <c r="V612" s="3"/>
      <c r="W612" s="3"/>
      <c r="X612" s="3"/>
      <c r="Y612" s="3"/>
    </row>
    <row r="613" spans="1:25" ht="13" x14ac:dyDescent="0.15">
      <c r="A613" s="2">
        <v>43582.977297453705</v>
      </c>
      <c r="B613" s="3" t="s">
        <v>16</v>
      </c>
      <c r="C613" s="3" t="s">
        <v>41</v>
      </c>
      <c r="D613" s="3" t="s">
        <v>68</v>
      </c>
      <c r="E613" s="1"/>
      <c r="F613" s="1"/>
      <c r="G613" s="3"/>
      <c r="H613" s="3"/>
      <c r="I613" s="1"/>
      <c r="J613" s="3" t="s">
        <v>18</v>
      </c>
      <c r="K613" s="3" t="s">
        <v>19</v>
      </c>
      <c r="L613" s="1"/>
      <c r="M613" s="3"/>
      <c r="N613" s="1"/>
      <c r="O613" s="1"/>
      <c r="P613" s="3" t="s">
        <v>26</v>
      </c>
      <c r="Q613" s="1"/>
      <c r="R613" s="3" t="s">
        <v>21</v>
      </c>
      <c r="S613" s="3"/>
      <c r="T613" s="3"/>
      <c r="U613" s="3"/>
      <c r="V613" s="3"/>
      <c r="W613" s="3"/>
      <c r="X613" s="3"/>
      <c r="Y613" s="3"/>
    </row>
    <row r="614" spans="1:25" ht="14" x14ac:dyDescent="0.15">
      <c r="A614" s="2">
        <v>43583.229368773144</v>
      </c>
      <c r="B614" s="3" t="s">
        <v>22</v>
      </c>
      <c r="C614" s="3" t="s">
        <v>19</v>
      </c>
      <c r="D614" s="3" t="s">
        <v>68</v>
      </c>
      <c r="E614" s="1"/>
      <c r="F614" s="1"/>
      <c r="G614" s="3"/>
      <c r="H614" s="3"/>
      <c r="I614" s="1"/>
      <c r="J614" s="3"/>
      <c r="K614" s="3"/>
      <c r="L614" s="1"/>
      <c r="M614" s="3"/>
      <c r="N614" s="1"/>
      <c r="O614" s="1" t="s">
        <v>1039</v>
      </c>
      <c r="P614" s="3" t="s">
        <v>20</v>
      </c>
      <c r="Q614" s="1"/>
      <c r="R614" s="3" t="s">
        <v>21</v>
      </c>
      <c r="S614" s="3"/>
      <c r="T614" s="3"/>
      <c r="U614" s="3"/>
      <c r="V614" s="3"/>
      <c r="W614" s="3"/>
      <c r="X614" s="3"/>
      <c r="Y614" s="3"/>
    </row>
    <row r="615" spans="1:25" ht="28" x14ac:dyDescent="0.15">
      <c r="A615" s="2">
        <v>43583.8423458912</v>
      </c>
      <c r="B615" s="3" t="s">
        <v>16</v>
      </c>
      <c r="C615" s="3" t="s">
        <v>31</v>
      </c>
      <c r="D615" s="3" t="s">
        <v>68</v>
      </c>
      <c r="E615" s="1" t="s">
        <v>1040</v>
      </c>
      <c r="F615" s="1"/>
      <c r="G615" s="3"/>
      <c r="H615" s="3"/>
      <c r="I615" s="1"/>
      <c r="J615" s="3" t="s">
        <v>36</v>
      </c>
      <c r="K615" s="3" t="s">
        <v>19</v>
      </c>
      <c r="L615" s="1" t="s">
        <v>1041</v>
      </c>
      <c r="M615" s="3"/>
      <c r="N615" s="1"/>
      <c r="O615" s="1"/>
      <c r="P615" s="3" t="s">
        <v>26</v>
      </c>
      <c r="Q615" s="1" t="s">
        <v>1042</v>
      </c>
      <c r="R615" s="3" t="s">
        <v>21</v>
      </c>
      <c r="S615" s="3"/>
      <c r="T615" s="3"/>
      <c r="U615" s="3"/>
      <c r="V615" s="3"/>
      <c r="W615" s="3"/>
      <c r="X615" s="3"/>
      <c r="Y615" s="3"/>
    </row>
    <row r="616" spans="1:25" ht="56" x14ac:dyDescent="0.15">
      <c r="A616" s="2">
        <v>43583.933246388886</v>
      </c>
      <c r="B616" s="3" t="s">
        <v>22</v>
      </c>
      <c r="C616" s="3" t="s">
        <v>19</v>
      </c>
      <c r="D616" s="3" t="s">
        <v>23</v>
      </c>
      <c r="E616" s="1" t="s">
        <v>1043</v>
      </c>
      <c r="F616" s="1"/>
      <c r="G616" s="3"/>
      <c r="H616" s="3"/>
      <c r="I616" s="1"/>
      <c r="J616" s="3"/>
      <c r="K616" s="3"/>
      <c r="L616" s="1"/>
      <c r="M616" s="3"/>
      <c r="N616" s="1"/>
      <c r="O616" s="1" t="s">
        <v>1044</v>
      </c>
      <c r="P616" s="3" t="s">
        <v>26</v>
      </c>
      <c r="Q616" s="1"/>
      <c r="R616" s="3" t="s">
        <v>21</v>
      </c>
      <c r="S616" s="3"/>
      <c r="T616" s="3"/>
      <c r="U616" s="3"/>
      <c r="V616" s="3"/>
      <c r="W616" s="3"/>
      <c r="X616" s="3"/>
      <c r="Y616" s="3"/>
    </row>
    <row r="617" spans="1:25" ht="56" x14ac:dyDescent="0.15">
      <c r="A617" s="2">
        <v>43583.990332870366</v>
      </c>
      <c r="B617" s="3" t="s">
        <v>22</v>
      </c>
      <c r="C617" s="3" t="s">
        <v>29</v>
      </c>
      <c r="D617" s="3" t="s">
        <v>378</v>
      </c>
      <c r="E617" s="1" t="s">
        <v>1045</v>
      </c>
      <c r="F617" s="1"/>
      <c r="G617" s="3"/>
      <c r="H617" s="3"/>
      <c r="I617" s="1"/>
      <c r="J617" s="3"/>
      <c r="K617" s="3"/>
      <c r="L617" s="1"/>
      <c r="M617" s="3"/>
      <c r="N617" s="1"/>
      <c r="O617" s="1" t="s">
        <v>1046</v>
      </c>
      <c r="P617" s="3" t="s">
        <v>26</v>
      </c>
      <c r="Q617" s="1"/>
      <c r="R617" s="3" t="s">
        <v>21</v>
      </c>
      <c r="S617" s="3"/>
      <c r="T617" s="3"/>
      <c r="U617" s="3"/>
      <c r="V617" s="3"/>
      <c r="W617" s="3"/>
      <c r="X617" s="3"/>
      <c r="Y617" s="3"/>
    </row>
    <row r="618" spans="1:25" ht="13" x14ac:dyDescent="0.15">
      <c r="A618" s="2">
        <v>43584.396276157408</v>
      </c>
      <c r="B618" s="3" t="s">
        <v>22</v>
      </c>
      <c r="C618" s="3"/>
      <c r="D618" s="3"/>
      <c r="E618" s="1"/>
      <c r="F618" s="1"/>
      <c r="G618" s="3"/>
      <c r="H618" s="3"/>
      <c r="I618" s="1"/>
      <c r="J618" s="3"/>
      <c r="K618" s="3"/>
      <c r="L618" s="1"/>
      <c r="M618" s="3"/>
      <c r="N618" s="1"/>
      <c r="O618" s="1"/>
      <c r="P618" s="3"/>
      <c r="Q618" s="1"/>
      <c r="R618" s="3" t="s">
        <v>21</v>
      </c>
      <c r="S618" s="3"/>
      <c r="T618" s="3"/>
      <c r="U618" s="3"/>
      <c r="V618" s="3"/>
      <c r="W618" s="3"/>
      <c r="X618" s="3"/>
      <c r="Y618" s="3"/>
    </row>
    <row r="619" spans="1:25" ht="28" x14ac:dyDescent="0.15">
      <c r="A619" s="2">
        <v>43584.444535000002</v>
      </c>
      <c r="B619" s="3" t="s">
        <v>22</v>
      </c>
      <c r="C619" s="3" t="s">
        <v>19</v>
      </c>
      <c r="D619" s="3" t="s">
        <v>23</v>
      </c>
      <c r="E619" s="1" t="s">
        <v>1047</v>
      </c>
      <c r="F619" s="1"/>
      <c r="G619" s="3"/>
      <c r="H619" s="3"/>
      <c r="I619" s="1"/>
      <c r="J619" s="3"/>
      <c r="K619" s="3"/>
      <c r="L619" s="1"/>
      <c r="M619" s="3"/>
      <c r="N619" s="1"/>
      <c r="O619" s="1" t="s">
        <v>1048</v>
      </c>
      <c r="P619" s="3" t="s">
        <v>26</v>
      </c>
      <c r="Q619" s="1" t="s">
        <v>1049</v>
      </c>
      <c r="R619" s="3" t="s">
        <v>21</v>
      </c>
      <c r="S619" s="3"/>
      <c r="T619" s="3"/>
      <c r="U619" s="3"/>
      <c r="V619" s="3"/>
      <c r="W619" s="3"/>
      <c r="X619" s="3"/>
      <c r="Y619" s="3"/>
    </row>
    <row r="620" spans="1:25" ht="13" x14ac:dyDescent="0.15">
      <c r="A620" s="2">
        <v>43584.481431585649</v>
      </c>
      <c r="B620" s="3" t="s">
        <v>22</v>
      </c>
      <c r="C620" s="3" t="s">
        <v>29</v>
      </c>
      <c r="D620" s="3" t="s">
        <v>23</v>
      </c>
      <c r="E620" s="1"/>
      <c r="F620" s="1"/>
      <c r="G620" s="3"/>
      <c r="H620" s="3"/>
      <c r="I620" s="1"/>
      <c r="J620" s="3"/>
      <c r="K620" s="3"/>
      <c r="L620" s="1"/>
      <c r="M620" s="3"/>
      <c r="N620" s="1"/>
      <c r="O620" s="1"/>
      <c r="P620" s="3" t="s">
        <v>20</v>
      </c>
      <c r="Q620" s="1"/>
      <c r="R620" s="3" t="s">
        <v>21</v>
      </c>
      <c r="S620" s="3"/>
      <c r="T620" s="3"/>
      <c r="U620" s="3"/>
      <c r="V620" s="3"/>
      <c r="W620" s="3"/>
      <c r="X620" s="3"/>
      <c r="Y620" s="3"/>
    </row>
    <row r="621" spans="1:25" ht="42" x14ac:dyDescent="0.15">
      <c r="A621" s="2">
        <v>43584.554357986111</v>
      </c>
      <c r="B621" s="3" t="s">
        <v>22</v>
      </c>
      <c r="C621" s="3" t="s">
        <v>19</v>
      </c>
      <c r="D621" s="3" t="s">
        <v>23</v>
      </c>
      <c r="E621" s="1"/>
      <c r="F621" s="1"/>
      <c r="G621" s="3"/>
      <c r="H621" s="3"/>
      <c r="I621" s="1"/>
      <c r="J621" s="3"/>
      <c r="K621" s="3"/>
      <c r="L621" s="1"/>
      <c r="M621" s="3"/>
      <c r="N621" s="1"/>
      <c r="O621" s="1" t="s">
        <v>1050</v>
      </c>
      <c r="P621" s="3" t="s">
        <v>26</v>
      </c>
      <c r="Q621" s="1"/>
      <c r="R621" s="3" t="s">
        <v>21</v>
      </c>
      <c r="S621" s="3"/>
      <c r="T621" s="3"/>
      <c r="U621" s="3"/>
      <c r="V621" s="3"/>
      <c r="W621" s="3"/>
      <c r="X621" s="3"/>
      <c r="Y621" s="3"/>
    </row>
    <row r="622" spans="1:25" ht="14" x14ac:dyDescent="0.15">
      <c r="A622" s="2">
        <v>43585.438355300925</v>
      </c>
      <c r="B622" s="3" t="s">
        <v>22</v>
      </c>
      <c r="C622" s="3" t="s">
        <v>19</v>
      </c>
      <c r="D622" s="3" t="s">
        <v>23</v>
      </c>
      <c r="E622" s="1"/>
      <c r="F622" s="1"/>
      <c r="G622" s="3"/>
      <c r="H622" s="3"/>
      <c r="I622" s="1"/>
      <c r="J622" s="3"/>
      <c r="K622" s="3"/>
      <c r="L622" s="1"/>
      <c r="M622" s="3"/>
      <c r="N622" s="1"/>
      <c r="O622" s="1" t="s">
        <v>1051</v>
      </c>
      <c r="P622" s="3" t="s">
        <v>20</v>
      </c>
      <c r="Q622" s="1"/>
      <c r="R622" s="3" t="s">
        <v>21</v>
      </c>
      <c r="S622" s="3"/>
      <c r="T622" s="3"/>
      <c r="U622" s="3"/>
      <c r="V622" s="3"/>
      <c r="W622" s="3"/>
      <c r="X622" s="3"/>
      <c r="Y622" s="3"/>
    </row>
    <row r="623" spans="1:25" ht="13" x14ac:dyDescent="0.15">
      <c r="A623" s="2">
        <v>43585.457610416663</v>
      </c>
      <c r="B623" s="3" t="s">
        <v>37</v>
      </c>
      <c r="C623" s="3" t="s">
        <v>19</v>
      </c>
      <c r="D623" s="3" t="s">
        <v>68</v>
      </c>
      <c r="E623" s="1"/>
      <c r="F623" s="1"/>
      <c r="G623" s="3"/>
      <c r="H623" s="3"/>
      <c r="I623" s="1"/>
      <c r="J623" s="3"/>
      <c r="K623" s="3"/>
      <c r="L623" s="1"/>
      <c r="M623" s="3" t="s">
        <v>21</v>
      </c>
      <c r="N623" s="1"/>
      <c r="O623" s="1"/>
      <c r="P623" s="3" t="s">
        <v>26</v>
      </c>
      <c r="Q623" s="1"/>
      <c r="R623" s="3" t="s">
        <v>21</v>
      </c>
      <c r="S623" s="3"/>
      <c r="T623" s="3"/>
      <c r="U623" s="3"/>
      <c r="V623" s="3"/>
      <c r="W623" s="3"/>
      <c r="X623" s="3"/>
      <c r="Y623" s="3"/>
    </row>
    <row r="624" spans="1:25" ht="28" x14ac:dyDescent="0.15">
      <c r="A624" s="2">
        <v>43586.354418726856</v>
      </c>
      <c r="B624" s="3" t="s">
        <v>22</v>
      </c>
      <c r="C624" s="3" t="s">
        <v>19</v>
      </c>
      <c r="D624" s="3" t="s">
        <v>23</v>
      </c>
      <c r="E624" s="1" t="s">
        <v>1052</v>
      </c>
      <c r="F624" s="1"/>
      <c r="G624" s="3"/>
      <c r="H624" s="3"/>
      <c r="I624" s="1"/>
      <c r="J624" s="3"/>
      <c r="K624" s="3"/>
      <c r="L624" s="1"/>
      <c r="M624" s="3"/>
      <c r="N624" s="1"/>
      <c r="O624" s="1" t="s">
        <v>1053</v>
      </c>
      <c r="P624" s="3" t="s">
        <v>26</v>
      </c>
      <c r="Q624" s="1"/>
      <c r="R624" s="3" t="s">
        <v>21</v>
      </c>
      <c r="S624" s="3"/>
      <c r="T624" s="3"/>
      <c r="U624" s="3"/>
      <c r="V624" s="3"/>
      <c r="W624" s="3"/>
      <c r="X624" s="3"/>
      <c r="Y624" s="3"/>
    </row>
    <row r="625" spans="1:25" ht="13" x14ac:dyDescent="0.15">
      <c r="A625" s="2">
        <v>43586.385619085646</v>
      </c>
      <c r="B625" s="3" t="s">
        <v>16</v>
      </c>
      <c r="C625" s="3" t="s">
        <v>19</v>
      </c>
      <c r="D625" s="3" t="s">
        <v>23</v>
      </c>
      <c r="E625" s="1"/>
      <c r="F625" s="1"/>
      <c r="G625" s="3"/>
      <c r="H625" s="3"/>
      <c r="I625" s="1"/>
      <c r="J625" s="3" t="s">
        <v>43</v>
      </c>
      <c r="K625" s="3" t="s">
        <v>19</v>
      </c>
      <c r="L625" s="1"/>
      <c r="M625" s="3"/>
      <c r="N625" s="1"/>
      <c r="O625" s="1"/>
      <c r="P625" s="3" t="s">
        <v>26</v>
      </c>
      <c r="Q625" s="1"/>
      <c r="R625" s="3" t="s">
        <v>21</v>
      </c>
      <c r="S625" s="3"/>
      <c r="T625" s="3"/>
      <c r="U625" s="3"/>
      <c r="V625" s="3"/>
      <c r="W625" s="3"/>
      <c r="X625" s="3"/>
      <c r="Y625" s="3"/>
    </row>
    <row r="626" spans="1:25" ht="28" x14ac:dyDescent="0.15">
      <c r="A626" s="2">
        <v>43563.422574224533</v>
      </c>
      <c r="B626" s="3" t="s">
        <v>16</v>
      </c>
      <c r="C626" s="3" t="s">
        <v>50</v>
      </c>
      <c r="D626" s="3" t="s">
        <v>23</v>
      </c>
      <c r="E626" s="1" t="s">
        <v>1054</v>
      </c>
      <c r="F626" s="1"/>
      <c r="G626" s="3"/>
      <c r="H626" s="3"/>
      <c r="I626" s="1"/>
      <c r="J626" s="3" t="s">
        <v>18</v>
      </c>
      <c r="K626" s="3" t="s">
        <v>19</v>
      </c>
      <c r="L626" s="1" t="s">
        <v>1055</v>
      </c>
      <c r="M626" s="3"/>
      <c r="N626" s="1"/>
      <c r="O626" s="1"/>
      <c r="P626" s="3" t="s">
        <v>26</v>
      </c>
      <c r="Q626" s="1" t="s">
        <v>1056</v>
      </c>
      <c r="R626" s="3" t="s">
        <v>802</v>
      </c>
      <c r="S626" s="3"/>
      <c r="T626" s="3"/>
      <c r="U626" s="3"/>
      <c r="V626" s="3"/>
      <c r="W626" s="3"/>
      <c r="X626" s="3"/>
      <c r="Y626" s="3"/>
    </row>
    <row r="627" spans="1:25" ht="13" x14ac:dyDescent="0.15">
      <c r="A627" s="2">
        <v>43586.628916469912</v>
      </c>
      <c r="B627" s="3" t="s">
        <v>22</v>
      </c>
      <c r="C627" s="3" t="s">
        <v>317</v>
      </c>
      <c r="D627" s="3" t="s">
        <v>68</v>
      </c>
      <c r="E627" s="1"/>
      <c r="F627" s="1"/>
      <c r="G627" s="3"/>
      <c r="H627" s="3"/>
      <c r="I627" s="1"/>
      <c r="J627" s="3"/>
      <c r="K627" s="3"/>
      <c r="L627" s="1"/>
      <c r="M627" s="3"/>
      <c r="N627" s="1"/>
      <c r="O627" s="1"/>
      <c r="P627" s="3" t="s">
        <v>26</v>
      </c>
      <c r="Q627" s="1"/>
      <c r="R627" s="3" t="s">
        <v>21</v>
      </c>
      <c r="S627" s="3"/>
      <c r="T627" s="3"/>
      <c r="U627" s="3"/>
      <c r="V627" s="3"/>
      <c r="W627" s="3"/>
      <c r="X627" s="3"/>
      <c r="Y627" s="3"/>
    </row>
    <row r="628" spans="1:25" ht="140" x14ac:dyDescent="0.15">
      <c r="A628" s="2">
        <v>43587.889489490743</v>
      </c>
      <c r="B628" s="3" t="s">
        <v>22</v>
      </c>
      <c r="C628" s="3" t="s">
        <v>50</v>
      </c>
      <c r="D628" s="3" t="s">
        <v>23</v>
      </c>
      <c r="E628" s="1" t="s">
        <v>1057</v>
      </c>
      <c r="F628" s="1"/>
      <c r="G628" s="3"/>
      <c r="H628" s="3"/>
      <c r="I628" s="1"/>
      <c r="J628" s="3"/>
      <c r="K628" s="3"/>
      <c r="L628" s="1"/>
      <c r="M628" s="3"/>
      <c r="N628" s="1"/>
      <c r="O628" s="1" t="s">
        <v>1058</v>
      </c>
      <c r="P628" s="3" t="s">
        <v>26</v>
      </c>
      <c r="Q628" s="1" t="s">
        <v>1059</v>
      </c>
      <c r="R628" s="3" t="s">
        <v>21</v>
      </c>
      <c r="S628" s="3"/>
      <c r="T628" s="3"/>
      <c r="U628" s="3"/>
      <c r="V628" s="3"/>
      <c r="W628" s="3"/>
      <c r="X628" s="3"/>
      <c r="Y628" s="3"/>
    </row>
    <row r="629" spans="1:25" ht="13" x14ac:dyDescent="0.15">
      <c r="A629" s="2">
        <v>43587.929089444442</v>
      </c>
      <c r="B629" s="3" t="s">
        <v>16</v>
      </c>
      <c r="C629" s="3" t="s">
        <v>29</v>
      </c>
      <c r="D629" s="3" t="s">
        <v>23</v>
      </c>
      <c r="E629" s="1"/>
      <c r="F629" s="1"/>
      <c r="G629" s="3"/>
      <c r="H629" s="3"/>
      <c r="I629" s="1"/>
      <c r="J629" s="3" t="s">
        <v>18</v>
      </c>
      <c r="K629" s="3"/>
      <c r="L629" s="1"/>
      <c r="M629" s="3"/>
      <c r="N629" s="1"/>
      <c r="O629" s="1"/>
      <c r="P629" s="3" t="s">
        <v>26</v>
      </c>
      <c r="Q629" s="1"/>
      <c r="R629" s="3" t="s">
        <v>21</v>
      </c>
      <c r="S629" s="3"/>
      <c r="T629" s="3"/>
      <c r="U629" s="3"/>
      <c r="V629" s="3"/>
      <c r="W629" s="3"/>
      <c r="X629" s="3"/>
      <c r="Y629" s="3"/>
    </row>
    <row r="630" spans="1:25" ht="13" x14ac:dyDescent="0.15">
      <c r="A630" s="2">
        <v>43587.936992523144</v>
      </c>
      <c r="B630" s="3" t="s">
        <v>16</v>
      </c>
      <c r="C630" s="3" t="s">
        <v>17</v>
      </c>
      <c r="D630" s="3" t="s">
        <v>23</v>
      </c>
      <c r="E630" s="1"/>
      <c r="F630" s="1"/>
      <c r="G630" s="3"/>
      <c r="H630" s="3"/>
      <c r="I630" s="1"/>
      <c r="J630" s="3" t="s">
        <v>36</v>
      </c>
      <c r="K630" s="3" t="s">
        <v>105</v>
      </c>
      <c r="L630" s="1"/>
      <c r="M630" s="3"/>
      <c r="N630" s="1"/>
      <c r="O630" s="1"/>
      <c r="P630" s="3" t="s">
        <v>26</v>
      </c>
      <c r="Q630" s="1"/>
      <c r="R630" s="3" t="s">
        <v>21</v>
      </c>
      <c r="S630" s="3"/>
      <c r="T630" s="3"/>
      <c r="U630" s="3"/>
      <c r="V630" s="3"/>
      <c r="W630" s="3"/>
      <c r="X630" s="3"/>
      <c r="Y630" s="3"/>
    </row>
    <row r="631" spans="1:25" ht="13" x14ac:dyDescent="0.15">
      <c r="A631" s="2">
        <v>43588.015126736107</v>
      </c>
      <c r="B631" s="3" t="s">
        <v>16</v>
      </c>
      <c r="C631" s="3" t="s">
        <v>31</v>
      </c>
      <c r="D631" s="3" t="s">
        <v>23</v>
      </c>
      <c r="E631" s="1"/>
      <c r="F631" s="1"/>
      <c r="G631" s="3"/>
      <c r="H631" s="3"/>
      <c r="I631" s="1"/>
      <c r="J631" s="3" t="s">
        <v>43</v>
      </c>
      <c r="K631" s="3" t="s">
        <v>19</v>
      </c>
      <c r="L631" s="1"/>
      <c r="M631" s="3"/>
      <c r="N631" s="1"/>
      <c r="O631" s="1"/>
      <c r="P631" s="3" t="s">
        <v>26</v>
      </c>
      <c r="Q631" s="1"/>
      <c r="R631" s="3" t="s">
        <v>21</v>
      </c>
      <c r="S631" s="3"/>
      <c r="T631" s="3"/>
      <c r="U631" s="3"/>
      <c r="V631" s="3"/>
      <c r="W631" s="3"/>
      <c r="X631" s="3"/>
      <c r="Y631" s="3"/>
    </row>
    <row r="632" spans="1:25" ht="70" x14ac:dyDescent="0.15">
      <c r="A632" s="2">
        <v>43588.054812430557</v>
      </c>
      <c r="B632" s="3" t="s">
        <v>22</v>
      </c>
      <c r="C632" s="3" t="s">
        <v>29</v>
      </c>
      <c r="D632" s="3" t="s">
        <v>23</v>
      </c>
      <c r="E632" s="1" t="s">
        <v>1060</v>
      </c>
      <c r="F632" s="1"/>
      <c r="G632" s="3"/>
      <c r="H632" s="3"/>
      <c r="I632" s="1"/>
      <c r="J632" s="3"/>
      <c r="K632" s="3"/>
      <c r="L632" s="1"/>
      <c r="M632" s="3"/>
      <c r="N632" s="1"/>
      <c r="O632" s="1" t="s">
        <v>1061</v>
      </c>
      <c r="P632" s="3" t="s">
        <v>21</v>
      </c>
      <c r="Q632" s="1"/>
      <c r="R632" s="3" t="s">
        <v>21</v>
      </c>
      <c r="S632" s="3"/>
      <c r="T632" s="3"/>
      <c r="U632" s="3"/>
      <c r="V632" s="3"/>
      <c r="W632" s="3"/>
      <c r="X632" s="3"/>
      <c r="Y632" s="3"/>
    </row>
    <row r="633" spans="1:25" ht="56" x14ac:dyDescent="0.15">
      <c r="A633" s="2">
        <v>43563.917178148149</v>
      </c>
      <c r="B633" s="3" t="s">
        <v>16</v>
      </c>
      <c r="C633" s="3" t="s">
        <v>50</v>
      </c>
      <c r="D633" s="3" t="s">
        <v>68</v>
      </c>
      <c r="E633" s="1" t="s">
        <v>1062</v>
      </c>
      <c r="F633" s="1"/>
      <c r="G633" s="3"/>
      <c r="H633" s="3"/>
      <c r="I633" s="1"/>
      <c r="J633" s="3" t="s">
        <v>36</v>
      </c>
      <c r="K633" s="3" t="s">
        <v>19</v>
      </c>
      <c r="L633" s="1" t="s">
        <v>1063</v>
      </c>
      <c r="M633" s="3"/>
      <c r="N633" s="1"/>
      <c r="O633" s="1"/>
      <c r="P633" s="3" t="s">
        <v>26</v>
      </c>
      <c r="Q633" s="1" t="s">
        <v>1064</v>
      </c>
      <c r="R633" s="3" t="s">
        <v>802</v>
      </c>
      <c r="S633" s="3"/>
      <c r="T633" s="3"/>
      <c r="U633" s="3"/>
      <c r="V633" s="3"/>
      <c r="W633" s="3"/>
      <c r="X633" s="3"/>
      <c r="Y633" s="3"/>
    </row>
    <row r="634" spans="1:25" ht="14" x14ac:dyDescent="0.15">
      <c r="A634" s="2">
        <v>43588.178026226851</v>
      </c>
      <c r="B634" s="3" t="s">
        <v>22</v>
      </c>
      <c r="C634" s="3" t="s">
        <v>19</v>
      </c>
      <c r="D634" s="3" t="s">
        <v>23</v>
      </c>
      <c r="E634" s="1"/>
      <c r="F634" s="1"/>
      <c r="G634" s="3"/>
      <c r="H634" s="3"/>
      <c r="I634" s="1"/>
      <c r="J634" s="3"/>
      <c r="K634" s="3"/>
      <c r="L634" s="1"/>
      <c r="M634" s="3"/>
      <c r="N634" s="1"/>
      <c r="O634" s="1" t="s">
        <v>1065</v>
      </c>
      <c r="P634" s="3" t="s">
        <v>26</v>
      </c>
      <c r="Q634" s="1"/>
      <c r="R634" s="3" t="s">
        <v>21</v>
      </c>
      <c r="S634" s="3"/>
      <c r="T634" s="3"/>
      <c r="U634" s="3"/>
      <c r="V634" s="3"/>
      <c r="W634" s="3"/>
      <c r="X634" s="3"/>
      <c r="Y634" s="3"/>
    </row>
    <row r="635" spans="1:25" ht="14" x14ac:dyDescent="0.15">
      <c r="A635" s="2">
        <v>43588.425296111112</v>
      </c>
      <c r="B635" s="3" t="s">
        <v>97</v>
      </c>
      <c r="C635" s="3" t="s">
        <v>19</v>
      </c>
      <c r="D635" s="3" t="s">
        <v>68</v>
      </c>
      <c r="E635" s="1" t="s">
        <v>1066</v>
      </c>
      <c r="F635" s="1"/>
      <c r="G635" s="3" t="s">
        <v>36</v>
      </c>
      <c r="H635" s="3" t="s">
        <v>20</v>
      </c>
      <c r="I635" s="1"/>
      <c r="J635" s="3"/>
      <c r="K635" s="3"/>
      <c r="L635" s="1"/>
      <c r="M635" s="3"/>
      <c r="N635" s="1"/>
      <c r="O635" s="1"/>
      <c r="P635" s="3" t="s">
        <v>26</v>
      </c>
      <c r="Q635" s="1"/>
      <c r="R635" s="3" t="s">
        <v>21</v>
      </c>
      <c r="S635" s="3"/>
      <c r="T635" s="3"/>
      <c r="U635" s="3"/>
      <c r="V635" s="3"/>
      <c r="W635" s="3"/>
      <c r="X635" s="3"/>
      <c r="Y635" s="3"/>
    </row>
    <row r="636" spans="1:25" ht="13" x14ac:dyDescent="0.15">
      <c r="A636" s="2">
        <v>43588.585620243059</v>
      </c>
      <c r="B636" s="3" t="s">
        <v>16</v>
      </c>
      <c r="C636" s="3" t="s">
        <v>19</v>
      </c>
      <c r="D636" s="3" t="s">
        <v>23</v>
      </c>
      <c r="E636" s="1"/>
      <c r="F636" s="1"/>
      <c r="G636" s="3"/>
      <c r="H636" s="3"/>
      <c r="I636" s="1"/>
      <c r="J636" s="3" t="s">
        <v>18</v>
      </c>
      <c r="K636" s="3" t="s">
        <v>19</v>
      </c>
      <c r="L636" s="1"/>
      <c r="M636" s="3"/>
      <c r="N636" s="1"/>
      <c r="O636" s="1"/>
      <c r="P636" s="3" t="s">
        <v>20</v>
      </c>
      <c r="Q636" s="1"/>
      <c r="R636" s="3" t="s">
        <v>21</v>
      </c>
      <c r="S636" s="3"/>
      <c r="T636" s="3"/>
      <c r="U636" s="3"/>
      <c r="V636" s="3"/>
      <c r="W636" s="3"/>
      <c r="X636" s="3"/>
      <c r="Y636" s="3"/>
    </row>
    <row r="637" spans="1:25" ht="13" x14ac:dyDescent="0.15">
      <c r="A637" s="2">
        <v>43588.844351851847</v>
      </c>
      <c r="B637" s="3" t="s">
        <v>22</v>
      </c>
      <c r="C637" s="3" t="s">
        <v>50</v>
      </c>
      <c r="D637" s="3" t="s">
        <v>23</v>
      </c>
      <c r="E637" s="1"/>
      <c r="F637" s="1"/>
      <c r="G637" s="3"/>
      <c r="H637" s="3"/>
      <c r="I637" s="1"/>
      <c r="J637" s="3"/>
      <c r="K637" s="3"/>
      <c r="L637" s="1"/>
      <c r="M637" s="3"/>
      <c r="N637" s="1"/>
      <c r="O637" s="1"/>
      <c r="P637" s="3" t="s">
        <v>26</v>
      </c>
      <c r="Q637" s="1"/>
      <c r="R637" s="3" t="s">
        <v>21</v>
      </c>
      <c r="S637" s="3"/>
      <c r="T637" s="3"/>
      <c r="U637" s="3"/>
      <c r="V637" s="3"/>
      <c r="W637" s="3"/>
      <c r="X637" s="3"/>
      <c r="Y637" s="3"/>
    </row>
    <row r="638" spans="1:25" ht="28" x14ac:dyDescent="0.15">
      <c r="A638" s="2">
        <v>43589.323124201386</v>
      </c>
      <c r="B638" s="3" t="s">
        <v>37</v>
      </c>
      <c r="C638" s="3" t="s">
        <v>17</v>
      </c>
      <c r="D638" s="3" t="s">
        <v>23</v>
      </c>
      <c r="E638" s="1" t="s">
        <v>1067</v>
      </c>
      <c r="F638" s="1"/>
      <c r="G638" s="3"/>
      <c r="H638" s="3"/>
      <c r="I638" s="1"/>
      <c r="J638" s="3"/>
      <c r="K638" s="3"/>
      <c r="L638" s="1"/>
      <c r="M638" s="3"/>
      <c r="N638" s="1"/>
      <c r="O638" s="1" t="s">
        <v>1068</v>
      </c>
      <c r="P638" s="3" t="s">
        <v>20</v>
      </c>
      <c r="Q638" s="1" t="s">
        <v>1069</v>
      </c>
      <c r="R638" s="3" t="s">
        <v>21</v>
      </c>
      <c r="S638" s="3"/>
      <c r="T638" s="3"/>
      <c r="U638" s="3"/>
      <c r="V638" s="3"/>
      <c r="W638" s="3"/>
      <c r="X638" s="3"/>
      <c r="Y638" s="3"/>
    </row>
    <row r="639" spans="1:25" ht="13" x14ac:dyDescent="0.15">
      <c r="A639" s="2">
        <v>43589.827647847225</v>
      </c>
      <c r="B639" s="3" t="s">
        <v>16</v>
      </c>
      <c r="C639" s="3" t="s">
        <v>98</v>
      </c>
      <c r="D639" s="3" t="s">
        <v>68</v>
      </c>
      <c r="E639" s="1"/>
      <c r="F639" s="1"/>
      <c r="G639" s="3"/>
      <c r="H639" s="3"/>
      <c r="I639" s="1"/>
      <c r="J639" s="3" t="s">
        <v>18</v>
      </c>
      <c r="K639" s="3" t="s">
        <v>19</v>
      </c>
      <c r="L639" s="1"/>
      <c r="M639" s="3"/>
      <c r="N639" s="1"/>
      <c r="O639" s="1"/>
      <c r="P639" s="3" t="s">
        <v>26</v>
      </c>
      <c r="Q639" s="1"/>
      <c r="R639" s="3" t="s">
        <v>21</v>
      </c>
      <c r="S639" s="3"/>
      <c r="T639" s="3"/>
      <c r="U639" s="3"/>
      <c r="V639" s="3"/>
      <c r="W639" s="3"/>
      <c r="X639" s="3"/>
      <c r="Y639" s="3"/>
    </row>
    <row r="640" spans="1:25" ht="28" x14ac:dyDescent="0.15">
      <c r="A640" s="2">
        <v>43590.214992627312</v>
      </c>
      <c r="B640" s="3" t="s">
        <v>37</v>
      </c>
      <c r="C640" s="3" t="s">
        <v>29</v>
      </c>
      <c r="D640" s="3" t="s">
        <v>23</v>
      </c>
      <c r="E640" s="1"/>
      <c r="F640" s="1"/>
      <c r="G640" s="3"/>
      <c r="H640" s="3"/>
      <c r="I640" s="1"/>
      <c r="J640" s="3"/>
      <c r="K640" s="3"/>
      <c r="L640" s="1"/>
      <c r="M640" s="3" t="s">
        <v>20</v>
      </c>
      <c r="N640" s="1" t="s">
        <v>1070</v>
      </c>
      <c r="O640" s="1"/>
      <c r="P640" s="3" t="s">
        <v>26</v>
      </c>
      <c r="Q640" s="1" t="s">
        <v>1071</v>
      </c>
      <c r="R640" s="3" t="s">
        <v>21</v>
      </c>
      <c r="S640" s="3"/>
      <c r="T640" s="3"/>
      <c r="U640" s="3"/>
      <c r="V640" s="3"/>
      <c r="W640" s="3"/>
      <c r="X640" s="3"/>
      <c r="Y640" s="3"/>
    </row>
    <row r="641" spans="1:25" ht="14" x14ac:dyDescent="0.15">
      <c r="A641" s="2">
        <v>43590.46563446759</v>
      </c>
      <c r="B641" s="3" t="s">
        <v>22</v>
      </c>
      <c r="C641" s="3" t="s">
        <v>29</v>
      </c>
      <c r="D641" s="3" t="s">
        <v>23</v>
      </c>
      <c r="E641" s="1"/>
      <c r="F641" s="1"/>
      <c r="G641" s="3"/>
      <c r="H641" s="3"/>
      <c r="I641" s="1"/>
      <c r="J641" s="3"/>
      <c r="K641" s="3"/>
      <c r="L641" s="1"/>
      <c r="M641" s="3"/>
      <c r="N641" s="1"/>
      <c r="O641" s="1" t="s">
        <v>1072</v>
      </c>
      <c r="P641" s="3" t="s">
        <v>20</v>
      </c>
      <c r="Q641" s="1" t="s">
        <v>1073</v>
      </c>
      <c r="R641" s="3" t="s">
        <v>21</v>
      </c>
      <c r="S641" s="3"/>
      <c r="T641" s="3"/>
      <c r="U641" s="3"/>
      <c r="V641" s="3"/>
      <c r="W641" s="3"/>
      <c r="X641" s="3"/>
      <c r="Y641" s="3"/>
    </row>
    <row r="642" spans="1:25" ht="13" x14ac:dyDescent="0.15">
      <c r="A642" s="2">
        <v>43590.52006787037</v>
      </c>
      <c r="B642" s="3" t="s">
        <v>22</v>
      </c>
      <c r="C642" s="3" t="s">
        <v>19</v>
      </c>
      <c r="D642" s="3" t="s">
        <v>23</v>
      </c>
      <c r="E642" s="1"/>
      <c r="F642" s="1"/>
      <c r="G642" s="3"/>
      <c r="H642" s="3"/>
      <c r="I642" s="1"/>
      <c r="J642" s="3"/>
      <c r="K642" s="3"/>
      <c r="L642" s="1"/>
      <c r="M642" s="3"/>
      <c r="N642" s="1"/>
      <c r="O642" s="1"/>
      <c r="P642" s="3" t="s">
        <v>20</v>
      </c>
      <c r="Q642" s="1"/>
      <c r="R642" s="3" t="s">
        <v>21</v>
      </c>
      <c r="S642" s="3"/>
      <c r="T642" s="3"/>
      <c r="U642" s="3"/>
      <c r="V642" s="3"/>
      <c r="W642" s="3"/>
      <c r="X642" s="3"/>
      <c r="Y642" s="3"/>
    </row>
    <row r="643" spans="1:25" ht="70" x14ac:dyDescent="0.15">
      <c r="A643" s="2">
        <v>43564.015348113426</v>
      </c>
      <c r="B643" s="3" t="s">
        <v>22</v>
      </c>
      <c r="C643" s="3" t="s">
        <v>17</v>
      </c>
      <c r="D643" s="3" t="s">
        <v>23</v>
      </c>
      <c r="E643" s="1" t="s">
        <v>1074</v>
      </c>
      <c r="F643" s="1"/>
      <c r="G643" s="3"/>
      <c r="H643" s="3"/>
      <c r="I643" s="1"/>
      <c r="J643" s="3"/>
      <c r="K643" s="3"/>
      <c r="L643" s="1"/>
      <c r="M643" s="3"/>
      <c r="N643" s="1"/>
      <c r="O643" s="1" t="s">
        <v>1075</v>
      </c>
      <c r="P643" s="3" t="s">
        <v>26</v>
      </c>
      <c r="Q643" s="1" t="s">
        <v>1076</v>
      </c>
      <c r="R643" s="3" t="s">
        <v>802</v>
      </c>
      <c r="S643" s="3"/>
      <c r="T643" s="3"/>
      <c r="U643" s="3"/>
      <c r="V643" s="3"/>
      <c r="W643" s="3"/>
      <c r="X643" s="3"/>
      <c r="Y643" s="3"/>
    </row>
    <row r="644" spans="1:25" ht="13" x14ac:dyDescent="0.15">
      <c r="A644" s="2">
        <v>43591.347757800926</v>
      </c>
      <c r="B644" s="3" t="s">
        <v>16</v>
      </c>
      <c r="C644" s="3" t="s">
        <v>19</v>
      </c>
      <c r="D644" s="3" t="s">
        <v>23</v>
      </c>
      <c r="E644" s="1"/>
      <c r="F644" s="1"/>
      <c r="G644" s="3"/>
      <c r="H644" s="3"/>
      <c r="I644" s="1"/>
      <c r="J644" s="3" t="s">
        <v>18</v>
      </c>
      <c r="K644" s="3" t="s">
        <v>19</v>
      </c>
      <c r="L644" s="1"/>
      <c r="M644" s="3"/>
      <c r="N644" s="1"/>
      <c r="O644" s="1"/>
      <c r="P644" s="3" t="s">
        <v>26</v>
      </c>
      <c r="Q644" s="1"/>
      <c r="R644" s="3" t="s">
        <v>21</v>
      </c>
      <c r="S644" s="3"/>
      <c r="T644" s="3"/>
      <c r="U644" s="3"/>
      <c r="V644" s="3"/>
      <c r="W644" s="3"/>
      <c r="X644" s="3"/>
      <c r="Y644" s="3"/>
    </row>
    <row r="645" spans="1:25" ht="13" x14ac:dyDescent="0.15">
      <c r="A645" s="2">
        <v>43591.449787233796</v>
      </c>
      <c r="B645" s="3" t="s">
        <v>16</v>
      </c>
      <c r="C645" s="3" t="s">
        <v>19</v>
      </c>
      <c r="D645" s="3" t="s">
        <v>23</v>
      </c>
      <c r="E645" s="1"/>
      <c r="F645" s="1"/>
      <c r="G645" s="3"/>
      <c r="H645" s="3"/>
      <c r="I645" s="1"/>
      <c r="J645" s="3" t="s">
        <v>43</v>
      </c>
      <c r="K645" s="3" t="s">
        <v>19</v>
      </c>
      <c r="L645" s="1"/>
      <c r="M645" s="3"/>
      <c r="N645" s="1"/>
      <c r="O645" s="1"/>
      <c r="P645" s="3" t="s">
        <v>26</v>
      </c>
      <c r="Q645" s="1"/>
      <c r="R645" s="3" t="s">
        <v>21</v>
      </c>
      <c r="S645" s="3"/>
      <c r="T645" s="3"/>
      <c r="U645" s="3"/>
      <c r="V645" s="3"/>
      <c r="W645" s="3"/>
      <c r="X645" s="3"/>
      <c r="Y645" s="3"/>
    </row>
    <row r="646" spans="1:25" ht="13" x14ac:dyDescent="0.15">
      <c r="A646" s="2">
        <v>43591.627473171291</v>
      </c>
      <c r="B646" s="3" t="s">
        <v>16</v>
      </c>
      <c r="C646" s="3" t="s">
        <v>19</v>
      </c>
      <c r="D646" s="3" t="s">
        <v>68</v>
      </c>
      <c r="E646" s="1"/>
      <c r="F646" s="1"/>
      <c r="G646" s="3"/>
      <c r="H646" s="3"/>
      <c r="I646" s="1"/>
      <c r="J646" s="3" t="s">
        <v>43</v>
      </c>
      <c r="K646" s="3" t="s">
        <v>19</v>
      </c>
      <c r="L646" s="1"/>
      <c r="M646" s="3"/>
      <c r="N646" s="1"/>
      <c r="O646" s="1"/>
      <c r="P646" s="3" t="s">
        <v>26</v>
      </c>
      <c r="Q646" s="1"/>
      <c r="R646" s="3" t="s">
        <v>21</v>
      </c>
      <c r="S646" s="3"/>
      <c r="T646" s="3"/>
      <c r="U646" s="3"/>
      <c r="V646" s="3"/>
      <c r="W646" s="3"/>
      <c r="X646" s="3"/>
      <c r="Y646" s="3"/>
    </row>
    <row r="647" spans="1:25" ht="56" x14ac:dyDescent="0.15">
      <c r="A647" s="2">
        <v>43564.593038715277</v>
      </c>
      <c r="B647" s="3" t="s">
        <v>22</v>
      </c>
      <c r="C647" s="3" t="s">
        <v>173</v>
      </c>
      <c r="D647" s="3" t="s">
        <v>23</v>
      </c>
      <c r="E647" s="1" t="s">
        <v>1077</v>
      </c>
      <c r="F647" s="1"/>
      <c r="G647" s="3"/>
      <c r="H647" s="3"/>
      <c r="I647" s="1"/>
      <c r="J647" s="3"/>
      <c r="K647" s="3"/>
      <c r="L647" s="1"/>
      <c r="M647" s="3"/>
      <c r="N647" s="1"/>
      <c r="O647" s="1" t="s">
        <v>1078</v>
      </c>
      <c r="P647" s="3" t="s">
        <v>26</v>
      </c>
      <c r="Q647" s="1" t="s">
        <v>1079</v>
      </c>
      <c r="R647" s="3" t="s">
        <v>802</v>
      </c>
      <c r="S647" s="3"/>
      <c r="T647" s="3"/>
      <c r="U647" s="3"/>
      <c r="V647" s="3"/>
      <c r="W647" s="3"/>
      <c r="X647" s="3"/>
      <c r="Y647" s="3"/>
    </row>
    <row r="648" spans="1:25" ht="42" x14ac:dyDescent="0.15">
      <c r="A648" s="2">
        <v>43591.805970578702</v>
      </c>
      <c r="B648" s="3" t="s">
        <v>16</v>
      </c>
      <c r="C648" s="3" t="s">
        <v>29</v>
      </c>
      <c r="D648" s="3" t="s">
        <v>23</v>
      </c>
      <c r="E648" s="1" t="s">
        <v>1080</v>
      </c>
      <c r="F648" s="1"/>
      <c r="G648" s="3"/>
      <c r="H648" s="3"/>
      <c r="I648" s="1"/>
      <c r="J648" s="3" t="s">
        <v>43</v>
      </c>
      <c r="K648" s="3" t="s">
        <v>19</v>
      </c>
      <c r="L648" s="1" t="s">
        <v>1081</v>
      </c>
      <c r="M648" s="3"/>
      <c r="N648" s="1"/>
      <c r="O648" s="1"/>
      <c r="P648" s="3" t="s">
        <v>26</v>
      </c>
      <c r="Q648" s="1"/>
      <c r="R648" s="3" t="s">
        <v>21</v>
      </c>
      <c r="S648" s="3"/>
      <c r="T648" s="3"/>
      <c r="U648" s="3"/>
      <c r="V648" s="3"/>
      <c r="W648" s="3"/>
      <c r="X648" s="3"/>
      <c r="Y648" s="3"/>
    </row>
    <row r="649" spans="1:25" ht="168" x14ac:dyDescent="0.15">
      <c r="A649" s="2">
        <v>43591.812673668981</v>
      </c>
      <c r="B649" s="3" t="s">
        <v>16</v>
      </c>
      <c r="C649" s="3" t="s">
        <v>50</v>
      </c>
      <c r="D649" s="3" t="s">
        <v>23</v>
      </c>
      <c r="E649" s="1" t="s">
        <v>1082</v>
      </c>
      <c r="F649" s="1"/>
      <c r="G649" s="3"/>
      <c r="H649" s="3"/>
      <c r="I649" s="1"/>
      <c r="J649" s="3" t="s">
        <v>18</v>
      </c>
      <c r="K649" s="3"/>
      <c r="L649" s="1" t="s">
        <v>1083</v>
      </c>
      <c r="M649" s="3"/>
      <c r="N649" s="1"/>
      <c r="O649" s="1"/>
      <c r="P649" s="3" t="s">
        <v>26</v>
      </c>
      <c r="Q649" s="1" t="s">
        <v>1084</v>
      </c>
      <c r="R649" s="3" t="s">
        <v>21</v>
      </c>
      <c r="S649" s="3"/>
      <c r="T649" s="3"/>
      <c r="U649" s="3"/>
      <c r="V649" s="3"/>
      <c r="W649" s="3"/>
      <c r="X649" s="3"/>
      <c r="Y649" s="3"/>
    </row>
    <row r="650" spans="1:25" ht="56" x14ac:dyDescent="0.15">
      <c r="A650" s="2">
        <v>43591.886623182872</v>
      </c>
      <c r="B650" s="3" t="s">
        <v>37</v>
      </c>
      <c r="C650" s="3" t="s">
        <v>101</v>
      </c>
      <c r="D650" s="3" t="s">
        <v>23</v>
      </c>
      <c r="E650" s="1" t="s">
        <v>1085</v>
      </c>
      <c r="F650" s="1"/>
      <c r="G650" s="3"/>
      <c r="H650" s="3"/>
      <c r="I650" s="1"/>
      <c r="J650" s="3"/>
      <c r="K650" s="3"/>
      <c r="L650" s="1"/>
      <c r="M650" s="3" t="s">
        <v>26</v>
      </c>
      <c r="N650" s="1" t="s">
        <v>1086</v>
      </c>
      <c r="O650" s="1"/>
      <c r="P650" s="3" t="s">
        <v>26</v>
      </c>
      <c r="Q650" s="1"/>
      <c r="R650" s="3" t="s">
        <v>21</v>
      </c>
      <c r="S650" s="3"/>
      <c r="T650" s="3"/>
      <c r="U650" s="3"/>
      <c r="V650" s="3"/>
      <c r="W650" s="3"/>
      <c r="X650" s="3"/>
      <c r="Y650" s="3"/>
    </row>
    <row r="651" spans="1:25" ht="28" x14ac:dyDescent="0.15">
      <c r="A651" s="2">
        <v>43592.049742962961</v>
      </c>
      <c r="B651" s="3" t="s">
        <v>16</v>
      </c>
      <c r="C651" s="3" t="s">
        <v>17</v>
      </c>
      <c r="D651" s="3" t="s">
        <v>23</v>
      </c>
      <c r="E651" s="1"/>
      <c r="F651" s="1"/>
      <c r="G651" s="3"/>
      <c r="H651" s="3"/>
      <c r="I651" s="1"/>
      <c r="J651" s="3" t="s">
        <v>18</v>
      </c>
      <c r="K651" s="3" t="s">
        <v>19</v>
      </c>
      <c r="L651" s="1" t="s">
        <v>1087</v>
      </c>
      <c r="M651" s="3"/>
      <c r="N651" s="1"/>
      <c r="O651" s="1"/>
      <c r="P651" s="3" t="s">
        <v>26</v>
      </c>
      <c r="Q651" s="1"/>
      <c r="R651" s="3" t="s">
        <v>21</v>
      </c>
      <c r="S651" s="3"/>
      <c r="T651" s="3"/>
      <c r="U651" s="3"/>
      <c r="V651" s="3"/>
      <c r="W651" s="3"/>
      <c r="X651" s="3"/>
      <c r="Y651" s="3"/>
    </row>
    <row r="652" spans="1:25" ht="42" x14ac:dyDescent="0.15">
      <c r="A652" s="2">
        <v>43592.058532384261</v>
      </c>
      <c r="B652" s="3" t="s">
        <v>22</v>
      </c>
      <c r="C652" s="3" t="s">
        <v>29</v>
      </c>
      <c r="D652" s="3" t="s">
        <v>23</v>
      </c>
      <c r="E652" s="1" t="s">
        <v>1088</v>
      </c>
      <c r="F652" s="1"/>
      <c r="G652" s="3"/>
      <c r="H652" s="3"/>
      <c r="I652" s="1"/>
      <c r="J652" s="3"/>
      <c r="K652" s="3"/>
      <c r="L652" s="1"/>
      <c r="M652" s="3"/>
      <c r="N652" s="1"/>
      <c r="O652" s="1" t="s">
        <v>1089</v>
      </c>
      <c r="P652" s="3" t="s">
        <v>26</v>
      </c>
      <c r="Q652" s="1"/>
      <c r="R652" s="3" t="s">
        <v>21</v>
      </c>
      <c r="S652" s="3"/>
      <c r="T652" s="3"/>
      <c r="U652" s="3"/>
      <c r="V652" s="3"/>
      <c r="W652" s="3"/>
      <c r="X652" s="3"/>
      <c r="Y652" s="3"/>
    </row>
    <row r="653" spans="1:25" ht="14" x14ac:dyDescent="0.15">
      <c r="A653" s="2">
        <v>43592.086687511575</v>
      </c>
      <c r="B653" s="3" t="s">
        <v>16</v>
      </c>
      <c r="C653" s="3" t="s">
        <v>98</v>
      </c>
      <c r="D653" s="3" t="s">
        <v>23</v>
      </c>
      <c r="E653" s="1" t="s">
        <v>1090</v>
      </c>
      <c r="F653" s="1"/>
      <c r="G653" s="3"/>
      <c r="H653" s="3"/>
      <c r="I653" s="1"/>
      <c r="J653" s="3" t="s">
        <v>43</v>
      </c>
      <c r="K653" s="3" t="s">
        <v>1091</v>
      </c>
      <c r="L653" s="1" t="s">
        <v>670</v>
      </c>
      <c r="M653" s="3"/>
      <c r="N653" s="1"/>
      <c r="O653" s="1"/>
      <c r="P653" s="3" t="s">
        <v>26</v>
      </c>
      <c r="Q653" s="1" t="s">
        <v>1092</v>
      </c>
      <c r="R653" s="3" t="s">
        <v>21</v>
      </c>
      <c r="S653" s="3"/>
      <c r="T653" s="3"/>
      <c r="U653" s="3"/>
      <c r="V653" s="3"/>
      <c r="W653" s="3"/>
      <c r="X653" s="3"/>
      <c r="Y653" s="3"/>
    </row>
    <row r="654" spans="1:25" ht="28" x14ac:dyDescent="0.15">
      <c r="A654" s="2">
        <v>43592.178207245372</v>
      </c>
      <c r="B654" s="3" t="s">
        <v>22</v>
      </c>
      <c r="C654" s="3" t="s">
        <v>29</v>
      </c>
      <c r="D654" s="3" t="s">
        <v>23</v>
      </c>
      <c r="E654" s="1"/>
      <c r="F654" s="1"/>
      <c r="G654" s="3"/>
      <c r="H654" s="3"/>
      <c r="I654" s="1"/>
      <c r="J654" s="3"/>
      <c r="K654" s="3"/>
      <c r="L654" s="1"/>
      <c r="M654" s="3"/>
      <c r="N654" s="1"/>
      <c r="O654" s="1" t="s">
        <v>1093</v>
      </c>
      <c r="P654" s="3" t="s">
        <v>20</v>
      </c>
      <c r="Q654" s="1"/>
      <c r="R654" s="3" t="s">
        <v>21</v>
      </c>
      <c r="S654" s="3"/>
      <c r="T654" s="3"/>
      <c r="U654" s="3"/>
      <c r="V654" s="3"/>
      <c r="W654" s="3"/>
      <c r="X654" s="3"/>
      <c r="Y654" s="3"/>
    </row>
    <row r="655" spans="1:25" ht="28" x14ac:dyDescent="0.15">
      <c r="A655" s="2">
        <v>43564.816042025464</v>
      </c>
      <c r="B655" s="3" t="s">
        <v>22</v>
      </c>
      <c r="C655" s="3" t="s">
        <v>29</v>
      </c>
      <c r="D655" s="3" t="s">
        <v>23</v>
      </c>
      <c r="E655" s="1" t="s">
        <v>1094</v>
      </c>
      <c r="F655" s="1"/>
      <c r="G655" s="3"/>
      <c r="H655" s="3"/>
      <c r="I655" s="1"/>
      <c r="J655" s="3"/>
      <c r="K655" s="3"/>
      <c r="L655" s="1"/>
      <c r="M655" s="3"/>
      <c r="N655" s="1"/>
      <c r="O655" s="1" t="s">
        <v>1095</v>
      </c>
      <c r="P655" s="3" t="s">
        <v>26</v>
      </c>
      <c r="Q655" s="1" t="s">
        <v>1096</v>
      </c>
      <c r="R655" s="3" t="s">
        <v>802</v>
      </c>
      <c r="S655" s="3"/>
      <c r="T655" s="3"/>
      <c r="U655" s="3"/>
      <c r="V655" s="3"/>
      <c r="W655" s="3"/>
      <c r="X655" s="3"/>
      <c r="Y655" s="3"/>
    </row>
    <row r="656" spans="1:25" ht="13" x14ac:dyDescent="0.15">
      <c r="A656" s="2">
        <v>43592.187346574079</v>
      </c>
      <c r="B656" s="3" t="s">
        <v>22</v>
      </c>
      <c r="C656" s="3" t="s">
        <v>19</v>
      </c>
      <c r="D656" s="3" t="s">
        <v>23</v>
      </c>
      <c r="E656" s="1"/>
      <c r="F656" s="1"/>
      <c r="G656" s="3"/>
      <c r="H656" s="3"/>
      <c r="I656" s="1"/>
      <c r="J656" s="3"/>
      <c r="K656" s="3"/>
      <c r="L656" s="1"/>
      <c r="M656" s="3"/>
      <c r="N656" s="1"/>
      <c r="O656" s="1"/>
      <c r="P656" s="3" t="s">
        <v>26</v>
      </c>
      <c r="Q656" s="1"/>
      <c r="R656" s="3" t="s">
        <v>21</v>
      </c>
      <c r="S656" s="3"/>
      <c r="T656" s="3"/>
      <c r="U656" s="3"/>
      <c r="V656" s="3"/>
      <c r="W656" s="3"/>
      <c r="X656" s="3"/>
      <c r="Y656" s="3"/>
    </row>
    <row r="657" spans="1:25" ht="98" x14ac:dyDescent="0.15">
      <c r="A657" s="2">
        <v>43592.225470219906</v>
      </c>
      <c r="B657" s="3" t="s">
        <v>16</v>
      </c>
      <c r="C657" s="3" t="s">
        <v>17</v>
      </c>
      <c r="D657" s="3" t="s">
        <v>23</v>
      </c>
      <c r="E657" s="1" t="s">
        <v>1097</v>
      </c>
      <c r="F657" s="1"/>
      <c r="G657" s="3"/>
      <c r="H657" s="3"/>
      <c r="I657" s="1"/>
      <c r="J657" s="3" t="s">
        <v>18</v>
      </c>
      <c r="K657" s="3" t="s">
        <v>19</v>
      </c>
      <c r="L657" s="1" t="s">
        <v>1098</v>
      </c>
      <c r="M657" s="3"/>
      <c r="N657" s="1"/>
      <c r="O657" s="1"/>
      <c r="P657" s="3" t="s">
        <v>26</v>
      </c>
      <c r="Q657" s="1"/>
      <c r="R657" s="3" t="s">
        <v>21</v>
      </c>
      <c r="S657" s="3"/>
      <c r="T657" s="3"/>
      <c r="U657" s="3"/>
      <c r="V657" s="3"/>
      <c r="W657" s="3"/>
      <c r="X657" s="3"/>
      <c r="Y657" s="3"/>
    </row>
    <row r="658" spans="1:25" ht="13" x14ac:dyDescent="0.15">
      <c r="A658" s="2">
        <v>43592.232709467593</v>
      </c>
      <c r="B658" s="3" t="s">
        <v>16</v>
      </c>
      <c r="C658" s="3" t="s">
        <v>19</v>
      </c>
      <c r="D658" s="3" t="s">
        <v>23</v>
      </c>
      <c r="E658" s="1"/>
      <c r="F658" s="1"/>
      <c r="G658" s="3"/>
      <c r="H658" s="3"/>
      <c r="I658" s="1"/>
      <c r="J658" s="3" t="s">
        <v>36</v>
      </c>
      <c r="K658" s="3" t="s">
        <v>19</v>
      </c>
      <c r="L658" s="1"/>
      <c r="M658" s="3"/>
      <c r="N658" s="1"/>
      <c r="O658" s="1"/>
      <c r="P658" s="3" t="s">
        <v>26</v>
      </c>
      <c r="Q658" s="1"/>
      <c r="R658" s="3" t="s">
        <v>21</v>
      </c>
      <c r="S658" s="3"/>
      <c r="T658" s="3"/>
      <c r="U658" s="3"/>
      <c r="V658" s="3"/>
      <c r="W658" s="3"/>
      <c r="X658" s="3"/>
      <c r="Y658" s="3"/>
    </row>
    <row r="659" spans="1:25" ht="13" x14ac:dyDescent="0.15">
      <c r="A659" s="2">
        <v>43592.251074375003</v>
      </c>
      <c r="B659" s="3" t="s">
        <v>97</v>
      </c>
      <c r="C659" s="3" t="s">
        <v>101</v>
      </c>
      <c r="D659" s="3" t="s">
        <v>68</v>
      </c>
      <c r="E659" s="1"/>
      <c r="F659" s="1"/>
      <c r="G659" s="3" t="s">
        <v>1099</v>
      </c>
      <c r="H659" s="3" t="s">
        <v>20</v>
      </c>
      <c r="I659" s="1"/>
      <c r="J659" s="3" t="s">
        <v>43</v>
      </c>
      <c r="K659" s="3" t="s">
        <v>19</v>
      </c>
      <c r="L659" s="1"/>
      <c r="M659" s="3"/>
      <c r="N659" s="1"/>
      <c r="O659" s="1"/>
      <c r="P659" s="3" t="s">
        <v>26</v>
      </c>
      <c r="Q659" s="1"/>
      <c r="R659" s="3" t="s">
        <v>21</v>
      </c>
      <c r="S659" s="3"/>
      <c r="T659" s="3"/>
      <c r="U659" s="3"/>
      <c r="V659" s="3"/>
      <c r="W659" s="3"/>
      <c r="X659" s="3"/>
      <c r="Y659" s="3"/>
    </row>
    <row r="660" spans="1:25" ht="13" x14ac:dyDescent="0.15">
      <c r="A660" s="2">
        <v>43592.259504699075</v>
      </c>
      <c r="B660" s="3" t="s">
        <v>97</v>
      </c>
      <c r="C660" s="3" t="s">
        <v>19</v>
      </c>
      <c r="D660" s="3" t="s">
        <v>68</v>
      </c>
      <c r="E660" s="1"/>
      <c r="F660" s="1"/>
      <c r="G660" s="3" t="s">
        <v>18</v>
      </c>
      <c r="H660" s="3" t="s">
        <v>20</v>
      </c>
      <c r="I660" s="1"/>
      <c r="J660" s="3"/>
      <c r="K660" s="3"/>
      <c r="L660" s="1"/>
      <c r="M660" s="3"/>
      <c r="N660" s="1"/>
      <c r="O660" s="1"/>
      <c r="P660" s="3"/>
      <c r="Q660" s="1"/>
      <c r="R660" s="3" t="s">
        <v>21</v>
      </c>
      <c r="S660" s="3"/>
      <c r="T660" s="3"/>
      <c r="U660" s="3"/>
      <c r="V660" s="3"/>
      <c r="W660" s="3"/>
      <c r="X660" s="3"/>
      <c r="Y660" s="3"/>
    </row>
    <row r="661" spans="1:25" ht="28" x14ac:dyDescent="0.15">
      <c r="A661" s="2">
        <v>43565.448848784727</v>
      </c>
      <c r="B661" s="3" t="s">
        <v>22</v>
      </c>
      <c r="C661" s="3" t="s">
        <v>29</v>
      </c>
      <c r="D661" s="3" t="s">
        <v>23</v>
      </c>
      <c r="E661" s="1" t="s">
        <v>1100</v>
      </c>
      <c r="F661" s="1"/>
      <c r="G661" s="3"/>
      <c r="H661" s="3"/>
      <c r="I661" s="1"/>
      <c r="J661" s="3"/>
      <c r="K661" s="3"/>
      <c r="L661" s="1"/>
      <c r="M661" s="3"/>
      <c r="N661" s="1"/>
      <c r="O661" s="1" t="s">
        <v>1101</v>
      </c>
      <c r="P661" s="3" t="s">
        <v>26</v>
      </c>
      <c r="Q661" s="1" t="s">
        <v>1102</v>
      </c>
      <c r="R661" s="3" t="s">
        <v>802</v>
      </c>
      <c r="S661" s="3"/>
      <c r="T661" s="3"/>
      <c r="U661" s="3"/>
      <c r="V661" s="3"/>
      <c r="W661" s="3"/>
      <c r="X661" s="3"/>
      <c r="Y661" s="3"/>
    </row>
    <row r="662" spans="1:25" ht="14" x14ac:dyDescent="0.15">
      <c r="A662" s="2">
        <v>43592.302311631945</v>
      </c>
      <c r="B662" s="3" t="s">
        <v>22</v>
      </c>
      <c r="C662" s="3" t="s">
        <v>19</v>
      </c>
      <c r="D662" s="3" t="s">
        <v>68</v>
      </c>
      <c r="E662" s="1" t="s">
        <v>1103</v>
      </c>
      <c r="F662" s="1"/>
      <c r="G662" s="3"/>
      <c r="H662" s="3"/>
      <c r="I662" s="1"/>
      <c r="J662" s="3"/>
      <c r="K662" s="3"/>
      <c r="L662" s="1"/>
      <c r="M662" s="3"/>
      <c r="N662" s="1"/>
      <c r="O662" s="1" t="s">
        <v>1103</v>
      </c>
      <c r="P662" s="3" t="s">
        <v>26</v>
      </c>
      <c r="Q662" s="1" t="s">
        <v>1103</v>
      </c>
      <c r="R662" s="3" t="s">
        <v>21</v>
      </c>
      <c r="S662" s="3"/>
      <c r="T662" s="3"/>
      <c r="U662" s="3"/>
      <c r="V662" s="3"/>
      <c r="W662" s="3"/>
      <c r="X662" s="3"/>
      <c r="Y662" s="3"/>
    </row>
    <row r="663" spans="1:25" ht="28" x14ac:dyDescent="0.15">
      <c r="A663" s="2">
        <v>43592.426532303245</v>
      </c>
      <c r="B663" s="3" t="s">
        <v>97</v>
      </c>
      <c r="C663" s="3" t="s">
        <v>50</v>
      </c>
      <c r="D663" s="3" t="s">
        <v>68</v>
      </c>
      <c r="E663" s="1" t="s">
        <v>1104</v>
      </c>
      <c r="F663" s="1"/>
      <c r="G663" s="3" t="s">
        <v>18</v>
      </c>
      <c r="H663" s="3" t="s">
        <v>20</v>
      </c>
      <c r="I663" s="6" t="s">
        <v>1105</v>
      </c>
      <c r="J663" s="3"/>
      <c r="K663" s="3"/>
      <c r="L663" s="1"/>
      <c r="M663" s="3"/>
      <c r="N663" s="1"/>
      <c r="O663" s="1"/>
      <c r="P663" s="3" t="s">
        <v>26</v>
      </c>
      <c r="Q663" s="1" t="s">
        <v>1106</v>
      </c>
      <c r="R663" s="3" t="s">
        <v>21</v>
      </c>
      <c r="S663" s="3"/>
      <c r="T663" s="3"/>
      <c r="U663" s="3"/>
      <c r="V663" s="3"/>
      <c r="W663" s="3"/>
      <c r="X663" s="3"/>
      <c r="Y663" s="3"/>
    </row>
    <row r="664" spans="1:25" ht="13" x14ac:dyDescent="0.15">
      <c r="A664" s="2">
        <v>43592.434148692133</v>
      </c>
      <c r="B664" s="3" t="s">
        <v>22</v>
      </c>
      <c r="C664" s="3" t="s">
        <v>19</v>
      </c>
      <c r="D664" s="3" t="s">
        <v>68</v>
      </c>
      <c r="E664" s="1"/>
      <c r="F664" s="1"/>
      <c r="G664" s="3"/>
      <c r="H664" s="3"/>
      <c r="I664" s="1"/>
      <c r="J664" s="3"/>
      <c r="K664" s="3"/>
      <c r="L664" s="1"/>
      <c r="M664" s="3"/>
      <c r="N664" s="1"/>
      <c r="O664" s="1"/>
      <c r="P664" s="3"/>
      <c r="Q664" s="1"/>
      <c r="R664" s="3" t="s">
        <v>21</v>
      </c>
      <c r="S664" s="3"/>
      <c r="T664" s="3"/>
      <c r="U664" s="3"/>
      <c r="V664" s="3"/>
      <c r="W664" s="3"/>
      <c r="X664" s="3"/>
      <c r="Y664" s="3"/>
    </row>
    <row r="665" spans="1:25" ht="13" x14ac:dyDescent="0.15">
      <c r="A665" s="2">
        <v>43592.469816226847</v>
      </c>
      <c r="B665" s="3" t="s">
        <v>22</v>
      </c>
      <c r="C665" s="3" t="s">
        <v>317</v>
      </c>
      <c r="D665" s="3" t="s">
        <v>68</v>
      </c>
      <c r="E665" s="1"/>
      <c r="F665" s="1"/>
      <c r="G665" s="3"/>
      <c r="H665" s="3"/>
      <c r="I665" s="1"/>
      <c r="J665" s="3"/>
      <c r="K665" s="3"/>
      <c r="L665" s="1"/>
      <c r="M665" s="3"/>
      <c r="N665" s="1"/>
      <c r="O665" s="1"/>
      <c r="P665" s="3" t="s">
        <v>26</v>
      </c>
      <c r="Q665" s="1"/>
      <c r="R665" s="3" t="s">
        <v>21</v>
      </c>
      <c r="S665" s="3"/>
      <c r="T665" s="3"/>
      <c r="U665" s="3"/>
      <c r="V665" s="3"/>
      <c r="W665" s="3"/>
      <c r="X665" s="3"/>
      <c r="Y665" s="3"/>
    </row>
    <row r="666" spans="1:25" ht="56" x14ac:dyDescent="0.15">
      <c r="A666" s="2">
        <v>43565.638583136577</v>
      </c>
      <c r="B666" s="3" t="s">
        <v>16</v>
      </c>
      <c r="C666" s="3" t="s">
        <v>50</v>
      </c>
      <c r="D666" s="3" t="s">
        <v>23</v>
      </c>
      <c r="E666" s="1" t="s">
        <v>1107</v>
      </c>
      <c r="F666" s="1"/>
      <c r="G666" s="3"/>
      <c r="H666" s="3"/>
      <c r="I666" s="1"/>
      <c r="J666" s="3" t="s">
        <v>43</v>
      </c>
      <c r="K666" s="3" t="s">
        <v>19</v>
      </c>
      <c r="L666" s="1" t="s">
        <v>1108</v>
      </c>
      <c r="M666" s="3"/>
      <c r="N666" s="1"/>
      <c r="O666" s="1"/>
      <c r="P666" s="3" t="s">
        <v>26</v>
      </c>
      <c r="Q666" s="1" t="s">
        <v>1109</v>
      </c>
      <c r="R666" s="3" t="s">
        <v>802</v>
      </c>
      <c r="S666" s="3"/>
      <c r="T666" s="3"/>
      <c r="U666" s="3"/>
      <c r="V666" s="3"/>
      <c r="W666" s="3"/>
      <c r="X666" s="3"/>
      <c r="Y666" s="3"/>
    </row>
    <row r="667" spans="1:25" ht="13" x14ac:dyDescent="0.15">
      <c r="A667" s="2">
        <v>43592.62671217593</v>
      </c>
      <c r="B667" s="3" t="s">
        <v>16</v>
      </c>
      <c r="C667" s="3" t="s">
        <v>317</v>
      </c>
      <c r="D667" s="3" t="s">
        <v>68</v>
      </c>
      <c r="E667" s="1"/>
      <c r="F667" s="1"/>
      <c r="G667" s="3"/>
      <c r="H667" s="3"/>
      <c r="I667" s="1"/>
      <c r="J667" s="3" t="s">
        <v>18</v>
      </c>
      <c r="K667" s="3" t="s">
        <v>105</v>
      </c>
      <c r="L667" s="1"/>
      <c r="M667" s="3"/>
      <c r="N667" s="1"/>
      <c r="O667" s="1"/>
      <c r="P667" s="3" t="s">
        <v>26</v>
      </c>
      <c r="Q667" s="1"/>
      <c r="R667" s="3" t="s">
        <v>21</v>
      </c>
      <c r="S667" s="3"/>
      <c r="T667" s="3"/>
      <c r="U667" s="3"/>
      <c r="V667" s="3"/>
      <c r="W667" s="3"/>
      <c r="X667" s="3"/>
      <c r="Y667" s="3"/>
    </row>
    <row r="668" spans="1:25" ht="112" x14ac:dyDescent="0.15">
      <c r="A668" s="2">
        <v>43565.736562106482</v>
      </c>
      <c r="B668" s="3" t="s">
        <v>97</v>
      </c>
      <c r="C668" s="3" t="s">
        <v>1110</v>
      </c>
      <c r="D668" s="3" t="s">
        <v>23</v>
      </c>
      <c r="E668" s="1" t="s">
        <v>1111</v>
      </c>
      <c r="F668" s="1"/>
      <c r="G668" s="3"/>
      <c r="H668" s="3"/>
      <c r="I668" s="1"/>
      <c r="J668" s="3"/>
      <c r="K668" s="3"/>
      <c r="L668" s="1"/>
      <c r="M668" s="3"/>
      <c r="N668" s="1"/>
      <c r="O668" s="1" t="s">
        <v>1112</v>
      </c>
      <c r="P668" s="3" t="s">
        <v>26</v>
      </c>
      <c r="Q668" s="1" t="s">
        <v>1113</v>
      </c>
      <c r="R668" s="3" t="s">
        <v>802</v>
      </c>
      <c r="S668" s="3"/>
      <c r="T668" s="3"/>
      <c r="U668" s="3"/>
      <c r="V668" s="3"/>
      <c r="W668" s="3"/>
      <c r="X668" s="3"/>
      <c r="Y668" s="3"/>
    </row>
    <row r="669" spans="1:25" ht="56" x14ac:dyDescent="0.15">
      <c r="A669" s="2">
        <v>43566.97757800926</v>
      </c>
      <c r="B669" s="3" t="s">
        <v>16</v>
      </c>
      <c r="C669" s="3" t="s">
        <v>17</v>
      </c>
      <c r="D669" s="3" t="s">
        <v>23</v>
      </c>
      <c r="E669" s="1" t="s">
        <v>1114</v>
      </c>
      <c r="F669" s="1"/>
      <c r="G669" s="3"/>
      <c r="H669" s="3"/>
      <c r="I669" s="1"/>
      <c r="J669" s="3" t="s">
        <v>18</v>
      </c>
      <c r="K669" s="3" t="s">
        <v>19</v>
      </c>
      <c r="L669" s="1" t="s">
        <v>1115</v>
      </c>
      <c r="M669" s="3"/>
      <c r="N669" s="1"/>
      <c r="O669" s="1"/>
      <c r="P669" s="3" t="s">
        <v>26</v>
      </c>
      <c r="Q669" s="1" t="s">
        <v>1116</v>
      </c>
      <c r="R669" s="3" t="s">
        <v>802</v>
      </c>
      <c r="S669" s="3"/>
      <c r="T669" s="3"/>
      <c r="U669" s="3"/>
      <c r="V669" s="3"/>
      <c r="W669" s="3"/>
      <c r="X669" s="3"/>
      <c r="Y669" s="3"/>
    </row>
    <row r="670" spans="1:25" ht="28" x14ac:dyDescent="0.15">
      <c r="A670" s="2">
        <v>43567.167809050923</v>
      </c>
      <c r="B670" s="3" t="s">
        <v>97</v>
      </c>
      <c r="C670" s="3" t="s">
        <v>1117</v>
      </c>
      <c r="D670" s="7" t="s">
        <v>368</v>
      </c>
      <c r="E670" s="1" t="s">
        <v>1118</v>
      </c>
      <c r="F670" s="1"/>
      <c r="G670" s="3" t="s">
        <v>1119</v>
      </c>
      <c r="H670" s="3" t="s">
        <v>20</v>
      </c>
      <c r="I670" s="1" t="s">
        <v>1120</v>
      </c>
      <c r="J670" s="3" t="s">
        <v>43</v>
      </c>
      <c r="K670" s="3" t="s">
        <v>1121</v>
      </c>
      <c r="L670" s="1" t="s">
        <v>1122</v>
      </c>
      <c r="M670" s="3"/>
      <c r="N670" s="1"/>
      <c r="O670" s="1"/>
      <c r="P670" s="3" t="s">
        <v>20</v>
      </c>
      <c r="Q670" s="1" t="s">
        <v>1123</v>
      </c>
      <c r="R670" s="3" t="s">
        <v>802</v>
      </c>
      <c r="S670" s="3"/>
      <c r="T670" s="3"/>
      <c r="U670" s="3"/>
      <c r="V670" s="3"/>
      <c r="W670" s="3"/>
      <c r="X670" s="3"/>
      <c r="Y670" s="3"/>
    </row>
    <row r="671" spans="1:25" ht="56" x14ac:dyDescent="0.15">
      <c r="A671" s="2">
        <v>43592.699384120366</v>
      </c>
      <c r="B671" s="3" t="s">
        <v>22</v>
      </c>
      <c r="C671" s="3" t="s">
        <v>29</v>
      </c>
      <c r="D671" s="3" t="s">
        <v>23</v>
      </c>
      <c r="E671" s="1" t="s">
        <v>1124</v>
      </c>
      <c r="F671" s="1"/>
      <c r="G671" s="3"/>
      <c r="H671" s="3"/>
      <c r="I671" s="1"/>
      <c r="J671" s="3"/>
      <c r="K671" s="3"/>
      <c r="L671" s="1"/>
      <c r="M671" s="3"/>
      <c r="N671" s="1"/>
      <c r="O671" s="1" t="s">
        <v>1125</v>
      </c>
      <c r="P671" s="3" t="s">
        <v>26</v>
      </c>
      <c r="Q671" s="1" t="s">
        <v>21</v>
      </c>
      <c r="R671" s="3" t="s">
        <v>21</v>
      </c>
      <c r="S671" s="3"/>
      <c r="T671" s="3"/>
      <c r="U671" s="3"/>
      <c r="V671" s="3"/>
      <c r="W671" s="3"/>
      <c r="X671" s="3"/>
      <c r="Y671" s="3"/>
    </row>
    <row r="672" spans="1:25" ht="14" x14ac:dyDescent="0.15">
      <c r="A672" s="2">
        <v>43592.732876435184</v>
      </c>
      <c r="B672" s="3" t="s">
        <v>16</v>
      </c>
      <c r="C672" s="3" t="s">
        <v>19</v>
      </c>
      <c r="D672" s="3" t="s">
        <v>23</v>
      </c>
      <c r="E672" s="1"/>
      <c r="F672" s="1"/>
      <c r="G672" s="3"/>
      <c r="H672" s="3"/>
      <c r="I672" s="1"/>
      <c r="J672" s="3" t="s">
        <v>36</v>
      </c>
      <c r="K672" s="3" t="s">
        <v>19</v>
      </c>
      <c r="L672" s="1" t="s">
        <v>1126</v>
      </c>
      <c r="M672" s="3"/>
      <c r="N672" s="1"/>
      <c r="O672" s="1"/>
      <c r="P672" s="3" t="s">
        <v>26</v>
      </c>
      <c r="Q672" s="1"/>
      <c r="R672" s="3" t="s">
        <v>21</v>
      </c>
      <c r="S672" s="3"/>
      <c r="T672" s="3"/>
      <c r="U672" s="3"/>
      <c r="V672" s="3"/>
      <c r="W672" s="3"/>
      <c r="X672" s="3"/>
      <c r="Y672" s="3"/>
    </row>
    <row r="673" spans="1:25" ht="28" x14ac:dyDescent="0.15">
      <c r="A673" s="2">
        <v>43592.809961597217</v>
      </c>
      <c r="B673" s="3" t="s">
        <v>16</v>
      </c>
      <c r="C673" s="3" t="s">
        <v>848</v>
      </c>
      <c r="D673" s="3" t="s">
        <v>23</v>
      </c>
      <c r="E673" s="1" t="s">
        <v>1127</v>
      </c>
      <c r="F673" s="1"/>
      <c r="G673" s="3"/>
      <c r="H673" s="3"/>
      <c r="I673" s="1"/>
      <c r="J673" s="3" t="s">
        <v>18</v>
      </c>
      <c r="K673" s="3" t="s">
        <v>19</v>
      </c>
      <c r="L673" s="1" t="s">
        <v>1128</v>
      </c>
      <c r="M673" s="3"/>
      <c r="N673" s="1"/>
      <c r="O673" s="1"/>
      <c r="P673" s="3" t="s">
        <v>26</v>
      </c>
      <c r="Q673" s="1"/>
      <c r="R673" s="3" t="s">
        <v>21</v>
      </c>
      <c r="S673" s="3"/>
      <c r="T673" s="3"/>
      <c r="U673" s="3"/>
      <c r="V673" s="3"/>
      <c r="W673" s="3"/>
      <c r="X673" s="3"/>
      <c r="Y673" s="3"/>
    </row>
    <row r="674" spans="1:25" ht="14" x14ac:dyDescent="0.15">
      <c r="A674" s="2">
        <v>43592.822708553242</v>
      </c>
      <c r="B674" s="3" t="s">
        <v>22</v>
      </c>
      <c r="C674" s="3" t="s">
        <v>19</v>
      </c>
      <c r="D674" s="3" t="s">
        <v>23</v>
      </c>
      <c r="E674" s="1" t="s">
        <v>1129</v>
      </c>
      <c r="F674" s="1"/>
      <c r="G674" s="3"/>
      <c r="H674" s="3"/>
      <c r="I674" s="1"/>
      <c r="J674" s="3"/>
      <c r="K674" s="3"/>
      <c r="L674" s="1"/>
      <c r="M674" s="3"/>
      <c r="N674" s="1"/>
      <c r="O674" s="1" t="s">
        <v>1130</v>
      </c>
      <c r="P674" s="3" t="s">
        <v>26</v>
      </c>
      <c r="Q674" s="1" t="s">
        <v>1131</v>
      </c>
      <c r="R674" s="3" t="s">
        <v>21</v>
      </c>
      <c r="S674" s="3"/>
      <c r="T674" s="3"/>
      <c r="U674" s="3"/>
      <c r="V674" s="3"/>
      <c r="W674" s="3"/>
      <c r="X674" s="3"/>
      <c r="Y674" s="3"/>
    </row>
    <row r="675" spans="1:25" ht="56" x14ac:dyDescent="0.15">
      <c r="A675" s="2">
        <v>43592.877454027781</v>
      </c>
      <c r="B675" s="3" t="s">
        <v>16</v>
      </c>
      <c r="C675" s="3" t="s">
        <v>29</v>
      </c>
      <c r="D675" s="3" t="s">
        <v>23</v>
      </c>
      <c r="E675" s="1" t="s">
        <v>1132</v>
      </c>
      <c r="F675" s="1"/>
      <c r="G675" s="3"/>
      <c r="H675" s="3"/>
      <c r="I675" s="1"/>
      <c r="J675" s="3" t="s">
        <v>18</v>
      </c>
      <c r="K675" s="3" t="s">
        <v>19</v>
      </c>
      <c r="L675" s="1" t="s">
        <v>1133</v>
      </c>
      <c r="M675" s="3"/>
      <c r="N675" s="1"/>
      <c r="O675" s="1"/>
      <c r="P675" s="3" t="s">
        <v>26</v>
      </c>
      <c r="Q675" s="1"/>
      <c r="R675" s="3" t="s">
        <v>21</v>
      </c>
      <c r="S675" s="3"/>
      <c r="T675" s="3"/>
      <c r="U675" s="3"/>
      <c r="V675" s="3"/>
      <c r="W675" s="3"/>
      <c r="X675" s="3"/>
      <c r="Y675" s="3"/>
    </row>
    <row r="676" spans="1:25" ht="98" x14ac:dyDescent="0.15">
      <c r="A676" s="2">
        <v>43592.887675162041</v>
      </c>
      <c r="B676" s="3" t="s">
        <v>22</v>
      </c>
      <c r="C676" s="3" t="s">
        <v>17</v>
      </c>
      <c r="D676" s="3" t="s">
        <v>68</v>
      </c>
      <c r="E676" s="1" t="s">
        <v>1134</v>
      </c>
      <c r="F676" s="1"/>
      <c r="G676" s="3"/>
      <c r="H676" s="3"/>
      <c r="I676" s="1"/>
      <c r="J676" s="3"/>
      <c r="K676" s="3"/>
      <c r="L676" s="1"/>
      <c r="M676" s="3"/>
      <c r="N676" s="1"/>
      <c r="O676" s="1" t="s">
        <v>1135</v>
      </c>
      <c r="P676" s="3" t="s">
        <v>26</v>
      </c>
      <c r="Q676" s="1" t="s">
        <v>1136</v>
      </c>
      <c r="R676" s="3" t="s">
        <v>21</v>
      </c>
      <c r="S676" s="3"/>
      <c r="T676" s="3"/>
      <c r="U676" s="3"/>
      <c r="V676" s="3"/>
      <c r="W676" s="3"/>
      <c r="X676" s="3"/>
      <c r="Y676" s="3"/>
    </row>
    <row r="677" spans="1:25" ht="13" x14ac:dyDescent="0.15">
      <c r="A677" s="2">
        <v>43592.967341412033</v>
      </c>
      <c r="B677" s="3" t="s">
        <v>22</v>
      </c>
      <c r="C677" s="3" t="s">
        <v>31</v>
      </c>
      <c r="D677" s="3" t="s">
        <v>68</v>
      </c>
      <c r="E677" s="1"/>
      <c r="F677" s="1"/>
      <c r="G677" s="3"/>
      <c r="H677" s="3"/>
      <c r="I677" s="1"/>
      <c r="J677" s="3"/>
      <c r="K677" s="3"/>
      <c r="L677" s="1"/>
      <c r="M677" s="3"/>
      <c r="N677" s="1"/>
      <c r="O677" s="1"/>
      <c r="P677" s="3" t="s">
        <v>26</v>
      </c>
      <c r="Q677" s="1"/>
      <c r="R677" s="3" t="s">
        <v>21</v>
      </c>
      <c r="S677" s="3"/>
      <c r="T677" s="3"/>
      <c r="U677" s="3"/>
      <c r="V677" s="3"/>
      <c r="W677" s="3"/>
      <c r="X677" s="3"/>
      <c r="Y677" s="3"/>
    </row>
    <row r="678" spans="1:25" ht="42" x14ac:dyDescent="0.15">
      <c r="A678" s="2">
        <v>43593.022475787038</v>
      </c>
      <c r="B678" s="3" t="s">
        <v>37</v>
      </c>
      <c r="C678" s="3" t="s">
        <v>50</v>
      </c>
      <c r="D678" s="3" t="s">
        <v>68</v>
      </c>
      <c r="E678" s="1" t="s">
        <v>1137</v>
      </c>
      <c r="F678" s="1"/>
      <c r="G678" s="3"/>
      <c r="H678" s="3"/>
      <c r="I678" s="1"/>
      <c r="J678" s="3"/>
      <c r="K678" s="3"/>
      <c r="L678" s="1"/>
      <c r="M678" s="3"/>
      <c r="N678" s="1"/>
      <c r="O678" s="1" t="s">
        <v>1138</v>
      </c>
      <c r="P678" s="3" t="s">
        <v>20</v>
      </c>
      <c r="Q678" s="1"/>
      <c r="R678" s="3" t="s">
        <v>21</v>
      </c>
      <c r="S678" s="3"/>
      <c r="T678" s="3"/>
      <c r="U678" s="3"/>
      <c r="V678" s="3"/>
      <c r="W678" s="3"/>
      <c r="X678" s="3"/>
      <c r="Y678" s="3"/>
    </row>
    <row r="679" spans="1:25" ht="56" x14ac:dyDescent="0.15">
      <c r="A679" s="2">
        <v>43593.055459756943</v>
      </c>
      <c r="B679" s="3" t="s">
        <v>22</v>
      </c>
      <c r="C679" s="3" t="s">
        <v>50</v>
      </c>
      <c r="D679" s="3" t="s">
        <v>23</v>
      </c>
      <c r="E679" s="1" t="s">
        <v>1139</v>
      </c>
      <c r="F679" s="1"/>
      <c r="G679" s="3"/>
      <c r="H679" s="3"/>
      <c r="I679" s="1"/>
      <c r="J679" s="3"/>
      <c r="K679" s="3"/>
      <c r="L679" s="1"/>
      <c r="M679" s="3"/>
      <c r="N679" s="1"/>
      <c r="O679" s="1" t="s">
        <v>1140</v>
      </c>
      <c r="P679" s="3" t="s">
        <v>26</v>
      </c>
      <c r="Q679" s="1"/>
      <c r="R679" s="3" t="s">
        <v>21</v>
      </c>
      <c r="S679" s="3"/>
      <c r="T679" s="3"/>
      <c r="U679" s="3"/>
      <c r="V679" s="3"/>
      <c r="W679" s="3"/>
      <c r="X679" s="3"/>
      <c r="Y679" s="3"/>
    </row>
    <row r="680" spans="1:25" ht="28" x14ac:dyDescent="0.15">
      <c r="A680" s="2">
        <v>43569.715264699073</v>
      </c>
      <c r="B680" s="3" t="s">
        <v>16</v>
      </c>
      <c r="C680" s="3" t="s">
        <v>19</v>
      </c>
      <c r="D680" s="3" t="s">
        <v>23</v>
      </c>
      <c r="E680" s="1" t="s">
        <v>1141</v>
      </c>
      <c r="F680" s="1"/>
      <c r="G680" s="3"/>
      <c r="H680" s="3"/>
      <c r="I680" s="1"/>
      <c r="J680" s="3" t="s">
        <v>18</v>
      </c>
      <c r="K680" s="3" t="s">
        <v>19</v>
      </c>
      <c r="L680" s="1" t="s">
        <v>1142</v>
      </c>
      <c r="M680" s="3"/>
      <c r="N680" s="1"/>
      <c r="O680" s="1"/>
      <c r="P680" s="3" t="s">
        <v>20</v>
      </c>
      <c r="Q680" s="1" t="s">
        <v>1143</v>
      </c>
      <c r="R680" s="3" t="s">
        <v>802</v>
      </c>
      <c r="S680" s="3"/>
      <c r="T680" s="3"/>
      <c r="U680" s="3"/>
      <c r="V680" s="3"/>
      <c r="W680" s="3"/>
      <c r="X680" s="3"/>
      <c r="Y680" s="3"/>
    </row>
    <row r="681" spans="1:25" ht="126" x14ac:dyDescent="0.15">
      <c r="A681" s="2">
        <v>43569.747752685187</v>
      </c>
      <c r="B681" s="3" t="s">
        <v>97</v>
      </c>
      <c r="C681" s="3" t="s">
        <v>41</v>
      </c>
      <c r="D681" s="3" t="s">
        <v>23</v>
      </c>
      <c r="E681" s="1" t="s">
        <v>1144</v>
      </c>
      <c r="F681" s="1"/>
      <c r="G681" s="3" t="s">
        <v>36</v>
      </c>
      <c r="H681" s="3" t="s">
        <v>26</v>
      </c>
      <c r="I681" s="1" t="s">
        <v>1145</v>
      </c>
      <c r="J681" s="3"/>
      <c r="K681" s="3"/>
      <c r="L681" s="1"/>
      <c r="M681" s="3"/>
      <c r="N681" s="1"/>
      <c r="O681" s="1"/>
      <c r="P681" s="3" t="s">
        <v>26</v>
      </c>
      <c r="Q681" s="1" t="s">
        <v>1146</v>
      </c>
      <c r="R681" s="3" t="s">
        <v>802</v>
      </c>
      <c r="S681" s="3"/>
      <c r="T681" s="3"/>
      <c r="U681" s="3"/>
      <c r="V681" s="3"/>
      <c r="W681" s="3"/>
      <c r="X681" s="3"/>
      <c r="Y681" s="3"/>
    </row>
    <row r="682" spans="1:25" ht="13" x14ac:dyDescent="0.15">
      <c r="A682" s="2">
        <v>43593.157121921293</v>
      </c>
      <c r="B682" s="3" t="s">
        <v>37</v>
      </c>
      <c r="C682" s="3" t="s">
        <v>50</v>
      </c>
      <c r="D682" s="3" t="s">
        <v>378</v>
      </c>
      <c r="E682" s="1"/>
      <c r="F682" s="1"/>
      <c r="G682" s="3"/>
      <c r="H682" s="3"/>
      <c r="I682" s="1"/>
      <c r="J682" s="3"/>
      <c r="K682" s="3"/>
      <c r="L682" s="1"/>
      <c r="M682" s="3" t="s">
        <v>26</v>
      </c>
      <c r="N682" s="1"/>
      <c r="O682" s="1"/>
      <c r="P682" s="3"/>
      <c r="Q682" s="1"/>
      <c r="R682" s="3" t="s">
        <v>21</v>
      </c>
      <c r="S682" s="3"/>
      <c r="T682" s="3"/>
      <c r="U682" s="3"/>
      <c r="V682" s="3"/>
      <c r="W682" s="3"/>
      <c r="X682" s="3"/>
      <c r="Y682" s="3"/>
    </row>
    <row r="683" spans="1:25" ht="14" x14ac:dyDescent="0.15">
      <c r="A683" s="2">
        <v>43593.29479728009</v>
      </c>
      <c r="B683" s="3" t="s">
        <v>22</v>
      </c>
      <c r="C683" s="3" t="s">
        <v>29</v>
      </c>
      <c r="D683" s="3" t="s">
        <v>68</v>
      </c>
      <c r="E683" s="1" t="s">
        <v>1147</v>
      </c>
      <c r="F683" s="1"/>
      <c r="G683" s="3"/>
      <c r="H683" s="3"/>
      <c r="I683" s="1"/>
      <c r="J683" s="3"/>
      <c r="K683" s="3"/>
      <c r="L683" s="1"/>
      <c r="M683" s="3"/>
      <c r="N683" s="1"/>
      <c r="O683" s="1" t="s">
        <v>1148</v>
      </c>
      <c r="P683" s="3" t="s">
        <v>26</v>
      </c>
      <c r="Q683" s="1"/>
      <c r="R683" s="3" t="s">
        <v>21</v>
      </c>
      <c r="S683" s="3"/>
      <c r="T683" s="3"/>
      <c r="U683" s="3"/>
      <c r="V683" s="3"/>
      <c r="W683" s="3"/>
      <c r="X683" s="3"/>
      <c r="Y683" s="3"/>
    </row>
    <row r="684" spans="1:25" ht="13" x14ac:dyDescent="0.15">
      <c r="A684" s="2">
        <v>43593.40573702546</v>
      </c>
      <c r="B684" s="3" t="s">
        <v>16</v>
      </c>
      <c r="C684" s="3" t="s">
        <v>90</v>
      </c>
      <c r="D684" s="3" t="s">
        <v>23</v>
      </c>
      <c r="E684" s="1"/>
      <c r="F684" s="1"/>
      <c r="G684" s="3"/>
      <c r="H684" s="3"/>
      <c r="I684" s="1"/>
      <c r="J684" s="3" t="s">
        <v>18</v>
      </c>
      <c r="K684" s="3" t="s">
        <v>19</v>
      </c>
      <c r="L684" s="1"/>
      <c r="M684" s="3"/>
      <c r="N684" s="1"/>
      <c r="O684" s="1"/>
      <c r="P684" s="3" t="s">
        <v>26</v>
      </c>
      <c r="Q684" s="1"/>
      <c r="R684" s="3" t="s">
        <v>21</v>
      </c>
      <c r="S684" s="3"/>
      <c r="T684" s="3"/>
      <c r="U684" s="3"/>
      <c r="V684" s="3"/>
      <c r="W684" s="3"/>
      <c r="X684" s="3"/>
      <c r="Y684" s="3"/>
    </row>
    <row r="685" spans="1:25" ht="28" x14ac:dyDescent="0.15">
      <c r="A685" s="2">
        <v>43570.659339837963</v>
      </c>
      <c r="B685" s="3" t="s">
        <v>16</v>
      </c>
      <c r="C685" s="3" t="s">
        <v>17</v>
      </c>
      <c r="D685" s="3" t="s">
        <v>23</v>
      </c>
      <c r="E685" s="1" t="s">
        <v>1149</v>
      </c>
      <c r="F685" s="1"/>
      <c r="G685" s="3"/>
      <c r="H685" s="3"/>
      <c r="I685" s="1"/>
      <c r="J685" s="3" t="s">
        <v>18</v>
      </c>
      <c r="K685" s="3" t="s">
        <v>19</v>
      </c>
      <c r="L685" s="1" t="s">
        <v>1150</v>
      </c>
      <c r="M685" s="3"/>
      <c r="N685" s="1"/>
      <c r="O685" s="1"/>
      <c r="P685" s="3" t="s">
        <v>20</v>
      </c>
      <c r="Q685" s="1" t="s">
        <v>1151</v>
      </c>
      <c r="R685" s="3" t="s">
        <v>802</v>
      </c>
      <c r="S685" s="3"/>
      <c r="T685" s="3"/>
      <c r="U685" s="3"/>
      <c r="V685" s="3"/>
      <c r="W685" s="3"/>
      <c r="X685" s="3"/>
      <c r="Y685" s="3"/>
    </row>
    <row r="686" spans="1:25" ht="13" x14ac:dyDescent="0.15">
      <c r="A686" s="2">
        <v>43593.539370891202</v>
      </c>
      <c r="B686" s="3" t="s">
        <v>37</v>
      </c>
      <c r="C686" s="3" t="s">
        <v>41</v>
      </c>
      <c r="D686" s="3" t="s">
        <v>68</v>
      </c>
      <c r="E686" s="1"/>
      <c r="F686" s="1"/>
      <c r="G686" s="3"/>
      <c r="H686" s="3"/>
      <c r="I686" s="1"/>
      <c r="J686" s="3"/>
      <c r="K686" s="3"/>
      <c r="L686" s="1"/>
      <c r="M686" s="3" t="s">
        <v>20</v>
      </c>
      <c r="N686" s="1"/>
      <c r="O686" s="1"/>
      <c r="P686" s="3" t="s">
        <v>26</v>
      </c>
      <c r="Q686" s="1"/>
      <c r="R686" s="3" t="s">
        <v>21</v>
      </c>
      <c r="S686" s="3"/>
      <c r="T686" s="3"/>
      <c r="U686" s="3"/>
      <c r="V686" s="3"/>
      <c r="W686" s="3"/>
      <c r="X686" s="3"/>
      <c r="Y686" s="3"/>
    </row>
    <row r="687" spans="1:25" ht="14" x14ac:dyDescent="0.15">
      <c r="A687" s="2">
        <v>43593.579651967593</v>
      </c>
      <c r="B687" s="3" t="s">
        <v>22</v>
      </c>
      <c r="C687" s="3" t="s">
        <v>19</v>
      </c>
      <c r="D687" s="3" t="s">
        <v>472</v>
      </c>
      <c r="E687" s="1"/>
      <c r="F687" s="1"/>
      <c r="G687" s="3"/>
      <c r="H687" s="3"/>
      <c r="I687" s="1"/>
      <c r="J687" s="3"/>
      <c r="K687" s="3"/>
      <c r="L687" s="1"/>
      <c r="M687" s="3"/>
      <c r="N687" s="1"/>
      <c r="O687" s="1" t="s">
        <v>1152</v>
      </c>
      <c r="P687" s="3" t="s">
        <v>26</v>
      </c>
      <c r="Q687" s="1"/>
      <c r="R687" s="3" t="s">
        <v>21</v>
      </c>
      <c r="S687" s="3"/>
      <c r="T687" s="3"/>
      <c r="U687" s="3"/>
      <c r="V687" s="3"/>
      <c r="W687" s="3"/>
      <c r="X687" s="3"/>
      <c r="Y687" s="3"/>
    </row>
    <row r="688" spans="1:25" ht="28" x14ac:dyDescent="0.15">
      <c r="A688" s="2">
        <v>43572.180714699076</v>
      </c>
      <c r="B688" s="3" t="s">
        <v>22</v>
      </c>
      <c r="C688" s="3" t="s">
        <v>19</v>
      </c>
      <c r="D688" s="3" t="s">
        <v>23</v>
      </c>
      <c r="E688" s="1" t="s">
        <v>1153</v>
      </c>
      <c r="F688" s="1"/>
      <c r="G688" s="3"/>
      <c r="H688" s="3"/>
      <c r="I688" s="1"/>
      <c r="J688" s="3"/>
      <c r="K688" s="3"/>
      <c r="L688" s="1"/>
      <c r="M688" s="3"/>
      <c r="N688" s="1"/>
      <c r="O688" s="1" t="s">
        <v>1154</v>
      </c>
      <c r="P688" s="3" t="s">
        <v>20</v>
      </c>
      <c r="Q688" s="1" t="s">
        <v>1155</v>
      </c>
      <c r="R688" s="3" t="s">
        <v>802</v>
      </c>
      <c r="S688" s="3"/>
      <c r="T688" s="3"/>
      <c r="U688" s="3"/>
      <c r="V688" s="3"/>
      <c r="W688" s="3"/>
      <c r="X688" s="3"/>
      <c r="Y688" s="3"/>
    </row>
    <row r="689" spans="1:25" ht="13" x14ac:dyDescent="0.15">
      <c r="A689" s="2">
        <v>43593.682751932865</v>
      </c>
      <c r="B689" s="3" t="s">
        <v>16</v>
      </c>
      <c r="C689" s="3" t="s">
        <v>19</v>
      </c>
      <c r="D689" s="3" t="s">
        <v>23</v>
      </c>
      <c r="E689" s="1"/>
      <c r="F689" s="1"/>
      <c r="G689" s="3"/>
      <c r="H689" s="3"/>
      <c r="I689" s="1"/>
      <c r="J689" s="3" t="s">
        <v>161</v>
      </c>
      <c r="K689" s="3" t="s">
        <v>19</v>
      </c>
      <c r="L689" s="1"/>
      <c r="M689" s="3"/>
      <c r="N689" s="1"/>
      <c r="O689" s="1"/>
      <c r="P689" s="3" t="s">
        <v>26</v>
      </c>
      <c r="Q689" s="1"/>
      <c r="R689" s="3" t="s">
        <v>21</v>
      </c>
      <c r="S689" s="3"/>
      <c r="T689" s="3"/>
      <c r="U689" s="3"/>
      <c r="V689" s="3"/>
      <c r="W689" s="3"/>
      <c r="X689" s="3"/>
      <c r="Y689" s="3"/>
    </row>
    <row r="690" spans="1:25" ht="70" x14ac:dyDescent="0.15">
      <c r="A690" s="2">
        <v>43593.708522858797</v>
      </c>
      <c r="B690" s="3" t="s">
        <v>16</v>
      </c>
      <c r="C690" s="3" t="s">
        <v>50</v>
      </c>
      <c r="D690" s="3" t="s">
        <v>23</v>
      </c>
      <c r="E690" s="1"/>
      <c r="F690" s="1"/>
      <c r="G690" s="3"/>
      <c r="H690" s="3"/>
      <c r="I690" s="1"/>
      <c r="J690" s="3" t="s">
        <v>18</v>
      </c>
      <c r="K690" s="3" t="s">
        <v>19</v>
      </c>
      <c r="L690" s="1" t="s">
        <v>1156</v>
      </c>
      <c r="M690" s="3"/>
      <c r="N690" s="1"/>
      <c r="O690" s="1"/>
      <c r="P690" s="3" t="s">
        <v>26</v>
      </c>
      <c r="Q690" s="1" t="s">
        <v>1157</v>
      </c>
      <c r="R690" s="3" t="s">
        <v>21</v>
      </c>
      <c r="S690" s="3"/>
      <c r="T690" s="3"/>
      <c r="U690" s="3"/>
      <c r="V690" s="3"/>
      <c r="W690" s="3"/>
      <c r="X690" s="3"/>
      <c r="Y690" s="3"/>
    </row>
    <row r="691" spans="1:25" ht="28" x14ac:dyDescent="0.15">
      <c r="A691" s="2">
        <v>43593.77073971065</v>
      </c>
      <c r="B691" s="3" t="s">
        <v>22</v>
      </c>
      <c r="C691" s="3" t="s">
        <v>19</v>
      </c>
      <c r="D691" s="3" t="s">
        <v>23</v>
      </c>
      <c r="E691" s="1" t="s">
        <v>1158</v>
      </c>
      <c r="F691" s="1"/>
      <c r="G691" s="3"/>
      <c r="H691" s="3"/>
      <c r="I691" s="1"/>
      <c r="J691" s="3"/>
      <c r="K691" s="3"/>
      <c r="L691" s="1"/>
      <c r="M691" s="3"/>
      <c r="N691" s="1"/>
      <c r="O691" s="1" t="s">
        <v>1159</v>
      </c>
      <c r="P691" s="3" t="s">
        <v>26</v>
      </c>
      <c r="Q691" s="1"/>
      <c r="R691" s="3" t="s">
        <v>21</v>
      </c>
      <c r="S691" s="3"/>
      <c r="T691" s="3"/>
      <c r="U691" s="3"/>
      <c r="V691" s="3"/>
      <c r="W691" s="3"/>
      <c r="X691" s="3"/>
      <c r="Y691" s="3"/>
    </row>
    <row r="692" spans="1:25" ht="28" x14ac:dyDescent="0.15">
      <c r="A692" s="2">
        <v>43594.081187453703</v>
      </c>
      <c r="B692" s="3" t="s">
        <v>37</v>
      </c>
      <c r="C692" s="3" t="s">
        <v>29</v>
      </c>
      <c r="D692" s="3" t="s">
        <v>23</v>
      </c>
      <c r="E692" s="1" t="s">
        <v>1160</v>
      </c>
      <c r="F692" s="1"/>
      <c r="G692" s="3"/>
      <c r="H692" s="3"/>
      <c r="I692" s="1"/>
      <c r="J692" s="3"/>
      <c r="K692" s="3"/>
      <c r="L692" s="1"/>
      <c r="M692" s="3" t="s">
        <v>20</v>
      </c>
      <c r="N692" s="1"/>
      <c r="O692" s="1"/>
      <c r="P692" s="3" t="s">
        <v>26</v>
      </c>
      <c r="Q692" s="1"/>
      <c r="R692" s="3" t="s">
        <v>21</v>
      </c>
      <c r="S692" s="3"/>
      <c r="T692" s="3"/>
      <c r="U692" s="3"/>
      <c r="V692" s="3"/>
      <c r="W692" s="3"/>
      <c r="X692" s="3"/>
      <c r="Y692" s="3"/>
    </row>
    <row r="693" spans="1:25" ht="42" x14ac:dyDescent="0.15">
      <c r="A693" s="2">
        <v>43572.688821504635</v>
      </c>
      <c r="B693" s="3" t="s">
        <v>22</v>
      </c>
      <c r="C693" s="3" t="s">
        <v>50</v>
      </c>
      <c r="D693" s="3" t="s">
        <v>23</v>
      </c>
      <c r="E693" s="1" t="s">
        <v>1161</v>
      </c>
      <c r="F693" s="1"/>
      <c r="G693" s="3"/>
      <c r="H693" s="3"/>
      <c r="I693" s="1"/>
      <c r="J693" s="3"/>
      <c r="K693" s="3"/>
      <c r="L693" s="1"/>
      <c r="M693" s="3"/>
      <c r="N693" s="1"/>
      <c r="O693" s="1" t="s">
        <v>1162</v>
      </c>
      <c r="P693" s="3" t="s">
        <v>26</v>
      </c>
      <c r="Q693" s="1" t="s">
        <v>1163</v>
      </c>
      <c r="R693" s="3" t="s">
        <v>802</v>
      </c>
      <c r="S693" s="3"/>
      <c r="T693" s="3"/>
      <c r="U693" s="3"/>
      <c r="V693" s="3"/>
      <c r="W693" s="3"/>
      <c r="X693" s="3"/>
      <c r="Y693" s="3"/>
    </row>
    <row r="694" spans="1:25" ht="42" x14ac:dyDescent="0.15">
      <c r="A694" s="2">
        <v>43594.59873150463</v>
      </c>
      <c r="B694" s="3" t="s">
        <v>16</v>
      </c>
      <c r="C694" s="3" t="s">
        <v>1164</v>
      </c>
      <c r="D694" s="3" t="s">
        <v>23</v>
      </c>
      <c r="E694" s="1" t="s">
        <v>1165</v>
      </c>
      <c r="F694" s="1"/>
      <c r="G694" s="3"/>
      <c r="H694" s="3"/>
      <c r="I694" s="1"/>
      <c r="J694" s="3"/>
      <c r="K694" s="3" t="s">
        <v>1166</v>
      </c>
      <c r="L694" s="1" t="s">
        <v>1167</v>
      </c>
      <c r="M694" s="3"/>
      <c r="N694" s="1"/>
      <c r="O694" s="1"/>
      <c r="P694" s="3" t="s">
        <v>26</v>
      </c>
      <c r="Q694" s="1" t="s">
        <v>1168</v>
      </c>
      <c r="R694" s="3" t="s">
        <v>21</v>
      </c>
      <c r="S694" s="3"/>
      <c r="T694" s="3"/>
      <c r="U694" s="3"/>
      <c r="V694" s="3"/>
      <c r="W694" s="3"/>
      <c r="X694" s="3"/>
      <c r="Y694" s="3"/>
    </row>
    <row r="695" spans="1:25" ht="42" x14ac:dyDescent="0.15">
      <c r="A695" s="2">
        <v>43572.889120081018</v>
      </c>
      <c r="B695" s="3" t="s">
        <v>16</v>
      </c>
      <c r="C695" s="3" t="s">
        <v>29</v>
      </c>
      <c r="D695" s="3" t="s">
        <v>23</v>
      </c>
      <c r="E695" s="1" t="s">
        <v>1169</v>
      </c>
      <c r="F695" s="1"/>
      <c r="G695" s="3"/>
      <c r="H695" s="3"/>
      <c r="I695" s="1"/>
      <c r="J695" s="3" t="s">
        <v>161</v>
      </c>
      <c r="K695" s="3" t="s">
        <v>19</v>
      </c>
      <c r="L695" s="1" t="s">
        <v>1170</v>
      </c>
      <c r="M695" s="3"/>
      <c r="N695" s="1"/>
      <c r="O695" s="1"/>
      <c r="P695" s="3" t="s">
        <v>26</v>
      </c>
      <c r="Q695" s="1" t="s">
        <v>1171</v>
      </c>
      <c r="R695" s="3" t="s">
        <v>802</v>
      </c>
      <c r="S695" s="3"/>
      <c r="T695" s="3"/>
      <c r="U695" s="3"/>
      <c r="V695" s="3"/>
      <c r="W695" s="3"/>
      <c r="X695" s="3"/>
      <c r="Y695" s="3"/>
    </row>
    <row r="696" spans="1:25" ht="28" x14ac:dyDescent="0.15">
      <c r="A696" s="2">
        <v>43594.627280810186</v>
      </c>
      <c r="B696" s="3" t="s">
        <v>22</v>
      </c>
      <c r="C696" s="3" t="s">
        <v>29</v>
      </c>
      <c r="D696" s="3" t="s">
        <v>23</v>
      </c>
      <c r="E696" s="1" t="s">
        <v>1172</v>
      </c>
      <c r="F696" s="1"/>
      <c r="G696" s="3"/>
      <c r="H696" s="3"/>
      <c r="I696" s="1"/>
      <c r="J696" s="3"/>
      <c r="K696" s="3"/>
      <c r="L696" s="1"/>
      <c r="M696" s="3"/>
      <c r="N696" s="1"/>
      <c r="O696" s="1" t="s">
        <v>1173</v>
      </c>
      <c r="P696" s="3" t="s">
        <v>26</v>
      </c>
      <c r="Q696" s="1" t="s">
        <v>1174</v>
      </c>
      <c r="R696" s="3" t="s">
        <v>21</v>
      </c>
      <c r="S696" s="3"/>
      <c r="T696" s="3"/>
      <c r="U696" s="3"/>
      <c r="V696" s="3"/>
      <c r="W696" s="3"/>
      <c r="X696" s="3"/>
      <c r="Y696" s="3"/>
    </row>
    <row r="697" spans="1:25" ht="56" x14ac:dyDescent="0.15">
      <c r="A697" s="2">
        <v>43573.886027777779</v>
      </c>
      <c r="B697" s="3" t="s">
        <v>22</v>
      </c>
      <c r="C697" s="3" t="s">
        <v>29</v>
      </c>
      <c r="D697" s="3" t="s">
        <v>424</v>
      </c>
      <c r="E697" s="1"/>
      <c r="F697" s="1"/>
      <c r="G697" s="3"/>
      <c r="H697" s="3"/>
      <c r="I697" s="1"/>
      <c r="J697" s="3"/>
      <c r="K697" s="3"/>
      <c r="L697" s="1"/>
      <c r="M697" s="3"/>
      <c r="N697" s="1"/>
      <c r="O697" s="1" t="s">
        <v>1175</v>
      </c>
      <c r="P697" s="3" t="s">
        <v>26</v>
      </c>
      <c r="Q697" s="1" t="s">
        <v>1176</v>
      </c>
      <c r="R697" s="3" t="s">
        <v>802</v>
      </c>
      <c r="S697" s="3"/>
      <c r="T697" s="3"/>
      <c r="U697" s="3"/>
      <c r="V697" s="3"/>
      <c r="W697" s="3"/>
      <c r="X697" s="3"/>
      <c r="Y697" s="3"/>
    </row>
    <row r="698" spans="1:25" ht="13" x14ac:dyDescent="0.15">
      <c r="A698" s="2">
        <v>43594.885347314819</v>
      </c>
      <c r="B698" s="3" t="s">
        <v>16</v>
      </c>
      <c r="C698" s="3" t="s">
        <v>29</v>
      </c>
      <c r="D698" s="3" t="s">
        <v>23</v>
      </c>
      <c r="E698" s="1"/>
      <c r="F698" s="1"/>
      <c r="G698" s="3"/>
      <c r="H698" s="3"/>
      <c r="I698" s="1"/>
      <c r="J698" s="3" t="s">
        <v>43</v>
      </c>
      <c r="K698" s="3" t="s">
        <v>19</v>
      </c>
      <c r="L698" s="1"/>
      <c r="M698" s="3"/>
      <c r="N698" s="1"/>
      <c r="O698" s="1"/>
      <c r="P698" s="3" t="s">
        <v>26</v>
      </c>
      <c r="Q698" s="1"/>
      <c r="R698" s="3" t="s">
        <v>21</v>
      </c>
      <c r="S698" s="3"/>
      <c r="T698" s="3"/>
      <c r="U698" s="3"/>
      <c r="V698" s="3"/>
      <c r="W698" s="3"/>
      <c r="X698" s="3"/>
      <c r="Y698" s="3"/>
    </row>
    <row r="699" spans="1:25" ht="28" x14ac:dyDescent="0.15">
      <c r="A699" s="2">
        <v>43575.386846157402</v>
      </c>
      <c r="B699" s="3" t="s">
        <v>22</v>
      </c>
      <c r="C699" s="3" t="s">
        <v>19</v>
      </c>
      <c r="D699" s="3" t="s">
        <v>23</v>
      </c>
      <c r="E699" s="1"/>
      <c r="F699" s="1"/>
      <c r="G699" s="3"/>
      <c r="H699" s="3"/>
      <c r="I699" s="1"/>
      <c r="J699" s="3"/>
      <c r="K699" s="3"/>
      <c r="L699" s="1"/>
      <c r="M699" s="3"/>
      <c r="N699" s="1"/>
      <c r="O699" s="1" t="s">
        <v>1177</v>
      </c>
      <c r="P699" s="3" t="s">
        <v>26</v>
      </c>
      <c r="Q699" s="1" t="s">
        <v>1178</v>
      </c>
      <c r="R699" s="3" t="s">
        <v>802</v>
      </c>
      <c r="S699" s="3"/>
      <c r="T699" s="3"/>
      <c r="U699" s="3"/>
      <c r="V699" s="3"/>
      <c r="W699" s="3"/>
      <c r="X699" s="3"/>
      <c r="Y699" s="3"/>
    </row>
    <row r="700" spans="1:25" ht="28" x14ac:dyDescent="0.15">
      <c r="A700" s="2">
        <v>43595.281749895832</v>
      </c>
      <c r="B700" s="3" t="s">
        <v>37</v>
      </c>
      <c r="C700" s="3" t="s">
        <v>29</v>
      </c>
      <c r="D700" s="3" t="s">
        <v>23</v>
      </c>
      <c r="E700" s="1"/>
      <c r="F700" s="1"/>
      <c r="G700" s="3"/>
      <c r="H700" s="3"/>
      <c r="I700" s="1"/>
      <c r="J700" s="3"/>
      <c r="K700" s="3"/>
      <c r="L700" s="1"/>
      <c r="M700" s="3" t="s">
        <v>26</v>
      </c>
      <c r="N700" s="1" t="s">
        <v>1179</v>
      </c>
      <c r="O700" s="1"/>
      <c r="P700" s="3" t="s">
        <v>26</v>
      </c>
      <c r="Q700" s="1" t="s">
        <v>1180</v>
      </c>
      <c r="R700" s="3" t="s">
        <v>21</v>
      </c>
      <c r="S700" s="3"/>
      <c r="T700" s="3"/>
      <c r="U700" s="3"/>
      <c r="V700" s="3"/>
      <c r="W700" s="3"/>
      <c r="X700" s="3"/>
      <c r="Y700" s="3"/>
    </row>
    <row r="701" spans="1:25" ht="13" x14ac:dyDescent="0.15">
      <c r="A701" s="2">
        <v>43595.592784340275</v>
      </c>
      <c r="B701" s="3" t="s">
        <v>22</v>
      </c>
      <c r="C701" s="3" t="s">
        <v>50</v>
      </c>
      <c r="D701" s="3" t="s">
        <v>23</v>
      </c>
      <c r="E701" s="1"/>
      <c r="F701" s="1"/>
      <c r="G701" s="3"/>
      <c r="H701" s="3"/>
      <c r="I701" s="1"/>
      <c r="J701" s="3"/>
      <c r="K701" s="3"/>
      <c r="L701" s="1"/>
      <c r="M701" s="3"/>
      <c r="N701" s="1"/>
      <c r="O701" s="1"/>
      <c r="P701" s="3" t="s">
        <v>26</v>
      </c>
      <c r="Q701" s="1"/>
      <c r="R701" s="3" t="s">
        <v>21</v>
      </c>
      <c r="S701" s="3"/>
      <c r="T701" s="3"/>
      <c r="U701" s="3"/>
      <c r="V701" s="3"/>
      <c r="W701" s="3"/>
      <c r="X701" s="3"/>
      <c r="Y701" s="3"/>
    </row>
    <row r="702" spans="1:25" ht="13" x14ac:dyDescent="0.15">
      <c r="A702" s="2">
        <v>43595.673122997687</v>
      </c>
      <c r="B702" s="3" t="s">
        <v>16</v>
      </c>
      <c r="C702" s="3" t="s">
        <v>19</v>
      </c>
      <c r="D702" s="3" t="s">
        <v>23</v>
      </c>
      <c r="E702" s="1"/>
      <c r="F702" s="1"/>
      <c r="G702" s="3"/>
      <c r="H702" s="3"/>
      <c r="I702" s="1"/>
      <c r="J702" s="3" t="s">
        <v>18</v>
      </c>
      <c r="K702" s="3" t="s">
        <v>19</v>
      </c>
      <c r="L702" s="1"/>
      <c r="M702" s="3"/>
      <c r="N702" s="1"/>
      <c r="O702" s="1"/>
      <c r="P702" s="3" t="s">
        <v>26</v>
      </c>
      <c r="Q702" s="1"/>
      <c r="R702" s="3" t="s">
        <v>21</v>
      </c>
      <c r="S702" s="3"/>
      <c r="T702" s="3"/>
      <c r="U702" s="3"/>
      <c r="V702" s="3"/>
      <c r="W702" s="3"/>
      <c r="X702" s="3"/>
      <c r="Y702" s="3"/>
    </row>
    <row r="703" spans="1:25" ht="13" x14ac:dyDescent="0.15">
      <c r="A703" s="2">
        <v>43595.677082187496</v>
      </c>
      <c r="B703" s="3" t="s">
        <v>16</v>
      </c>
      <c r="C703" s="3" t="s">
        <v>29</v>
      </c>
      <c r="D703" s="3" t="s">
        <v>23</v>
      </c>
      <c r="E703" s="1"/>
      <c r="F703" s="1"/>
      <c r="G703" s="3"/>
      <c r="H703" s="3"/>
      <c r="I703" s="1"/>
      <c r="J703" s="3" t="s">
        <v>43</v>
      </c>
      <c r="K703" s="3" t="s">
        <v>19</v>
      </c>
      <c r="L703" s="1"/>
      <c r="M703" s="3"/>
      <c r="N703" s="1"/>
      <c r="O703" s="1"/>
      <c r="P703" s="3" t="s">
        <v>26</v>
      </c>
      <c r="Q703" s="1"/>
      <c r="R703" s="3" t="s">
        <v>21</v>
      </c>
      <c r="S703" s="3"/>
      <c r="T703" s="3"/>
      <c r="U703" s="3"/>
      <c r="V703" s="3"/>
      <c r="W703" s="3"/>
      <c r="X703" s="3"/>
      <c r="Y703" s="3"/>
    </row>
    <row r="704" spans="1:25" ht="112" x14ac:dyDescent="0.15">
      <c r="A704" s="2">
        <v>43595.737044837966</v>
      </c>
      <c r="B704" s="3" t="s">
        <v>37</v>
      </c>
      <c r="C704" s="3" t="s">
        <v>90</v>
      </c>
      <c r="D704" s="3" t="s">
        <v>23</v>
      </c>
      <c r="E704" s="1" t="s">
        <v>1181</v>
      </c>
      <c r="F704" s="1"/>
      <c r="G704" s="3"/>
      <c r="H704" s="3"/>
      <c r="I704" s="1"/>
      <c r="J704" s="3"/>
      <c r="K704" s="3"/>
      <c r="L704" s="1"/>
      <c r="M704" s="3" t="s">
        <v>20</v>
      </c>
      <c r="N704" s="1" t="s">
        <v>1182</v>
      </c>
      <c r="O704" s="1"/>
      <c r="P704" s="3" t="s">
        <v>26</v>
      </c>
      <c r="Q704" s="1" t="s">
        <v>1183</v>
      </c>
      <c r="R704" s="3" t="s">
        <v>21</v>
      </c>
      <c r="S704" s="3"/>
      <c r="T704" s="3"/>
      <c r="U704" s="3"/>
      <c r="V704" s="3"/>
      <c r="W704" s="3"/>
      <c r="X704" s="3"/>
      <c r="Y704" s="3"/>
    </row>
    <row r="705" spans="1:25" ht="13" x14ac:dyDescent="0.15">
      <c r="A705" s="2">
        <v>43595.799790509263</v>
      </c>
      <c r="B705" s="3" t="s">
        <v>97</v>
      </c>
      <c r="C705" s="3" t="s">
        <v>17</v>
      </c>
      <c r="D705" s="3" t="s">
        <v>23</v>
      </c>
      <c r="E705" s="1"/>
      <c r="F705" s="1"/>
      <c r="G705" s="3" t="s">
        <v>18</v>
      </c>
      <c r="H705" s="3" t="s">
        <v>26</v>
      </c>
      <c r="I705" s="1"/>
      <c r="J705" s="3" t="s">
        <v>43</v>
      </c>
      <c r="K705" s="3" t="s">
        <v>19</v>
      </c>
      <c r="L705" s="1"/>
      <c r="M705" s="3"/>
      <c r="N705" s="1"/>
      <c r="O705" s="1"/>
      <c r="P705" s="3" t="s">
        <v>26</v>
      </c>
      <c r="Q705" s="1"/>
      <c r="R705" s="3" t="s">
        <v>21</v>
      </c>
      <c r="S705" s="3"/>
      <c r="T705" s="3"/>
      <c r="U705" s="3"/>
      <c r="V705" s="3"/>
      <c r="W705" s="3"/>
      <c r="X705" s="3"/>
      <c r="Y705" s="3"/>
    </row>
    <row r="706" spans="1:25" ht="84" x14ac:dyDescent="0.15">
      <c r="A706" s="2">
        <v>43578.812347824074</v>
      </c>
      <c r="B706" s="3" t="s">
        <v>22</v>
      </c>
      <c r="C706" s="3" t="s">
        <v>31</v>
      </c>
      <c r="D706" s="3" t="s">
        <v>23</v>
      </c>
      <c r="E706" s="1" t="s">
        <v>1184</v>
      </c>
      <c r="F706" s="1"/>
      <c r="G706" s="3"/>
      <c r="H706" s="3"/>
      <c r="I706" s="1"/>
      <c r="J706" s="3"/>
      <c r="K706" s="3"/>
      <c r="L706" s="1"/>
      <c r="M706" s="3"/>
      <c r="N706" s="1"/>
      <c r="O706" s="1" t="s">
        <v>1185</v>
      </c>
      <c r="P706" s="3" t="s">
        <v>26</v>
      </c>
      <c r="Q706" s="1" t="s">
        <v>1186</v>
      </c>
      <c r="R706" s="3" t="s">
        <v>802</v>
      </c>
      <c r="S706" s="3"/>
      <c r="T706" s="3"/>
      <c r="U706" s="3"/>
      <c r="V706" s="3"/>
      <c r="W706" s="3"/>
      <c r="X706" s="3"/>
      <c r="Y706" s="3"/>
    </row>
    <row r="707" spans="1:25" ht="14" x14ac:dyDescent="0.15">
      <c r="A707" s="2">
        <v>43595.854564120367</v>
      </c>
      <c r="B707" s="3" t="s">
        <v>16</v>
      </c>
      <c r="C707" s="3" t="s">
        <v>29</v>
      </c>
      <c r="D707" s="3" t="s">
        <v>23</v>
      </c>
      <c r="E707" s="1" t="s">
        <v>1187</v>
      </c>
      <c r="F707" s="1"/>
      <c r="G707" s="3"/>
      <c r="H707" s="3"/>
      <c r="I707" s="1"/>
      <c r="J707" s="3" t="s">
        <v>43</v>
      </c>
      <c r="K707" s="3" t="s">
        <v>19</v>
      </c>
      <c r="L707" s="1" t="s">
        <v>1188</v>
      </c>
      <c r="M707" s="3"/>
      <c r="N707" s="1"/>
      <c r="O707" s="1"/>
      <c r="P707" s="3" t="s">
        <v>26</v>
      </c>
      <c r="Q707" s="1"/>
      <c r="R707" s="3" t="s">
        <v>21</v>
      </c>
      <c r="S707" s="3"/>
      <c r="T707" s="3"/>
      <c r="U707" s="3"/>
      <c r="V707" s="3"/>
      <c r="W707" s="3"/>
      <c r="X707" s="3"/>
      <c r="Y707" s="3"/>
    </row>
    <row r="708" spans="1:25" ht="84" x14ac:dyDescent="0.15">
      <c r="A708" s="2">
        <v>43586.441809432872</v>
      </c>
      <c r="B708" s="3" t="s">
        <v>37</v>
      </c>
      <c r="C708" s="3" t="s">
        <v>19</v>
      </c>
      <c r="D708" s="3" t="s">
        <v>23</v>
      </c>
      <c r="E708" s="1"/>
      <c r="F708" s="1"/>
      <c r="G708" s="3"/>
      <c r="H708" s="3"/>
      <c r="I708" s="1"/>
      <c r="J708" s="3"/>
      <c r="K708" s="3"/>
      <c r="L708" s="1"/>
      <c r="M708" s="3"/>
      <c r="N708" s="1"/>
      <c r="O708" s="1" t="s">
        <v>1189</v>
      </c>
      <c r="P708" s="3" t="s">
        <v>26</v>
      </c>
      <c r="Q708" s="1" t="s">
        <v>1190</v>
      </c>
      <c r="R708" s="3" t="s">
        <v>802</v>
      </c>
      <c r="S708" s="3"/>
      <c r="T708" s="3"/>
      <c r="U708" s="3"/>
      <c r="V708" s="3"/>
      <c r="W708" s="3"/>
      <c r="X708" s="3"/>
      <c r="Y708" s="3"/>
    </row>
    <row r="709" spans="1:25" ht="56" x14ac:dyDescent="0.15">
      <c r="A709" s="2">
        <v>43596.205164375002</v>
      </c>
      <c r="B709" s="3" t="s">
        <v>22</v>
      </c>
      <c r="C709" s="3" t="s">
        <v>29</v>
      </c>
      <c r="D709" s="7" t="s">
        <v>368</v>
      </c>
      <c r="E709" s="1" t="s">
        <v>1191</v>
      </c>
      <c r="F709" s="1"/>
      <c r="G709" s="3"/>
      <c r="H709" s="3"/>
      <c r="I709" s="1"/>
      <c r="J709" s="3"/>
      <c r="K709" s="3"/>
      <c r="L709" s="1"/>
      <c r="M709" s="3"/>
      <c r="N709" s="1"/>
      <c r="O709" s="1" t="s">
        <v>1192</v>
      </c>
      <c r="P709" s="3" t="s">
        <v>26</v>
      </c>
      <c r="Q709" s="1" t="s">
        <v>1193</v>
      </c>
      <c r="R709" s="3" t="s">
        <v>21</v>
      </c>
      <c r="S709" s="3"/>
      <c r="T709" s="3"/>
      <c r="U709" s="3"/>
      <c r="V709" s="3"/>
      <c r="W709" s="3"/>
      <c r="X709" s="3"/>
      <c r="Y709" s="3"/>
    </row>
    <row r="710" spans="1:25" ht="13" x14ac:dyDescent="0.15">
      <c r="A710" s="2">
        <v>43596.298366909723</v>
      </c>
      <c r="B710" s="3" t="s">
        <v>16</v>
      </c>
      <c r="C710" s="3" t="s">
        <v>29</v>
      </c>
      <c r="D710" s="3" t="s">
        <v>23</v>
      </c>
      <c r="E710" s="1"/>
      <c r="F710" s="1"/>
      <c r="G710" s="3"/>
      <c r="H710" s="3"/>
      <c r="I710" s="1"/>
      <c r="J710" s="3" t="s">
        <v>36</v>
      </c>
      <c r="K710" s="3" t="s">
        <v>19</v>
      </c>
      <c r="L710" s="1"/>
      <c r="M710" s="3"/>
      <c r="N710" s="1"/>
      <c r="O710" s="1"/>
      <c r="P710" s="3" t="s">
        <v>26</v>
      </c>
      <c r="Q710" s="1"/>
      <c r="R710" s="3" t="s">
        <v>21</v>
      </c>
      <c r="S710" s="3"/>
      <c r="T710" s="3"/>
      <c r="U710" s="3"/>
      <c r="V710" s="3"/>
      <c r="W710" s="3"/>
      <c r="X710" s="3"/>
      <c r="Y710" s="3"/>
    </row>
    <row r="711" spans="1:25" ht="28" x14ac:dyDescent="0.15">
      <c r="A711" s="2">
        <v>43596.336783067134</v>
      </c>
      <c r="B711" s="3" t="s">
        <v>22</v>
      </c>
      <c r="C711" s="3" t="s">
        <v>29</v>
      </c>
      <c r="D711" s="3" t="s">
        <v>424</v>
      </c>
      <c r="E711" s="1" t="s">
        <v>1194</v>
      </c>
      <c r="F711" s="1"/>
      <c r="G711" s="3"/>
      <c r="H711" s="3"/>
      <c r="I711" s="1"/>
      <c r="J711" s="3"/>
      <c r="K711" s="3"/>
      <c r="L711" s="1"/>
      <c r="M711" s="3"/>
      <c r="N711" s="1"/>
      <c r="O711" s="1" t="s">
        <v>1195</v>
      </c>
      <c r="P711" s="3" t="s">
        <v>26</v>
      </c>
      <c r="Q711" s="1"/>
      <c r="R711" s="3" t="s">
        <v>21</v>
      </c>
      <c r="S711" s="3"/>
      <c r="T711" s="3"/>
      <c r="U711" s="3"/>
      <c r="V711" s="3"/>
      <c r="W711" s="3"/>
      <c r="X711" s="3"/>
      <c r="Y711" s="3"/>
    </row>
    <row r="712" spans="1:25" ht="14" x14ac:dyDescent="0.15">
      <c r="A712" s="2">
        <v>43596.497083668983</v>
      </c>
      <c r="B712" s="3" t="s">
        <v>22</v>
      </c>
      <c r="C712" s="3" t="s">
        <v>29</v>
      </c>
      <c r="D712" s="3" t="s">
        <v>23</v>
      </c>
      <c r="E712" s="1"/>
      <c r="F712" s="1"/>
      <c r="G712" s="3"/>
      <c r="H712" s="3"/>
      <c r="I712" s="1"/>
      <c r="J712" s="3"/>
      <c r="K712" s="3"/>
      <c r="L712" s="1"/>
      <c r="M712" s="3"/>
      <c r="N712" s="1"/>
      <c r="O712" s="1" t="s">
        <v>1196</v>
      </c>
      <c r="P712" s="3" t="s">
        <v>26</v>
      </c>
      <c r="Q712" s="1"/>
      <c r="R712" s="3" t="s">
        <v>21</v>
      </c>
      <c r="S712" s="3"/>
      <c r="T712" s="3"/>
      <c r="U712" s="3"/>
      <c r="V712" s="3"/>
      <c r="W712" s="3"/>
      <c r="X712" s="3"/>
      <c r="Y712" s="3"/>
    </row>
    <row r="713" spans="1:25" ht="13" x14ac:dyDescent="0.15">
      <c r="A713" s="2">
        <v>43596.506974386575</v>
      </c>
      <c r="B713" s="3" t="s">
        <v>16</v>
      </c>
      <c r="C713" s="3" t="s">
        <v>19</v>
      </c>
      <c r="D713" s="3" t="s">
        <v>23</v>
      </c>
      <c r="E713" s="1"/>
      <c r="F713" s="1"/>
      <c r="G713" s="3"/>
      <c r="H713" s="3"/>
      <c r="I713" s="1"/>
      <c r="J713" s="3" t="s">
        <v>36</v>
      </c>
      <c r="K713" s="3" t="s">
        <v>19</v>
      </c>
      <c r="L713" s="1"/>
      <c r="M713" s="3"/>
      <c r="N713" s="1"/>
      <c r="O713" s="1"/>
      <c r="P713" s="3" t="s">
        <v>26</v>
      </c>
      <c r="Q713" s="1"/>
      <c r="R713" s="3" t="s">
        <v>21</v>
      </c>
      <c r="S713" s="3"/>
      <c r="T713" s="3"/>
      <c r="U713" s="3"/>
      <c r="V713" s="3"/>
      <c r="W713" s="3"/>
      <c r="X713" s="3"/>
      <c r="Y713" s="3"/>
    </row>
    <row r="714" spans="1:25" ht="14" x14ac:dyDescent="0.15">
      <c r="A714" s="2">
        <v>43596.544238136572</v>
      </c>
      <c r="B714" s="3" t="s">
        <v>22</v>
      </c>
      <c r="C714" s="3" t="s">
        <v>29</v>
      </c>
      <c r="D714" s="3" t="s">
        <v>23</v>
      </c>
      <c r="E714" s="1" t="s">
        <v>1197</v>
      </c>
      <c r="F714" s="1"/>
      <c r="G714" s="3"/>
      <c r="H714" s="3"/>
      <c r="I714" s="1"/>
      <c r="J714" s="3"/>
      <c r="K714" s="3"/>
      <c r="L714" s="1"/>
      <c r="M714" s="3"/>
      <c r="N714" s="1"/>
      <c r="O714" s="1" t="s">
        <v>1198</v>
      </c>
      <c r="P714" s="3" t="s">
        <v>26</v>
      </c>
      <c r="Q714" s="1"/>
      <c r="R714" s="3" t="s">
        <v>21</v>
      </c>
      <c r="S714" s="3"/>
      <c r="T714" s="3"/>
      <c r="U714" s="3"/>
      <c r="V714" s="3"/>
      <c r="W714" s="3"/>
      <c r="X714" s="3"/>
      <c r="Y714" s="3"/>
    </row>
    <row r="715" spans="1:25" ht="42" x14ac:dyDescent="0.15">
      <c r="A715" s="2">
        <v>43615.66309746528</v>
      </c>
      <c r="B715" s="3" t="s">
        <v>22</v>
      </c>
      <c r="C715" s="3" t="s">
        <v>29</v>
      </c>
      <c r="D715" s="3" t="s">
        <v>424</v>
      </c>
      <c r="E715" s="1" t="s">
        <v>1199</v>
      </c>
      <c r="F715" s="1"/>
      <c r="G715" s="3"/>
      <c r="H715" s="3"/>
      <c r="I715" s="1"/>
      <c r="J715" s="3"/>
      <c r="K715" s="3"/>
      <c r="L715" s="1"/>
      <c r="M715" s="3"/>
      <c r="N715" s="1"/>
      <c r="O715" s="1" t="s">
        <v>1200</v>
      </c>
      <c r="P715" s="3" t="s">
        <v>26</v>
      </c>
      <c r="Q715" s="1" t="s">
        <v>1201</v>
      </c>
      <c r="R715" s="3" t="s">
        <v>802</v>
      </c>
      <c r="S715" s="3"/>
      <c r="T715" s="3"/>
      <c r="U715" s="3"/>
      <c r="V715" s="3"/>
      <c r="W715" s="3"/>
      <c r="X715" s="3"/>
      <c r="Y715" s="3"/>
    </row>
    <row r="716" spans="1:25" ht="13" x14ac:dyDescent="0.15">
      <c r="A716" s="2">
        <v>43596.766167592592</v>
      </c>
      <c r="B716" s="3" t="s">
        <v>16</v>
      </c>
      <c r="C716" s="3" t="s">
        <v>17</v>
      </c>
      <c r="D716" s="3" t="s">
        <v>472</v>
      </c>
      <c r="E716" s="1"/>
      <c r="F716" s="1"/>
      <c r="G716" s="3"/>
      <c r="H716" s="3"/>
      <c r="I716" s="1"/>
      <c r="J716" s="3" t="s">
        <v>18</v>
      </c>
      <c r="K716" s="3" t="s">
        <v>19</v>
      </c>
      <c r="L716" s="1"/>
      <c r="M716" s="3"/>
      <c r="N716" s="1"/>
      <c r="O716" s="1"/>
      <c r="P716" s="3" t="s">
        <v>26</v>
      </c>
      <c r="Q716" s="1"/>
      <c r="R716" s="3" t="s">
        <v>21</v>
      </c>
      <c r="S716" s="3"/>
      <c r="T716" s="3"/>
      <c r="U716" s="3"/>
      <c r="V716" s="3"/>
      <c r="W716" s="3"/>
      <c r="X716" s="3"/>
      <c r="Y716" s="3"/>
    </row>
    <row r="717" spans="1:25" ht="28" x14ac:dyDescent="0.15">
      <c r="A717" s="2">
        <v>43596.80152194445</v>
      </c>
      <c r="B717" s="3" t="s">
        <v>22</v>
      </c>
      <c r="C717" s="3" t="s">
        <v>29</v>
      </c>
      <c r="D717" s="3" t="s">
        <v>23</v>
      </c>
      <c r="E717" s="1"/>
      <c r="F717" s="1"/>
      <c r="G717" s="3"/>
      <c r="H717" s="3"/>
      <c r="I717" s="1"/>
      <c r="J717" s="3"/>
      <c r="K717" s="3"/>
      <c r="L717" s="1"/>
      <c r="M717" s="3"/>
      <c r="N717" s="1"/>
      <c r="O717" s="1" t="s">
        <v>1202</v>
      </c>
      <c r="P717" s="3" t="s">
        <v>26</v>
      </c>
      <c r="Q717" s="1"/>
      <c r="R717" s="3" t="s">
        <v>21</v>
      </c>
      <c r="S717" s="3"/>
      <c r="T717" s="3"/>
      <c r="U717" s="3"/>
      <c r="V717" s="3"/>
      <c r="W717" s="3"/>
      <c r="X717" s="3"/>
      <c r="Y717" s="3"/>
    </row>
    <row r="718" spans="1:25" ht="42" x14ac:dyDescent="0.15">
      <c r="A718" s="2">
        <v>43596.910512407412</v>
      </c>
      <c r="B718" s="3" t="s">
        <v>16</v>
      </c>
      <c r="C718" s="3" t="s">
        <v>29</v>
      </c>
      <c r="D718" s="3" t="s">
        <v>23</v>
      </c>
      <c r="E718" s="1" t="s">
        <v>1203</v>
      </c>
      <c r="F718" s="1"/>
      <c r="G718" s="3"/>
      <c r="H718" s="3"/>
      <c r="I718" s="1"/>
      <c r="J718" s="3" t="s">
        <v>18</v>
      </c>
      <c r="K718" s="3" t="s">
        <v>19</v>
      </c>
      <c r="L718" s="1" t="s">
        <v>1204</v>
      </c>
      <c r="M718" s="3"/>
      <c r="N718" s="1"/>
      <c r="O718" s="1"/>
      <c r="P718" s="3" t="s">
        <v>26</v>
      </c>
      <c r="Q718" s="1"/>
      <c r="R718" s="3" t="s">
        <v>21</v>
      </c>
      <c r="S718" s="3"/>
      <c r="T718" s="3"/>
      <c r="U718" s="3"/>
      <c r="V718" s="3"/>
      <c r="W718" s="3"/>
      <c r="X718" s="3"/>
      <c r="Y718" s="3"/>
    </row>
    <row r="719" spans="1:25" ht="42" x14ac:dyDescent="0.15">
      <c r="A719" s="2">
        <v>43592.563467129628</v>
      </c>
      <c r="B719" s="3" t="s">
        <v>37</v>
      </c>
      <c r="C719" s="3" t="s">
        <v>101</v>
      </c>
      <c r="D719" s="3" t="s">
        <v>23</v>
      </c>
      <c r="E719" s="1" t="s">
        <v>1205</v>
      </c>
      <c r="F719" s="1"/>
      <c r="G719" s="3"/>
      <c r="H719" s="3"/>
      <c r="I719" s="1"/>
      <c r="J719" s="3"/>
      <c r="K719" s="3"/>
      <c r="L719" s="1"/>
      <c r="M719" s="3" t="s">
        <v>26</v>
      </c>
      <c r="N719" s="1"/>
      <c r="O719" s="1"/>
      <c r="P719" s="3" t="s">
        <v>26</v>
      </c>
      <c r="Q719" s="1" t="s">
        <v>1206</v>
      </c>
      <c r="R719" s="3" t="s">
        <v>802</v>
      </c>
      <c r="S719" s="3"/>
      <c r="T719" s="3"/>
      <c r="U719" s="3"/>
      <c r="V719" s="3"/>
      <c r="W719" s="3"/>
      <c r="X719" s="3"/>
      <c r="Y719" s="3"/>
    </row>
    <row r="720" spans="1:25" ht="56" x14ac:dyDescent="0.15">
      <c r="A720" s="2">
        <v>43597.148968148147</v>
      </c>
      <c r="B720" s="3" t="s">
        <v>16</v>
      </c>
      <c r="C720" s="3" t="s">
        <v>19</v>
      </c>
      <c r="D720" s="3" t="s">
        <v>424</v>
      </c>
      <c r="E720" s="1" t="s">
        <v>1207</v>
      </c>
      <c r="F720" s="1"/>
      <c r="G720" s="3"/>
      <c r="H720" s="3"/>
      <c r="I720" s="1"/>
      <c r="J720" s="3" t="s">
        <v>43</v>
      </c>
      <c r="K720" s="3" t="s">
        <v>19</v>
      </c>
      <c r="L720" s="1" t="s">
        <v>1208</v>
      </c>
      <c r="M720" s="3"/>
      <c r="N720" s="1"/>
      <c r="O720" s="1"/>
      <c r="P720" s="3" t="s">
        <v>26</v>
      </c>
      <c r="Q720" s="1" t="s">
        <v>1209</v>
      </c>
      <c r="R720" s="3" t="s">
        <v>21</v>
      </c>
      <c r="S720" s="3"/>
      <c r="T720" s="3"/>
      <c r="U720" s="3"/>
      <c r="V720" s="3"/>
      <c r="W720" s="3"/>
      <c r="X720" s="3"/>
      <c r="Y720" s="3"/>
    </row>
    <row r="721" spans="1:25" ht="28" x14ac:dyDescent="0.15">
      <c r="A721" s="2">
        <v>43597.176657557866</v>
      </c>
      <c r="B721" s="3" t="s">
        <v>22</v>
      </c>
      <c r="C721" s="3" t="s">
        <v>17</v>
      </c>
      <c r="D721" s="3" t="s">
        <v>23</v>
      </c>
      <c r="E721" s="1" t="s">
        <v>1210</v>
      </c>
      <c r="F721" s="1"/>
      <c r="G721" s="3"/>
      <c r="H721" s="3"/>
      <c r="I721" s="1"/>
      <c r="J721" s="3"/>
      <c r="K721" s="3"/>
      <c r="L721" s="1"/>
      <c r="M721" s="3"/>
      <c r="N721" s="1"/>
      <c r="O721" s="1" t="s">
        <v>1211</v>
      </c>
      <c r="P721" s="3" t="s">
        <v>26</v>
      </c>
      <c r="Q721" s="1"/>
      <c r="R721" s="3" t="s">
        <v>21</v>
      </c>
      <c r="S721" s="3"/>
      <c r="T721" s="3"/>
      <c r="U721" s="3"/>
      <c r="V721" s="3"/>
      <c r="W721" s="3"/>
      <c r="X721" s="3"/>
      <c r="Y721" s="3"/>
    </row>
    <row r="722" spans="1:25" ht="42" x14ac:dyDescent="0.15">
      <c r="A722" s="2">
        <v>43594.546880069443</v>
      </c>
      <c r="B722" s="3" t="s">
        <v>37</v>
      </c>
      <c r="C722" s="3" t="s">
        <v>19</v>
      </c>
      <c r="D722" s="3" t="s">
        <v>23</v>
      </c>
      <c r="E722" s="1" t="s">
        <v>1212</v>
      </c>
      <c r="F722" s="1"/>
      <c r="G722" s="3"/>
      <c r="H722" s="3"/>
      <c r="I722" s="1"/>
      <c r="J722" s="3"/>
      <c r="K722" s="3"/>
      <c r="L722" s="1"/>
      <c r="M722" s="3" t="s">
        <v>20</v>
      </c>
      <c r="N722" s="1" t="s">
        <v>1213</v>
      </c>
      <c r="O722" s="1"/>
      <c r="P722" s="3" t="s">
        <v>26</v>
      </c>
      <c r="Q722" s="1" t="s">
        <v>1214</v>
      </c>
      <c r="R722" s="3" t="s">
        <v>802</v>
      </c>
      <c r="S722" s="3"/>
      <c r="T722" s="3"/>
      <c r="U722" s="3"/>
      <c r="V722" s="3"/>
      <c r="W722" s="3"/>
      <c r="X722" s="3"/>
      <c r="Y722" s="3"/>
    </row>
    <row r="723" spans="1:25" ht="13" x14ac:dyDescent="0.15">
      <c r="A723" s="2">
        <v>43597.402254710643</v>
      </c>
      <c r="B723" s="3" t="s">
        <v>22</v>
      </c>
      <c r="C723" s="3" t="s">
        <v>120</v>
      </c>
      <c r="D723" s="3" t="s">
        <v>68</v>
      </c>
      <c r="E723" s="1"/>
      <c r="F723" s="1"/>
      <c r="G723" s="3"/>
      <c r="H723" s="3"/>
      <c r="I723" s="1"/>
      <c r="J723" s="3"/>
      <c r="K723" s="3"/>
      <c r="L723" s="1"/>
      <c r="M723" s="3"/>
      <c r="N723" s="1"/>
      <c r="O723" s="1"/>
      <c r="P723" s="3" t="s">
        <v>20</v>
      </c>
      <c r="Q723" s="1"/>
      <c r="R723" s="3" t="s">
        <v>21</v>
      </c>
      <c r="S723" s="3"/>
      <c r="T723" s="3"/>
      <c r="U723" s="3"/>
      <c r="V723" s="3"/>
      <c r="W723" s="3"/>
      <c r="X723" s="3"/>
      <c r="Y723" s="3"/>
    </row>
    <row r="724" spans="1:25" ht="13" x14ac:dyDescent="0.15">
      <c r="A724" s="2">
        <v>43597.608743460645</v>
      </c>
      <c r="B724" s="3" t="s">
        <v>22</v>
      </c>
      <c r="C724" s="3" t="s">
        <v>17</v>
      </c>
      <c r="D724" s="3" t="s">
        <v>68</v>
      </c>
      <c r="E724" s="1"/>
      <c r="F724" s="1"/>
      <c r="G724" s="3"/>
      <c r="H724" s="3"/>
      <c r="I724" s="1"/>
      <c r="J724" s="3"/>
      <c r="K724" s="3"/>
      <c r="L724" s="1"/>
      <c r="M724" s="3"/>
      <c r="N724" s="1"/>
      <c r="O724" s="1"/>
      <c r="P724" s="3" t="s">
        <v>26</v>
      </c>
      <c r="Q724" s="1"/>
      <c r="R724" s="3" t="s">
        <v>21</v>
      </c>
      <c r="S724" s="3"/>
      <c r="T724" s="3"/>
      <c r="U724" s="3"/>
      <c r="V724" s="3"/>
      <c r="W724" s="3"/>
      <c r="X724" s="3"/>
      <c r="Y724" s="3"/>
    </row>
    <row r="725" spans="1:25" ht="13" x14ac:dyDescent="0.15">
      <c r="A725" s="2">
        <v>43597.64508545139</v>
      </c>
      <c r="B725" s="3" t="s">
        <v>22</v>
      </c>
      <c r="C725" s="3" t="s">
        <v>19</v>
      </c>
      <c r="D725" s="3" t="s">
        <v>23</v>
      </c>
      <c r="E725" s="1"/>
      <c r="F725" s="1"/>
      <c r="G725" s="3"/>
      <c r="H725" s="3"/>
      <c r="I725" s="1"/>
      <c r="J725" s="3"/>
      <c r="K725" s="3"/>
      <c r="L725" s="1"/>
      <c r="M725" s="3"/>
      <c r="N725" s="1"/>
      <c r="O725" s="1"/>
      <c r="P725" s="3" t="s">
        <v>26</v>
      </c>
      <c r="Q725" s="1"/>
      <c r="R725" s="3" t="s">
        <v>21</v>
      </c>
      <c r="S725" s="3"/>
      <c r="T725" s="3"/>
      <c r="U725" s="3"/>
      <c r="V725" s="3"/>
      <c r="W725" s="3"/>
      <c r="X725" s="3"/>
      <c r="Y725" s="3"/>
    </row>
    <row r="726" spans="1:25" ht="13" x14ac:dyDescent="0.15">
      <c r="A726" s="2">
        <v>43597.685806828704</v>
      </c>
      <c r="B726" s="3" t="s">
        <v>16</v>
      </c>
      <c r="C726" s="3" t="s">
        <v>17</v>
      </c>
      <c r="D726" s="3" t="s">
        <v>68</v>
      </c>
      <c r="E726" s="1"/>
      <c r="F726" s="1"/>
      <c r="G726" s="3"/>
      <c r="H726" s="3"/>
      <c r="I726" s="1"/>
      <c r="J726" s="3" t="s">
        <v>43</v>
      </c>
      <c r="K726" s="3" t="s">
        <v>19</v>
      </c>
      <c r="L726" s="1"/>
      <c r="M726" s="3"/>
      <c r="N726" s="1"/>
      <c r="O726" s="1"/>
      <c r="P726" s="3" t="s">
        <v>26</v>
      </c>
      <c r="Q726" s="1"/>
      <c r="R726" s="3" t="s">
        <v>21</v>
      </c>
      <c r="S726" s="3"/>
      <c r="T726" s="3"/>
      <c r="U726" s="3"/>
      <c r="V726" s="3"/>
      <c r="W726" s="3"/>
      <c r="X726" s="3"/>
      <c r="Y726" s="3"/>
    </row>
    <row r="727" spans="1:25" ht="13" x14ac:dyDescent="0.15">
      <c r="A727" s="2">
        <v>43597.810192453704</v>
      </c>
      <c r="B727" s="3" t="s">
        <v>97</v>
      </c>
      <c r="C727" s="3" t="s">
        <v>19</v>
      </c>
      <c r="D727" s="3" t="s">
        <v>23</v>
      </c>
      <c r="E727" s="1"/>
      <c r="F727" s="1"/>
      <c r="G727" s="3" t="s">
        <v>18</v>
      </c>
      <c r="H727" s="3" t="s">
        <v>20</v>
      </c>
      <c r="I727" s="1"/>
      <c r="J727" s="3" t="s">
        <v>18</v>
      </c>
      <c r="K727" s="3" t="s">
        <v>19</v>
      </c>
      <c r="L727" s="1"/>
      <c r="M727" s="3"/>
      <c r="N727" s="1"/>
      <c r="O727" s="1"/>
      <c r="P727" s="3" t="s">
        <v>26</v>
      </c>
      <c r="Q727" s="1"/>
      <c r="R727" s="3" t="s">
        <v>21</v>
      </c>
      <c r="S727" s="3"/>
      <c r="T727" s="3"/>
      <c r="U727" s="3"/>
      <c r="V727" s="3"/>
      <c r="W727" s="3"/>
      <c r="X727" s="3"/>
      <c r="Y727" s="3"/>
    </row>
    <row r="728" spans="1:25" ht="28" x14ac:dyDescent="0.15">
      <c r="A728" s="2">
        <v>43597.916144120369</v>
      </c>
      <c r="B728" s="3" t="s">
        <v>16</v>
      </c>
      <c r="C728" s="3" t="s">
        <v>19</v>
      </c>
      <c r="D728" s="3" t="s">
        <v>23</v>
      </c>
      <c r="E728" s="1" t="s">
        <v>1215</v>
      </c>
      <c r="F728" s="1"/>
      <c r="G728" s="3"/>
      <c r="H728" s="3"/>
      <c r="I728" s="1"/>
      <c r="J728" s="3" t="s">
        <v>36</v>
      </c>
      <c r="K728" s="3" t="s">
        <v>19</v>
      </c>
      <c r="L728" s="1" t="s">
        <v>483</v>
      </c>
      <c r="M728" s="3"/>
      <c r="N728" s="1"/>
      <c r="O728" s="1"/>
      <c r="P728" s="3" t="s">
        <v>26</v>
      </c>
      <c r="Q728" s="1" t="s">
        <v>155</v>
      </c>
      <c r="R728" s="3" t="s">
        <v>21</v>
      </c>
      <c r="S728" s="3"/>
      <c r="T728" s="3"/>
      <c r="U728" s="3"/>
      <c r="V728" s="3"/>
      <c r="W728" s="3"/>
      <c r="X728" s="3"/>
      <c r="Y728" s="3"/>
    </row>
    <row r="729" spans="1:25" ht="13" x14ac:dyDescent="0.15">
      <c r="A729" s="2">
        <v>43597.932300902779</v>
      </c>
      <c r="B729" s="3" t="s">
        <v>22</v>
      </c>
      <c r="C729" s="3" t="s">
        <v>50</v>
      </c>
      <c r="D729" s="3" t="s">
        <v>68</v>
      </c>
      <c r="E729" s="1"/>
      <c r="F729" s="1"/>
      <c r="G729" s="3"/>
      <c r="H729" s="3"/>
      <c r="I729" s="1"/>
      <c r="J729" s="3"/>
      <c r="K729" s="3"/>
      <c r="L729" s="1"/>
      <c r="M729" s="3"/>
      <c r="N729" s="1"/>
      <c r="O729" s="1"/>
      <c r="P729" s="3" t="s">
        <v>21</v>
      </c>
      <c r="Q729" s="1"/>
      <c r="R729" s="3" t="s">
        <v>21</v>
      </c>
      <c r="S729" s="3"/>
      <c r="T729" s="3"/>
      <c r="U729" s="3"/>
      <c r="V729" s="3"/>
      <c r="W729" s="3"/>
      <c r="X729" s="3"/>
      <c r="Y729" s="3"/>
    </row>
    <row r="730" spans="1:25" ht="126" x14ac:dyDescent="0.15">
      <c r="A730" s="2">
        <v>43594.662379745372</v>
      </c>
      <c r="B730" s="3" t="s">
        <v>22</v>
      </c>
      <c r="C730" s="3" t="s">
        <v>19</v>
      </c>
      <c r="D730" s="3" t="s">
        <v>23</v>
      </c>
      <c r="E730" s="1" t="s">
        <v>1216</v>
      </c>
      <c r="F730" s="1"/>
      <c r="G730" s="3"/>
      <c r="H730" s="3"/>
      <c r="I730" s="1"/>
      <c r="J730" s="3"/>
      <c r="K730" s="3"/>
      <c r="L730" s="1"/>
      <c r="M730" s="3"/>
      <c r="N730" s="1"/>
      <c r="O730" s="1" t="s">
        <v>1217</v>
      </c>
      <c r="P730" s="3" t="s">
        <v>26</v>
      </c>
      <c r="Q730" s="1" t="s">
        <v>1216</v>
      </c>
      <c r="R730" s="3" t="s">
        <v>802</v>
      </c>
      <c r="S730" s="3"/>
      <c r="T730" s="3"/>
      <c r="U730" s="3"/>
      <c r="V730" s="3"/>
      <c r="W730" s="3"/>
      <c r="X730" s="3"/>
      <c r="Y730" s="3"/>
    </row>
    <row r="731" spans="1:25" ht="42" x14ac:dyDescent="0.15">
      <c r="A731" s="2">
        <v>43594.912371921295</v>
      </c>
      <c r="B731" s="3" t="s">
        <v>16</v>
      </c>
      <c r="C731" s="3" t="s">
        <v>29</v>
      </c>
      <c r="D731" s="3" t="s">
        <v>23</v>
      </c>
      <c r="E731" s="1" t="s">
        <v>1218</v>
      </c>
      <c r="F731" s="1"/>
      <c r="G731" s="3"/>
      <c r="H731" s="3"/>
      <c r="I731" s="1"/>
      <c r="J731" s="3" t="s">
        <v>18</v>
      </c>
      <c r="K731" s="3" t="s">
        <v>19</v>
      </c>
      <c r="L731" s="1" t="s">
        <v>1219</v>
      </c>
      <c r="M731" s="3"/>
      <c r="N731" s="1"/>
      <c r="O731" s="1"/>
      <c r="P731" s="3" t="s">
        <v>20</v>
      </c>
      <c r="Q731" s="1" t="s">
        <v>1220</v>
      </c>
      <c r="R731" s="3" t="s">
        <v>802</v>
      </c>
      <c r="S731" s="3"/>
      <c r="T731" s="3"/>
      <c r="U731" s="3"/>
      <c r="V731" s="3"/>
      <c r="W731" s="3"/>
      <c r="X731" s="3"/>
      <c r="Y731" s="3"/>
    </row>
    <row r="732" spans="1:25" ht="13" x14ac:dyDescent="0.15">
      <c r="A732" s="2">
        <v>43598.382846967594</v>
      </c>
      <c r="B732" s="3" t="s">
        <v>16</v>
      </c>
      <c r="C732" s="3" t="s">
        <v>31</v>
      </c>
      <c r="D732" s="3" t="s">
        <v>23</v>
      </c>
      <c r="E732" s="1"/>
      <c r="F732" s="1"/>
      <c r="G732" s="3"/>
      <c r="H732" s="3"/>
      <c r="I732" s="1"/>
      <c r="J732" s="3" t="s">
        <v>18</v>
      </c>
      <c r="K732" s="3" t="s">
        <v>105</v>
      </c>
      <c r="L732" s="1"/>
      <c r="M732" s="3"/>
      <c r="N732" s="1"/>
      <c r="O732" s="1"/>
      <c r="P732" s="3" t="s">
        <v>26</v>
      </c>
      <c r="Q732" s="1"/>
      <c r="R732" s="3" t="s">
        <v>21</v>
      </c>
      <c r="S732" s="3"/>
      <c r="T732" s="3"/>
      <c r="U732" s="3"/>
      <c r="V732" s="3"/>
      <c r="W732" s="3"/>
      <c r="X732" s="3"/>
      <c r="Y732" s="3"/>
    </row>
    <row r="733" spans="1:25" ht="70" x14ac:dyDescent="0.15">
      <c r="A733" s="2">
        <v>43598.554997500003</v>
      </c>
      <c r="B733" s="3" t="s">
        <v>97</v>
      </c>
      <c r="C733" s="3" t="s">
        <v>19</v>
      </c>
      <c r="D733" s="3" t="s">
        <v>23</v>
      </c>
      <c r="E733" s="1" t="s">
        <v>1221</v>
      </c>
      <c r="F733" s="1"/>
      <c r="G733" s="3" t="s">
        <v>36</v>
      </c>
      <c r="H733" s="3" t="s">
        <v>21</v>
      </c>
      <c r="I733" s="1" t="s">
        <v>1222</v>
      </c>
      <c r="J733" s="3" t="s">
        <v>36</v>
      </c>
      <c r="K733" s="3" t="s">
        <v>1223</v>
      </c>
      <c r="L733" s="1" t="s">
        <v>1224</v>
      </c>
      <c r="M733" s="3"/>
      <c r="N733" s="1"/>
      <c r="O733" s="1"/>
      <c r="P733" s="3" t="s">
        <v>26</v>
      </c>
      <c r="Q733" s="1" t="s">
        <v>1225</v>
      </c>
      <c r="R733" s="3" t="s">
        <v>21</v>
      </c>
      <c r="S733" s="3"/>
      <c r="T733" s="3"/>
      <c r="U733" s="3"/>
      <c r="V733" s="3"/>
      <c r="W733" s="3"/>
      <c r="X733" s="3"/>
      <c r="Y733" s="3"/>
    </row>
    <row r="734" spans="1:25" ht="13" x14ac:dyDescent="0.15">
      <c r="A734" s="2">
        <v>43598.558629155094</v>
      </c>
      <c r="B734" s="3" t="s">
        <v>97</v>
      </c>
      <c r="C734" s="3" t="s">
        <v>29</v>
      </c>
      <c r="D734" s="3" t="s">
        <v>23</v>
      </c>
      <c r="E734" s="1"/>
      <c r="F734" s="1"/>
      <c r="G734" s="3" t="s">
        <v>36</v>
      </c>
      <c r="H734" s="3" t="s">
        <v>20</v>
      </c>
      <c r="I734" s="1"/>
      <c r="J734" s="3" t="s">
        <v>36</v>
      </c>
      <c r="K734" s="3"/>
      <c r="L734" s="1"/>
      <c r="M734" s="3"/>
      <c r="N734" s="1"/>
      <c r="O734" s="1"/>
      <c r="P734" s="3" t="s">
        <v>26</v>
      </c>
      <c r="Q734" s="1"/>
      <c r="R734" s="3" t="s">
        <v>21</v>
      </c>
      <c r="S734" s="3"/>
      <c r="T734" s="3"/>
      <c r="U734" s="3"/>
      <c r="V734" s="3"/>
      <c r="W734" s="3"/>
      <c r="X734" s="3"/>
      <c r="Y734" s="3"/>
    </row>
    <row r="735" spans="1:25" ht="13" x14ac:dyDescent="0.15">
      <c r="A735" s="2">
        <v>43598.659025381945</v>
      </c>
      <c r="B735" s="3" t="s">
        <v>16</v>
      </c>
      <c r="C735" s="3" t="s">
        <v>50</v>
      </c>
      <c r="D735" s="3" t="s">
        <v>23</v>
      </c>
      <c r="E735" s="1"/>
      <c r="F735" s="1"/>
      <c r="G735" s="3"/>
      <c r="H735" s="3"/>
      <c r="I735" s="1"/>
      <c r="J735" s="3" t="s">
        <v>18</v>
      </c>
      <c r="K735" s="3" t="s">
        <v>19</v>
      </c>
      <c r="L735" s="1"/>
      <c r="M735" s="3"/>
      <c r="N735" s="1"/>
      <c r="O735" s="1"/>
      <c r="P735" s="3" t="s">
        <v>26</v>
      </c>
      <c r="Q735" s="1"/>
      <c r="R735" s="3" t="s">
        <v>21</v>
      </c>
      <c r="S735" s="3"/>
      <c r="T735" s="3"/>
      <c r="U735" s="3"/>
      <c r="V735" s="3"/>
      <c r="W735" s="3"/>
      <c r="X735" s="3"/>
      <c r="Y735" s="3"/>
    </row>
    <row r="736" spans="1:25" ht="28" x14ac:dyDescent="0.15">
      <c r="A736" s="2">
        <v>43596.58266414352</v>
      </c>
      <c r="B736" s="3" t="s">
        <v>22</v>
      </c>
      <c r="C736" s="3" t="s">
        <v>29</v>
      </c>
      <c r="D736" s="3" t="s">
        <v>23</v>
      </c>
      <c r="E736" s="1" t="s">
        <v>1226</v>
      </c>
      <c r="F736" s="1"/>
      <c r="G736" s="3"/>
      <c r="H736" s="3"/>
      <c r="I736" s="1"/>
      <c r="J736" s="3"/>
      <c r="K736" s="3"/>
      <c r="L736" s="1"/>
      <c r="M736" s="3"/>
      <c r="N736" s="1"/>
      <c r="O736" s="1" t="s">
        <v>1227</v>
      </c>
      <c r="P736" s="3" t="s">
        <v>26</v>
      </c>
      <c r="Q736" s="1" t="s">
        <v>1228</v>
      </c>
      <c r="R736" s="3" t="s">
        <v>802</v>
      </c>
      <c r="S736" s="3"/>
      <c r="T736" s="3"/>
      <c r="U736" s="3"/>
      <c r="V736" s="3"/>
      <c r="W736" s="3"/>
      <c r="X736" s="3"/>
      <c r="Y736" s="3"/>
    </row>
    <row r="737" spans="1:25" ht="42" x14ac:dyDescent="0.15">
      <c r="A737" s="2">
        <v>43598.794226041668</v>
      </c>
      <c r="B737" s="3" t="s">
        <v>22</v>
      </c>
      <c r="C737" s="3" t="s">
        <v>19</v>
      </c>
      <c r="D737" s="3" t="s">
        <v>23</v>
      </c>
      <c r="E737" s="1" t="s">
        <v>1229</v>
      </c>
      <c r="F737" s="1"/>
      <c r="G737" s="3"/>
      <c r="H737" s="3"/>
      <c r="I737" s="1"/>
      <c r="J737" s="3"/>
      <c r="K737" s="3"/>
      <c r="L737" s="1"/>
      <c r="M737" s="3"/>
      <c r="N737" s="1"/>
      <c r="O737" s="1" t="s">
        <v>1230</v>
      </c>
      <c r="P737" s="3" t="s">
        <v>20</v>
      </c>
      <c r="Q737" s="1" t="s">
        <v>1231</v>
      </c>
      <c r="R737" s="3" t="s">
        <v>21</v>
      </c>
      <c r="S737" s="3"/>
      <c r="T737" s="3"/>
      <c r="U737" s="3"/>
      <c r="V737" s="3"/>
      <c r="W737" s="3"/>
      <c r="X737" s="3"/>
      <c r="Y737" s="3"/>
    </row>
    <row r="738" spans="1:25" ht="14" x14ac:dyDescent="0.15">
      <c r="A738" s="2">
        <v>43598.829051388893</v>
      </c>
      <c r="B738" s="3" t="s">
        <v>22</v>
      </c>
      <c r="C738" s="3" t="s">
        <v>317</v>
      </c>
      <c r="D738" s="3" t="s">
        <v>68</v>
      </c>
      <c r="E738" s="1"/>
      <c r="F738" s="1"/>
      <c r="G738" s="3"/>
      <c r="H738" s="3"/>
      <c r="I738" s="1"/>
      <c r="J738" s="3"/>
      <c r="K738" s="3"/>
      <c r="L738" s="1"/>
      <c r="M738" s="3"/>
      <c r="N738" s="1"/>
      <c r="O738" s="1" t="s">
        <v>1232</v>
      </c>
      <c r="P738" s="3"/>
      <c r="Q738" s="1"/>
      <c r="R738" s="3" t="s">
        <v>21</v>
      </c>
      <c r="S738" s="3"/>
      <c r="T738" s="3"/>
      <c r="U738" s="3"/>
      <c r="V738" s="3"/>
      <c r="W738" s="3"/>
      <c r="X738" s="3"/>
      <c r="Y738" s="3"/>
    </row>
    <row r="739" spans="1:25" ht="28" x14ac:dyDescent="0.15">
      <c r="A739" s="2">
        <v>43596.962253229169</v>
      </c>
      <c r="B739" s="3" t="s">
        <v>16</v>
      </c>
      <c r="C739" s="3" t="s">
        <v>29</v>
      </c>
      <c r="D739" s="3" t="s">
        <v>23</v>
      </c>
      <c r="E739" s="1"/>
      <c r="F739" s="1"/>
      <c r="G739" s="3"/>
      <c r="H739" s="3"/>
      <c r="I739" s="1"/>
      <c r="J739" s="3" t="s">
        <v>161</v>
      </c>
      <c r="K739" s="3" t="s">
        <v>19</v>
      </c>
      <c r="L739" s="1"/>
      <c r="M739" s="3"/>
      <c r="N739" s="1"/>
      <c r="O739" s="1"/>
      <c r="P739" s="3" t="s">
        <v>26</v>
      </c>
      <c r="Q739" s="1" t="s">
        <v>1233</v>
      </c>
      <c r="R739" s="3" t="s">
        <v>802</v>
      </c>
      <c r="S739" s="3"/>
      <c r="T739" s="3"/>
      <c r="U739" s="3"/>
      <c r="V739" s="3"/>
      <c r="W739" s="3"/>
      <c r="X739" s="3"/>
      <c r="Y739" s="3"/>
    </row>
    <row r="740" spans="1:25" ht="13" x14ac:dyDescent="0.15">
      <c r="A740" s="2">
        <v>43599.403616365744</v>
      </c>
      <c r="B740" s="3" t="s">
        <v>16</v>
      </c>
      <c r="C740" s="3" t="s">
        <v>29</v>
      </c>
      <c r="D740" s="3" t="s">
        <v>23</v>
      </c>
      <c r="E740" s="1"/>
      <c r="F740" s="1"/>
      <c r="G740" s="3"/>
      <c r="H740" s="3"/>
      <c r="I740" s="1"/>
      <c r="J740" s="3" t="s">
        <v>43</v>
      </c>
      <c r="K740" s="3" t="s">
        <v>19</v>
      </c>
      <c r="L740" s="1"/>
      <c r="M740" s="3"/>
      <c r="N740" s="1"/>
      <c r="O740" s="1"/>
      <c r="P740" s="3" t="s">
        <v>26</v>
      </c>
      <c r="Q740" s="1"/>
      <c r="R740" s="3" t="s">
        <v>21</v>
      </c>
      <c r="S740" s="3"/>
      <c r="T740" s="3"/>
      <c r="U740" s="3"/>
      <c r="V740" s="3"/>
      <c r="W740" s="3"/>
      <c r="X740" s="3"/>
      <c r="Y740" s="3"/>
    </row>
    <row r="741" spans="1:25" ht="126" x14ac:dyDescent="0.15">
      <c r="A741" s="2">
        <v>43598.326708148146</v>
      </c>
      <c r="B741" s="3" t="s">
        <v>16</v>
      </c>
      <c r="C741" s="3" t="s">
        <v>17</v>
      </c>
      <c r="D741" s="3" t="s">
        <v>23</v>
      </c>
      <c r="E741" s="1" t="s">
        <v>1234</v>
      </c>
      <c r="F741" s="1"/>
      <c r="G741" s="3"/>
      <c r="H741" s="3"/>
      <c r="I741" s="1"/>
      <c r="J741" s="3" t="s">
        <v>43</v>
      </c>
      <c r="K741" s="3" t="s">
        <v>19</v>
      </c>
      <c r="L741" s="1" t="s">
        <v>1235</v>
      </c>
      <c r="M741" s="3"/>
      <c r="N741" s="1"/>
      <c r="O741" s="1"/>
      <c r="P741" s="3" t="s">
        <v>26</v>
      </c>
      <c r="Q741" s="1" t="s">
        <v>1236</v>
      </c>
      <c r="R741" s="3" t="s">
        <v>802</v>
      </c>
      <c r="S741" s="3"/>
      <c r="T741" s="3"/>
      <c r="U741" s="3"/>
      <c r="V741" s="3"/>
      <c r="W741" s="3"/>
      <c r="X741" s="3"/>
      <c r="Y741" s="3"/>
    </row>
    <row r="742" spans="1:25" ht="28" x14ac:dyDescent="0.15">
      <c r="A742" s="2">
        <v>43599.512779328703</v>
      </c>
      <c r="B742" s="3" t="s">
        <v>22</v>
      </c>
      <c r="C742" s="3" t="s">
        <v>279</v>
      </c>
      <c r="D742" s="3" t="s">
        <v>68</v>
      </c>
      <c r="E742" s="1" t="s">
        <v>1237</v>
      </c>
      <c r="F742" s="1"/>
      <c r="G742" s="3"/>
      <c r="H742" s="3"/>
      <c r="I742" s="1"/>
      <c r="J742" s="3"/>
      <c r="K742" s="3"/>
      <c r="L742" s="1"/>
      <c r="M742" s="3"/>
      <c r="N742" s="1"/>
      <c r="O742" s="1" t="s">
        <v>1238</v>
      </c>
      <c r="P742" s="3" t="s">
        <v>26</v>
      </c>
      <c r="Q742" s="1" t="s">
        <v>1239</v>
      </c>
      <c r="R742" s="3" t="s">
        <v>21</v>
      </c>
      <c r="S742" s="3"/>
      <c r="T742" s="3"/>
      <c r="U742" s="3"/>
      <c r="V742" s="3"/>
      <c r="W742" s="3"/>
      <c r="X742" s="3"/>
      <c r="Y742" s="3"/>
    </row>
    <row r="743" spans="1:25" ht="13" x14ac:dyDescent="0.15">
      <c r="A743" s="2">
        <v>43599.632662523145</v>
      </c>
      <c r="B743" s="3" t="s">
        <v>22</v>
      </c>
      <c r="C743" s="3" t="s">
        <v>17</v>
      </c>
      <c r="D743" s="3" t="s">
        <v>23</v>
      </c>
      <c r="E743" s="1"/>
      <c r="F743" s="1"/>
      <c r="G743" s="3"/>
      <c r="H743" s="3"/>
      <c r="I743" s="1"/>
      <c r="J743" s="3"/>
      <c r="K743" s="3"/>
      <c r="L743" s="1"/>
      <c r="M743" s="3"/>
      <c r="N743" s="1"/>
      <c r="O743" s="1"/>
      <c r="P743" s="3" t="s">
        <v>26</v>
      </c>
      <c r="Q743" s="1"/>
      <c r="R743" s="3" t="s">
        <v>21</v>
      </c>
      <c r="S743" s="3"/>
      <c r="T743" s="3"/>
      <c r="U743" s="3"/>
      <c r="V743" s="3"/>
      <c r="W743" s="3"/>
      <c r="X743" s="3"/>
      <c r="Y743" s="3"/>
    </row>
    <row r="744" spans="1:25" ht="28" x14ac:dyDescent="0.15">
      <c r="A744" s="2">
        <v>43598.770160069442</v>
      </c>
      <c r="B744" s="3" t="s">
        <v>22</v>
      </c>
      <c r="C744" s="3" t="s">
        <v>29</v>
      </c>
      <c r="D744" s="3" t="s">
        <v>23</v>
      </c>
      <c r="E744" s="1"/>
      <c r="F744" s="1"/>
      <c r="G744" s="3"/>
      <c r="H744" s="3"/>
      <c r="I744" s="1"/>
      <c r="J744" s="3"/>
      <c r="K744" s="3"/>
      <c r="L744" s="1"/>
      <c r="M744" s="3"/>
      <c r="N744" s="1"/>
      <c r="O744" s="1" t="s">
        <v>1240</v>
      </c>
      <c r="P744" s="3" t="s">
        <v>26</v>
      </c>
      <c r="Q744" s="1" t="s">
        <v>1241</v>
      </c>
      <c r="R744" s="3" t="s">
        <v>802</v>
      </c>
      <c r="S744" s="3"/>
      <c r="T744" s="3"/>
      <c r="U744" s="3"/>
      <c r="V744" s="3"/>
      <c r="W744" s="3"/>
      <c r="X744" s="3"/>
      <c r="Y744" s="3"/>
    </row>
    <row r="745" spans="1:25" ht="42" x14ac:dyDescent="0.15">
      <c r="A745" s="2">
        <v>43599.490228680559</v>
      </c>
      <c r="B745" s="3" t="s">
        <v>16</v>
      </c>
      <c r="C745" s="3" t="s">
        <v>17</v>
      </c>
      <c r="D745" s="3" t="s">
        <v>23</v>
      </c>
      <c r="E745" s="1" t="s">
        <v>1242</v>
      </c>
      <c r="F745" s="1"/>
      <c r="G745" s="3"/>
      <c r="H745" s="3"/>
      <c r="I745" s="1"/>
      <c r="J745" s="3" t="s">
        <v>43</v>
      </c>
      <c r="K745" s="3" t="s">
        <v>19</v>
      </c>
      <c r="L745" s="1" t="s">
        <v>1243</v>
      </c>
      <c r="M745" s="3"/>
      <c r="N745" s="1"/>
      <c r="O745" s="1"/>
      <c r="P745" s="3" t="s">
        <v>26</v>
      </c>
      <c r="Q745" s="1" t="s">
        <v>1244</v>
      </c>
      <c r="R745" s="3" t="s">
        <v>802</v>
      </c>
      <c r="S745" s="3"/>
      <c r="T745" s="3"/>
      <c r="U745" s="3"/>
      <c r="V745" s="3"/>
      <c r="W745" s="3"/>
      <c r="X745" s="3"/>
      <c r="Y745" s="3"/>
    </row>
    <row r="746" spans="1:25" ht="56" x14ac:dyDescent="0.15">
      <c r="A746" s="2">
        <v>43599.726323692128</v>
      </c>
      <c r="B746" s="3" t="s">
        <v>97</v>
      </c>
      <c r="C746" s="3" t="s">
        <v>156</v>
      </c>
      <c r="D746" s="3" t="s">
        <v>23</v>
      </c>
      <c r="E746" s="1" t="s">
        <v>1245</v>
      </c>
      <c r="F746" s="1"/>
      <c r="G746" s="3" t="s">
        <v>36</v>
      </c>
      <c r="H746" s="3" t="s">
        <v>26</v>
      </c>
      <c r="I746" s="1" t="s">
        <v>1246</v>
      </c>
      <c r="J746" s="3"/>
      <c r="K746" s="3"/>
      <c r="L746" s="1"/>
      <c r="M746" s="3"/>
      <c r="N746" s="1"/>
      <c r="O746" s="1"/>
      <c r="P746" s="3" t="s">
        <v>26</v>
      </c>
      <c r="Q746" s="1"/>
      <c r="R746" s="3" t="s">
        <v>21</v>
      </c>
      <c r="S746" s="3"/>
      <c r="T746" s="3"/>
      <c r="U746" s="3"/>
      <c r="V746" s="3"/>
      <c r="W746" s="3"/>
      <c r="X746" s="3"/>
      <c r="Y746" s="3"/>
    </row>
    <row r="747" spans="1:25" ht="42" x14ac:dyDescent="0.15">
      <c r="A747" s="2">
        <v>43599.807872696758</v>
      </c>
      <c r="B747" s="3" t="s">
        <v>16</v>
      </c>
      <c r="C747" s="3" t="s">
        <v>17</v>
      </c>
      <c r="D747" s="3" t="s">
        <v>23</v>
      </c>
      <c r="E747" s="1" t="s">
        <v>1247</v>
      </c>
      <c r="F747" s="1"/>
      <c r="G747" s="3"/>
      <c r="H747" s="3"/>
      <c r="I747" s="1"/>
      <c r="J747" s="3" t="s">
        <v>36</v>
      </c>
      <c r="K747" s="3" t="s">
        <v>19</v>
      </c>
      <c r="L747" s="1" t="s">
        <v>1248</v>
      </c>
      <c r="M747" s="3"/>
      <c r="N747" s="1"/>
      <c r="O747" s="1"/>
      <c r="P747" s="3" t="s">
        <v>26</v>
      </c>
      <c r="Q747" s="1" t="s">
        <v>1249</v>
      </c>
      <c r="R747" s="3" t="s">
        <v>21</v>
      </c>
      <c r="S747" s="3"/>
      <c r="T747" s="3"/>
      <c r="U747" s="3"/>
      <c r="V747" s="3"/>
      <c r="W747" s="3"/>
      <c r="X747" s="3"/>
      <c r="Y747" s="3"/>
    </row>
    <row r="748" spans="1:25" ht="182" x14ac:dyDescent="0.15">
      <c r="A748" s="2">
        <v>43600.855788703702</v>
      </c>
      <c r="B748" s="3" t="s">
        <v>37</v>
      </c>
      <c r="C748" s="3" t="s">
        <v>90</v>
      </c>
      <c r="D748" s="3" t="s">
        <v>23</v>
      </c>
      <c r="E748" s="1" t="s">
        <v>1250</v>
      </c>
      <c r="F748" s="1"/>
      <c r="G748" s="3"/>
      <c r="H748" s="3"/>
      <c r="I748" s="1"/>
      <c r="J748" s="3"/>
      <c r="K748" s="3"/>
      <c r="L748" s="1"/>
      <c r="M748" s="3" t="s">
        <v>26</v>
      </c>
      <c r="N748" s="1" t="s">
        <v>1251</v>
      </c>
      <c r="O748" s="1"/>
      <c r="P748" s="3" t="s">
        <v>20</v>
      </c>
      <c r="Q748" s="1" t="s">
        <v>1252</v>
      </c>
      <c r="R748" s="3" t="s">
        <v>802</v>
      </c>
      <c r="S748" s="3"/>
      <c r="T748" s="3"/>
      <c r="U748" s="3"/>
      <c r="V748" s="3"/>
      <c r="W748" s="3"/>
      <c r="X748" s="3"/>
      <c r="Y748" s="3"/>
    </row>
    <row r="749" spans="1:25" ht="13" x14ac:dyDescent="0.15">
      <c r="A749" s="2">
        <v>43599.940267812504</v>
      </c>
      <c r="B749" s="3" t="s">
        <v>22</v>
      </c>
      <c r="C749" s="3" t="s">
        <v>31</v>
      </c>
      <c r="D749" s="3" t="s">
        <v>472</v>
      </c>
      <c r="E749" s="1"/>
      <c r="F749" s="1"/>
      <c r="G749" s="3"/>
      <c r="H749" s="3"/>
      <c r="I749" s="1"/>
      <c r="J749" s="3"/>
      <c r="K749" s="3"/>
      <c r="L749" s="1"/>
      <c r="M749" s="3"/>
      <c r="N749" s="1"/>
      <c r="O749" s="1"/>
      <c r="P749" s="3" t="s">
        <v>26</v>
      </c>
      <c r="Q749" s="1"/>
      <c r="R749" s="3" t="s">
        <v>21</v>
      </c>
      <c r="S749" s="3"/>
      <c r="T749" s="3"/>
      <c r="U749" s="3"/>
      <c r="V749" s="3"/>
      <c r="W749" s="3"/>
      <c r="X749" s="3"/>
      <c r="Y749" s="3"/>
    </row>
    <row r="750" spans="1:25" ht="28" x14ac:dyDescent="0.15">
      <c r="A750" s="2">
        <v>43606.155457581015</v>
      </c>
      <c r="B750" s="3" t="s">
        <v>22</v>
      </c>
      <c r="C750" s="3" t="s">
        <v>50</v>
      </c>
      <c r="D750" s="3" t="s">
        <v>23</v>
      </c>
      <c r="E750" s="1"/>
      <c r="F750" s="1"/>
      <c r="I750" s="1"/>
      <c r="L750" s="1"/>
      <c r="N750" s="1"/>
      <c r="O750" s="1" t="s">
        <v>1253</v>
      </c>
      <c r="P750" s="3" t="s">
        <v>26</v>
      </c>
      <c r="Q750" s="1" t="s">
        <v>1254</v>
      </c>
      <c r="R750" s="3" t="s">
        <v>802</v>
      </c>
    </row>
    <row r="751" spans="1:25" ht="14" x14ac:dyDescent="0.15">
      <c r="A751" s="2">
        <v>43600.449968275461</v>
      </c>
      <c r="B751" s="3" t="s">
        <v>22</v>
      </c>
      <c r="C751" s="3" t="s">
        <v>50</v>
      </c>
      <c r="D751" s="3" t="s">
        <v>23</v>
      </c>
      <c r="E751" s="1" t="s">
        <v>1255</v>
      </c>
      <c r="F751" s="1"/>
      <c r="G751" s="3"/>
      <c r="H751" s="3"/>
      <c r="I751" s="1"/>
      <c r="J751" s="3"/>
      <c r="K751" s="3"/>
      <c r="L751" s="1"/>
      <c r="M751" s="3"/>
      <c r="N751" s="1"/>
      <c r="O751" s="1" t="s">
        <v>1256</v>
      </c>
      <c r="P751" s="3" t="s">
        <v>21</v>
      </c>
      <c r="Q751" s="1"/>
      <c r="R751" s="3" t="s">
        <v>21</v>
      </c>
      <c r="S751" s="3"/>
      <c r="T751" s="3"/>
      <c r="U751" s="3"/>
      <c r="V751" s="3"/>
      <c r="W751" s="3"/>
      <c r="X751" s="3"/>
      <c r="Y751" s="3"/>
    </row>
    <row r="752" spans="1:25" ht="28" x14ac:dyDescent="0.15">
      <c r="A752" s="2">
        <v>43600.485577418978</v>
      </c>
      <c r="B752" s="3" t="s">
        <v>22</v>
      </c>
      <c r="C752" s="3" t="s">
        <v>29</v>
      </c>
      <c r="D752" s="3" t="s">
        <v>23</v>
      </c>
      <c r="E752" s="1" t="s">
        <v>1257</v>
      </c>
      <c r="F752" s="1"/>
      <c r="G752" s="3"/>
      <c r="H752" s="3"/>
      <c r="I752" s="1"/>
      <c r="J752" s="3"/>
      <c r="K752" s="3"/>
      <c r="L752" s="1"/>
      <c r="M752" s="3"/>
      <c r="N752" s="1"/>
      <c r="O752" s="1" t="s">
        <v>1258</v>
      </c>
      <c r="P752" s="3" t="s">
        <v>26</v>
      </c>
      <c r="Q752" s="1"/>
      <c r="R752" s="3" t="s">
        <v>21</v>
      </c>
      <c r="S752" s="3"/>
      <c r="T752" s="3"/>
      <c r="U752" s="3"/>
      <c r="V752" s="3"/>
      <c r="W752" s="3"/>
      <c r="X752" s="3"/>
      <c r="Y752" s="3"/>
    </row>
    <row r="753" spans="1:25" ht="14" x14ac:dyDescent="0.15">
      <c r="A753" s="2">
        <v>43600.511014131946</v>
      </c>
      <c r="B753" s="3" t="s">
        <v>22</v>
      </c>
      <c r="C753" s="3" t="s">
        <v>19</v>
      </c>
      <c r="D753" s="3" t="s">
        <v>68</v>
      </c>
      <c r="E753" s="1" t="s">
        <v>976</v>
      </c>
      <c r="F753" s="1"/>
      <c r="G753" s="3"/>
      <c r="H753" s="3"/>
      <c r="I753" s="1"/>
      <c r="J753" s="3"/>
      <c r="K753" s="3"/>
      <c r="L753" s="1"/>
      <c r="M753" s="3"/>
      <c r="N753" s="1"/>
      <c r="O753" s="1" t="s">
        <v>1259</v>
      </c>
      <c r="P753" s="3" t="s">
        <v>21</v>
      </c>
      <c r="Q753" s="1" t="s">
        <v>21</v>
      </c>
      <c r="R753" s="3" t="s">
        <v>21</v>
      </c>
      <c r="S753" s="3"/>
      <c r="T753" s="3"/>
      <c r="U753" s="3"/>
      <c r="V753" s="3"/>
      <c r="W753" s="3"/>
      <c r="X753" s="3"/>
      <c r="Y753" s="3"/>
    </row>
    <row r="754" spans="1:25" ht="28" x14ac:dyDescent="0.15">
      <c r="A754" s="2">
        <v>43600.762904027782</v>
      </c>
      <c r="B754" s="3" t="s">
        <v>16</v>
      </c>
      <c r="C754" s="3" t="s">
        <v>29</v>
      </c>
      <c r="D754" s="3" t="s">
        <v>23</v>
      </c>
      <c r="E754" s="1" t="s">
        <v>1260</v>
      </c>
      <c r="F754" s="1"/>
      <c r="G754" s="3"/>
      <c r="H754" s="3"/>
      <c r="I754" s="1"/>
      <c r="J754" s="3" t="s">
        <v>18</v>
      </c>
      <c r="K754" s="3" t="s">
        <v>19</v>
      </c>
      <c r="L754" s="1"/>
      <c r="M754" s="3"/>
      <c r="N754" s="1"/>
      <c r="O754" s="1"/>
      <c r="P754" s="3" t="s">
        <v>26</v>
      </c>
      <c r="Q754" s="1"/>
      <c r="R754" s="3" t="s">
        <v>21</v>
      </c>
      <c r="S754" s="3"/>
      <c r="T754" s="3"/>
      <c r="U754" s="3"/>
      <c r="V754" s="3"/>
      <c r="W754" s="3"/>
      <c r="X754" s="3"/>
      <c r="Y754" s="3"/>
    </row>
    <row r="755" spans="1:25" ht="126" x14ac:dyDescent="0.15">
      <c r="A755" s="2">
        <v>43607.510865335644</v>
      </c>
      <c r="B755" s="3" t="s">
        <v>37</v>
      </c>
      <c r="C755" s="3" t="s">
        <v>90</v>
      </c>
      <c r="D755" s="3" t="s">
        <v>23</v>
      </c>
      <c r="E755" s="1" t="s">
        <v>1261</v>
      </c>
      <c r="F755" s="1"/>
      <c r="I755" s="1"/>
      <c r="L755" s="1"/>
      <c r="M755" s="3" t="s">
        <v>26</v>
      </c>
      <c r="N755" s="1" t="s">
        <v>1262</v>
      </c>
      <c r="O755" s="1"/>
      <c r="P755" s="3" t="s">
        <v>26</v>
      </c>
      <c r="Q755" s="1" t="s">
        <v>1263</v>
      </c>
      <c r="R755" s="3" t="s">
        <v>802</v>
      </c>
    </row>
    <row r="756" spans="1:25" ht="42" x14ac:dyDescent="0.15">
      <c r="A756" s="2">
        <v>43607.930728993058</v>
      </c>
      <c r="B756" s="3" t="s">
        <v>97</v>
      </c>
      <c r="C756" s="3" t="s">
        <v>156</v>
      </c>
      <c r="D756" s="3" t="s">
        <v>23</v>
      </c>
      <c r="E756" s="1" t="s">
        <v>1264</v>
      </c>
      <c r="F756" s="1"/>
      <c r="G756" s="3" t="s">
        <v>36</v>
      </c>
      <c r="H756" s="3" t="s">
        <v>26</v>
      </c>
      <c r="I756" s="1"/>
      <c r="J756" s="3" t="s">
        <v>36</v>
      </c>
      <c r="K756" s="3" t="s">
        <v>19</v>
      </c>
      <c r="L756" s="1"/>
      <c r="N756" s="1"/>
      <c r="O756" s="1"/>
      <c r="P756" s="3" t="s">
        <v>26</v>
      </c>
      <c r="Q756" s="1" t="s">
        <v>1265</v>
      </c>
      <c r="R756" s="3" t="s">
        <v>802</v>
      </c>
    </row>
    <row r="757" spans="1:25" ht="28" x14ac:dyDescent="0.15">
      <c r="A757" s="2">
        <v>43547.121827118055</v>
      </c>
      <c r="B757" s="3" t="s">
        <v>22</v>
      </c>
      <c r="C757" s="3" t="s">
        <v>295</v>
      </c>
      <c r="D757" s="3" t="s">
        <v>23</v>
      </c>
      <c r="E757" s="1" t="s">
        <v>1266</v>
      </c>
      <c r="F757" s="1"/>
      <c r="G757" s="3"/>
      <c r="H757" s="3"/>
      <c r="I757" s="1"/>
      <c r="J757" s="3"/>
      <c r="K757" s="3"/>
      <c r="L757" s="1"/>
      <c r="M757" s="3"/>
      <c r="N757" s="1"/>
      <c r="O757" s="1" t="s">
        <v>1267</v>
      </c>
      <c r="P757" s="3" t="s">
        <v>26</v>
      </c>
      <c r="Q757" s="1" t="s">
        <v>1268</v>
      </c>
      <c r="R757" s="3" t="s">
        <v>1269</v>
      </c>
      <c r="S757" s="3"/>
      <c r="T757" s="3"/>
      <c r="U757" s="3"/>
      <c r="V757" s="3"/>
      <c r="W757" s="3"/>
      <c r="X757" s="3"/>
      <c r="Y757" s="3"/>
    </row>
    <row r="758" spans="1:25" ht="56" x14ac:dyDescent="0.15">
      <c r="A758" s="2">
        <v>43601.430908946757</v>
      </c>
      <c r="B758" s="3" t="s">
        <v>22</v>
      </c>
      <c r="C758" s="3" t="s">
        <v>120</v>
      </c>
      <c r="D758" s="3" t="s">
        <v>23</v>
      </c>
      <c r="E758" s="1" t="s">
        <v>1270</v>
      </c>
      <c r="F758" s="1"/>
      <c r="I758" s="1"/>
      <c r="L758" s="1"/>
      <c r="N758" s="1"/>
      <c r="O758" s="1" t="s">
        <v>1271</v>
      </c>
      <c r="P758" s="3" t="s">
        <v>26</v>
      </c>
      <c r="Q758" s="1"/>
      <c r="R758" s="3" t="s">
        <v>21</v>
      </c>
      <c r="S758" s="3"/>
    </row>
    <row r="759" spans="1:25" ht="56" x14ac:dyDescent="0.15">
      <c r="A759" s="2">
        <v>43601.611657569447</v>
      </c>
      <c r="B759" s="3" t="s">
        <v>22</v>
      </c>
      <c r="C759" s="3" t="s">
        <v>19</v>
      </c>
      <c r="D759" s="3" t="s">
        <v>23</v>
      </c>
      <c r="E759" s="1" t="s">
        <v>1272</v>
      </c>
      <c r="F759" s="1"/>
      <c r="I759" s="1"/>
      <c r="L759" s="1"/>
      <c r="N759" s="1"/>
      <c r="O759" s="1" t="s">
        <v>1273</v>
      </c>
      <c r="P759" s="3" t="s">
        <v>26</v>
      </c>
      <c r="Q759" s="1" t="s">
        <v>1274</v>
      </c>
      <c r="R759" s="3" t="s">
        <v>21</v>
      </c>
      <c r="S759" s="3"/>
    </row>
    <row r="760" spans="1:25" ht="28" x14ac:dyDescent="0.15">
      <c r="A760" s="2">
        <v>43601.61822103009</v>
      </c>
      <c r="B760" s="3" t="s">
        <v>22</v>
      </c>
      <c r="C760" s="3" t="s">
        <v>19</v>
      </c>
      <c r="D760" s="3" t="s">
        <v>23</v>
      </c>
      <c r="E760" s="1"/>
      <c r="F760" s="1"/>
      <c r="I760" s="1"/>
      <c r="L760" s="1"/>
      <c r="N760" s="1"/>
      <c r="O760" s="1" t="s">
        <v>1275</v>
      </c>
      <c r="P760" s="3" t="s">
        <v>26</v>
      </c>
      <c r="Q760" s="1"/>
      <c r="R760" s="3" t="s">
        <v>21</v>
      </c>
      <c r="S760" s="3"/>
    </row>
    <row r="761" spans="1:25" ht="14" x14ac:dyDescent="0.15">
      <c r="A761" s="2">
        <v>43601.787157696759</v>
      </c>
      <c r="B761" s="3" t="s">
        <v>22</v>
      </c>
      <c r="C761" s="3" t="s">
        <v>19</v>
      </c>
      <c r="D761" s="3" t="s">
        <v>68</v>
      </c>
      <c r="E761" s="1"/>
      <c r="F761" s="1"/>
      <c r="I761" s="1"/>
      <c r="L761" s="1"/>
      <c r="N761" s="1"/>
      <c r="O761" s="1" t="s">
        <v>1276</v>
      </c>
      <c r="P761" s="3" t="s">
        <v>26</v>
      </c>
      <c r="Q761" s="1" t="s">
        <v>1277</v>
      </c>
      <c r="R761" s="3" t="s">
        <v>21</v>
      </c>
    </row>
    <row r="762" spans="1:25" ht="70" x14ac:dyDescent="0.15">
      <c r="A762" s="2">
        <v>43601.945697129631</v>
      </c>
      <c r="B762" s="3" t="s">
        <v>16</v>
      </c>
      <c r="C762" s="3" t="s">
        <v>29</v>
      </c>
      <c r="D762" s="3" t="s">
        <v>23</v>
      </c>
      <c r="E762" s="1" t="s">
        <v>1278</v>
      </c>
      <c r="F762" s="1"/>
      <c r="I762" s="1"/>
      <c r="J762" s="3" t="s">
        <v>43</v>
      </c>
      <c r="K762" s="3" t="s">
        <v>105</v>
      </c>
      <c r="L762" s="1" t="s">
        <v>1279</v>
      </c>
      <c r="N762" s="1"/>
      <c r="O762" s="1"/>
      <c r="P762" s="3" t="s">
        <v>26</v>
      </c>
      <c r="Q762" s="1"/>
      <c r="R762" s="3" t="s">
        <v>21</v>
      </c>
    </row>
    <row r="763" spans="1:25" ht="42" x14ac:dyDescent="0.15">
      <c r="A763" s="2">
        <v>43601.963926747689</v>
      </c>
      <c r="B763" s="3" t="s">
        <v>16</v>
      </c>
      <c r="C763" s="3" t="s">
        <v>1280</v>
      </c>
      <c r="D763" s="3" t="s">
        <v>23</v>
      </c>
      <c r="E763" s="1" t="s">
        <v>1281</v>
      </c>
      <c r="F763" s="1"/>
      <c r="I763" s="1"/>
      <c r="J763" s="3" t="s">
        <v>18</v>
      </c>
      <c r="K763" s="3" t="s">
        <v>19</v>
      </c>
      <c r="L763" s="1" t="s">
        <v>1282</v>
      </c>
      <c r="N763" s="1"/>
      <c r="O763" s="1"/>
      <c r="P763" s="3" t="s">
        <v>26</v>
      </c>
      <c r="Q763" s="1"/>
      <c r="R763" s="3" t="s">
        <v>21</v>
      </c>
    </row>
    <row r="764" spans="1:25" ht="28" x14ac:dyDescent="0.15">
      <c r="A764" s="2">
        <v>43602.063667060182</v>
      </c>
      <c r="B764" s="3" t="s">
        <v>22</v>
      </c>
      <c r="C764" s="3" t="s">
        <v>17</v>
      </c>
      <c r="D764" s="3" t="s">
        <v>68</v>
      </c>
      <c r="E764" s="1" t="s">
        <v>1283</v>
      </c>
      <c r="F764" s="1"/>
      <c r="I764" s="1"/>
      <c r="L764" s="1"/>
      <c r="N764" s="1"/>
      <c r="O764" s="1" t="s">
        <v>1284</v>
      </c>
      <c r="P764" s="3" t="s">
        <v>26</v>
      </c>
      <c r="Q764" s="1" t="s">
        <v>1285</v>
      </c>
      <c r="R764" s="3" t="s">
        <v>21</v>
      </c>
    </row>
    <row r="765" spans="1:25" ht="126" x14ac:dyDescent="0.15">
      <c r="A765" s="2">
        <v>43602.184354537036</v>
      </c>
      <c r="B765" s="3" t="s">
        <v>16</v>
      </c>
      <c r="C765" s="3" t="s">
        <v>29</v>
      </c>
      <c r="D765" s="3" t="s">
        <v>23</v>
      </c>
      <c r="E765" s="1" t="s">
        <v>1286</v>
      </c>
      <c r="F765" s="1"/>
      <c r="I765" s="1"/>
      <c r="J765" s="3" t="s">
        <v>18</v>
      </c>
      <c r="K765" s="3" t="s">
        <v>1287</v>
      </c>
      <c r="L765" s="1" t="s">
        <v>1288</v>
      </c>
      <c r="N765" s="1"/>
      <c r="O765" s="1"/>
      <c r="P765" s="3" t="s">
        <v>26</v>
      </c>
      <c r="Q765" s="1"/>
      <c r="R765" s="3" t="s">
        <v>21</v>
      </c>
    </row>
    <row r="766" spans="1:25" ht="42" x14ac:dyDescent="0.15">
      <c r="A766" s="2">
        <v>43602.338159571758</v>
      </c>
      <c r="B766" s="3" t="s">
        <v>16</v>
      </c>
      <c r="C766" s="3" t="s">
        <v>29</v>
      </c>
      <c r="D766" s="3" t="s">
        <v>23</v>
      </c>
      <c r="E766" s="1"/>
      <c r="F766" s="1"/>
      <c r="I766" s="1"/>
      <c r="J766" s="3" t="s">
        <v>18</v>
      </c>
      <c r="K766" s="3" t="s">
        <v>19</v>
      </c>
      <c r="L766" s="1" t="s">
        <v>1289</v>
      </c>
      <c r="N766" s="1"/>
      <c r="O766" s="1"/>
      <c r="P766" s="3" t="s">
        <v>26</v>
      </c>
      <c r="Q766" s="1"/>
      <c r="R766" s="3" t="s">
        <v>21</v>
      </c>
    </row>
    <row r="767" spans="1:25" ht="28" x14ac:dyDescent="0.15">
      <c r="A767" s="2">
        <v>43602.513625763888</v>
      </c>
      <c r="B767" s="3" t="s">
        <v>16</v>
      </c>
      <c r="C767" s="3" t="s">
        <v>19</v>
      </c>
      <c r="D767" s="3" t="s">
        <v>23</v>
      </c>
      <c r="E767" s="1" t="s">
        <v>756</v>
      </c>
      <c r="F767" s="1"/>
      <c r="I767" s="1"/>
      <c r="J767" s="3" t="s">
        <v>36</v>
      </c>
      <c r="K767" s="3" t="s">
        <v>19</v>
      </c>
      <c r="L767" s="1" t="s">
        <v>1290</v>
      </c>
      <c r="N767" s="1"/>
      <c r="O767" s="1"/>
      <c r="P767" s="3" t="s">
        <v>26</v>
      </c>
      <c r="Q767" s="1"/>
      <c r="R767" s="3" t="s">
        <v>21</v>
      </c>
    </row>
    <row r="768" spans="1:25" ht="14" x14ac:dyDescent="0.15">
      <c r="A768" s="2">
        <v>43602.539280590281</v>
      </c>
      <c r="B768" s="3" t="s">
        <v>22</v>
      </c>
      <c r="C768" s="3" t="s">
        <v>50</v>
      </c>
      <c r="D768" s="3" t="s">
        <v>68</v>
      </c>
      <c r="E768" s="1"/>
      <c r="F768" s="1"/>
      <c r="I768" s="1"/>
      <c r="L768" s="1"/>
      <c r="N768" s="1"/>
      <c r="O768" s="1" t="s">
        <v>1291</v>
      </c>
      <c r="P768" s="3" t="s">
        <v>26</v>
      </c>
      <c r="Q768" s="1"/>
      <c r="R768" s="3" t="s">
        <v>21</v>
      </c>
    </row>
    <row r="769" spans="1:25" ht="13" x14ac:dyDescent="0.15">
      <c r="A769" s="2">
        <v>43602.543767395837</v>
      </c>
      <c r="B769" s="3" t="s">
        <v>16</v>
      </c>
      <c r="C769" s="3" t="s">
        <v>29</v>
      </c>
      <c r="D769" s="3" t="s">
        <v>23</v>
      </c>
      <c r="E769" s="1"/>
      <c r="F769" s="1"/>
      <c r="I769" s="1"/>
      <c r="J769" s="3" t="s">
        <v>43</v>
      </c>
      <c r="K769" s="3" t="s">
        <v>19</v>
      </c>
      <c r="L769" s="1"/>
      <c r="N769" s="1"/>
      <c r="O769" s="1"/>
      <c r="P769" s="3" t="s">
        <v>26</v>
      </c>
      <c r="Q769" s="1"/>
      <c r="R769" s="3" t="s">
        <v>21</v>
      </c>
    </row>
    <row r="770" spans="1:25" ht="13" x14ac:dyDescent="0.15">
      <c r="A770" s="2">
        <v>43602.572227384255</v>
      </c>
      <c r="B770" s="3" t="s">
        <v>22</v>
      </c>
      <c r="C770" s="3" t="s">
        <v>17</v>
      </c>
      <c r="D770" s="3" t="s">
        <v>23</v>
      </c>
      <c r="E770" s="1"/>
      <c r="F770" s="1"/>
      <c r="I770" s="1"/>
      <c r="L770" s="1"/>
      <c r="N770" s="1"/>
      <c r="O770" s="1"/>
      <c r="P770" s="3" t="s">
        <v>26</v>
      </c>
      <c r="Q770" s="1"/>
      <c r="R770" s="3" t="s">
        <v>21</v>
      </c>
    </row>
    <row r="771" spans="1:25" ht="28" x14ac:dyDescent="0.15">
      <c r="A771" s="2">
        <v>43546.387730069444</v>
      </c>
      <c r="B771" s="3" t="s">
        <v>97</v>
      </c>
      <c r="C771" s="3" t="s">
        <v>156</v>
      </c>
      <c r="D771" s="3"/>
      <c r="E771" s="1" t="s">
        <v>1292</v>
      </c>
      <c r="F771" s="1"/>
      <c r="G771" s="3" t="s">
        <v>161</v>
      </c>
      <c r="H771" s="3" t="s">
        <v>26</v>
      </c>
      <c r="I771" s="1" t="s">
        <v>1293</v>
      </c>
      <c r="J771" s="3" t="s">
        <v>43</v>
      </c>
      <c r="K771" s="3"/>
      <c r="L771" s="1"/>
      <c r="M771" s="3"/>
      <c r="N771" s="1"/>
      <c r="O771" s="1"/>
      <c r="P771" s="3" t="s">
        <v>26</v>
      </c>
      <c r="Q771" s="1" t="s">
        <v>1294</v>
      </c>
      <c r="R771" s="3" t="s">
        <v>1295</v>
      </c>
      <c r="S771" s="3"/>
      <c r="T771" s="3"/>
      <c r="U771" s="3"/>
      <c r="V771" s="3"/>
      <c r="W771" s="3"/>
      <c r="X771" s="3"/>
      <c r="Y771" s="3"/>
    </row>
    <row r="772" spans="1:25" ht="13" x14ac:dyDescent="0.15">
      <c r="A772" s="2">
        <v>43602.869353449074</v>
      </c>
      <c r="B772" s="3" t="s">
        <v>37</v>
      </c>
      <c r="C772" s="3" t="s">
        <v>19</v>
      </c>
      <c r="D772" s="3" t="s">
        <v>23</v>
      </c>
      <c r="E772" s="1"/>
      <c r="F772" s="1"/>
      <c r="I772" s="1"/>
      <c r="L772" s="1"/>
      <c r="M772" s="3" t="s">
        <v>20</v>
      </c>
      <c r="N772" s="1"/>
      <c r="O772" s="1"/>
      <c r="P772" s="3" t="s">
        <v>26</v>
      </c>
      <c r="Q772" s="1"/>
      <c r="R772" s="3" t="s">
        <v>21</v>
      </c>
    </row>
    <row r="773" spans="1:25" ht="13" x14ac:dyDescent="0.15">
      <c r="A773" s="2">
        <v>43602.887770370369</v>
      </c>
      <c r="B773" s="3" t="s">
        <v>22</v>
      </c>
      <c r="C773" s="3" t="s">
        <v>50</v>
      </c>
      <c r="D773" s="3" t="s">
        <v>23</v>
      </c>
      <c r="E773" s="1"/>
      <c r="F773" s="1"/>
      <c r="I773" s="1"/>
      <c r="L773" s="1"/>
      <c r="N773" s="1"/>
      <c r="O773" s="1"/>
      <c r="P773" s="3" t="s">
        <v>20</v>
      </c>
      <c r="Q773" s="1"/>
      <c r="R773" s="3" t="s">
        <v>21</v>
      </c>
    </row>
    <row r="774" spans="1:25" ht="13" x14ac:dyDescent="0.15">
      <c r="A774" s="2">
        <v>43602.895793252319</v>
      </c>
      <c r="B774" s="3" t="s">
        <v>22</v>
      </c>
      <c r="C774" s="3" t="s">
        <v>317</v>
      </c>
      <c r="D774" s="3" t="s">
        <v>23</v>
      </c>
      <c r="E774" s="1"/>
      <c r="F774" s="1"/>
      <c r="I774" s="1"/>
      <c r="L774" s="1"/>
      <c r="N774" s="1"/>
      <c r="O774" s="1"/>
      <c r="P774" s="3" t="s">
        <v>20</v>
      </c>
      <c r="Q774" s="1"/>
      <c r="R774" s="3" t="s">
        <v>21</v>
      </c>
    </row>
    <row r="775" spans="1:25" ht="42" x14ac:dyDescent="0.15">
      <c r="A775" s="2">
        <v>43602.979216886575</v>
      </c>
      <c r="B775" s="3" t="s">
        <v>16</v>
      </c>
      <c r="C775" s="3" t="s">
        <v>19</v>
      </c>
      <c r="D775" s="3" t="s">
        <v>23</v>
      </c>
      <c r="E775" s="1" t="s">
        <v>1296</v>
      </c>
      <c r="F775" s="1"/>
      <c r="I775" s="1"/>
      <c r="J775" s="3" t="s">
        <v>161</v>
      </c>
      <c r="K775" s="3" t="s">
        <v>19</v>
      </c>
      <c r="L775" s="1" t="s">
        <v>531</v>
      </c>
      <c r="N775" s="1"/>
      <c r="O775" s="1"/>
      <c r="P775" s="3" t="s">
        <v>20</v>
      </c>
      <c r="Q775" s="1" t="s">
        <v>21</v>
      </c>
      <c r="R775" s="3" t="s">
        <v>21</v>
      </c>
    </row>
    <row r="776" spans="1:25" ht="14" x14ac:dyDescent="0.15">
      <c r="A776" s="2">
        <v>43603.04980753472</v>
      </c>
      <c r="B776" s="3" t="s">
        <v>22</v>
      </c>
      <c r="C776" s="3" t="s">
        <v>19</v>
      </c>
      <c r="D776" s="3" t="s">
        <v>68</v>
      </c>
      <c r="E776" s="1" t="s">
        <v>1297</v>
      </c>
      <c r="F776" s="1"/>
      <c r="I776" s="1"/>
      <c r="L776" s="1"/>
      <c r="N776" s="1"/>
      <c r="O776" s="1" t="s">
        <v>1297</v>
      </c>
      <c r="P776" s="3" t="s">
        <v>20</v>
      </c>
      <c r="Q776" s="1"/>
      <c r="R776" s="3" t="s">
        <v>21</v>
      </c>
    </row>
    <row r="777" spans="1:25" ht="13" x14ac:dyDescent="0.15">
      <c r="A777" s="2">
        <v>43603.050999907406</v>
      </c>
      <c r="B777" s="3" t="s">
        <v>22</v>
      </c>
      <c r="C777" s="3" t="s">
        <v>279</v>
      </c>
      <c r="D777" s="3" t="s">
        <v>23</v>
      </c>
      <c r="E777" s="1"/>
      <c r="F777" s="1"/>
      <c r="I777" s="1"/>
      <c r="L777" s="1"/>
      <c r="N777" s="1"/>
      <c r="O777" s="1"/>
      <c r="P777" s="3" t="s">
        <v>26</v>
      </c>
      <c r="Q777" s="1"/>
      <c r="R777" s="3" t="s">
        <v>21</v>
      </c>
    </row>
    <row r="778" spans="1:25" ht="56" x14ac:dyDescent="0.15">
      <c r="A778" s="2">
        <v>43603.390740613424</v>
      </c>
      <c r="B778" s="3" t="s">
        <v>22</v>
      </c>
      <c r="C778" s="3" t="s">
        <v>29</v>
      </c>
      <c r="D778" s="3" t="s">
        <v>23</v>
      </c>
      <c r="E778" s="1" t="s">
        <v>1298</v>
      </c>
      <c r="F778" s="1"/>
      <c r="I778" s="1"/>
      <c r="L778" s="1"/>
      <c r="N778" s="1"/>
      <c r="O778" s="1" t="s">
        <v>1299</v>
      </c>
      <c r="P778" s="3" t="s">
        <v>26</v>
      </c>
      <c r="Q778" s="1" t="s">
        <v>1300</v>
      </c>
      <c r="R778" s="3" t="s">
        <v>21</v>
      </c>
    </row>
    <row r="779" spans="1:25" ht="28" x14ac:dyDescent="0.15">
      <c r="A779" s="2">
        <v>43603.443495046296</v>
      </c>
      <c r="B779" s="3" t="s">
        <v>22</v>
      </c>
      <c r="C779" s="3" t="s">
        <v>29</v>
      </c>
      <c r="D779" s="3" t="s">
        <v>23</v>
      </c>
      <c r="E779" s="1"/>
      <c r="F779" s="1"/>
      <c r="I779" s="1"/>
      <c r="L779" s="1"/>
      <c r="N779" s="1"/>
      <c r="O779" s="1" t="s">
        <v>1301</v>
      </c>
      <c r="P779" s="3" t="s">
        <v>20</v>
      </c>
      <c r="Q779" s="1"/>
      <c r="R779" s="3" t="s">
        <v>21</v>
      </c>
    </row>
    <row r="780" spans="1:25" ht="42" x14ac:dyDescent="0.15">
      <c r="A780" s="2">
        <v>43603.529483738428</v>
      </c>
      <c r="B780" s="3" t="s">
        <v>22</v>
      </c>
      <c r="C780" s="3" t="s">
        <v>29</v>
      </c>
      <c r="D780" s="3" t="s">
        <v>23</v>
      </c>
      <c r="E780" s="1"/>
      <c r="F780" s="1"/>
      <c r="I780" s="1"/>
      <c r="L780" s="1"/>
      <c r="N780" s="1"/>
      <c r="O780" s="1" t="s">
        <v>1302</v>
      </c>
      <c r="P780" s="3" t="s">
        <v>26</v>
      </c>
      <c r="Q780" s="1"/>
      <c r="R780" s="3" t="s">
        <v>21</v>
      </c>
    </row>
    <row r="781" spans="1:25" ht="14" x14ac:dyDescent="0.15">
      <c r="A781" s="2">
        <v>43603.893342546296</v>
      </c>
      <c r="B781" s="3" t="s">
        <v>16</v>
      </c>
      <c r="C781" s="3" t="s">
        <v>19</v>
      </c>
      <c r="D781" s="3" t="s">
        <v>68</v>
      </c>
      <c r="E781" s="1" t="s">
        <v>1303</v>
      </c>
      <c r="F781" s="1"/>
      <c r="I781" s="1"/>
      <c r="J781" s="3" t="s">
        <v>18</v>
      </c>
      <c r="K781" s="3" t="s">
        <v>105</v>
      </c>
      <c r="L781" s="1" t="s">
        <v>1304</v>
      </c>
      <c r="N781" s="1"/>
      <c r="O781" s="1"/>
      <c r="P781" s="3" t="s">
        <v>26</v>
      </c>
      <c r="Q781" s="1" t="s">
        <v>1305</v>
      </c>
      <c r="R781" s="3" t="s">
        <v>21</v>
      </c>
    </row>
    <row r="782" spans="1:25" ht="196" x14ac:dyDescent="0.15">
      <c r="A782" s="2">
        <v>43556.650498981486</v>
      </c>
      <c r="B782" s="3" t="s">
        <v>97</v>
      </c>
      <c r="C782" s="3" t="s">
        <v>156</v>
      </c>
      <c r="D782" s="3" t="s">
        <v>23</v>
      </c>
      <c r="E782" s="1" t="s">
        <v>1306</v>
      </c>
      <c r="F782" s="1"/>
      <c r="G782" s="3" t="s">
        <v>36</v>
      </c>
      <c r="H782" s="3" t="s">
        <v>26</v>
      </c>
      <c r="I782" s="1" t="s">
        <v>1307</v>
      </c>
      <c r="J782" s="3"/>
      <c r="K782" s="3"/>
      <c r="L782" s="1"/>
      <c r="M782" s="3"/>
      <c r="N782" s="1"/>
      <c r="O782" s="1"/>
      <c r="P782" s="3" t="s">
        <v>26</v>
      </c>
      <c r="Q782" s="1" t="s">
        <v>1308</v>
      </c>
      <c r="R782" s="3" t="s">
        <v>1295</v>
      </c>
      <c r="S782" s="3"/>
      <c r="T782" s="3"/>
      <c r="U782" s="3"/>
      <c r="V782" s="3"/>
      <c r="W782" s="3"/>
      <c r="X782" s="3"/>
      <c r="Y782" s="3"/>
    </row>
    <row r="783" spans="1:25" ht="13" x14ac:dyDescent="0.15">
      <c r="A783" s="2">
        <v>43604.350357673611</v>
      </c>
      <c r="B783" s="3" t="s">
        <v>16</v>
      </c>
      <c r="C783" s="3" t="s">
        <v>29</v>
      </c>
      <c r="D783" s="3" t="s">
        <v>23</v>
      </c>
      <c r="E783" s="1"/>
      <c r="F783" s="1"/>
      <c r="I783" s="1"/>
      <c r="J783" s="3" t="s">
        <v>36</v>
      </c>
      <c r="K783" s="3" t="s">
        <v>19</v>
      </c>
      <c r="L783" s="1"/>
      <c r="N783" s="1"/>
      <c r="O783" s="1"/>
      <c r="P783" s="3" t="s">
        <v>26</v>
      </c>
      <c r="Q783" s="1"/>
      <c r="R783" s="3" t="s">
        <v>21</v>
      </c>
    </row>
    <row r="784" spans="1:25" ht="13" x14ac:dyDescent="0.15">
      <c r="A784" s="2">
        <v>43604.500019409723</v>
      </c>
      <c r="B784" s="3" t="s">
        <v>22</v>
      </c>
      <c r="C784" s="3" t="s">
        <v>19</v>
      </c>
      <c r="D784" s="3" t="s">
        <v>23</v>
      </c>
      <c r="E784" s="1"/>
      <c r="F784" s="1"/>
      <c r="I784" s="1"/>
      <c r="L784" s="1"/>
      <c r="N784" s="1"/>
      <c r="O784" s="1"/>
      <c r="P784" s="3" t="s">
        <v>26</v>
      </c>
      <c r="Q784" s="1"/>
      <c r="R784" s="3" t="s">
        <v>21</v>
      </c>
    </row>
    <row r="785" spans="1:25" ht="14" x14ac:dyDescent="0.15">
      <c r="A785" s="2">
        <v>43604.581306550928</v>
      </c>
      <c r="B785" s="3" t="s">
        <v>16</v>
      </c>
      <c r="C785" s="3" t="s">
        <v>19</v>
      </c>
      <c r="D785" s="3" t="s">
        <v>23</v>
      </c>
      <c r="E785" s="1" t="s">
        <v>1309</v>
      </c>
      <c r="F785" s="1"/>
      <c r="I785" s="1"/>
      <c r="J785" s="3" t="s">
        <v>36</v>
      </c>
      <c r="K785" s="3" t="s">
        <v>19</v>
      </c>
      <c r="L785" s="1"/>
      <c r="N785" s="1"/>
      <c r="O785" s="1"/>
      <c r="P785" s="3" t="s">
        <v>26</v>
      </c>
      <c r="Q785" s="1"/>
      <c r="R785" s="3" t="s">
        <v>21</v>
      </c>
    </row>
    <row r="786" spans="1:25" ht="13" x14ac:dyDescent="0.15">
      <c r="A786" s="2">
        <v>43604.770582164347</v>
      </c>
      <c r="B786" s="3" t="s">
        <v>16</v>
      </c>
      <c r="C786" s="3" t="s">
        <v>29</v>
      </c>
      <c r="D786" s="3" t="s">
        <v>68</v>
      </c>
      <c r="E786" s="1"/>
      <c r="F786" s="1"/>
      <c r="I786" s="1"/>
      <c r="J786" s="3" t="s">
        <v>85</v>
      </c>
      <c r="K786" s="3" t="s">
        <v>19</v>
      </c>
      <c r="L786" s="1"/>
      <c r="N786" s="1"/>
      <c r="O786" s="1"/>
      <c r="P786" s="3" t="s">
        <v>20</v>
      </c>
      <c r="Q786" s="1"/>
      <c r="R786" s="3" t="s">
        <v>21</v>
      </c>
    </row>
    <row r="787" spans="1:25" ht="13" x14ac:dyDescent="0.15">
      <c r="A787" s="2">
        <v>43604.781636585649</v>
      </c>
      <c r="B787" s="3" t="s">
        <v>16</v>
      </c>
      <c r="C787" s="3" t="s">
        <v>19</v>
      </c>
      <c r="D787" s="3" t="s">
        <v>23</v>
      </c>
      <c r="E787" s="1"/>
      <c r="F787" s="1"/>
      <c r="I787" s="1"/>
      <c r="J787" s="3" t="s">
        <v>43</v>
      </c>
      <c r="K787" s="3" t="s">
        <v>19</v>
      </c>
      <c r="L787" s="1"/>
      <c r="N787" s="1"/>
      <c r="O787" s="1"/>
      <c r="P787" s="3" t="s">
        <v>26</v>
      </c>
      <c r="Q787" s="1"/>
      <c r="R787" s="3" t="s">
        <v>21</v>
      </c>
    </row>
    <row r="788" spans="1:25" ht="13" x14ac:dyDescent="0.15">
      <c r="A788" s="2">
        <v>43604.84989824074</v>
      </c>
      <c r="B788" s="3" t="s">
        <v>22</v>
      </c>
      <c r="C788" s="3" t="s">
        <v>19</v>
      </c>
      <c r="D788" s="3" t="s">
        <v>23</v>
      </c>
      <c r="E788" s="1"/>
      <c r="F788" s="1"/>
      <c r="I788" s="1"/>
      <c r="L788" s="1"/>
      <c r="N788" s="1"/>
      <c r="O788" s="1"/>
      <c r="P788" s="3" t="s">
        <v>26</v>
      </c>
      <c r="Q788" s="1"/>
      <c r="R788" s="3" t="s">
        <v>21</v>
      </c>
    </row>
    <row r="789" spans="1:25" ht="13" x14ac:dyDescent="0.15">
      <c r="A789" s="2">
        <v>43604.898145590283</v>
      </c>
      <c r="B789" s="3" t="s">
        <v>16</v>
      </c>
      <c r="C789" s="3" t="s">
        <v>50</v>
      </c>
      <c r="D789" s="3" t="s">
        <v>23</v>
      </c>
      <c r="E789" s="1"/>
      <c r="F789" s="1"/>
      <c r="I789" s="1"/>
      <c r="J789" s="3" t="s">
        <v>18</v>
      </c>
      <c r="K789" s="3" t="s">
        <v>19</v>
      </c>
      <c r="L789" s="1"/>
      <c r="N789" s="1"/>
      <c r="O789" s="1"/>
      <c r="P789" s="3" t="s">
        <v>26</v>
      </c>
      <c r="Q789" s="1"/>
      <c r="R789" s="3" t="s">
        <v>21</v>
      </c>
    </row>
    <row r="790" spans="1:25" ht="56" x14ac:dyDescent="0.15">
      <c r="A790" s="2">
        <v>43604.915427395834</v>
      </c>
      <c r="B790" s="3" t="s">
        <v>22</v>
      </c>
      <c r="C790" s="3" t="s">
        <v>29</v>
      </c>
      <c r="D790" s="3" t="s">
        <v>23</v>
      </c>
      <c r="E790" s="1"/>
      <c r="F790" s="1"/>
      <c r="I790" s="1"/>
      <c r="L790" s="1"/>
      <c r="N790" s="1"/>
      <c r="O790" s="1" t="s">
        <v>1310</v>
      </c>
      <c r="P790" s="3" t="s">
        <v>20</v>
      </c>
      <c r="Q790" s="1"/>
      <c r="R790" s="3" t="s">
        <v>21</v>
      </c>
    </row>
    <row r="791" spans="1:25" ht="14" x14ac:dyDescent="0.15">
      <c r="A791" s="2">
        <v>43605.139916261571</v>
      </c>
      <c r="B791" s="3" t="s">
        <v>16</v>
      </c>
      <c r="C791" s="3" t="s">
        <v>19</v>
      </c>
      <c r="D791" s="3" t="s">
        <v>23</v>
      </c>
      <c r="E791" s="1" t="s">
        <v>1311</v>
      </c>
      <c r="F791" s="1"/>
      <c r="I791" s="1"/>
      <c r="J791" s="3" t="s">
        <v>36</v>
      </c>
      <c r="K791" s="3" t="s">
        <v>19</v>
      </c>
      <c r="L791" s="1" t="s">
        <v>531</v>
      </c>
      <c r="N791" s="1"/>
      <c r="O791" s="1"/>
      <c r="P791" s="3" t="s">
        <v>26</v>
      </c>
      <c r="Q791" s="1" t="s">
        <v>1312</v>
      </c>
      <c r="R791" s="3" t="s">
        <v>21</v>
      </c>
    </row>
    <row r="792" spans="1:25" ht="14" x14ac:dyDescent="0.15">
      <c r="A792" s="2">
        <v>43605.281242800927</v>
      </c>
      <c r="B792" s="3" t="s">
        <v>37</v>
      </c>
      <c r="C792" s="3" t="s">
        <v>19</v>
      </c>
      <c r="D792" s="3" t="s">
        <v>23</v>
      </c>
      <c r="E792" s="1" t="s">
        <v>1313</v>
      </c>
      <c r="F792" s="1"/>
      <c r="I792" s="1"/>
      <c r="L792" s="1"/>
      <c r="M792" s="3" t="s">
        <v>20</v>
      </c>
      <c r="N792" s="1" t="s">
        <v>1314</v>
      </c>
      <c r="O792" s="1"/>
      <c r="P792" s="3" t="s">
        <v>26</v>
      </c>
      <c r="Q792" s="1"/>
      <c r="R792" s="3" t="s">
        <v>21</v>
      </c>
    </row>
    <row r="793" spans="1:25" ht="13" x14ac:dyDescent="0.15">
      <c r="A793" s="2">
        <v>43605.417121168983</v>
      </c>
      <c r="B793" s="3" t="s">
        <v>16</v>
      </c>
      <c r="C793" s="3" t="s">
        <v>19</v>
      </c>
      <c r="D793" s="3" t="s">
        <v>472</v>
      </c>
      <c r="E793" s="1"/>
      <c r="F793" s="1"/>
      <c r="I793" s="1"/>
      <c r="J793" s="3" t="s">
        <v>43</v>
      </c>
      <c r="K793" s="3" t="s">
        <v>19</v>
      </c>
      <c r="L793" s="1"/>
      <c r="N793" s="1"/>
      <c r="O793" s="1"/>
      <c r="P793" s="3" t="s">
        <v>26</v>
      </c>
      <c r="Q793" s="1"/>
      <c r="R793" s="3" t="s">
        <v>21</v>
      </c>
    </row>
    <row r="794" spans="1:25" ht="13" x14ac:dyDescent="0.15">
      <c r="A794" s="2">
        <v>43605.550726273148</v>
      </c>
      <c r="B794" s="3" t="s">
        <v>22</v>
      </c>
      <c r="C794" s="3" t="s">
        <v>19</v>
      </c>
      <c r="D794" s="3" t="s">
        <v>23</v>
      </c>
      <c r="E794" s="1"/>
      <c r="F794" s="1"/>
      <c r="I794" s="1"/>
      <c r="L794" s="1"/>
      <c r="N794" s="1"/>
      <c r="O794" s="1"/>
      <c r="P794" s="3" t="s">
        <v>26</v>
      </c>
      <c r="Q794" s="1"/>
      <c r="R794" s="3" t="s">
        <v>21</v>
      </c>
    </row>
    <row r="795" spans="1:25" ht="13" x14ac:dyDescent="0.15">
      <c r="A795" s="2">
        <v>43605.582016828703</v>
      </c>
      <c r="B795" s="3" t="s">
        <v>37</v>
      </c>
      <c r="C795" s="3" t="s">
        <v>19</v>
      </c>
      <c r="D795" s="3" t="s">
        <v>23</v>
      </c>
      <c r="E795" s="1"/>
      <c r="F795" s="1"/>
      <c r="I795" s="1"/>
      <c r="L795" s="1"/>
      <c r="M795" s="3" t="s">
        <v>20</v>
      </c>
      <c r="N795" s="1"/>
      <c r="O795" s="1"/>
      <c r="P795" s="3" t="s">
        <v>20</v>
      </c>
      <c r="Q795" s="1"/>
      <c r="R795" s="3" t="s">
        <v>21</v>
      </c>
    </row>
    <row r="796" spans="1:25" ht="13" x14ac:dyDescent="0.15">
      <c r="A796" s="2">
        <v>43605.611843090279</v>
      </c>
      <c r="B796" s="3" t="s">
        <v>16</v>
      </c>
      <c r="C796" s="3" t="s">
        <v>31</v>
      </c>
      <c r="D796" s="3" t="s">
        <v>68</v>
      </c>
      <c r="E796" s="1"/>
      <c r="F796" s="1"/>
      <c r="I796" s="1"/>
      <c r="J796" s="3" t="s">
        <v>43</v>
      </c>
      <c r="K796" s="3" t="s">
        <v>19</v>
      </c>
      <c r="L796" s="1"/>
      <c r="N796" s="1"/>
      <c r="O796" s="1"/>
      <c r="Q796" s="1"/>
      <c r="R796" s="3" t="s">
        <v>21</v>
      </c>
    </row>
    <row r="797" spans="1:25" ht="28" x14ac:dyDescent="0.15">
      <c r="A797" s="2">
        <v>43605.811796539347</v>
      </c>
      <c r="B797" s="3" t="s">
        <v>22</v>
      </c>
      <c r="C797" s="3" t="s">
        <v>50</v>
      </c>
      <c r="D797" s="3" t="s">
        <v>23</v>
      </c>
      <c r="E797" s="1" t="s">
        <v>1315</v>
      </c>
      <c r="F797" s="1"/>
      <c r="I797" s="1"/>
      <c r="L797" s="1"/>
      <c r="N797" s="1"/>
      <c r="O797" s="1" t="s">
        <v>1316</v>
      </c>
      <c r="P797" s="3" t="s">
        <v>26</v>
      </c>
      <c r="Q797" s="1"/>
      <c r="R797" s="3" t="s">
        <v>21</v>
      </c>
    </row>
    <row r="798" spans="1:25" ht="13" x14ac:dyDescent="0.15">
      <c r="A798" s="2">
        <v>43605.903519884261</v>
      </c>
      <c r="B798" s="3" t="s">
        <v>22</v>
      </c>
      <c r="C798" s="3" t="s">
        <v>317</v>
      </c>
      <c r="D798" s="3" t="s">
        <v>68</v>
      </c>
      <c r="E798" s="1"/>
      <c r="F798" s="1"/>
      <c r="I798" s="1"/>
      <c r="L798" s="1"/>
      <c r="N798" s="1"/>
      <c r="O798" s="1"/>
      <c r="P798" s="3" t="s">
        <v>20</v>
      </c>
      <c r="Q798" s="1"/>
      <c r="R798" s="3" t="s">
        <v>21</v>
      </c>
    </row>
    <row r="799" spans="1:25" ht="13" x14ac:dyDescent="0.15">
      <c r="A799" s="2">
        <v>43606.110891631943</v>
      </c>
      <c r="B799" s="3" t="s">
        <v>16</v>
      </c>
      <c r="C799" s="3" t="s">
        <v>29</v>
      </c>
      <c r="D799" s="3" t="s">
        <v>23</v>
      </c>
      <c r="E799" s="1"/>
      <c r="F799" s="1"/>
      <c r="I799" s="1"/>
      <c r="J799" s="3" t="s">
        <v>18</v>
      </c>
      <c r="K799" s="3" t="s">
        <v>19</v>
      </c>
      <c r="L799" s="1"/>
      <c r="N799" s="1"/>
      <c r="O799" s="1"/>
      <c r="P799" s="3" t="s">
        <v>26</v>
      </c>
      <c r="Q799" s="1"/>
      <c r="R799" s="3" t="s">
        <v>21</v>
      </c>
    </row>
    <row r="800" spans="1:25" ht="56" x14ac:dyDescent="0.15">
      <c r="A800" s="2">
        <v>43562.226623483795</v>
      </c>
      <c r="B800" s="3" t="s">
        <v>22</v>
      </c>
      <c r="C800" s="3" t="s">
        <v>29</v>
      </c>
      <c r="D800" s="3" t="s">
        <v>23</v>
      </c>
      <c r="E800" s="1" t="s">
        <v>1317</v>
      </c>
      <c r="F800" s="1"/>
      <c r="G800" s="3"/>
      <c r="H800" s="3"/>
      <c r="I800" s="1"/>
      <c r="J800" s="3"/>
      <c r="K800" s="3"/>
      <c r="L800" s="1"/>
      <c r="M800" s="3"/>
      <c r="N800" s="1"/>
      <c r="O800" s="1" t="s">
        <v>1318</v>
      </c>
      <c r="P800" s="3" t="s">
        <v>26</v>
      </c>
      <c r="Q800" s="1" t="s">
        <v>1319</v>
      </c>
      <c r="R800" s="3" t="s">
        <v>1295</v>
      </c>
      <c r="S800" s="3"/>
      <c r="T800" s="3"/>
      <c r="U800" s="3"/>
      <c r="V800" s="3"/>
      <c r="W800" s="3"/>
      <c r="X800" s="3"/>
      <c r="Y800" s="3"/>
    </row>
    <row r="801" spans="1:25" ht="98" x14ac:dyDescent="0.15">
      <c r="A801" s="2">
        <v>43606.543598784723</v>
      </c>
      <c r="B801" s="3" t="s">
        <v>37</v>
      </c>
      <c r="C801" s="3" t="s">
        <v>173</v>
      </c>
      <c r="D801" s="3" t="s">
        <v>472</v>
      </c>
      <c r="E801" s="1" t="s">
        <v>1320</v>
      </c>
      <c r="F801" s="1"/>
      <c r="I801" s="1"/>
      <c r="L801" s="1"/>
      <c r="M801" s="3" t="s">
        <v>20</v>
      </c>
      <c r="N801" s="1" t="s">
        <v>1321</v>
      </c>
      <c r="O801" s="1"/>
      <c r="P801" s="3" t="s">
        <v>20</v>
      </c>
      <c r="Q801" s="1"/>
      <c r="R801" s="3" t="s">
        <v>21</v>
      </c>
    </row>
    <row r="802" spans="1:25" ht="13" x14ac:dyDescent="0.15">
      <c r="A802" s="2">
        <v>43606.56250078704</v>
      </c>
      <c r="B802" s="3" t="s">
        <v>22</v>
      </c>
      <c r="C802" s="3" t="s">
        <v>19</v>
      </c>
      <c r="D802" s="3" t="s">
        <v>23</v>
      </c>
      <c r="E802" s="1"/>
      <c r="F802" s="1"/>
      <c r="I802" s="1"/>
      <c r="L802" s="1"/>
      <c r="N802" s="1"/>
      <c r="O802" s="1"/>
      <c r="P802" s="3" t="s">
        <v>26</v>
      </c>
      <c r="Q802" s="1"/>
      <c r="R802" s="3" t="s">
        <v>21</v>
      </c>
    </row>
    <row r="803" spans="1:25" ht="14" x14ac:dyDescent="0.15">
      <c r="A803" s="2">
        <v>43565.872440543986</v>
      </c>
      <c r="B803" s="3" t="s">
        <v>22</v>
      </c>
      <c r="C803" s="3" t="s">
        <v>29</v>
      </c>
      <c r="D803" s="3" t="s">
        <v>23</v>
      </c>
      <c r="E803" s="1" t="s">
        <v>1322</v>
      </c>
      <c r="F803" s="1"/>
      <c r="G803" s="3"/>
      <c r="H803" s="3"/>
      <c r="I803" s="1"/>
      <c r="J803" s="3"/>
      <c r="K803" s="3"/>
      <c r="L803" s="1"/>
      <c r="M803" s="3"/>
      <c r="N803" s="1"/>
      <c r="O803" s="1" t="s">
        <v>1323</v>
      </c>
      <c r="P803" s="3" t="s">
        <v>26</v>
      </c>
      <c r="Q803" s="1" t="s">
        <v>1324</v>
      </c>
      <c r="R803" s="3" t="s">
        <v>1295</v>
      </c>
      <c r="S803" s="3"/>
      <c r="T803" s="3"/>
      <c r="U803" s="3"/>
      <c r="V803" s="3"/>
      <c r="W803" s="3"/>
      <c r="X803" s="3"/>
      <c r="Y803" s="3"/>
    </row>
    <row r="804" spans="1:25" ht="14" x14ac:dyDescent="0.15">
      <c r="A804" s="2">
        <v>43606.60827243056</v>
      </c>
      <c r="B804" s="3" t="s">
        <v>22</v>
      </c>
      <c r="C804" s="3" t="s">
        <v>17</v>
      </c>
      <c r="D804" s="3" t="s">
        <v>23</v>
      </c>
      <c r="E804" s="1" t="s">
        <v>1325</v>
      </c>
      <c r="F804" s="1"/>
      <c r="I804" s="1"/>
      <c r="L804" s="1"/>
      <c r="N804" s="1"/>
      <c r="O804" s="1" t="s">
        <v>1326</v>
      </c>
      <c r="P804" s="3" t="s">
        <v>26</v>
      </c>
      <c r="Q804" s="1"/>
      <c r="R804" s="3" t="s">
        <v>21</v>
      </c>
    </row>
    <row r="805" spans="1:25" ht="28" x14ac:dyDescent="0.15">
      <c r="A805" s="2">
        <v>43606.621425856487</v>
      </c>
      <c r="B805" s="3" t="s">
        <v>37</v>
      </c>
      <c r="C805" s="3" t="s">
        <v>19</v>
      </c>
      <c r="D805" s="3" t="s">
        <v>23</v>
      </c>
      <c r="E805" s="1" t="s">
        <v>1327</v>
      </c>
      <c r="F805" s="1"/>
      <c r="I805" s="1"/>
      <c r="L805" s="1"/>
      <c r="M805" s="3" t="s">
        <v>26</v>
      </c>
      <c r="N805" s="1" t="s">
        <v>1328</v>
      </c>
      <c r="O805" s="1"/>
      <c r="P805" s="3" t="s">
        <v>26</v>
      </c>
      <c r="Q805" s="1" t="s">
        <v>199</v>
      </c>
      <c r="R805" s="3" t="s">
        <v>21</v>
      </c>
    </row>
    <row r="806" spans="1:25" ht="14" x14ac:dyDescent="0.15">
      <c r="A806" s="2">
        <v>43607.19208385417</v>
      </c>
      <c r="B806" s="3" t="s">
        <v>16</v>
      </c>
      <c r="C806" s="3" t="s">
        <v>17</v>
      </c>
      <c r="D806" s="3" t="s">
        <v>23</v>
      </c>
      <c r="E806" s="1" t="s">
        <v>1329</v>
      </c>
      <c r="F806" s="1"/>
      <c r="I806" s="1"/>
      <c r="J806" s="3" t="s">
        <v>36</v>
      </c>
      <c r="K806" s="3" t="s">
        <v>19</v>
      </c>
      <c r="L806" s="1" t="s">
        <v>1330</v>
      </c>
      <c r="N806" s="1"/>
      <c r="O806" s="1"/>
      <c r="P806" s="3" t="s">
        <v>26</v>
      </c>
      <c r="Q806" s="1" t="s">
        <v>21</v>
      </c>
      <c r="R806" s="3" t="s">
        <v>21</v>
      </c>
    </row>
    <row r="807" spans="1:25" ht="28" x14ac:dyDescent="0.15">
      <c r="A807" s="2">
        <v>43607.323032847227</v>
      </c>
      <c r="B807" s="3" t="s">
        <v>16</v>
      </c>
      <c r="C807" s="3" t="s">
        <v>50</v>
      </c>
      <c r="D807" s="3" t="s">
        <v>23</v>
      </c>
      <c r="E807" s="1" t="s">
        <v>1331</v>
      </c>
      <c r="F807" s="1"/>
      <c r="I807" s="1"/>
      <c r="J807" s="3" t="s">
        <v>36</v>
      </c>
      <c r="K807" s="3" t="s">
        <v>19</v>
      </c>
      <c r="L807" s="1"/>
      <c r="N807" s="1"/>
      <c r="O807" s="1"/>
      <c r="P807" s="3" t="s">
        <v>26</v>
      </c>
      <c r="Q807" s="1" t="s">
        <v>1332</v>
      </c>
      <c r="R807" s="3" t="s">
        <v>21</v>
      </c>
    </row>
    <row r="808" spans="1:25" ht="42" x14ac:dyDescent="0.15">
      <c r="A808" s="2">
        <v>43572.777858159723</v>
      </c>
      <c r="B808" s="3" t="s">
        <v>97</v>
      </c>
      <c r="C808" s="3" t="s">
        <v>41</v>
      </c>
      <c r="D808" s="3" t="s">
        <v>23</v>
      </c>
      <c r="E808" s="1" t="s">
        <v>1333</v>
      </c>
      <c r="F808" s="1"/>
      <c r="G808" s="3" t="s">
        <v>161</v>
      </c>
      <c r="H808" s="3" t="s">
        <v>26</v>
      </c>
      <c r="I808" s="1" t="s">
        <v>1334</v>
      </c>
      <c r="J808" s="3"/>
      <c r="K808" s="3"/>
      <c r="L808" s="1"/>
      <c r="M808" s="3"/>
      <c r="N808" s="1"/>
      <c r="O808" s="1"/>
      <c r="P808" s="3" t="s">
        <v>26</v>
      </c>
      <c r="Q808" s="1" t="s">
        <v>1335</v>
      </c>
      <c r="R808" s="3" t="s">
        <v>1295</v>
      </c>
      <c r="S808" s="3"/>
      <c r="T808" s="3"/>
      <c r="U808" s="3"/>
      <c r="V808" s="3"/>
      <c r="W808" s="3"/>
      <c r="X808" s="3"/>
      <c r="Y808" s="3"/>
    </row>
    <row r="809" spans="1:25" ht="28" x14ac:dyDescent="0.15">
      <c r="A809" s="2">
        <v>43607.791711909726</v>
      </c>
      <c r="B809" s="3" t="s">
        <v>22</v>
      </c>
      <c r="C809" s="3" t="s">
        <v>317</v>
      </c>
      <c r="D809" s="3" t="s">
        <v>23</v>
      </c>
      <c r="E809" s="1"/>
      <c r="F809" s="1"/>
      <c r="I809" s="1"/>
      <c r="L809" s="1"/>
      <c r="N809" s="1"/>
      <c r="O809" s="1" t="s">
        <v>1336</v>
      </c>
      <c r="P809" s="3" t="s">
        <v>21</v>
      </c>
      <c r="Q809" s="1"/>
      <c r="R809" s="3" t="s">
        <v>21</v>
      </c>
    </row>
    <row r="810" spans="1:25" ht="14" x14ac:dyDescent="0.15">
      <c r="A810" s="2">
        <v>43607.795259340273</v>
      </c>
      <c r="B810" s="3" t="s">
        <v>22</v>
      </c>
      <c r="C810" s="3" t="s">
        <v>50</v>
      </c>
      <c r="D810" s="3" t="s">
        <v>68</v>
      </c>
      <c r="E810" s="1"/>
      <c r="F810" s="1"/>
      <c r="I810" s="1"/>
      <c r="L810" s="1"/>
      <c r="N810" s="1"/>
      <c r="O810" s="1" t="s">
        <v>1337</v>
      </c>
      <c r="P810" s="3" t="s">
        <v>20</v>
      </c>
      <c r="Q810" s="1"/>
      <c r="R810" s="3" t="s">
        <v>21</v>
      </c>
    </row>
    <row r="811" spans="1:25" ht="140" x14ac:dyDescent="0.15">
      <c r="A811" s="2">
        <v>43771.706269131944</v>
      </c>
      <c r="B811" s="3" t="s">
        <v>16</v>
      </c>
      <c r="C811" s="3" t="s">
        <v>29</v>
      </c>
      <c r="D811" s="3" t="s">
        <v>23</v>
      </c>
      <c r="E811" s="1" t="s">
        <v>1338</v>
      </c>
      <c r="F811" s="1"/>
      <c r="I811" s="1"/>
      <c r="J811" s="3" t="s">
        <v>36</v>
      </c>
      <c r="K811" s="3" t="s">
        <v>19</v>
      </c>
      <c r="L811" s="1" t="s">
        <v>1339</v>
      </c>
      <c r="N811" s="1"/>
      <c r="O811" s="1"/>
      <c r="P811" s="3" t="s">
        <v>26</v>
      </c>
      <c r="Q811" s="1" t="s">
        <v>1340</v>
      </c>
      <c r="R811" s="3" t="s">
        <v>21</v>
      </c>
    </row>
    <row r="812" spans="1:25" ht="42" x14ac:dyDescent="0.15">
      <c r="A812" s="2">
        <v>43597.357934432875</v>
      </c>
      <c r="B812" s="3" t="s">
        <v>22</v>
      </c>
      <c r="C812" s="3" t="s">
        <v>29</v>
      </c>
      <c r="D812" s="3" t="s">
        <v>23</v>
      </c>
      <c r="E812" s="1" t="s">
        <v>1341</v>
      </c>
      <c r="F812" s="1"/>
      <c r="G812" s="3"/>
      <c r="H812" s="3"/>
      <c r="I812" s="1"/>
      <c r="J812" s="3"/>
      <c r="K812" s="3"/>
      <c r="L812" s="1"/>
      <c r="M812" s="3"/>
      <c r="N812" s="1"/>
      <c r="O812" s="1" t="s">
        <v>1342</v>
      </c>
      <c r="P812" s="3" t="s">
        <v>26</v>
      </c>
      <c r="Q812" s="1" t="s">
        <v>1343</v>
      </c>
      <c r="R812" s="3" t="s">
        <v>1295</v>
      </c>
      <c r="S812" s="3"/>
      <c r="T812" s="3"/>
      <c r="U812" s="3"/>
      <c r="V812" s="3"/>
      <c r="W812" s="3"/>
      <c r="X812" s="3"/>
      <c r="Y812" s="3"/>
    </row>
    <row r="813" spans="1:25" ht="28" x14ac:dyDescent="0.15">
      <c r="A813" s="2">
        <v>43608.134378148148</v>
      </c>
      <c r="B813" s="3" t="s">
        <v>22</v>
      </c>
      <c r="C813" s="3" t="s">
        <v>17</v>
      </c>
      <c r="D813" s="3" t="s">
        <v>23</v>
      </c>
      <c r="E813" s="1" t="s">
        <v>1344</v>
      </c>
      <c r="F813" s="1"/>
      <c r="I813" s="1"/>
      <c r="L813" s="1"/>
      <c r="N813" s="1"/>
      <c r="O813" s="1" t="s">
        <v>1345</v>
      </c>
      <c r="P813" s="3" t="s">
        <v>20</v>
      </c>
      <c r="Q813" s="1" t="s">
        <v>1346</v>
      </c>
      <c r="R813" s="3" t="s">
        <v>21</v>
      </c>
    </row>
    <row r="814" spans="1:25" ht="70" x14ac:dyDescent="0.15">
      <c r="A814" s="2">
        <v>43608.334239236108</v>
      </c>
      <c r="B814" s="3" t="s">
        <v>37</v>
      </c>
      <c r="C814" s="3" t="s">
        <v>17</v>
      </c>
      <c r="D814" s="3" t="s">
        <v>23</v>
      </c>
      <c r="E814" s="1" t="s">
        <v>1347</v>
      </c>
      <c r="F814" s="1"/>
      <c r="I814" s="1"/>
      <c r="L814" s="1"/>
      <c r="M814" s="3" t="s">
        <v>20</v>
      </c>
      <c r="N814" s="1" t="s">
        <v>1348</v>
      </c>
      <c r="O814" s="1"/>
      <c r="P814" s="3" t="s">
        <v>26</v>
      </c>
      <c r="Q814" s="1"/>
      <c r="R814" s="3" t="s">
        <v>21</v>
      </c>
    </row>
    <row r="815" spans="1:25" ht="14" x14ac:dyDescent="0.15">
      <c r="A815" s="2">
        <v>43608.561649733798</v>
      </c>
      <c r="B815" s="3" t="s">
        <v>22</v>
      </c>
      <c r="C815" s="3" t="s">
        <v>29</v>
      </c>
      <c r="D815" s="3" t="s">
        <v>23</v>
      </c>
      <c r="E815" s="1"/>
      <c r="F815" s="1"/>
      <c r="I815" s="1"/>
      <c r="L815" s="1"/>
      <c r="N815" s="1"/>
      <c r="O815" s="1" t="s">
        <v>1349</v>
      </c>
      <c r="P815" s="3" t="s">
        <v>26</v>
      </c>
      <c r="Q815" s="1"/>
      <c r="R815" s="3" t="s">
        <v>21</v>
      </c>
    </row>
    <row r="816" spans="1:25" ht="70" x14ac:dyDescent="0.15">
      <c r="A816" s="2">
        <v>43608.781459189813</v>
      </c>
      <c r="B816" s="3" t="s">
        <v>22</v>
      </c>
      <c r="C816" s="3" t="s">
        <v>101</v>
      </c>
      <c r="D816" s="3" t="s">
        <v>424</v>
      </c>
      <c r="E816" s="1"/>
      <c r="F816" s="1"/>
      <c r="I816" s="1"/>
      <c r="L816" s="1"/>
      <c r="N816" s="1"/>
      <c r="O816" s="1" t="s">
        <v>1350</v>
      </c>
      <c r="P816" s="3" t="s">
        <v>26</v>
      </c>
      <c r="Q816" s="1"/>
    </row>
    <row r="817" spans="1:17" ht="14" x14ac:dyDescent="0.15">
      <c r="A817" s="2">
        <v>43609.148704664352</v>
      </c>
      <c r="B817" s="3" t="s">
        <v>22</v>
      </c>
      <c r="C817" s="3" t="s">
        <v>317</v>
      </c>
      <c r="D817" s="3" t="s">
        <v>23</v>
      </c>
      <c r="E817" s="1" t="s">
        <v>1351</v>
      </c>
      <c r="F817" s="1"/>
      <c r="I817" s="1"/>
      <c r="L817" s="1"/>
      <c r="N817" s="1"/>
      <c r="O817" s="1"/>
      <c r="P817" s="3" t="s">
        <v>26</v>
      </c>
      <c r="Q817" s="1" t="s">
        <v>1352</v>
      </c>
    </row>
    <row r="818" spans="1:17" ht="14" x14ac:dyDescent="0.15">
      <c r="A818" s="2">
        <v>43609.237786585647</v>
      </c>
      <c r="B818" s="3" t="s">
        <v>37</v>
      </c>
      <c r="C818" s="3" t="s">
        <v>29</v>
      </c>
      <c r="D818" s="3" t="s">
        <v>23</v>
      </c>
      <c r="E818" s="1" t="s">
        <v>1353</v>
      </c>
      <c r="F818" s="1"/>
      <c r="I818" s="1"/>
      <c r="L818" s="1"/>
      <c r="M818" s="3" t="s">
        <v>20</v>
      </c>
      <c r="N818" s="1"/>
      <c r="O818" s="1"/>
      <c r="P818" s="3" t="s">
        <v>26</v>
      </c>
      <c r="Q818" s="1"/>
    </row>
    <row r="819" spans="1:17" ht="28" x14ac:dyDescent="0.15">
      <c r="A819" s="2">
        <v>43609.254775439811</v>
      </c>
      <c r="B819" s="3" t="s">
        <v>22</v>
      </c>
      <c r="C819" s="3" t="s">
        <v>17</v>
      </c>
      <c r="D819" s="3" t="s">
        <v>23</v>
      </c>
      <c r="E819" s="1"/>
      <c r="F819" s="1"/>
      <c r="I819" s="1"/>
      <c r="L819" s="1"/>
      <c r="N819" s="1"/>
      <c r="O819" s="1" t="s">
        <v>1354</v>
      </c>
      <c r="P819" s="3" t="s">
        <v>26</v>
      </c>
      <c r="Q819" s="1" t="s">
        <v>1355</v>
      </c>
    </row>
    <row r="820" spans="1:17" ht="28" x14ac:dyDescent="0.15">
      <c r="A820" s="2">
        <v>43609.278703726857</v>
      </c>
      <c r="B820" s="3" t="s">
        <v>22</v>
      </c>
      <c r="C820" s="3" t="s">
        <v>19</v>
      </c>
      <c r="D820" s="3" t="s">
        <v>23</v>
      </c>
      <c r="E820" s="1" t="s">
        <v>1356</v>
      </c>
      <c r="F820" s="1"/>
      <c r="I820" s="1"/>
      <c r="L820" s="1"/>
      <c r="N820" s="1"/>
      <c r="O820" s="1" t="s">
        <v>1357</v>
      </c>
      <c r="Q820" s="1"/>
    </row>
    <row r="821" spans="1:17" ht="28" x14ac:dyDescent="0.15">
      <c r="A821" s="2">
        <v>43609.350079965283</v>
      </c>
      <c r="B821" s="3" t="s">
        <v>16</v>
      </c>
      <c r="C821" s="3" t="s">
        <v>29</v>
      </c>
      <c r="D821" s="3" t="s">
        <v>23</v>
      </c>
      <c r="E821" s="1"/>
      <c r="F821" s="1"/>
      <c r="I821" s="1"/>
      <c r="J821" s="3" t="s">
        <v>43</v>
      </c>
      <c r="K821" s="3" t="s">
        <v>19</v>
      </c>
      <c r="L821" s="1" t="s">
        <v>1358</v>
      </c>
      <c r="N821" s="1"/>
      <c r="O821" s="1"/>
      <c r="P821" s="3" t="s">
        <v>26</v>
      </c>
      <c r="Q821" s="1" t="s">
        <v>1359</v>
      </c>
    </row>
    <row r="822" spans="1:17" ht="13" x14ac:dyDescent="0.15">
      <c r="A822" s="2">
        <v>43609.61588297454</v>
      </c>
      <c r="B822" s="3" t="s">
        <v>22</v>
      </c>
      <c r="C822" s="3" t="s">
        <v>19</v>
      </c>
      <c r="D822" s="3" t="s">
        <v>68</v>
      </c>
      <c r="E822" s="1"/>
      <c r="F822" s="1"/>
      <c r="I822" s="1"/>
      <c r="L822" s="1"/>
      <c r="N822" s="1"/>
      <c r="O822" s="1"/>
      <c r="P822" s="3" t="s">
        <v>20</v>
      </c>
      <c r="Q822" s="1"/>
    </row>
    <row r="823" spans="1:17" ht="14" x14ac:dyDescent="0.15">
      <c r="A823" s="2">
        <v>43609.841272372687</v>
      </c>
      <c r="B823" s="3" t="s">
        <v>22</v>
      </c>
      <c r="C823" s="3" t="s">
        <v>19</v>
      </c>
      <c r="D823" s="3" t="s">
        <v>23</v>
      </c>
      <c r="E823" s="1" t="s">
        <v>1360</v>
      </c>
      <c r="F823" s="1"/>
      <c r="I823" s="1"/>
      <c r="L823" s="1"/>
      <c r="N823" s="1"/>
      <c r="O823" s="1" t="s">
        <v>1361</v>
      </c>
      <c r="P823" s="3" t="s">
        <v>26</v>
      </c>
      <c r="Q823" s="1" t="s">
        <v>1362</v>
      </c>
    </row>
    <row r="824" spans="1:17" ht="13" x14ac:dyDescent="0.15">
      <c r="A824" s="2">
        <v>43609.879221701391</v>
      </c>
      <c r="B824" s="3" t="s">
        <v>37</v>
      </c>
      <c r="C824" s="3" t="s">
        <v>90</v>
      </c>
      <c r="D824" s="3" t="s">
        <v>23</v>
      </c>
      <c r="E824" s="1"/>
      <c r="F824" s="1"/>
      <c r="I824" s="1"/>
      <c r="L824" s="1"/>
      <c r="M824" s="3" t="s">
        <v>26</v>
      </c>
      <c r="N824" s="1"/>
      <c r="O824" s="1"/>
      <c r="P824" s="3" t="s">
        <v>26</v>
      </c>
      <c r="Q824" s="1"/>
    </row>
    <row r="825" spans="1:17" ht="14" x14ac:dyDescent="0.15">
      <c r="A825" s="2">
        <v>43609.990415578708</v>
      </c>
      <c r="B825" s="3" t="s">
        <v>22</v>
      </c>
      <c r="C825" s="3" t="s">
        <v>120</v>
      </c>
      <c r="D825" s="4" t="s">
        <v>68</v>
      </c>
      <c r="E825" s="1" t="s">
        <v>1363</v>
      </c>
      <c r="F825" s="1"/>
      <c r="I825" s="1"/>
      <c r="L825" s="1"/>
      <c r="N825" s="1"/>
      <c r="O825" s="1" t="s">
        <v>1364</v>
      </c>
      <c r="P825" s="3" t="s">
        <v>26</v>
      </c>
      <c r="Q825" s="1"/>
    </row>
    <row r="826" spans="1:17" ht="28" x14ac:dyDescent="0.15">
      <c r="A826" s="2">
        <v>43610.102177673616</v>
      </c>
      <c r="B826" s="3" t="s">
        <v>37</v>
      </c>
      <c r="C826" s="3" t="s">
        <v>19</v>
      </c>
      <c r="D826" s="3" t="s">
        <v>68</v>
      </c>
      <c r="E826" s="1" t="s">
        <v>1365</v>
      </c>
      <c r="F826" s="1"/>
      <c r="I826" s="1"/>
      <c r="L826" s="1"/>
      <c r="M826" s="3" t="s">
        <v>20</v>
      </c>
      <c r="N826" s="1" t="s">
        <v>1366</v>
      </c>
      <c r="O826" s="1"/>
      <c r="P826" s="3" t="s">
        <v>26</v>
      </c>
      <c r="Q826" s="1"/>
    </row>
    <row r="827" spans="1:17" ht="70" x14ac:dyDescent="0.15">
      <c r="A827" s="2">
        <v>43610.26622719907</v>
      </c>
      <c r="B827" s="3" t="s">
        <v>22</v>
      </c>
      <c r="C827" s="3" t="s">
        <v>17</v>
      </c>
      <c r="D827" s="3" t="s">
        <v>23</v>
      </c>
      <c r="E827" s="1"/>
      <c r="F827" s="1"/>
      <c r="I827" s="1"/>
      <c r="L827" s="1"/>
      <c r="N827" s="1"/>
      <c r="O827" s="1" t="s">
        <v>1367</v>
      </c>
      <c r="P827" s="3" t="s">
        <v>26</v>
      </c>
      <c r="Q827" s="1"/>
    </row>
    <row r="828" spans="1:17" ht="196" x14ac:dyDescent="0.15">
      <c r="A828" s="2">
        <v>43610.556286527775</v>
      </c>
      <c r="B828" s="3" t="s">
        <v>37</v>
      </c>
      <c r="C828" s="3" t="s">
        <v>180</v>
      </c>
      <c r="D828" s="9" t="s">
        <v>368</v>
      </c>
      <c r="E828" s="1" t="s">
        <v>1368</v>
      </c>
      <c r="F828" s="1"/>
      <c r="I828" s="1"/>
      <c r="L828" s="1"/>
      <c r="M828" s="3" t="s">
        <v>20</v>
      </c>
      <c r="N828" s="1" t="s">
        <v>1369</v>
      </c>
      <c r="O828" s="1"/>
      <c r="P828" s="3" t="s">
        <v>26</v>
      </c>
      <c r="Q828" s="1" t="s">
        <v>1370</v>
      </c>
    </row>
    <row r="829" spans="1:17" ht="13" x14ac:dyDescent="0.15">
      <c r="A829" s="2">
        <v>43610.564209131946</v>
      </c>
      <c r="B829" s="3" t="s">
        <v>16</v>
      </c>
      <c r="C829" s="3" t="s">
        <v>19</v>
      </c>
      <c r="D829" s="3" t="s">
        <v>68</v>
      </c>
      <c r="E829" s="1"/>
      <c r="F829" s="1"/>
      <c r="I829" s="1"/>
      <c r="J829" s="3" t="s">
        <v>85</v>
      </c>
      <c r="K829" s="3" t="s">
        <v>19</v>
      </c>
      <c r="L829" s="1"/>
      <c r="N829" s="1"/>
      <c r="O829" s="1"/>
      <c r="P829" s="3" t="s">
        <v>20</v>
      </c>
      <c r="Q829" s="1"/>
    </row>
    <row r="830" spans="1:17" ht="28" x14ac:dyDescent="0.15">
      <c r="A830" s="2">
        <v>43610.705884988427</v>
      </c>
      <c r="B830" s="3" t="s">
        <v>22</v>
      </c>
      <c r="C830" s="3" t="s">
        <v>19</v>
      </c>
      <c r="D830" s="3" t="s">
        <v>23</v>
      </c>
      <c r="E830" s="1" t="s">
        <v>1371</v>
      </c>
      <c r="F830" s="1"/>
      <c r="I830" s="1"/>
      <c r="L830" s="1"/>
      <c r="N830" s="1"/>
      <c r="O830" s="1" t="s">
        <v>1372</v>
      </c>
      <c r="P830" s="3" t="s">
        <v>26</v>
      </c>
      <c r="Q830" s="1" t="s">
        <v>1373</v>
      </c>
    </row>
    <row r="831" spans="1:17" ht="13" x14ac:dyDescent="0.15">
      <c r="A831" s="2">
        <v>43610.714670324072</v>
      </c>
      <c r="B831" s="3" t="s">
        <v>37</v>
      </c>
      <c r="C831" s="3" t="s">
        <v>156</v>
      </c>
      <c r="D831" s="3" t="s">
        <v>23</v>
      </c>
      <c r="E831" s="1"/>
      <c r="F831" s="1"/>
      <c r="I831" s="1"/>
      <c r="L831" s="1"/>
      <c r="M831" s="3" t="s">
        <v>26</v>
      </c>
      <c r="N831" s="1"/>
      <c r="O831" s="1"/>
      <c r="P831" s="3" t="s">
        <v>26</v>
      </c>
      <c r="Q831" s="1"/>
    </row>
    <row r="832" spans="1:17" ht="28" x14ac:dyDescent="0.15">
      <c r="A832" s="2">
        <v>43610.733164456018</v>
      </c>
      <c r="B832" s="3" t="s">
        <v>22</v>
      </c>
      <c r="C832" s="3" t="s">
        <v>19</v>
      </c>
      <c r="D832" s="3" t="s">
        <v>23</v>
      </c>
      <c r="E832" s="1"/>
      <c r="F832" s="1"/>
      <c r="I832" s="1"/>
      <c r="L832" s="1"/>
      <c r="N832" s="1"/>
      <c r="O832" s="1" t="s">
        <v>1374</v>
      </c>
      <c r="P832" s="3" t="s">
        <v>26</v>
      </c>
      <c r="Q832" s="1"/>
    </row>
    <row r="833" spans="1:17" ht="13" x14ac:dyDescent="0.15">
      <c r="A833" s="2">
        <v>43610.757916979172</v>
      </c>
      <c r="B833" s="3" t="s">
        <v>22</v>
      </c>
      <c r="C833" s="3" t="s">
        <v>19</v>
      </c>
      <c r="D833" s="3" t="s">
        <v>23</v>
      </c>
      <c r="E833" s="1"/>
      <c r="F833" s="1"/>
      <c r="I833" s="1"/>
      <c r="L833" s="1"/>
      <c r="N833" s="1"/>
      <c r="O833" s="1"/>
      <c r="P833" s="3" t="s">
        <v>20</v>
      </c>
      <c r="Q833" s="1"/>
    </row>
    <row r="834" spans="1:17" ht="42" x14ac:dyDescent="0.15">
      <c r="A834" s="2">
        <v>43610.950828900459</v>
      </c>
      <c r="B834" s="3" t="s">
        <v>37</v>
      </c>
      <c r="C834" s="3" t="s">
        <v>180</v>
      </c>
      <c r="D834" s="3" t="s">
        <v>23</v>
      </c>
      <c r="E834" s="1"/>
      <c r="F834" s="1"/>
      <c r="I834" s="1"/>
      <c r="L834" s="1"/>
      <c r="M834" s="3" t="s">
        <v>20</v>
      </c>
      <c r="N834" s="1" t="s">
        <v>1375</v>
      </c>
      <c r="O834" s="1"/>
      <c r="P834" s="3" t="s">
        <v>26</v>
      </c>
      <c r="Q834" s="1"/>
    </row>
    <row r="835" spans="1:17" ht="56" x14ac:dyDescent="0.15">
      <c r="A835" s="2">
        <v>43611.011516296297</v>
      </c>
      <c r="B835" s="3" t="s">
        <v>16</v>
      </c>
      <c r="C835" s="3" t="s">
        <v>29</v>
      </c>
      <c r="D835" s="3" t="s">
        <v>23</v>
      </c>
      <c r="E835" s="1"/>
      <c r="F835" s="1"/>
      <c r="I835" s="1"/>
      <c r="J835" s="3" t="s">
        <v>18</v>
      </c>
      <c r="K835" s="3" t="s">
        <v>19</v>
      </c>
      <c r="L835" s="1" t="s">
        <v>1376</v>
      </c>
      <c r="N835" s="1"/>
      <c r="O835" s="1"/>
      <c r="P835" s="3" t="s">
        <v>20</v>
      </c>
      <c r="Q835" s="1"/>
    </row>
    <row r="836" spans="1:17" ht="14" x14ac:dyDescent="0.15">
      <c r="A836" s="2">
        <v>43611.53747116898</v>
      </c>
      <c r="B836" s="3" t="s">
        <v>16</v>
      </c>
      <c r="C836" s="3" t="s">
        <v>180</v>
      </c>
      <c r="D836" s="3" t="s">
        <v>23</v>
      </c>
      <c r="E836" s="1" t="s">
        <v>1377</v>
      </c>
      <c r="F836" s="1"/>
      <c r="I836" s="1"/>
      <c r="J836" s="3" t="s">
        <v>43</v>
      </c>
      <c r="K836" s="3" t="s">
        <v>19</v>
      </c>
      <c r="L836" s="1"/>
      <c r="N836" s="1"/>
      <c r="O836" s="1"/>
      <c r="P836" s="3" t="s">
        <v>26</v>
      </c>
      <c r="Q836" s="1" t="s">
        <v>1378</v>
      </c>
    </row>
    <row r="837" spans="1:17" ht="13" x14ac:dyDescent="0.15">
      <c r="A837" s="2">
        <v>43611.697014293983</v>
      </c>
      <c r="B837" s="3" t="s">
        <v>16</v>
      </c>
      <c r="C837" s="3" t="s">
        <v>19</v>
      </c>
      <c r="D837" s="3" t="s">
        <v>23</v>
      </c>
      <c r="E837" s="1"/>
      <c r="F837" s="1"/>
      <c r="I837" s="1"/>
      <c r="J837" s="3" t="s">
        <v>36</v>
      </c>
      <c r="K837" s="3" t="s">
        <v>19</v>
      </c>
      <c r="L837" s="1"/>
      <c r="N837" s="1"/>
      <c r="O837" s="1"/>
      <c r="P837" s="3" t="s">
        <v>20</v>
      </c>
      <c r="Q837" s="1"/>
    </row>
    <row r="838" spans="1:17" ht="14" x14ac:dyDescent="0.15">
      <c r="A838" s="2">
        <v>43611.764937766202</v>
      </c>
      <c r="B838" s="3" t="s">
        <v>22</v>
      </c>
      <c r="C838" s="3" t="s">
        <v>29</v>
      </c>
      <c r="D838" s="3" t="s">
        <v>23</v>
      </c>
      <c r="E838" s="1"/>
      <c r="F838" s="1"/>
      <c r="I838" s="1"/>
      <c r="L838" s="1"/>
      <c r="N838" s="1"/>
      <c r="O838" s="1" t="s">
        <v>1379</v>
      </c>
      <c r="P838" s="3" t="s">
        <v>26</v>
      </c>
      <c r="Q838" s="1"/>
    </row>
    <row r="839" spans="1:17" ht="14" x14ac:dyDescent="0.15">
      <c r="A839" s="2">
        <v>43611.826541886578</v>
      </c>
      <c r="B839" s="3" t="s">
        <v>37</v>
      </c>
      <c r="C839" s="3" t="s">
        <v>17</v>
      </c>
      <c r="D839" s="3" t="s">
        <v>23</v>
      </c>
      <c r="E839" s="1"/>
      <c r="F839" s="1"/>
      <c r="I839" s="1"/>
      <c r="L839" s="1"/>
      <c r="M839" s="3" t="s">
        <v>20</v>
      </c>
      <c r="N839" s="1" t="s">
        <v>1380</v>
      </c>
      <c r="O839" s="1"/>
      <c r="P839" s="3" t="s">
        <v>26</v>
      </c>
      <c r="Q839" s="1"/>
    </row>
    <row r="840" spans="1:17" ht="13" x14ac:dyDescent="0.15">
      <c r="A840" s="2">
        <v>43611.863256770834</v>
      </c>
      <c r="B840" s="3" t="s">
        <v>22</v>
      </c>
      <c r="E840" s="1"/>
      <c r="F840" s="1"/>
      <c r="I840" s="1"/>
      <c r="L840" s="1"/>
      <c r="N840" s="1"/>
      <c r="O840" s="1"/>
      <c r="P840" s="3" t="s">
        <v>26</v>
      </c>
      <c r="Q840" s="1"/>
    </row>
    <row r="841" spans="1:17" ht="13" x14ac:dyDescent="0.15">
      <c r="A841" s="2">
        <v>43611.86894951389</v>
      </c>
      <c r="B841" s="3" t="s">
        <v>16</v>
      </c>
      <c r="C841" s="3" t="s">
        <v>29</v>
      </c>
      <c r="D841" s="3" t="s">
        <v>23</v>
      </c>
      <c r="E841" s="1"/>
      <c r="F841" s="1"/>
      <c r="I841" s="1"/>
      <c r="J841" s="3" t="s">
        <v>36</v>
      </c>
      <c r="K841" s="3" t="s">
        <v>19</v>
      </c>
      <c r="L841" s="1"/>
      <c r="N841" s="1"/>
      <c r="O841" s="1"/>
      <c r="P841" s="3" t="s">
        <v>20</v>
      </c>
      <c r="Q841" s="1"/>
    </row>
    <row r="842" spans="1:17" ht="28" x14ac:dyDescent="0.15">
      <c r="A842" s="2">
        <v>43612.330360300926</v>
      </c>
      <c r="B842" s="3" t="s">
        <v>37</v>
      </c>
      <c r="C842" s="3" t="s">
        <v>90</v>
      </c>
      <c r="D842" s="3" t="s">
        <v>23</v>
      </c>
      <c r="E842" s="1" t="s">
        <v>1381</v>
      </c>
      <c r="F842" s="1"/>
      <c r="I842" s="1"/>
      <c r="L842" s="1"/>
      <c r="M842" s="3" t="s">
        <v>26</v>
      </c>
      <c r="N842" s="1" t="s">
        <v>1382</v>
      </c>
      <c r="O842" s="1"/>
      <c r="P842" s="3" t="s">
        <v>26</v>
      </c>
      <c r="Q842" s="1" t="s">
        <v>21</v>
      </c>
    </row>
    <row r="843" spans="1:17" ht="13" x14ac:dyDescent="0.15">
      <c r="A843" s="2">
        <v>43612.346864722218</v>
      </c>
      <c r="E843" s="1"/>
      <c r="F843" s="1"/>
      <c r="I843" s="1"/>
      <c r="L843" s="1"/>
      <c r="N843" s="1"/>
      <c r="O843" s="1"/>
      <c r="P843" s="3" t="s">
        <v>26</v>
      </c>
      <c r="Q843" s="1"/>
    </row>
    <row r="844" spans="1:17" ht="13" x14ac:dyDescent="0.15">
      <c r="A844" s="2">
        <v>43612.61086450232</v>
      </c>
      <c r="B844" s="3" t="s">
        <v>16</v>
      </c>
      <c r="C844" s="3" t="s">
        <v>31</v>
      </c>
      <c r="D844" s="3" t="s">
        <v>23</v>
      </c>
      <c r="E844" s="1"/>
      <c r="F844" s="1"/>
      <c r="I844" s="1"/>
      <c r="J844" s="3" t="s">
        <v>36</v>
      </c>
      <c r="K844" s="3" t="s">
        <v>19</v>
      </c>
      <c r="L844" s="1"/>
      <c r="N844" s="1"/>
      <c r="O844" s="1"/>
      <c r="P844" s="3" t="s">
        <v>20</v>
      </c>
      <c r="Q844" s="1"/>
    </row>
    <row r="845" spans="1:17" ht="56" x14ac:dyDescent="0.15">
      <c r="A845" s="2">
        <v>43612.698239768521</v>
      </c>
      <c r="B845" s="3" t="s">
        <v>16</v>
      </c>
      <c r="C845" s="3" t="s">
        <v>317</v>
      </c>
      <c r="D845" s="3" t="s">
        <v>23</v>
      </c>
      <c r="E845" s="1" t="s">
        <v>1383</v>
      </c>
      <c r="F845" s="1"/>
      <c r="I845" s="1"/>
      <c r="J845" s="3" t="s">
        <v>18</v>
      </c>
      <c r="K845" s="3" t="s">
        <v>19</v>
      </c>
      <c r="L845" s="1" t="s">
        <v>1384</v>
      </c>
      <c r="N845" s="1"/>
      <c r="O845" s="1"/>
      <c r="P845" s="3" t="s">
        <v>26</v>
      </c>
      <c r="Q845" s="1" t="s">
        <v>1385</v>
      </c>
    </row>
    <row r="846" spans="1:17" ht="14" x14ac:dyDescent="0.15">
      <c r="A846" s="2">
        <v>43612.706656400464</v>
      </c>
      <c r="B846" s="3" t="s">
        <v>22</v>
      </c>
      <c r="C846" s="3" t="s">
        <v>17</v>
      </c>
      <c r="D846" s="3" t="s">
        <v>68</v>
      </c>
      <c r="E846" s="1"/>
      <c r="F846" s="1"/>
      <c r="I846" s="1"/>
      <c r="L846" s="1"/>
      <c r="N846" s="1"/>
      <c r="O846" s="1" t="s">
        <v>153</v>
      </c>
      <c r="P846" s="3" t="s">
        <v>26</v>
      </c>
      <c r="Q846" s="1"/>
    </row>
    <row r="847" spans="1:17" ht="13" x14ac:dyDescent="0.15">
      <c r="A847" s="2">
        <v>43612.87901517361</v>
      </c>
      <c r="B847" s="3" t="s">
        <v>16</v>
      </c>
      <c r="C847" s="3" t="s">
        <v>19</v>
      </c>
      <c r="D847" s="9" t="s">
        <v>368</v>
      </c>
      <c r="E847" s="1"/>
      <c r="F847" s="1"/>
      <c r="I847" s="1"/>
      <c r="J847" s="3" t="s">
        <v>85</v>
      </c>
      <c r="K847" s="3" t="s">
        <v>105</v>
      </c>
      <c r="L847" s="1"/>
      <c r="N847" s="1"/>
      <c r="O847" s="1"/>
      <c r="P847" s="3" t="s">
        <v>26</v>
      </c>
      <c r="Q847" s="1"/>
    </row>
    <row r="848" spans="1:17" ht="13" x14ac:dyDescent="0.15">
      <c r="A848" s="2">
        <v>43613.25194292824</v>
      </c>
      <c r="B848" s="3" t="s">
        <v>16</v>
      </c>
      <c r="C848" s="3" t="s">
        <v>31</v>
      </c>
      <c r="D848" s="3" t="s">
        <v>23</v>
      </c>
      <c r="E848" s="1"/>
      <c r="F848" s="1"/>
      <c r="I848" s="1"/>
      <c r="J848" s="3" t="s">
        <v>18</v>
      </c>
      <c r="K848" s="3" t="s">
        <v>19</v>
      </c>
      <c r="L848" s="1"/>
      <c r="N848" s="1"/>
      <c r="O848" s="1"/>
      <c r="P848" s="3" t="s">
        <v>26</v>
      </c>
      <c r="Q848" s="1"/>
    </row>
    <row r="849" spans="1:17" ht="13" x14ac:dyDescent="0.15">
      <c r="A849" s="2">
        <v>43613.272485590278</v>
      </c>
      <c r="B849" s="3" t="s">
        <v>16</v>
      </c>
      <c r="C849" s="3" t="s">
        <v>50</v>
      </c>
      <c r="D849" s="3" t="s">
        <v>68</v>
      </c>
      <c r="E849" s="1"/>
      <c r="F849" s="1"/>
      <c r="I849" s="1"/>
      <c r="J849" s="3" t="s">
        <v>36</v>
      </c>
      <c r="K849" s="3" t="s">
        <v>19</v>
      </c>
      <c r="L849" s="1"/>
      <c r="N849" s="1"/>
      <c r="O849" s="1"/>
      <c r="P849" s="3" t="s">
        <v>26</v>
      </c>
      <c r="Q849" s="1"/>
    </row>
    <row r="850" spans="1:17" ht="42" x14ac:dyDescent="0.15">
      <c r="A850" s="2">
        <v>43613.985117731485</v>
      </c>
      <c r="B850" s="3" t="s">
        <v>22</v>
      </c>
      <c r="C850" s="3" t="s">
        <v>17</v>
      </c>
      <c r="D850" s="3" t="s">
        <v>23</v>
      </c>
      <c r="E850" s="1" t="s">
        <v>1386</v>
      </c>
      <c r="F850" s="1"/>
      <c r="I850" s="1"/>
      <c r="L850" s="1"/>
      <c r="N850" s="1"/>
      <c r="O850" s="1" t="s">
        <v>1387</v>
      </c>
      <c r="P850" s="3" t="s">
        <v>26</v>
      </c>
      <c r="Q850" s="1"/>
    </row>
    <row r="851" spans="1:17" ht="56" x14ac:dyDescent="0.15">
      <c r="A851" s="2">
        <v>43614.422817013889</v>
      </c>
      <c r="B851" s="3" t="s">
        <v>97</v>
      </c>
      <c r="C851" s="3" t="s">
        <v>279</v>
      </c>
      <c r="D851" s="3" t="s">
        <v>68</v>
      </c>
      <c r="E851" s="1" t="s">
        <v>1388</v>
      </c>
      <c r="F851" s="1"/>
      <c r="G851" s="3" t="s">
        <v>18</v>
      </c>
      <c r="H851" s="3" t="s">
        <v>26</v>
      </c>
      <c r="I851" s="1" t="s">
        <v>1389</v>
      </c>
      <c r="J851" s="3" t="s">
        <v>18</v>
      </c>
      <c r="K851" s="3" t="s">
        <v>105</v>
      </c>
      <c r="L851" s="1" t="s">
        <v>1390</v>
      </c>
      <c r="N851" s="1"/>
      <c r="O851" s="1"/>
      <c r="P851" s="3" t="s">
        <v>26</v>
      </c>
      <c r="Q851" s="1" t="s">
        <v>1391</v>
      </c>
    </row>
    <row r="852" spans="1:17" ht="13" x14ac:dyDescent="0.15">
      <c r="A852" s="2">
        <v>43614.826138657409</v>
      </c>
      <c r="B852" s="3" t="s">
        <v>16</v>
      </c>
      <c r="C852" s="3" t="s">
        <v>19</v>
      </c>
      <c r="D852" s="3" t="s">
        <v>23</v>
      </c>
      <c r="E852" s="1"/>
      <c r="F852" s="1"/>
      <c r="I852" s="1"/>
      <c r="K852" s="3" t="s">
        <v>19</v>
      </c>
      <c r="L852" s="1"/>
      <c r="N852" s="1"/>
      <c r="O852" s="1"/>
      <c r="P852" s="3" t="s">
        <v>20</v>
      </c>
      <c r="Q852" s="1"/>
    </row>
    <row r="853" spans="1:17" ht="28" x14ac:dyDescent="0.15">
      <c r="A853" s="2">
        <v>43615.116614988423</v>
      </c>
      <c r="B853" s="3" t="s">
        <v>16</v>
      </c>
      <c r="C853" s="3" t="s">
        <v>29</v>
      </c>
      <c r="D853" s="3" t="s">
        <v>23</v>
      </c>
      <c r="E853" s="1" t="s">
        <v>1392</v>
      </c>
      <c r="F853" s="1"/>
      <c r="I853" s="1"/>
      <c r="J853" s="3" t="s">
        <v>18</v>
      </c>
      <c r="K853" s="3" t="s">
        <v>19</v>
      </c>
      <c r="L853" s="1" t="s">
        <v>1393</v>
      </c>
      <c r="N853" s="1"/>
      <c r="O853" s="1"/>
      <c r="P853" s="3" t="s">
        <v>26</v>
      </c>
      <c r="Q853" s="1" t="s">
        <v>1394</v>
      </c>
    </row>
    <row r="854" spans="1:17" ht="98" x14ac:dyDescent="0.15">
      <c r="A854" s="2">
        <v>43615.595770879634</v>
      </c>
      <c r="B854" s="3" t="s">
        <v>22</v>
      </c>
      <c r="C854" s="3" t="s">
        <v>1395</v>
      </c>
      <c r="D854" s="3" t="s">
        <v>68</v>
      </c>
      <c r="E854" s="1" t="s">
        <v>1396</v>
      </c>
      <c r="F854" s="1"/>
      <c r="I854" s="1"/>
      <c r="L854" s="1"/>
      <c r="N854" s="1"/>
      <c r="O854" s="1" t="s">
        <v>1397</v>
      </c>
      <c r="P854" s="3" t="s">
        <v>26</v>
      </c>
      <c r="Q854" s="1" t="s">
        <v>1398</v>
      </c>
    </row>
    <row r="855" spans="1:17" ht="14" x14ac:dyDescent="0.15">
      <c r="A855" s="2">
        <v>43615.960821932866</v>
      </c>
      <c r="B855" s="3" t="s">
        <v>16</v>
      </c>
      <c r="C855" s="3" t="s">
        <v>19</v>
      </c>
      <c r="D855" s="3" t="s">
        <v>472</v>
      </c>
      <c r="E855" s="1" t="s">
        <v>1399</v>
      </c>
      <c r="F855" s="1"/>
      <c r="I855" s="1"/>
      <c r="J855" s="3" t="s">
        <v>18</v>
      </c>
      <c r="K855" s="3" t="s">
        <v>19</v>
      </c>
      <c r="L855" s="1" t="s">
        <v>1400</v>
      </c>
      <c r="N855" s="1"/>
      <c r="O855" s="1"/>
      <c r="P855" s="3" t="s">
        <v>20</v>
      </c>
      <c r="Q855" s="1" t="s">
        <v>1401</v>
      </c>
    </row>
    <row r="856" spans="1:17" ht="42" x14ac:dyDescent="0.15">
      <c r="A856" s="2">
        <v>43616.859391041668</v>
      </c>
      <c r="B856" s="3" t="s">
        <v>22</v>
      </c>
      <c r="C856" s="3" t="s">
        <v>295</v>
      </c>
      <c r="D856" s="9" t="s">
        <v>368</v>
      </c>
      <c r="E856" s="1" t="s">
        <v>1402</v>
      </c>
      <c r="F856" s="1"/>
      <c r="I856" s="1"/>
      <c r="L856" s="1"/>
      <c r="N856" s="1"/>
      <c r="O856" s="1" t="s">
        <v>1403</v>
      </c>
      <c r="P856" s="3" t="s">
        <v>26</v>
      </c>
      <c r="Q856" s="1" t="s">
        <v>1404</v>
      </c>
    </row>
    <row r="857" spans="1:17" ht="70" x14ac:dyDescent="0.15">
      <c r="A857" s="2">
        <v>43617.593583344904</v>
      </c>
      <c r="B857" s="3" t="s">
        <v>16</v>
      </c>
      <c r="C857" s="3" t="s">
        <v>19</v>
      </c>
      <c r="D857" s="3" t="s">
        <v>23</v>
      </c>
      <c r="E857" s="1" t="s">
        <v>1405</v>
      </c>
      <c r="F857" s="1"/>
      <c r="I857" s="1"/>
      <c r="J857" s="3" t="s">
        <v>18</v>
      </c>
      <c r="K857" s="3" t="s">
        <v>105</v>
      </c>
      <c r="L857" s="1" t="s">
        <v>1406</v>
      </c>
      <c r="N857" s="1"/>
      <c r="O857" s="1"/>
      <c r="P857" s="3" t="s">
        <v>26</v>
      </c>
      <c r="Q857" s="1" t="s">
        <v>1407</v>
      </c>
    </row>
    <row r="858" spans="1:17" ht="13" x14ac:dyDescent="0.15">
      <c r="A858" s="2">
        <v>43617.86890001157</v>
      </c>
      <c r="B858" s="3" t="s">
        <v>16</v>
      </c>
      <c r="C858" s="3" t="s">
        <v>19</v>
      </c>
      <c r="D858" s="3" t="s">
        <v>23</v>
      </c>
      <c r="E858" s="1"/>
      <c r="F858" s="1"/>
      <c r="I858" s="1"/>
      <c r="J858" s="3" t="s">
        <v>18</v>
      </c>
      <c r="K858" s="3" t="s">
        <v>19</v>
      </c>
      <c r="L858" s="1"/>
      <c r="N858" s="1"/>
      <c r="O858" s="1"/>
      <c r="P858" s="3" t="s">
        <v>26</v>
      </c>
      <c r="Q858" s="1"/>
    </row>
    <row r="859" spans="1:17" ht="28" x14ac:dyDescent="0.15">
      <c r="A859" s="2">
        <v>43618.888037824072</v>
      </c>
      <c r="B859" s="3" t="s">
        <v>16</v>
      </c>
      <c r="C859" s="3" t="s">
        <v>29</v>
      </c>
      <c r="D859" s="3" t="s">
        <v>23</v>
      </c>
      <c r="E859" s="1" t="s">
        <v>1408</v>
      </c>
      <c r="F859" s="1"/>
      <c r="I859" s="1"/>
      <c r="J859" s="3" t="s">
        <v>36</v>
      </c>
      <c r="K859" s="3" t="s">
        <v>19</v>
      </c>
      <c r="L859" s="1"/>
      <c r="N859" s="1"/>
      <c r="O859" s="1"/>
      <c r="P859" s="3" t="s">
        <v>26</v>
      </c>
      <c r="Q859" s="1"/>
    </row>
    <row r="860" spans="1:17" ht="42" x14ac:dyDescent="0.15">
      <c r="A860" s="2">
        <v>43618.920396122689</v>
      </c>
      <c r="B860" s="3" t="s">
        <v>22</v>
      </c>
      <c r="C860" s="3" t="s">
        <v>31</v>
      </c>
      <c r="D860" s="3" t="s">
        <v>23</v>
      </c>
      <c r="E860" s="1"/>
      <c r="F860" s="1"/>
      <c r="I860" s="1"/>
      <c r="L860" s="1"/>
      <c r="N860" s="1"/>
      <c r="O860" s="1" t="s">
        <v>1409</v>
      </c>
      <c r="P860" s="3" t="s">
        <v>20</v>
      </c>
      <c r="Q860" s="1"/>
    </row>
    <row r="861" spans="1:17" ht="14" x14ac:dyDescent="0.15">
      <c r="A861" s="2">
        <v>43619.032096875002</v>
      </c>
      <c r="B861" s="3" t="s">
        <v>22</v>
      </c>
      <c r="C861" s="3" t="s">
        <v>19</v>
      </c>
      <c r="D861" s="3" t="s">
        <v>68</v>
      </c>
      <c r="E861" s="1"/>
      <c r="F861" s="1"/>
      <c r="I861" s="1"/>
      <c r="L861" s="1"/>
      <c r="N861" s="1"/>
      <c r="O861" s="1" t="s">
        <v>1337</v>
      </c>
      <c r="P861" s="3" t="s">
        <v>26</v>
      </c>
      <c r="Q861" s="1"/>
    </row>
    <row r="862" spans="1:17" ht="28" x14ac:dyDescent="0.15">
      <c r="A862" s="2">
        <v>43619.064661446755</v>
      </c>
      <c r="B862" s="3" t="s">
        <v>16</v>
      </c>
      <c r="C862" s="3" t="s">
        <v>19</v>
      </c>
      <c r="D862" s="3" t="s">
        <v>23</v>
      </c>
      <c r="E862" s="1" t="s">
        <v>1410</v>
      </c>
      <c r="F862" s="1"/>
      <c r="I862" s="1"/>
      <c r="J862" s="3" t="s">
        <v>18</v>
      </c>
      <c r="K862" s="3" t="s">
        <v>19</v>
      </c>
      <c r="L862" s="1"/>
      <c r="N862" s="1"/>
      <c r="O862" s="1"/>
      <c r="P862" s="3" t="s">
        <v>26</v>
      </c>
      <c r="Q862" s="1"/>
    </row>
    <row r="863" spans="1:17" ht="42" x14ac:dyDescent="0.15">
      <c r="A863" s="2">
        <v>43619.261117430557</v>
      </c>
      <c r="B863" s="3" t="s">
        <v>22</v>
      </c>
      <c r="C863" s="3" t="s">
        <v>50</v>
      </c>
      <c r="D863" s="3" t="s">
        <v>23</v>
      </c>
      <c r="E863" s="1"/>
      <c r="F863" s="1"/>
      <c r="I863" s="1"/>
      <c r="L863" s="1"/>
      <c r="N863" s="1"/>
      <c r="O863" s="1" t="s">
        <v>1411</v>
      </c>
      <c r="P863" s="3" t="s">
        <v>26</v>
      </c>
      <c r="Q863" s="1"/>
    </row>
    <row r="864" spans="1:17" ht="28" x14ac:dyDescent="0.15">
      <c r="A864" s="2">
        <v>43619.788209120372</v>
      </c>
      <c r="B864" s="3" t="s">
        <v>22</v>
      </c>
      <c r="C864" s="3" t="s">
        <v>29</v>
      </c>
      <c r="D864" s="3" t="s">
        <v>23</v>
      </c>
      <c r="E864" s="1" t="s">
        <v>1412</v>
      </c>
      <c r="F864" s="1"/>
      <c r="I864" s="1"/>
      <c r="L864" s="1"/>
      <c r="N864" s="1"/>
      <c r="O864" s="1" t="s">
        <v>122</v>
      </c>
      <c r="P864" s="3" t="s">
        <v>26</v>
      </c>
      <c r="Q864" s="1" t="s">
        <v>199</v>
      </c>
    </row>
    <row r="865" spans="1:17" ht="13" x14ac:dyDescent="0.15">
      <c r="A865" s="2">
        <v>43619.851569432867</v>
      </c>
      <c r="B865" s="3" t="s">
        <v>22</v>
      </c>
      <c r="C865" s="3" t="s">
        <v>19</v>
      </c>
      <c r="D865" s="3" t="s">
        <v>23</v>
      </c>
      <c r="E865" s="1"/>
      <c r="F865" s="1"/>
      <c r="I865" s="1"/>
      <c r="L865" s="1"/>
      <c r="N865" s="1"/>
      <c r="O865" s="1"/>
      <c r="P865" s="3" t="s">
        <v>26</v>
      </c>
      <c r="Q865" s="1"/>
    </row>
    <row r="866" spans="1:17" ht="14" x14ac:dyDescent="0.15">
      <c r="A866" s="2">
        <v>43620.471201273147</v>
      </c>
      <c r="B866" s="3" t="s">
        <v>22</v>
      </c>
      <c r="C866" s="3" t="s">
        <v>50</v>
      </c>
      <c r="D866" s="3" t="s">
        <v>23</v>
      </c>
      <c r="E866" s="1"/>
      <c r="F866" s="1"/>
      <c r="I866" s="1"/>
      <c r="L866" s="1"/>
      <c r="N866" s="1"/>
      <c r="O866" s="1" t="s">
        <v>1413</v>
      </c>
      <c r="P866" s="3" t="s">
        <v>26</v>
      </c>
      <c r="Q866" s="1"/>
    </row>
    <row r="867" spans="1:17" ht="14" x14ac:dyDescent="0.15">
      <c r="A867" s="2">
        <v>43620.479901921295</v>
      </c>
      <c r="B867" s="3" t="s">
        <v>22</v>
      </c>
      <c r="C867" s="3" t="s">
        <v>19</v>
      </c>
      <c r="D867" s="3" t="s">
        <v>68</v>
      </c>
      <c r="E867" s="1"/>
      <c r="F867" s="1"/>
      <c r="I867" s="1"/>
      <c r="L867" s="1"/>
      <c r="N867" s="1"/>
      <c r="O867" s="1"/>
      <c r="P867" s="3" t="s">
        <v>26</v>
      </c>
      <c r="Q867" s="1" t="s">
        <v>1414</v>
      </c>
    </row>
    <row r="868" spans="1:17" ht="13" x14ac:dyDescent="0.15">
      <c r="A868" s="2">
        <v>43620.520908634258</v>
      </c>
      <c r="B868" s="3" t="s">
        <v>22</v>
      </c>
      <c r="C868" s="3" t="s">
        <v>156</v>
      </c>
      <c r="D868" s="3" t="s">
        <v>68</v>
      </c>
      <c r="E868" s="1"/>
      <c r="F868" s="1"/>
      <c r="I868" s="1"/>
      <c r="L868" s="1"/>
      <c r="N868" s="1"/>
      <c r="O868" s="1"/>
      <c r="P868" s="3" t="s">
        <v>26</v>
      </c>
      <c r="Q868" s="1"/>
    </row>
    <row r="869" spans="1:17" ht="13" x14ac:dyDescent="0.15">
      <c r="A869" s="2">
        <v>43620.896731319444</v>
      </c>
      <c r="B869" s="3" t="s">
        <v>37</v>
      </c>
      <c r="C869" s="3" t="s">
        <v>19</v>
      </c>
      <c r="D869" s="3" t="s">
        <v>23</v>
      </c>
      <c r="E869" s="1"/>
      <c r="F869" s="1"/>
      <c r="I869" s="1"/>
      <c r="L869" s="1"/>
      <c r="M869" s="3" t="s">
        <v>21</v>
      </c>
      <c r="N869" s="1"/>
      <c r="O869" s="1"/>
      <c r="P869" s="3" t="s">
        <v>26</v>
      </c>
      <c r="Q869" s="1"/>
    </row>
    <row r="870" spans="1:17" ht="14" x14ac:dyDescent="0.15">
      <c r="A870" s="2">
        <v>43621.114776944443</v>
      </c>
      <c r="B870" s="3" t="s">
        <v>16</v>
      </c>
      <c r="C870" s="3" t="s">
        <v>17</v>
      </c>
      <c r="D870" s="3" t="s">
        <v>68</v>
      </c>
      <c r="E870" s="1" t="s">
        <v>1415</v>
      </c>
      <c r="F870" s="1"/>
      <c r="I870" s="1"/>
      <c r="J870" s="3" t="s">
        <v>18</v>
      </c>
      <c r="K870" s="3" t="s">
        <v>19</v>
      </c>
      <c r="L870" s="1" t="s">
        <v>1416</v>
      </c>
      <c r="N870" s="1"/>
      <c r="O870" s="1"/>
      <c r="P870" s="3" t="s">
        <v>26</v>
      </c>
      <c r="Q870" s="1"/>
    </row>
    <row r="871" spans="1:17" ht="42" x14ac:dyDescent="0.15">
      <c r="A871" s="2">
        <v>43621.354872638884</v>
      </c>
      <c r="B871" s="3" t="s">
        <v>37</v>
      </c>
      <c r="C871" s="3" t="s">
        <v>180</v>
      </c>
      <c r="D871" s="3" t="s">
        <v>23</v>
      </c>
      <c r="E871" s="1" t="s">
        <v>1417</v>
      </c>
      <c r="F871" s="1"/>
      <c r="I871" s="1"/>
      <c r="L871" s="1"/>
      <c r="M871" s="3" t="s">
        <v>26</v>
      </c>
      <c r="N871" s="1" t="s">
        <v>1418</v>
      </c>
      <c r="O871" s="1"/>
      <c r="P871" s="3" t="s">
        <v>26</v>
      </c>
      <c r="Q871" s="1" t="s">
        <v>1419</v>
      </c>
    </row>
    <row r="872" spans="1:17" ht="70" x14ac:dyDescent="0.15">
      <c r="A872" s="2">
        <v>43621.484643472228</v>
      </c>
      <c r="B872" s="3" t="s">
        <v>37</v>
      </c>
      <c r="C872" s="3" t="s">
        <v>19</v>
      </c>
      <c r="D872" s="3" t="s">
        <v>23</v>
      </c>
      <c r="E872" s="1" t="s">
        <v>1420</v>
      </c>
      <c r="F872" s="1"/>
      <c r="I872" s="1"/>
      <c r="L872" s="1"/>
      <c r="M872" s="3" t="s">
        <v>20</v>
      </c>
      <c r="N872" s="1" t="s">
        <v>1421</v>
      </c>
      <c r="O872" s="1"/>
      <c r="P872" s="3" t="s">
        <v>26</v>
      </c>
      <c r="Q872" s="1"/>
    </row>
    <row r="873" spans="1:17" ht="13" x14ac:dyDescent="0.15">
      <c r="A873" s="2">
        <v>43621.536691122688</v>
      </c>
      <c r="B873" s="3" t="s">
        <v>97</v>
      </c>
      <c r="C873" s="3" t="s">
        <v>19</v>
      </c>
      <c r="D873" s="3" t="s">
        <v>23</v>
      </c>
      <c r="E873" s="1"/>
      <c r="F873" s="1"/>
      <c r="G873" s="3" t="s">
        <v>36</v>
      </c>
      <c r="H873" s="3" t="s">
        <v>20</v>
      </c>
      <c r="I873" s="1"/>
      <c r="L873" s="1"/>
      <c r="N873" s="1"/>
      <c r="O873" s="1"/>
      <c r="Q873" s="1"/>
    </row>
    <row r="874" spans="1:17" ht="13" x14ac:dyDescent="0.15">
      <c r="A874" s="2">
        <v>43621.693452824074</v>
      </c>
      <c r="B874" s="3" t="s">
        <v>37</v>
      </c>
      <c r="C874" s="3" t="s">
        <v>41</v>
      </c>
      <c r="D874" s="9" t="s">
        <v>368</v>
      </c>
      <c r="E874" s="1"/>
      <c r="F874" s="1"/>
      <c r="I874" s="1"/>
      <c r="L874" s="1"/>
      <c r="M874" s="3" t="s">
        <v>26</v>
      </c>
      <c r="N874" s="1"/>
      <c r="O874" s="1"/>
      <c r="P874" s="3" t="s">
        <v>26</v>
      </c>
      <c r="Q874" s="1"/>
    </row>
    <row r="875" spans="1:17" ht="112" x14ac:dyDescent="0.15">
      <c r="A875" s="2">
        <v>43622.619205451389</v>
      </c>
      <c r="B875" s="3" t="s">
        <v>97</v>
      </c>
      <c r="C875" s="3" t="s">
        <v>101</v>
      </c>
      <c r="D875" s="3" t="s">
        <v>68</v>
      </c>
      <c r="E875" s="1" t="s">
        <v>1422</v>
      </c>
      <c r="F875" s="1"/>
      <c r="G875" s="3" t="s">
        <v>1423</v>
      </c>
      <c r="H875" s="3" t="s">
        <v>26</v>
      </c>
      <c r="I875" s="1" t="s">
        <v>1424</v>
      </c>
      <c r="J875" s="3" t="s">
        <v>43</v>
      </c>
      <c r="L875" s="1"/>
      <c r="N875" s="1"/>
      <c r="O875" s="1"/>
      <c r="P875" s="3" t="s">
        <v>26</v>
      </c>
      <c r="Q875" s="1" t="s">
        <v>1425</v>
      </c>
    </row>
    <row r="876" spans="1:17" ht="13" x14ac:dyDescent="0.15">
      <c r="A876" s="2">
        <v>43623.317761493061</v>
      </c>
      <c r="B876" s="3" t="s">
        <v>16</v>
      </c>
      <c r="E876" s="1"/>
      <c r="F876" s="1"/>
      <c r="I876" s="1"/>
      <c r="J876" s="3" t="s">
        <v>18</v>
      </c>
      <c r="L876" s="1"/>
      <c r="N876" s="1"/>
      <c r="O876" s="1"/>
      <c r="P876" s="3" t="s">
        <v>20</v>
      </c>
      <c r="Q876" s="1"/>
    </row>
    <row r="877" spans="1:17" ht="13" x14ac:dyDescent="0.15">
      <c r="A877" s="2">
        <v>43623.378479884261</v>
      </c>
      <c r="B877" s="3" t="s">
        <v>16</v>
      </c>
      <c r="C877" s="3" t="s">
        <v>180</v>
      </c>
      <c r="D877" s="3" t="s">
        <v>23</v>
      </c>
      <c r="E877" s="1"/>
      <c r="F877" s="1"/>
      <c r="I877" s="1"/>
      <c r="J877" s="3" t="s">
        <v>18</v>
      </c>
      <c r="K877" s="3" t="s">
        <v>19</v>
      </c>
      <c r="L877" s="1"/>
      <c r="N877" s="1"/>
      <c r="O877" s="1"/>
      <c r="P877" s="3" t="s">
        <v>26</v>
      </c>
      <c r="Q877" s="1"/>
    </row>
    <row r="878" spans="1:17" ht="42" x14ac:dyDescent="0.15">
      <c r="A878" s="2">
        <v>43623.967692199076</v>
      </c>
      <c r="B878" s="3" t="s">
        <v>37</v>
      </c>
      <c r="C878" s="3" t="s">
        <v>29</v>
      </c>
      <c r="D878" s="3" t="s">
        <v>23</v>
      </c>
      <c r="E878" s="1" t="s">
        <v>1426</v>
      </c>
      <c r="F878" s="1"/>
      <c r="I878" s="1"/>
      <c r="L878" s="1"/>
      <c r="M878" s="3" t="s">
        <v>21</v>
      </c>
      <c r="N878" s="1"/>
      <c r="O878" s="1"/>
      <c r="P878" s="3" t="s">
        <v>26</v>
      </c>
      <c r="Q878" s="1" t="s">
        <v>1427</v>
      </c>
    </row>
    <row r="879" spans="1:17" ht="13" x14ac:dyDescent="0.15">
      <c r="A879" s="2">
        <v>43624.928263900467</v>
      </c>
      <c r="B879" s="3" t="s">
        <v>16</v>
      </c>
      <c r="C879" s="3" t="s">
        <v>31</v>
      </c>
      <c r="D879" s="3" t="s">
        <v>23</v>
      </c>
      <c r="E879" s="1"/>
      <c r="F879" s="1"/>
      <c r="I879" s="1"/>
      <c r="J879" s="3" t="s">
        <v>36</v>
      </c>
      <c r="K879" s="3" t="s">
        <v>105</v>
      </c>
      <c r="L879" s="1"/>
      <c r="N879" s="1"/>
      <c r="O879" s="1"/>
      <c r="P879" s="3" t="s">
        <v>26</v>
      </c>
      <c r="Q879" s="1"/>
    </row>
    <row r="880" spans="1:17" ht="56" x14ac:dyDescent="0.15">
      <c r="A880" s="2">
        <v>43625.622060532405</v>
      </c>
      <c r="B880" s="3" t="s">
        <v>16</v>
      </c>
      <c r="C880" s="3" t="s">
        <v>29</v>
      </c>
      <c r="D880" s="3" t="s">
        <v>23</v>
      </c>
      <c r="E880" s="1" t="s">
        <v>1428</v>
      </c>
      <c r="F880" s="1"/>
      <c r="I880" s="1"/>
      <c r="J880" s="3" t="s">
        <v>18</v>
      </c>
      <c r="K880" s="3" t="s">
        <v>19</v>
      </c>
      <c r="L880" s="1" t="s">
        <v>1429</v>
      </c>
      <c r="N880" s="1"/>
      <c r="O880" s="1"/>
      <c r="P880" s="3" t="s">
        <v>26</v>
      </c>
      <c r="Q880" s="1"/>
    </row>
    <row r="881" spans="1:17" ht="42" x14ac:dyDescent="0.15">
      <c r="A881" s="2">
        <v>43625.654351377314</v>
      </c>
      <c r="B881" s="3" t="s">
        <v>16</v>
      </c>
      <c r="C881" s="3" t="s">
        <v>156</v>
      </c>
      <c r="D881" s="3" t="s">
        <v>23</v>
      </c>
      <c r="E881" s="1" t="s">
        <v>1430</v>
      </c>
      <c r="F881" s="1"/>
      <c r="I881" s="1"/>
      <c r="J881" s="3" t="s">
        <v>18</v>
      </c>
      <c r="K881" s="3" t="s">
        <v>19</v>
      </c>
      <c r="L881" s="1" t="s">
        <v>1431</v>
      </c>
      <c r="N881" s="1"/>
      <c r="O881" s="1"/>
      <c r="P881" s="3" t="s">
        <v>26</v>
      </c>
      <c r="Q881" s="1"/>
    </row>
    <row r="882" spans="1:17" ht="56" x14ac:dyDescent="0.15">
      <c r="A882" s="2">
        <v>43625.725342245365</v>
      </c>
      <c r="B882" s="3" t="s">
        <v>22</v>
      </c>
      <c r="C882" s="3" t="s">
        <v>29</v>
      </c>
      <c r="D882" s="3" t="s">
        <v>23</v>
      </c>
      <c r="E882" s="1" t="s">
        <v>1432</v>
      </c>
      <c r="F882" s="1"/>
      <c r="I882" s="1"/>
      <c r="L882" s="1"/>
      <c r="N882" s="1"/>
      <c r="O882" s="1" t="s">
        <v>1433</v>
      </c>
      <c r="P882" s="3" t="s">
        <v>26</v>
      </c>
      <c r="Q882" s="1"/>
    </row>
    <row r="883" spans="1:17" ht="28" x14ac:dyDescent="0.15">
      <c r="A883" s="2">
        <v>43626.273946886577</v>
      </c>
      <c r="B883" s="3" t="s">
        <v>22</v>
      </c>
      <c r="C883" s="3" t="s">
        <v>17</v>
      </c>
      <c r="D883" s="3" t="s">
        <v>23</v>
      </c>
      <c r="E883" s="1"/>
      <c r="F883" s="1"/>
      <c r="I883" s="1"/>
      <c r="L883" s="1"/>
      <c r="N883" s="1"/>
      <c r="O883" s="1" t="s">
        <v>1434</v>
      </c>
      <c r="P883" s="3" t="s">
        <v>26</v>
      </c>
      <c r="Q883" s="1"/>
    </row>
    <row r="884" spans="1:17" ht="14" x14ac:dyDescent="0.15">
      <c r="A884" s="2">
        <v>43626.782945729166</v>
      </c>
      <c r="B884" s="3" t="s">
        <v>16</v>
      </c>
      <c r="C884" s="3" t="s">
        <v>50</v>
      </c>
      <c r="D884" s="3" t="s">
        <v>23</v>
      </c>
      <c r="E884" s="1" t="s">
        <v>1435</v>
      </c>
      <c r="F884" s="1"/>
      <c r="I884" s="1"/>
      <c r="J884" s="3" t="s">
        <v>18</v>
      </c>
      <c r="K884" s="3" t="s">
        <v>19</v>
      </c>
      <c r="L884" s="1" t="s">
        <v>1436</v>
      </c>
      <c r="N884" s="1"/>
      <c r="O884" s="1"/>
      <c r="P884" s="3" t="s">
        <v>26</v>
      </c>
      <c r="Q884" s="1" t="s">
        <v>1437</v>
      </c>
    </row>
    <row r="885" spans="1:17" ht="13" x14ac:dyDescent="0.15">
      <c r="A885" s="2">
        <v>43626.812345914354</v>
      </c>
      <c r="B885" s="3" t="s">
        <v>16</v>
      </c>
      <c r="C885" s="3" t="s">
        <v>17</v>
      </c>
      <c r="D885" s="3" t="s">
        <v>23</v>
      </c>
      <c r="E885" s="1"/>
      <c r="F885" s="1"/>
      <c r="I885" s="1"/>
      <c r="J885" s="3" t="s">
        <v>18</v>
      </c>
      <c r="K885" s="3" t="s">
        <v>19</v>
      </c>
      <c r="L885" s="1"/>
      <c r="N885" s="1"/>
      <c r="O885" s="1"/>
      <c r="P885" s="3" t="s">
        <v>26</v>
      </c>
      <c r="Q885" s="1"/>
    </row>
    <row r="886" spans="1:17" ht="13" x14ac:dyDescent="0.15">
      <c r="A886" s="2">
        <v>43626.93605856481</v>
      </c>
      <c r="B886" s="3" t="s">
        <v>22</v>
      </c>
      <c r="C886" s="3" t="s">
        <v>17</v>
      </c>
      <c r="D886" s="3" t="s">
        <v>23</v>
      </c>
      <c r="E886" s="1"/>
      <c r="F886" s="1"/>
      <c r="I886" s="1"/>
      <c r="L886" s="1"/>
      <c r="N886" s="1"/>
      <c r="O886" s="1"/>
      <c r="P886" s="3" t="s">
        <v>26</v>
      </c>
      <c r="Q886" s="1"/>
    </row>
    <row r="887" spans="1:17" ht="126" x14ac:dyDescent="0.15">
      <c r="A887" s="2">
        <v>43627.15441505787</v>
      </c>
      <c r="B887" s="3" t="s">
        <v>16</v>
      </c>
      <c r="C887" s="3" t="s">
        <v>29</v>
      </c>
      <c r="D887" s="3" t="s">
        <v>23</v>
      </c>
      <c r="E887" s="1" t="s">
        <v>1438</v>
      </c>
      <c r="F887" s="1"/>
      <c r="I887" s="1"/>
      <c r="J887" s="3" t="s">
        <v>36</v>
      </c>
      <c r="K887" s="3" t="s">
        <v>19</v>
      </c>
      <c r="L887" s="1" t="s">
        <v>1439</v>
      </c>
      <c r="N887" s="1"/>
      <c r="O887" s="1"/>
      <c r="P887" s="3" t="s">
        <v>26</v>
      </c>
      <c r="Q887" s="1"/>
    </row>
    <row r="888" spans="1:17" ht="28" x14ac:dyDescent="0.15">
      <c r="A888" s="2">
        <v>43627.368914166669</v>
      </c>
      <c r="B888" s="3" t="s">
        <v>22</v>
      </c>
      <c r="C888" s="3" t="s">
        <v>31</v>
      </c>
      <c r="D888" s="3" t="s">
        <v>23</v>
      </c>
      <c r="E888" s="1"/>
      <c r="F888" s="1"/>
      <c r="I888" s="1"/>
      <c r="L888" s="1"/>
      <c r="N888" s="1"/>
      <c r="O888" s="1" t="s">
        <v>1440</v>
      </c>
      <c r="P888" s="3" t="s">
        <v>20</v>
      </c>
      <c r="Q888" s="1"/>
    </row>
    <row r="889" spans="1:17" ht="28" x14ac:dyDescent="0.15">
      <c r="A889" s="2">
        <v>43627.418070648149</v>
      </c>
      <c r="B889" s="3" t="s">
        <v>22</v>
      </c>
      <c r="C889" s="3" t="s">
        <v>19</v>
      </c>
      <c r="D889" s="3" t="s">
        <v>23</v>
      </c>
      <c r="E889" s="1"/>
      <c r="F889" s="1"/>
      <c r="I889" s="1"/>
      <c r="L889" s="1"/>
      <c r="N889" s="1"/>
      <c r="O889" s="1" t="s">
        <v>1441</v>
      </c>
      <c r="P889" s="3" t="s">
        <v>26</v>
      </c>
      <c r="Q889" s="1"/>
    </row>
    <row r="890" spans="1:17" ht="13" x14ac:dyDescent="0.15">
      <c r="A890" s="2">
        <v>43627.621079155091</v>
      </c>
      <c r="B890" s="3" t="s">
        <v>16</v>
      </c>
      <c r="C890" s="3" t="s">
        <v>19</v>
      </c>
      <c r="D890" s="3" t="s">
        <v>23</v>
      </c>
      <c r="E890" s="1"/>
      <c r="F890" s="1"/>
      <c r="I890" s="1"/>
      <c r="J890" s="3" t="s">
        <v>18</v>
      </c>
      <c r="K890" s="3" t="s">
        <v>19</v>
      </c>
      <c r="L890" s="1"/>
      <c r="N890" s="1"/>
      <c r="O890" s="1"/>
      <c r="P890" s="3" t="s">
        <v>26</v>
      </c>
      <c r="Q890" s="1"/>
    </row>
    <row r="891" spans="1:17" ht="13" x14ac:dyDescent="0.15">
      <c r="A891" s="2">
        <v>43627.646827916666</v>
      </c>
      <c r="B891" s="3" t="s">
        <v>16</v>
      </c>
      <c r="C891" s="3" t="s">
        <v>29</v>
      </c>
      <c r="D891" s="3" t="s">
        <v>23</v>
      </c>
      <c r="E891" s="1"/>
      <c r="F891" s="1"/>
      <c r="I891" s="1"/>
      <c r="L891" s="1"/>
      <c r="N891" s="1"/>
      <c r="O891" s="1"/>
      <c r="P891" s="3" t="s">
        <v>20</v>
      </c>
      <c r="Q891" s="1"/>
    </row>
    <row r="892" spans="1:17" ht="98" x14ac:dyDescent="0.15">
      <c r="A892" s="2">
        <v>43627.728062187496</v>
      </c>
      <c r="B892" s="3" t="s">
        <v>22</v>
      </c>
      <c r="C892" s="3" t="s">
        <v>173</v>
      </c>
      <c r="D892" s="3" t="s">
        <v>424</v>
      </c>
      <c r="E892" s="1" t="s">
        <v>1442</v>
      </c>
      <c r="F892" s="1"/>
      <c r="I892" s="1"/>
      <c r="L892" s="1"/>
      <c r="N892" s="1"/>
      <c r="O892" s="1" t="s">
        <v>1443</v>
      </c>
      <c r="P892" s="3" t="s">
        <v>26</v>
      </c>
      <c r="Q892" s="1" t="s">
        <v>1444</v>
      </c>
    </row>
    <row r="893" spans="1:17" ht="42" x14ac:dyDescent="0.15">
      <c r="A893" s="2">
        <v>43627.809150717592</v>
      </c>
      <c r="B893" s="3" t="s">
        <v>22</v>
      </c>
      <c r="C893" s="3" t="s">
        <v>180</v>
      </c>
      <c r="D893" s="3" t="s">
        <v>23</v>
      </c>
      <c r="E893" s="1" t="s">
        <v>1445</v>
      </c>
      <c r="F893" s="1"/>
      <c r="I893" s="1"/>
      <c r="L893" s="1"/>
      <c r="N893" s="1"/>
      <c r="O893" s="1" t="s">
        <v>1446</v>
      </c>
      <c r="P893" s="3" t="s">
        <v>26</v>
      </c>
      <c r="Q893" s="1"/>
    </row>
    <row r="894" spans="1:17" ht="13" x14ac:dyDescent="0.15">
      <c r="A894" s="2">
        <v>43627.839175856483</v>
      </c>
      <c r="B894" s="3" t="s">
        <v>22</v>
      </c>
      <c r="C894" s="3" t="s">
        <v>29</v>
      </c>
      <c r="D894" s="3" t="s">
        <v>23</v>
      </c>
      <c r="E894" s="1"/>
      <c r="F894" s="1"/>
      <c r="I894" s="1"/>
      <c r="L894" s="1"/>
      <c r="N894" s="1"/>
      <c r="O894" s="1"/>
      <c r="Q894" s="1"/>
    </row>
    <row r="895" spans="1:17" ht="13" x14ac:dyDescent="0.15">
      <c r="A895" s="2">
        <v>43627.884118171292</v>
      </c>
      <c r="B895" s="3" t="s">
        <v>22</v>
      </c>
      <c r="C895" s="3" t="s">
        <v>19</v>
      </c>
      <c r="D895" s="3" t="s">
        <v>68</v>
      </c>
      <c r="E895" s="1"/>
      <c r="F895" s="1"/>
      <c r="I895" s="1"/>
      <c r="L895" s="1"/>
      <c r="N895" s="1"/>
      <c r="O895" s="1"/>
      <c r="P895" s="3" t="s">
        <v>26</v>
      </c>
      <c r="Q895" s="1"/>
    </row>
    <row r="896" spans="1:17" ht="28" x14ac:dyDescent="0.15">
      <c r="A896" s="2">
        <v>43627.965152476856</v>
      </c>
      <c r="B896" s="3" t="s">
        <v>16</v>
      </c>
      <c r="C896" s="3" t="s">
        <v>17</v>
      </c>
      <c r="D896" s="3" t="s">
        <v>23</v>
      </c>
      <c r="E896" s="1" t="s">
        <v>1447</v>
      </c>
      <c r="F896" s="1"/>
      <c r="I896" s="1"/>
      <c r="J896" s="3" t="s">
        <v>43</v>
      </c>
      <c r="K896" s="3" t="s">
        <v>108</v>
      </c>
      <c r="L896" s="1" t="s">
        <v>1448</v>
      </c>
      <c r="N896" s="1"/>
      <c r="O896" s="1"/>
      <c r="P896" s="3" t="s">
        <v>26</v>
      </c>
      <c r="Q896" s="1" t="s">
        <v>1449</v>
      </c>
    </row>
    <row r="897" spans="1:17" ht="84" x14ac:dyDescent="0.15">
      <c r="A897" s="2">
        <v>43628.114482349542</v>
      </c>
      <c r="B897" s="3" t="s">
        <v>16</v>
      </c>
      <c r="C897" s="3" t="s">
        <v>19</v>
      </c>
      <c r="D897" s="3" t="s">
        <v>23</v>
      </c>
      <c r="E897" s="1" t="s">
        <v>1450</v>
      </c>
      <c r="F897" s="1"/>
      <c r="I897" s="1"/>
      <c r="J897" s="3" t="s">
        <v>18</v>
      </c>
      <c r="K897" s="3" t="s">
        <v>19</v>
      </c>
      <c r="L897" s="1" t="s">
        <v>1451</v>
      </c>
      <c r="N897" s="1"/>
      <c r="O897" s="1"/>
      <c r="P897" s="3" t="s">
        <v>26</v>
      </c>
      <c r="Q897" s="1" t="s">
        <v>1452</v>
      </c>
    </row>
    <row r="898" spans="1:17" ht="13" x14ac:dyDescent="0.15">
      <c r="A898" s="2">
        <v>43628.273425706022</v>
      </c>
      <c r="B898" s="3" t="s">
        <v>16</v>
      </c>
      <c r="E898" s="1"/>
      <c r="F898" s="1"/>
      <c r="I898" s="1"/>
      <c r="J898" s="3" t="s">
        <v>85</v>
      </c>
      <c r="L898" s="1"/>
      <c r="N898" s="1"/>
      <c r="O898" s="1"/>
      <c r="P898" s="3" t="s">
        <v>26</v>
      </c>
      <c r="Q898" s="1"/>
    </row>
    <row r="899" spans="1:17" ht="13" x14ac:dyDescent="0.15">
      <c r="A899" s="2">
        <v>43628.537895069443</v>
      </c>
      <c r="B899" s="3" t="s">
        <v>16</v>
      </c>
      <c r="C899" s="3" t="s">
        <v>19</v>
      </c>
      <c r="D899" s="3" t="s">
        <v>23</v>
      </c>
      <c r="E899" s="1"/>
      <c r="F899" s="1"/>
      <c r="I899" s="1"/>
      <c r="J899" s="3" t="s">
        <v>18</v>
      </c>
      <c r="K899" s="3" t="s">
        <v>19</v>
      </c>
      <c r="L899" s="1"/>
      <c r="N899" s="1"/>
      <c r="O899" s="1"/>
      <c r="P899" s="3" t="s">
        <v>26</v>
      </c>
      <c r="Q899" s="1"/>
    </row>
    <row r="900" spans="1:17" ht="56" x14ac:dyDescent="0.15">
      <c r="A900" s="2">
        <v>43628.66578476852</v>
      </c>
      <c r="B900" s="3" t="s">
        <v>22</v>
      </c>
      <c r="C900" s="3" t="s">
        <v>29</v>
      </c>
      <c r="D900" s="3" t="s">
        <v>23</v>
      </c>
      <c r="E900" s="1"/>
      <c r="F900" s="1"/>
      <c r="I900" s="1"/>
      <c r="L900" s="1"/>
      <c r="N900" s="1"/>
      <c r="O900" s="1" t="s">
        <v>1453</v>
      </c>
      <c r="P900" s="3" t="s">
        <v>20</v>
      </c>
      <c r="Q900" s="1" t="s">
        <v>1454</v>
      </c>
    </row>
    <row r="901" spans="1:17" ht="14" x14ac:dyDescent="0.15">
      <c r="A901" s="2">
        <v>43628.778472280093</v>
      </c>
      <c r="B901" s="3" t="s">
        <v>37</v>
      </c>
      <c r="C901" s="3" t="s">
        <v>848</v>
      </c>
      <c r="D901" s="3" t="s">
        <v>472</v>
      </c>
      <c r="E901" s="1"/>
      <c r="F901" s="1"/>
      <c r="I901" s="1"/>
      <c r="L901" s="1"/>
      <c r="M901" s="3" t="s">
        <v>21</v>
      </c>
      <c r="N901" s="1"/>
      <c r="O901" s="1"/>
      <c r="P901" s="3" t="s">
        <v>26</v>
      </c>
      <c r="Q901" s="1" t="s">
        <v>1455</v>
      </c>
    </row>
    <row r="902" spans="1:17" ht="70" x14ac:dyDescent="0.15">
      <c r="A902" s="2">
        <v>43629.325204386572</v>
      </c>
      <c r="B902" s="3" t="s">
        <v>22</v>
      </c>
      <c r="C902" s="3" t="s">
        <v>29</v>
      </c>
      <c r="D902" s="3" t="s">
        <v>23</v>
      </c>
      <c r="E902" s="1" t="s">
        <v>1456</v>
      </c>
      <c r="F902" s="1"/>
      <c r="I902" s="1"/>
      <c r="L902" s="1"/>
      <c r="N902" s="1"/>
      <c r="O902" s="1" t="s">
        <v>154</v>
      </c>
      <c r="P902" s="3" t="s">
        <v>26</v>
      </c>
      <c r="Q902" s="1" t="s">
        <v>1457</v>
      </c>
    </row>
    <row r="903" spans="1:17" ht="28" x14ac:dyDescent="0.15">
      <c r="A903" s="2">
        <v>43629.422821747685</v>
      </c>
      <c r="B903" s="3" t="s">
        <v>22</v>
      </c>
      <c r="C903" s="3" t="s">
        <v>29</v>
      </c>
      <c r="D903" s="3" t="s">
        <v>23</v>
      </c>
      <c r="E903" s="1" t="s">
        <v>1458</v>
      </c>
      <c r="F903" s="1"/>
      <c r="I903" s="1"/>
      <c r="L903" s="1"/>
      <c r="N903" s="1"/>
      <c r="O903" s="1" t="s">
        <v>1459</v>
      </c>
      <c r="P903" s="3" t="s">
        <v>20</v>
      </c>
      <c r="Q903" s="1"/>
    </row>
    <row r="904" spans="1:17" ht="56" x14ac:dyDescent="0.15">
      <c r="A904" s="2">
        <v>43629.915587430558</v>
      </c>
      <c r="B904" s="3" t="s">
        <v>22</v>
      </c>
      <c r="C904" s="3" t="s">
        <v>17</v>
      </c>
      <c r="D904" s="3" t="s">
        <v>23</v>
      </c>
      <c r="E904" s="1" t="s">
        <v>1460</v>
      </c>
      <c r="F904" s="1"/>
      <c r="I904" s="1"/>
      <c r="L904" s="1"/>
      <c r="N904" s="1"/>
      <c r="O904" s="1" t="s">
        <v>1461</v>
      </c>
      <c r="P904" s="3" t="s">
        <v>26</v>
      </c>
      <c r="Q904" s="1"/>
    </row>
    <row r="905" spans="1:17" ht="70" x14ac:dyDescent="0.15">
      <c r="A905" s="2">
        <v>43629.992572835647</v>
      </c>
      <c r="B905" s="3" t="s">
        <v>16</v>
      </c>
      <c r="C905" s="3" t="s">
        <v>29</v>
      </c>
      <c r="D905" s="3" t="s">
        <v>23</v>
      </c>
      <c r="E905" s="1" t="s">
        <v>1462</v>
      </c>
      <c r="F905" s="1"/>
      <c r="I905" s="1"/>
      <c r="J905" s="3" t="s">
        <v>18</v>
      </c>
      <c r="K905" s="10" t="s">
        <v>1463</v>
      </c>
      <c r="L905" s="1" t="s">
        <v>1464</v>
      </c>
      <c r="N905" s="1"/>
      <c r="O905" s="1"/>
      <c r="P905" s="3" t="s">
        <v>26</v>
      </c>
      <c r="Q905" s="1" t="s">
        <v>1465</v>
      </c>
    </row>
    <row r="906" spans="1:17" ht="42" x14ac:dyDescent="0.15">
      <c r="A906" s="2">
        <v>43630.439336539348</v>
      </c>
      <c r="B906" s="3" t="s">
        <v>22</v>
      </c>
      <c r="C906" s="3" t="s">
        <v>29</v>
      </c>
      <c r="D906" s="3" t="s">
        <v>23</v>
      </c>
      <c r="E906" s="1" t="s">
        <v>1466</v>
      </c>
      <c r="F906" s="1"/>
      <c r="I906" s="1"/>
      <c r="L906" s="1"/>
      <c r="N906" s="1"/>
      <c r="O906" s="1" t="s">
        <v>1467</v>
      </c>
      <c r="P906" s="3" t="s">
        <v>26</v>
      </c>
      <c r="Q906" s="1"/>
    </row>
    <row r="907" spans="1:17" ht="13" x14ac:dyDescent="0.15">
      <c r="A907" s="2">
        <v>43630.706150682869</v>
      </c>
      <c r="B907" s="3" t="s">
        <v>37</v>
      </c>
      <c r="C907" s="3" t="s">
        <v>50</v>
      </c>
      <c r="D907" s="3" t="s">
        <v>23</v>
      </c>
      <c r="E907" s="1"/>
      <c r="F907" s="1"/>
      <c r="I907" s="1"/>
      <c r="L907" s="1"/>
      <c r="M907" s="3" t="s">
        <v>26</v>
      </c>
      <c r="N907" s="1"/>
      <c r="O907" s="1"/>
      <c r="P907" s="3" t="s">
        <v>26</v>
      </c>
      <c r="Q907" s="1"/>
    </row>
    <row r="908" spans="1:17" ht="13" x14ac:dyDescent="0.15">
      <c r="A908" s="2">
        <v>43630.777386469912</v>
      </c>
      <c r="B908" s="3" t="s">
        <v>16</v>
      </c>
      <c r="C908" s="3" t="s">
        <v>19</v>
      </c>
      <c r="D908" s="3" t="s">
        <v>23</v>
      </c>
      <c r="E908" s="1"/>
      <c r="F908" s="1"/>
      <c r="I908" s="1"/>
      <c r="J908" s="3" t="s">
        <v>18</v>
      </c>
      <c r="K908" s="3" t="s">
        <v>19</v>
      </c>
      <c r="L908" s="1"/>
      <c r="N908" s="1"/>
      <c r="O908" s="1"/>
      <c r="P908" s="3" t="s">
        <v>26</v>
      </c>
      <c r="Q908" s="1"/>
    </row>
    <row r="909" spans="1:17" ht="13" x14ac:dyDescent="0.15">
      <c r="A909" s="2">
        <v>43630.924816250001</v>
      </c>
      <c r="B909" s="3" t="s">
        <v>22</v>
      </c>
      <c r="C909" s="3" t="s">
        <v>50</v>
      </c>
      <c r="D909" s="3" t="s">
        <v>23</v>
      </c>
      <c r="E909" s="1"/>
      <c r="F909" s="1"/>
      <c r="I909" s="1"/>
      <c r="L909" s="1"/>
      <c r="N909" s="1"/>
      <c r="O909" s="1"/>
      <c r="P909" s="3" t="s">
        <v>26</v>
      </c>
      <c r="Q909" s="1"/>
    </row>
    <row r="910" spans="1:17" ht="13" x14ac:dyDescent="0.15">
      <c r="A910" s="2">
        <v>43631.075176076389</v>
      </c>
      <c r="B910" s="3" t="s">
        <v>22</v>
      </c>
      <c r="C910" s="3" t="s">
        <v>19</v>
      </c>
      <c r="D910" s="3" t="s">
        <v>23</v>
      </c>
      <c r="E910" s="1"/>
      <c r="F910" s="1"/>
      <c r="I910" s="1"/>
      <c r="L910" s="1"/>
      <c r="N910" s="1"/>
      <c r="O910" s="1"/>
      <c r="P910" s="3" t="s">
        <v>20</v>
      </c>
      <c r="Q910" s="1"/>
    </row>
    <row r="911" spans="1:17" ht="13" x14ac:dyDescent="0.15">
      <c r="A911" s="2">
        <v>43631.246538576394</v>
      </c>
      <c r="B911" s="3" t="s">
        <v>22</v>
      </c>
      <c r="C911" s="3" t="s">
        <v>50</v>
      </c>
      <c r="D911" s="3" t="s">
        <v>68</v>
      </c>
      <c r="E911" s="1"/>
      <c r="F911" s="1"/>
      <c r="I911" s="1"/>
      <c r="L911" s="1"/>
      <c r="N911" s="1"/>
      <c r="O911" s="1"/>
      <c r="P911" s="3" t="s">
        <v>26</v>
      </c>
      <c r="Q911" s="1"/>
    </row>
    <row r="912" spans="1:17" ht="56" x14ac:dyDescent="0.15">
      <c r="A912" s="2">
        <v>43631.287819907404</v>
      </c>
      <c r="B912" s="3" t="s">
        <v>22</v>
      </c>
      <c r="C912" s="3" t="s">
        <v>31</v>
      </c>
      <c r="D912" s="3" t="s">
        <v>23</v>
      </c>
      <c r="E912" s="1" t="s">
        <v>1468</v>
      </c>
      <c r="F912" s="1"/>
      <c r="I912" s="1"/>
      <c r="L912" s="1"/>
      <c r="N912" s="1"/>
      <c r="O912" s="1" t="s">
        <v>1469</v>
      </c>
      <c r="P912" s="3" t="s">
        <v>26</v>
      </c>
      <c r="Q912" s="1" t="s">
        <v>691</v>
      </c>
    </row>
    <row r="913" spans="1:17" ht="42" x14ac:dyDescent="0.15">
      <c r="A913" s="2">
        <v>43631.5212297338</v>
      </c>
      <c r="B913" s="3" t="s">
        <v>16</v>
      </c>
      <c r="C913" s="3" t="s">
        <v>50</v>
      </c>
      <c r="D913" s="3" t="s">
        <v>23</v>
      </c>
      <c r="E913" s="1" t="s">
        <v>1470</v>
      </c>
      <c r="F913" s="1"/>
      <c r="I913" s="1"/>
      <c r="J913" s="3" t="s">
        <v>18</v>
      </c>
      <c r="K913" s="3" t="s">
        <v>19</v>
      </c>
      <c r="L913" s="1" t="s">
        <v>1471</v>
      </c>
      <c r="N913" s="1"/>
      <c r="O913" s="1"/>
      <c r="P913" s="3" t="s">
        <v>26</v>
      </c>
      <c r="Q913" s="1"/>
    </row>
    <row r="914" spans="1:17" ht="210" x14ac:dyDescent="0.15">
      <c r="A914" s="2">
        <v>43631.999363171301</v>
      </c>
      <c r="B914" s="3" t="s">
        <v>22</v>
      </c>
      <c r="C914" s="3" t="s">
        <v>17</v>
      </c>
      <c r="D914" s="3" t="s">
        <v>23</v>
      </c>
      <c r="E914" s="1" t="s">
        <v>1472</v>
      </c>
      <c r="F914" s="1"/>
      <c r="I914" s="1"/>
      <c r="L914" s="1"/>
      <c r="N914" s="1"/>
      <c r="O914" s="1" t="s">
        <v>1473</v>
      </c>
      <c r="P914" s="3" t="s">
        <v>26</v>
      </c>
      <c r="Q914" s="1" t="s">
        <v>1474</v>
      </c>
    </row>
    <row r="915" spans="1:17" ht="28" x14ac:dyDescent="0.15">
      <c r="A915" s="2">
        <v>43632.133227141203</v>
      </c>
      <c r="B915" s="3" t="s">
        <v>16</v>
      </c>
      <c r="C915" s="3" t="s">
        <v>90</v>
      </c>
      <c r="D915" s="3" t="s">
        <v>23</v>
      </c>
      <c r="E915" s="1" t="s">
        <v>1475</v>
      </c>
      <c r="F915" s="1"/>
      <c r="I915" s="1"/>
      <c r="J915" s="3" t="s">
        <v>18</v>
      </c>
      <c r="K915" s="3" t="s">
        <v>19</v>
      </c>
      <c r="L915" s="1"/>
      <c r="N915" s="1"/>
      <c r="O915" s="1"/>
      <c r="P915" s="3" t="s">
        <v>26</v>
      </c>
      <c r="Q915" s="1" t="s">
        <v>1476</v>
      </c>
    </row>
    <row r="916" spans="1:17" ht="13" x14ac:dyDescent="0.15">
      <c r="A916" s="2">
        <v>43632.386068611115</v>
      </c>
      <c r="B916" s="3" t="s">
        <v>16</v>
      </c>
      <c r="C916" s="3" t="s">
        <v>19</v>
      </c>
      <c r="D916" s="3" t="s">
        <v>378</v>
      </c>
      <c r="E916" s="1"/>
      <c r="F916" s="1"/>
      <c r="I916" s="1"/>
      <c r="J916" s="3" t="s">
        <v>18</v>
      </c>
      <c r="K916" s="3" t="s">
        <v>19</v>
      </c>
      <c r="L916" s="1"/>
      <c r="N916" s="1"/>
      <c r="O916" s="1"/>
      <c r="P916" s="3" t="s">
        <v>26</v>
      </c>
      <c r="Q916" s="1"/>
    </row>
    <row r="917" spans="1:17" ht="28" x14ac:dyDescent="0.15">
      <c r="A917" s="2">
        <v>43632.481103842598</v>
      </c>
      <c r="B917" s="3" t="s">
        <v>22</v>
      </c>
      <c r="C917" s="3" t="s">
        <v>19</v>
      </c>
      <c r="D917" s="3" t="s">
        <v>23</v>
      </c>
      <c r="E917" s="1" t="s">
        <v>1477</v>
      </c>
      <c r="F917" s="1"/>
      <c r="I917" s="1"/>
      <c r="L917" s="1"/>
      <c r="N917" s="1"/>
      <c r="O917" s="1" t="s">
        <v>1478</v>
      </c>
      <c r="P917" s="3" t="s">
        <v>20</v>
      </c>
      <c r="Q917" s="1"/>
    </row>
    <row r="918" spans="1:17" ht="42" x14ac:dyDescent="0.15">
      <c r="A918" s="2">
        <v>43632.651382326389</v>
      </c>
      <c r="B918" s="3" t="s">
        <v>37</v>
      </c>
      <c r="C918" s="3" t="s">
        <v>50</v>
      </c>
      <c r="D918" s="3" t="s">
        <v>378</v>
      </c>
      <c r="E918" s="1" t="s">
        <v>1479</v>
      </c>
      <c r="F918" s="1"/>
      <c r="I918" s="1"/>
      <c r="L918" s="1"/>
      <c r="M918" s="3" t="s">
        <v>26</v>
      </c>
      <c r="N918" s="1" t="s">
        <v>1480</v>
      </c>
      <c r="O918" s="1"/>
      <c r="P918" s="3" t="s">
        <v>26</v>
      </c>
      <c r="Q918" s="1" t="s">
        <v>1481</v>
      </c>
    </row>
    <row r="919" spans="1:17" ht="14" x14ac:dyDescent="0.15">
      <c r="A919" s="2">
        <v>43632.767919930557</v>
      </c>
      <c r="B919" s="3" t="s">
        <v>22</v>
      </c>
      <c r="C919" s="3" t="s">
        <v>29</v>
      </c>
      <c r="D919" s="3" t="s">
        <v>68</v>
      </c>
      <c r="E919" s="1" t="s">
        <v>1482</v>
      </c>
      <c r="F919" s="1"/>
      <c r="I919" s="1"/>
      <c r="L919" s="1"/>
      <c r="N919" s="1"/>
      <c r="O919" s="1" t="s">
        <v>1483</v>
      </c>
      <c r="P919" s="3" t="s">
        <v>20</v>
      </c>
      <c r="Q919" s="1"/>
    </row>
    <row r="920" spans="1:17" ht="13" x14ac:dyDescent="0.15">
      <c r="A920" s="2">
        <v>43633.1344068287</v>
      </c>
      <c r="B920" s="3" t="s">
        <v>16</v>
      </c>
      <c r="C920" s="3" t="s">
        <v>37</v>
      </c>
      <c r="D920" s="3" t="s">
        <v>68</v>
      </c>
      <c r="E920" s="1"/>
      <c r="F920" s="1"/>
      <c r="I920" s="1"/>
      <c r="J920" s="3" t="s">
        <v>85</v>
      </c>
      <c r="K920" s="3" t="s">
        <v>19</v>
      </c>
      <c r="L920" s="1"/>
      <c r="N920" s="1"/>
      <c r="O920" s="1"/>
      <c r="P920" s="3" t="s">
        <v>26</v>
      </c>
      <c r="Q920" s="1"/>
    </row>
    <row r="921" spans="1:17" ht="14" x14ac:dyDescent="0.15">
      <c r="A921" s="2">
        <v>43633.172729016209</v>
      </c>
      <c r="B921" s="3" t="s">
        <v>16</v>
      </c>
      <c r="C921" s="3" t="s">
        <v>17</v>
      </c>
      <c r="D921" s="3" t="s">
        <v>23</v>
      </c>
      <c r="E921" s="1"/>
      <c r="F921" s="1"/>
      <c r="I921" s="1"/>
      <c r="J921" s="3" t="s">
        <v>18</v>
      </c>
      <c r="K921" s="3" t="s">
        <v>19</v>
      </c>
      <c r="L921" s="1" t="s">
        <v>1259</v>
      </c>
      <c r="N921" s="1"/>
      <c r="O921" s="1"/>
      <c r="P921" s="3" t="s">
        <v>26</v>
      </c>
      <c r="Q921" s="1" t="s">
        <v>1484</v>
      </c>
    </row>
    <row r="922" spans="1:17" ht="13" x14ac:dyDescent="0.15">
      <c r="A922" s="2">
        <v>43633.461715347221</v>
      </c>
      <c r="B922" s="3" t="s">
        <v>16</v>
      </c>
      <c r="C922" s="3" t="s">
        <v>29</v>
      </c>
      <c r="D922" s="3" t="s">
        <v>23</v>
      </c>
      <c r="E922" s="1"/>
      <c r="F922" s="1"/>
      <c r="I922" s="1"/>
      <c r="J922" s="3" t="s">
        <v>36</v>
      </c>
      <c r="K922" s="3" t="s">
        <v>19</v>
      </c>
      <c r="L922" s="1"/>
      <c r="N922" s="1"/>
      <c r="O922" s="1"/>
      <c r="P922" s="3" t="s">
        <v>20</v>
      </c>
      <c r="Q922" s="1"/>
    </row>
    <row r="923" spans="1:17" ht="84" x14ac:dyDescent="0.15">
      <c r="A923" s="2">
        <v>43633.506400659724</v>
      </c>
      <c r="B923" s="3" t="s">
        <v>22</v>
      </c>
      <c r="C923" s="3" t="s">
        <v>17</v>
      </c>
      <c r="D923" s="9" t="s">
        <v>368</v>
      </c>
      <c r="E923" s="1" t="s">
        <v>1485</v>
      </c>
      <c r="F923" s="1"/>
      <c r="I923" s="1"/>
      <c r="L923" s="1"/>
      <c r="N923" s="1"/>
      <c r="O923" s="1" t="s">
        <v>1486</v>
      </c>
      <c r="P923" s="3" t="s">
        <v>26</v>
      </c>
      <c r="Q923" s="1" t="s">
        <v>1487</v>
      </c>
    </row>
    <row r="924" spans="1:17" ht="13" x14ac:dyDescent="0.15">
      <c r="A924" s="2">
        <v>43633.523384768516</v>
      </c>
      <c r="B924" s="3" t="s">
        <v>16</v>
      </c>
      <c r="C924" s="3" t="s">
        <v>31</v>
      </c>
      <c r="D924" s="3" t="s">
        <v>23</v>
      </c>
      <c r="E924" s="1"/>
      <c r="F924" s="1"/>
      <c r="I924" s="1"/>
      <c r="J924" s="3" t="s">
        <v>36</v>
      </c>
      <c r="K924" s="3" t="s">
        <v>19</v>
      </c>
      <c r="L924" s="1"/>
      <c r="N924" s="1"/>
      <c r="O924" s="1"/>
      <c r="P924" s="3" t="s">
        <v>20</v>
      </c>
      <c r="Q924" s="1"/>
    </row>
    <row r="925" spans="1:17" ht="28" x14ac:dyDescent="0.15">
      <c r="A925" s="2">
        <v>43633.617662118057</v>
      </c>
      <c r="B925" s="3" t="s">
        <v>22</v>
      </c>
      <c r="C925" s="3" t="s">
        <v>29</v>
      </c>
      <c r="D925" s="3" t="s">
        <v>23</v>
      </c>
      <c r="E925" s="1"/>
      <c r="F925" s="1"/>
      <c r="I925" s="1"/>
      <c r="L925" s="1"/>
      <c r="N925" s="1"/>
      <c r="O925" s="1" t="s">
        <v>1488</v>
      </c>
      <c r="P925" s="3" t="s">
        <v>26</v>
      </c>
      <c r="Q925" s="1"/>
    </row>
    <row r="926" spans="1:17" ht="28" x14ac:dyDescent="0.15">
      <c r="A926" s="2">
        <v>43633.761256064812</v>
      </c>
      <c r="B926" s="3" t="s">
        <v>37</v>
      </c>
      <c r="C926" s="3" t="s">
        <v>50</v>
      </c>
      <c r="D926" s="3" t="s">
        <v>23</v>
      </c>
      <c r="E926" s="1" t="s">
        <v>1489</v>
      </c>
      <c r="F926" s="1"/>
      <c r="I926" s="1"/>
      <c r="L926" s="1"/>
      <c r="M926" s="3" t="s">
        <v>20</v>
      </c>
      <c r="N926" s="1" t="s">
        <v>1490</v>
      </c>
      <c r="O926" s="1"/>
      <c r="P926" s="3" t="s">
        <v>20</v>
      </c>
      <c r="Q926" s="1"/>
    </row>
    <row r="927" spans="1:17" ht="56" x14ac:dyDescent="0.15">
      <c r="A927" s="2">
        <v>43634.08095462963</v>
      </c>
      <c r="B927" s="3" t="s">
        <v>22</v>
      </c>
      <c r="C927" s="3" t="s">
        <v>17</v>
      </c>
      <c r="D927" s="3" t="s">
        <v>23</v>
      </c>
      <c r="E927" s="1" t="s">
        <v>1491</v>
      </c>
      <c r="F927" s="1"/>
      <c r="I927" s="1"/>
      <c r="L927" s="1"/>
      <c r="N927" s="1"/>
      <c r="O927" s="1" t="s">
        <v>1492</v>
      </c>
      <c r="P927" s="3" t="s">
        <v>26</v>
      </c>
      <c r="Q927" s="1" t="s">
        <v>1493</v>
      </c>
    </row>
    <row r="928" spans="1:17" ht="14" x14ac:dyDescent="0.15">
      <c r="A928" s="2">
        <v>43634.184715138894</v>
      </c>
      <c r="B928" s="3" t="s">
        <v>16</v>
      </c>
      <c r="C928" s="3" t="s">
        <v>19</v>
      </c>
      <c r="D928" s="3" t="s">
        <v>23</v>
      </c>
      <c r="E928" s="1"/>
      <c r="F928" s="1"/>
      <c r="I928" s="1"/>
      <c r="J928" s="3" t="s">
        <v>36</v>
      </c>
      <c r="K928" s="3" t="s">
        <v>19</v>
      </c>
      <c r="L928" s="1" t="s">
        <v>775</v>
      </c>
      <c r="N928" s="1"/>
      <c r="O928" s="1"/>
      <c r="P928" s="3" t="s">
        <v>20</v>
      </c>
      <c r="Q928" s="1"/>
    </row>
    <row r="929" spans="1:17" ht="28" x14ac:dyDescent="0.15">
      <c r="A929" s="2">
        <v>43634.642700173616</v>
      </c>
      <c r="B929" s="3" t="s">
        <v>16</v>
      </c>
      <c r="C929" s="3" t="s">
        <v>19</v>
      </c>
      <c r="D929" s="3" t="s">
        <v>23</v>
      </c>
      <c r="E929" s="1"/>
      <c r="F929" s="1"/>
      <c r="I929" s="1"/>
      <c r="J929" s="3" t="s">
        <v>18</v>
      </c>
      <c r="K929" s="3" t="s">
        <v>19</v>
      </c>
      <c r="L929" s="1" t="s">
        <v>1494</v>
      </c>
      <c r="N929" s="1"/>
      <c r="O929" s="1"/>
      <c r="P929" s="3" t="s">
        <v>26</v>
      </c>
      <c r="Q929" s="1"/>
    </row>
    <row r="930" spans="1:17" ht="28" x14ac:dyDescent="0.15">
      <c r="A930" s="2">
        <v>43634.760663518522</v>
      </c>
      <c r="B930" s="3" t="s">
        <v>22</v>
      </c>
      <c r="C930" s="3" t="s">
        <v>31</v>
      </c>
      <c r="D930" s="3" t="s">
        <v>23</v>
      </c>
      <c r="E930" s="1"/>
      <c r="F930" s="1"/>
      <c r="I930" s="1"/>
      <c r="L930" s="1"/>
      <c r="N930" s="1"/>
      <c r="O930" s="1" t="s">
        <v>1495</v>
      </c>
      <c r="P930" s="3" t="s">
        <v>26</v>
      </c>
      <c r="Q930" s="1"/>
    </row>
    <row r="931" spans="1:17" ht="13" x14ac:dyDescent="0.15">
      <c r="A931" s="2">
        <v>43634.986209756942</v>
      </c>
      <c r="B931" s="3" t="s">
        <v>97</v>
      </c>
      <c r="C931" s="3" t="s">
        <v>29</v>
      </c>
      <c r="D931" s="3" t="s">
        <v>23</v>
      </c>
      <c r="E931" s="1"/>
      <c r="F931" s="1"/>
      <c r="G931" s="3" t="s">
        <v>1496</v>
      </c>
      <c r="H931" s="3" t="s">
        <v>20</v>
      </c>
      <c r="I931" s="1"/>
      <c r="L931" s="1"/>
      <c r="N931" s="1"/>
      <c r="O931" s="1"/>
      <c r="P931" s="3" t="s">
        <v>26</v>
      </c>
      <c r="Q931" s="1"/>
    </row>
    <row r="932" spans="1:17" ht="14" x14ac:dyDescent="0.15">
      <c r="A932" s="2">
        <v>43635.585493506944</v>
      </c>
      <c r="B932" s="3" t="s">
        <v>22</v>
      </c>
      <c r="C932" s="3" t="s">
        <v>317</v>
      </c>
      <c r="D932" s="3" t="s">
        <v>23</v>
      </c>
      <c r="E932" s="1" t="s">
        <v>1497</v>
      </c>
      <c r="F932" s="1"/>
      <c r="I932" s="1"/>
      <c r="L932" s="1"/>
      <c r="N932" s="1"/>
      <c r="O932" s="1" t="s">
        <v>1498</v>
      </c>
      <c r="P932" s="3" t="s">
        <v>26</v>
      </c>
      <c r="Q932" s="1" t="s">
        <v>1499</v>
      </c>
    </row>
    <row r="933" spans="1:17" ht="56" x14ac:dyDescent="0.15">
      <c r="A933" s="2">
        <v>43635.778695358793</v>
      </c>
      <c r="B933" s="3" t="s">
        <v>37</v>
      </c>
      <c r="C933" s="3" t="s">
        <v>29</v>
      </c>
      <c r="D933" s="3" t="s">
        <v>23</v>
      </c>
      <c r="E933" s="1"/>
      <c r="F933" s="1"/>
      <c r="I933" s="1"/>
      <c r="L933" s="1"/>
      <c r="M933" s="3" t="s">
        <v>20</v>
      </c>
      <c r="N933" s="1" t="s">
        <v>1500</v>
      </c>
      <c r="O933" s="1"/>
      <c r="P933" s="3" t="s">
        <v>26</v>
      </c>
      <c r="Q933" s="1"/>
    </row>
    <row r="934" spans="1:17" ht="28" x14ac:dyDescent="0.15">
      <c r="A934" s="2">
        <v>43636.011305798616</v>
      </c>
      <c r="B934" s="3" t="s">
        <v>22</v>
      </c>
      <c r="C934" s="3" t="s">
        <v>180</v>
      </c>
      <c r="D934" s="3" t="s">
        <v>23</v>
      </c>
      <c r="E934" s="1" t="s">
        <v>1501</v>
      </c>
      <c r="F934" s="1"/>
      <c r="I934" s="1"/>
      <c r="L934" s="1"/>
      <c r="N934" s="1"/>
      <c r="O934" s="1" t="s">
        <v>1502</v>
      </c>
      <c r="P934" s="3" t="s">
        <v>26</v>
      </c>
      <c r="Q934" s="1" t="s">
        <v>1503</v>
      </c>
    </row>
    <row r="935" spans="1:17" ht="13" x14ac:dyDescent="0.15">
      <c r="A935" s="2">
        <v>43636.434916435188</v>
      </c>
      <c r="B935" s="3" t="s">
        <v>22</v>
      </c>
      <c r="C935" s="3" t="s">
        <v>19</v>
      </c>
      <c r="D935" s="3" t="s">
        <v>424</v>
      </c>
      <c r="E935" s="1"/>
      <c r="F935" s="1"/>
      <c r="I935" s="1"/>
      <c r="L935" s="1"/>
      <c r="N935" s="1"/>
      <c r="O935" s="1"/>
      <c r="P935" s="3" t="s">
        <v>21</v>
      </c>
      <c r="Q935" s="1"/>
    </row>
    <row r="936" spans="1:17" ht="13" x14ac:dyDescent="0.15">
      <c r="A936" s="2">
        <v>43636.435376608795</v>
      </c>
      <c r="B936" s="3" t="s">
        <v>37</v>
      </c>
      <c r="C936" s="3" t="s">
        <v>19</v>
      </c>
      <c r="D936" s="3" t="s">
        <v>378</v>
      </c>
      <c r="E936" s="1"/>
      <c r="F936" s="1"/>
      <c r="I936" s="1"/>
      <c r="L936" s="1"/>
      <c r="M936" s="3" t="s">
        <v>20</v>
      </c>
      <c r="N936" s="1"/>
      <c r="O936" s="1"/>
      <c r="P936" s="3" t="s">
        <v>21</v>
      </c>
      <c r="Q936" s="1"/>
    </row>
    <row r="937" spans="1:17" ht="56" x14ac:dyDescent="0.15">
      <c r="A937" s="2">
        <v>43636.54637246528</v>
      </c>
      <c r="B937" s="3" t="s">
        <v>22</v>
      </c>
      <c r="C937" s="3" t="s">
        <v>17</v>
      </c>
      <c r="D937" s="4" t="s">
        <v>23</v>
      </c>
      <c r="E937" s="1"/>
      <c r="F937" s="1"/>
      <c r="I937" s="1"/>
      <c r="L937" s="1"/>
      <c r="N937" s="1"/>
      <c r="O937" s="1" t="s">
        <v>1504</v>
      </c>
      <c r="P937" s="3" t="s">
        <v>26</v>
      </c>
      <c r="Q937" s="1"/>
    </row>
    <row r="938" spans="1:17" ht="13" x14ac:dyDescent="0.15">
      <c r="A938" s="2">
        <v>43636.566498321758</v>
      </c>
      <c r="B938" s="3" t="s">
        <v>22</v>
      </c>
      <c r="C938" s="3" t="s">
        <v>19</v>
      </c>
      <c r="D938" s="3" t="s">
        <v>472</v>
      </c>
      <c r="E938" s="1"/>
      <c r="F938" s="1"/>
      <c r="I938" s="1"/>
      <c r="L938" s="1"/>
      <c r="N938" s="1"/>
      <c r="O938" s="1"/>
      <c r="P938" s="3" t="s">
        <v>20</v>
      </c>
      <c r="Q938" s="1"/>
    </row>
    <row r="939" spans="1:17" ht="28" x14ac:dyDescent="0.15">
      <c r="A939" s="2">
        <v>43636.601421574072</v>
      </c>
      <c r="B939" s="3" t="s">
        <v>22</v>
      </c>
      <c r="C939" s="3" t="s">
        <v>29</v>
      </c>
      <c r="D939" s="3" t="s">
        <v>23</v>
      </c>
      <c r="E939" s="1" t="s">
        <v>1505</v>
      </c>
      <c r="F939" s="1"/>
      <c r="I939" s="1"/>
      <c r="L939" s="1"/>
      <c r="N939" s="1"/>
      <c r="O939" s="1" t="s">
        <v>1506</v>
      </c>
      <c r="P939" s="3" t="s">
        <v>26</v>
      </c>
      <c r="Q939" s="1"/>
    </row>
    <row r="940" spans="1:17" ht="56" x14ac:dyDescent="0.15">
      <c r="A940" s="2">
        <v>43636.633514212968</v>
      </c>
      <c r="B940" s="3" t="s">
        <v>22</v>
      </c>
      <c r="C940" s="3" t="s">
        <v>29</v>
      </c>
      <c r="D940" s="3" t="s">
        <v>23</v>
      </c>
      <c r="E940" s="1" t="s">
        <v>1507</v>
      </c>
      <c r="F940" s="1"/>
      <c r="I940" s="1"/>
      <c r="L940" s="1"/>
      <c r="N940" s="1"/>
      <c r="O940" s="1" t="s">
        <v>1508</v>
      </c>
      <c r="P940" s="3" t="s">
        <v>26</v>
      </c>
      <c r="Q940" s="1"/>
    </row>
    <row r="941" spans="1:17" ht="28" x14ac:dyDescent="0.15">
      <c r="A941" s="2">
        <v>43636.671477118056</v>
      </c>
      <c r="B941" s="3" t="s">
        <v>16</v>
      </c>
      <c r="C941" s="3" t="s">
        <v>29</v>
      </c>
      <c r="D941" s="3" t="s">
        <v>23</v>
      </c>
      <c r="E941" s="1" t="s">
        <v>1509</v>
      </c>
      <c r="F941" s="1"/>
      <c r="I941" s="1"/>
      <c r="J941" s="3" t="s">
        <v>161</v>
      </c>
      <c r="K941" s="3" t="s">
        <v>19</v>
      </c>
      <c r="L941" s="1" t="s">
        <v>1510</v>
      </c>
      <c r="N941" s="1"/>
      <c r="O941" s="1"/>
      <c r="P941" s="3" t="s">
        <v>26</v>
      </c>
      <c r="Q941" s="1" t="s">
        <v>155</v>
      </c>
    </row>
    <row r="942" spans="1:17" ht="14" x14ac:dyDescent="0.15">
      <c r="A942" s="2">
        <v>43636.719023356476</v>
      </c>
      <c r="B942" s="3" t="s">
        <v>22</v>
      </c>
      <c r="C942" s="3" t="s">
        <v>29</v>
      </c>
      <c r="D942" s="9" t="s">
        <v>368</v>
      </c>
      <c r="E942" s="1"/>
      <c r="F942" s="1"/>
      <c r="I942" s="1"/>
      <c r="L942" s="1"/>
      <c r="N942" s="1"/>
      <c r="O942" s="1" t="s">
        <v>761</v>
      </c>
      <c r="P942" s="3" t="s">
        <v>26</v>
      </c>
      <c r="Q942" s="1"/>
    </row>
    <row r="943" spans="1:17" ht="28" x14ac:dyDescent="0.15">
      <c r="A943" s="2">
        <v>43636.684520960647</v>
      </c>
      <c r="B943" s="3" t="s">
        <v>97</v>
      </c>
      <c r="C943" s="3" t="s">
        <v>411</v>
      </c>
      <c r="D943" s="3" t="s">
        <v>23</v>
      </c>
      <c r="E943" s="1" t="s">
        <v>1511</v>
      </c>
      <c r="F943" s="1"/>
      <c r="G943" s="3" t="s">
        <v>43</v>
      </c>
      <c r="H943" s="3" t="s">
        <v>20</v>
      </c>
      <c r="I943" s="1" t="s">
        <v>1512</v>
      </c>
      <c r="L943" s="1"/>
      <c r="N943" s="1"/>
      <c r="O943" s="1"/>
      <c r="P943" s="3" t="s">
        <v>20</v>
      </c>
      <c r="Q943" s="1"/>
    </row>
    <row r="944" spans="1:17" ht="13" x14ac:dyDescent="0.15">
      <c r="A944" s="2">
        <v>43636.718746423612</v>
      </c>
      <c r="B944" s="3" t="s">
        <v>16</v>
      </c>
      <c r="C944" s="3" t="s">
        <v>29</v>
      </c>
      <c r="D944" s="3" t="s">
        <v>23</v>
      </c>
      <c r="E944" s="1"/>
      <c r="F944" s="1"/>
      <c r="I944" s="1"/>
      <c r="J944" s="3" t="s">
        <v>18</v>
      </c>
      <c r="K944" s="3" t="s">
        <v>19</v>
      </c>
      <c r="L944" s="1"/>
      <c r="N944" s="1"/>
      <c r="O944" s="1"/>
      <c r="P944" s="3" t="s">
        <v>26</v>
      </c>
      <c r="Q944" s="1"/>
    </row>
    <row r="945" spans="1:17" ht="13" x14ac:dyDescent="0.15">
      <c r="A945" s="2">
        <v>43636.767622893516</v>
      </c>
      <c r="B945" s="3" t="s">
        <v>22</v>
      </c>
      <c r="C945" s="3" t="s">
        <v>19</v>
      </c>
      <c r="D945" s="3" t="s">
        <v>23</v>
      </c>
      <c r="E945" s="1"/>
      <c r="F945" s="1"/>
      <c r="I945" s="1"/>
      <c r="L945" s="1"/>
      <c r="N945" s="1"/>
      <c r="O945" s="1"/>
      <c r="P945" s="3" t="s">
        <v>26</v>
      </c>
      <c r="Q945" s="1"/>
    </row>
    <row r="946" spans="1:17" ht="84" x14ac:dyDescent="0.15">
      <c r="A946" s="2">
        <v>43636.803311701384</v>
      </c>
      <c r="B946" s="3" t="s">
        <v>22</v>
      </c>
      <c r="C946" s="3" t="s">
        <v>19</v>
      </c>
      <c r="D946" s="3" t="s">
        <v>23</v>
      </c>
      <c r="E946" s="1" t="s">
        <v>1513</v>
      </c>
      <c r="F946" s="1"/>
      <c r="I946" s="1"/>
      <c r="L946" s="1"/>
      <c r="N946" s="1"/>
      <c r="O946" s="1" t="s">
        <v>1514</v>
      </c>
      <c r="P946" s="3" t="s">
        <v>26</v>
      </c>
      <c r="Q946" s="1" t="s">
        <v>1515</v>
      </c>
    </row>
    <row r="947" spans="1:17" ht="14" x14ac:dyDescent="0.15">
      <c r="A947" s="2">
        <v>43636.886374699076</v>
      </c>
      <c r="B947" s="3" t="s">
        <v>22</v>
      </c>
      <c r="C947" s="3" t="s">
        <v>29</v>
      </c>
      <c r="D947" s="3" t="s">
        <v>23</v>
      </c>
      <c r="E947" s="1" t="s">
        <v>1516</v>
      </c>
      <c r="F947" s="1"/>
      <c r="I947" s="1"/>
      <c r="L947" s="1"/>
      <c r="N947" s="1"/>
      <c r="O947" s="1" t="s">
        <v>1510</v>
      </c>
      <c r="P947" s="3" t="s">
        <v>26</v>
      </c>
      <c r="Q947" s="1" t="s">
        <v>1517</v>
      </c>
    </row>
    <row r="948" spans="1:17" ht="28" x14ac:dyDescent="0.15">
      <c r="A948" s="2">
        <v>43637.099049930555</v>
      </c>
      <c r="B948" s="3" t="s">
        <v>22</v>
      </c>
      <c r="C948" s="3" t="s">
        <v>156</v>
      </c>
      <c r="D948" s="3" t="s">
        <v>23</v>
      </c>
      <c r="E948" s="1" t="s">
        <v>1518</v>
      </c>
      <c r="F948" s="1"/>
      <c r="I948" s="1"/>
      <c r="L948" s="1"/>
      <c r="N948" s="1"/>
      <c r="O948" s="1" t="s">
        <v>1519</v>
      </c>
      <c r="P948" s="3" t="s">
        <v>26</v>
      </c>
      <c r="Q948" s="1"/>
    </row>
    <row r="949" spans="1:17" ht="13" x14ac:dyDescent="0.15">
      <c r="A949" s="2">
        <v>43637.39277726852</v>
      </c>
      <c r="B949" s="3" t="s">
        <v>22</v>
      </c>
      <c r="C949" s="3" t="s">
        <v>19</v>
      </c>
      <c r="D949" s="3" t="s">
        <v>23</v>
      </c>
      <c r="E949" s="1"/>
      <c r="F949" s="1"/>
      <c r="I949" s="1"/>
      <c r="L949" s="1"/>
      <c r="N949" s="1"/>
      <c r="O949" s="1"/>
      <c r="P949" s="3" t="s">
        <v>26</v>
      </c>
      <c r="Q949" s="1"/>
    </row>
    <row r="950" spans="1:17" ht="14" x14ac:dyDescent="0.15">
      <c r="A950" s="2">
        <v>43637.522100127317</v>
      </c>
      <c r="B950" s="3" t="s">
        <v>22</v>
      </c>
      <c r="C950" s="3" t="s">
        <v>19</v>
      </c>
      <c r="D950" s="3" t="s">
        <v>472</v>
      </c>
      <c r="E950" s="1" t="s">
        <v>761</v>
      </c>
      <c r="F950" s="1"/>
      <c r="I950" s="1"/>
      <c r="L950" s="1"/>
      <c r="N950" s="1"/>
      <c r="O950" s="1" t="s">
        <v>761</v>
      </c>
      <c r="P950" s="3" t="s">
        <v>20</v>
      </c>
      <c r="Q950" s="1"/>
    </row>
    <row r="951" spans="1:17" ht="13" x14ac:dyDescent="0.15">
      <c r="A951" s="2">
        <v>43637.53049326389</v>
      </c>
      <c r="B951" s="3" t="s">
        <v>37</v>
      </c>
      <c r="C951" s="3" t="s">
        <v>19</v>
      </c>
      <c r="D951" s="3" t="s">
        <v>378</v>
      </c>
      <c r="E951" s="1"/>
      <c r="F951" s="1"/>
      <c r="I951" s="1"/>
      <c r="L951" s="1"/>
      <c r="M951" s="3" t="s">
        <v>21</v>
      </c>
      <c r="N951" s="1"/>
      <c r="O951" s="1"/>
      <c r="P951" s="3" t="s">
        <v>21</v>
      </c>
      <c r="Q951" s="1"/>
    </row>
    <row r="952" spans="1:17" ht="13" x14ac:dyDescent="0.15">
      <c r="A952" s="2">
        <v>43637.544520659721</v>
      </c>
      <c r="B952" s="3" t="s">
        <v>22</v>
      </c>
      <c r="C952" s="3" t="s">
        <v>19</v>
      </c>
      <c r="D952" s="3" t="s">
        <v>472</v>
      </c>
      <c r="E952" s="1"/>
      <c r="F952" s="1"/>
      <c r="I952" s="1"/>
      <c r="L952" s="1"/>
      <c r="N952" s="1"/>
      <c r="O952" s="1"/>
      <c r="Q952" s="1"/>
    </row>
    <row r="953" spans="1:17" ht="13" x14ac:dyDescent="0.15">
      <c r="A953" s="2">
        <v>43637.564661504628</v>
      </c>
      <c r="B953" s="3" t="s">
        <v>22</v>
      </c>
      <c r="C953" s="3" t="s">
        <v>19</v>
      </c>
      <c r="D953" s="9" t="s">
        <v>368</v>
      </c>
      <c r="E953" s="1"/>
      <c r="F953" s="1"/>
      <c r="I953" s="1"/>
      <c r="L953" s="1"/>
      <c r="N953" s="1"/>
      <c r="O953" s="1"/>
      <c r="Q953" s="1"/>
    </row>
    <row r="954" spans="1:17" ht="42" x14ac:dyDescent="0.15">
      <c r="A954" s="2">
        <v>43637.587282754626</v>
      </c>
      <c r="B954" s="3" t="s">
        <v>97</v>
      </c>
      <c r="C954" s="3" t="s">
        <v>19</v>
      </c>
      <c r="D954" s="3" t="s">
        <v>68</v>
      </c>
      <c r="E954" s="1"/>
      <c r="F954" s="1"/>
      <c r="G954" s="3" t="s">
        <v>36</v>
      </c>
      <c r="H954" s="3" t="s">
        <v>20</v>
      </c>
      <c r="I954" s="1" t="s">
        <v>1520</v>
      </c>
      <c r="J954" s="3" t="s">
        <v>18</v>
      </c>
      <c r="K954" s="3" t="s">
        <v>105</v>
      </c>
      <c r="L954" s="1"/>
      <c r="N954" s="1"/>
      <c r="O954" s="1"/>
      <c r="P954" s="3" t="s">
        <v>26</v>
      </c>
      <c r="Q954" s="1"/>
    </row>
    <row r="955" spans="1:17" ht="13" x14ac:dyDescent="0.15">
      <c r="A955" s="2">
        <v>43637.598202731482</v>
      </c>
      <c r="B955" s="3" t="s">
        <v>22</v>
      </c>
      <c r="C955" s="3" t="s">
        <v>19</v>
      </c>
      <c r="D955" s="3" t="s">
        <v>23</v>
      </c>
      <c r="E955" s="1"/>
      <c r="F955" s="1"/>
      <c r="I955" s="1"/>
      <c r="L955" s="1"/>
      <c r="N955" s="1"/>
      <c r="O955" s="1"/>
      <c r="P955" s="3" t="s">
        <v>20</v>
      </c>
      <c r="Q955" s="1"/>
    </row>
    <row r="956" spans="1:17" ht="13" x14ac:dyDescent="0.15">
      <c r="A956" s="2">
        <v>43637.605324444448</v>
      </c>
      <c r="B956" s="3" t="s">
        <v>37</v>
      </c>
      <c r="C956" s="3" t="s">
        <v>19</v>
      </c>
      <c r="D956" s="3" t="s">
        <v>68</v>
      </c>
      <c r="E956" s="1"/>
      <c r="F956" s="1"/>
      <c r="I956" s="1"/>
      <c r="L956" s="1"/>
      <c r="M956" s="3" t="s">
        <v>20</v>
      </c>
      <c r="N956" s="1"/>
      <c r="O956" s="1"/>
      <c r="P956" s="3" t="s">
        <v>20</v>
      </c>
      <c r="Q956" s="1"/>
    </row>
    <row r="957" spans="1:17" ht="140" x14ac:dyDescent="0.15">
      <c r="A957" s="2">
        <v>43637.621359166667</v>
      </c>
      <c r="B957" s="3" t="s">
        <v>22</v>
      </c>
      <c r="C957" s="3" t="s">
        <v>50</v>
      </c>
      <c r="D957" s="3" t="s">
        <v>472</v>
      </c>
      <c r="E957" s="1" t="s">
        <v>1521</v>
      </c>
      <c r="F957" s="1"/>
      <c r="I957" s="1"/>
      <c r="L957" s="1"/>
      <c r="N957" s="1"/>
      <c r="O957" s="1" t="s">
        <v>1522</v>
      </c>
      <c r="P957" s="3" t="s">
        <v>20</v>
      </c>
      <c r="Q957" s="1" t="s">
        <v>1523</v>
      </c>
    </row>
    <row r="958" spans="1:17" ht="13" x14ac:dyDescent="0.15">
      <c r="A958" s="2">
        <v>43637.628473715275</v>
      </c>
      <c r="B958" s="3" t="s">
        <v>16</v>
      </c>
      <c r="C958" s="3" t="s">
        <v>50</v>
      </c>
      <c r="D958" s="3" t="s">
        <v>23</v>
      </c>
      <c r="E958" s="1"/>
      <c r="F958" s="1"/>
      <c r="I958" s="1"/>
      <c r="J958" s="3" t="s">
        <v>43</v>
      </c>
      <c r="K958" s="3" t="s">
        <v>19</v>
      </c>
      <c r="L958" s="1"/>
      <c r="N958" s="1"/>
      <c r="O958" s="1"/>
      <c r="P958" s="3" t="s">
        <v>26</v>
      </c>
      <c r="Q958" s="1"/>
    </row>
    <row r="959" spans="1:17" ht="14" x14ac:dyDescent="0.15">
      <c r="A959" s="2">
        <v>43637.648723344908</v>
      </c>
      <c r="B959" s="3" t="s">
        <v>22</v>
      </c>
      <c r="C959" s="3" t="s">
        <v>50</v>
      </c>
      <c r="D959" s="3" t="s">
        <v>472</v>
      </c>
      <c r="E959" s="1" t="s">
        <v>1524</v>
      </c>
      <c r="F959" s="1"/>
      <c r="I959" s="1"/>
      <c r="L959" s="1"/>
      <c r="N959" s="1"/>
      <c r="O959" s="1" t="s">
        <v>441</v>
      </c>
      <c r="P959" s="3" t="s">
        <v>26</v>
      </c>
      <c r="Q959" s="1"/>
    </row>
    <row r="960" spans="1:17" ht="56" x14ac:dyDescent="0.15">
      <c r="A960" s="2">
        <v>43637.763073726848</v>
      </c>
      <c r="B960" s="3" t="s">
        <v>22</v>
      </c>
      <c r="C960" s="3" t="s">
        <v>29</v>
      </c>
      <c r="D960" s="3" t="s">
        <v>23</v>
      </c>
      <c r="E960" s="1" t="s">
        <v>1525</v>
      </c>
      <c r="F960" s="1"/>
      <c r="I960" s="1"/>
      <c r="L960" s="1"/>
      <c r="N960" s="1"/>
      <c r="O960" s="1" t="s">
        <v>1526</v>
      </c>
      <c r="P960" s="3" t="s">
        <v>26</v>
      </c>
      <c r="Q960" s="1" t="s">
        <v>1527</v>
      </c>
    </row>
    <row r="961" spans="1:17" ht="13" x14ac:dyDescent="0.15">
      <c r="A961" s="2">
        <v>43637.880012662034</v>
      </c>
      <c r="B961" s="3" t="s">
        <v>22</v>
      </c>
      <c r="C961" s="3" t="s">
        <v>17</v>
      </c>
      <c r="D961" s="3" t="s">
        <v>68</v>
      </c>
      <c r="E961" s="1"/>
      <c r="F961" s="1"/>
      <c r="I961" s="1"/>
      <c r="L961" s="1"/>
      <c r="N961" s="1"/>
      <c r="O961" s="1"/>
      <c r="P961" s="3" t="s">
        <v>26</v>
      </c>
      <c r="Q961" s="1"/>
    </row>
    <row r="962" spans="1:17" ht="13" x14ac:dyDescent="0.15">
      <c r="A962" s="2">
        <v>43637.89075554398</v>
      </c>
      <c r="B962" s="3" t="s">
        <v>16</v>
      </c>
      <c r="C962" s="3" t="s">
        <v>17</v>
      </c>
      <c r="D962" s="4" t="s">
        <v>23</v>
      </c>
      <c r="E962" s="1"/>
      <c r="F962" s="1"/>
      <c r="I962" s="1"/>
      <c r="J962" s="3" t="s">
        <v>18</v>
      </c>
      <c r="K962" s="3" t="s">
        <v>19</v>
      </c>
      <c r="L962" s="1"/>
      <c r="N962" s="1"/>
      <c r="O962" s="1"/>
      <c r="P962" s="3" t="s">
        <v>20</v>
      </c>
      <c r="Q962" s="1"/>
    </row>
    <row r="963" spans="1:17" ht="70" x14ac:dyDescent="0.15">
      <c r="A963" s="2">
        <v>43637.981368576387</v>
      </c>
      <c r="B963" s="3" t="s">
        <v>97</v>
      </c>
      <c r="C963" s="3" t="s">
        <v>50</v>
      </c>
      <c r="D963" s="3" t="s">
        <v>23</v>
      </c>
      <c r="E963" s="1" t="s">
        <v>1528</v>
      </c>
      <c r="F963" s="1"/>
      <c r="G963" s="3" t="s">
        <v>36</v>
      </c>
      <c r="H963" s="3" t="s">
        <v>26</v>
      </c>
      <c r="I963" s="1" t="s">
        <v>1529</v>
      </c>
      <c r="J963" s="3" t="s">
        <v>18</v>
      </c>
      <c r="K963" s="3" t="s">
        <v>19</v>
      </c>
      <c r="L963" s="1"/>
      <c r="N963" s="1"/>
      <c r="O963" s="1"/>
      <c r="P963" s="3" t="s">
        <v>26</v>
      </c>
      <c r="Q963" s="1" t="s">
        <v>1530</v>
      </c>
    </row>
    <row r="964" spans="1:17" ht="14" x14ac:dyDescent="0.15">
      <c r="A964" s="2">
        <v>43638.005920173615</v>
      </c>
      <c r="B964" s="3" t="s">
        <v>22</v>
      </c>
      <c r="C964" s="3" t="s">
        <v>19</v>
      </c>
      <c r="D964" s="3" t="s">
        <v>23</v>
      </c>
      <c r="E964" s="1" t="s">
        <v>1531</v>
      </c>
      <c r="F964" s="1"/>
      <c r="I964" s="1"/>
      <c r="L964" s="1"/>
      <c r="N964" s="1"/>
      <c r="O964" s="1" t="s">
        <v>1532</v>
      </c>
      <c r="P964" s="3" t="s">
        <v>26</v>
      </c>
      <c r="Q964" s="1"/>
    </row>
    <row r="965" spans="1:17" ht="13" x14ac:dyDescent="0.15">
      <c r="A965" s="2">
        <v>43638.084258460643</v>
      </c>
      <c r="B965" s="3" t="s">
        <v>22</v>
      </c>
      <c r="C965" s="3" t="s">
        <v>29</v>
      </c>
      <c r="D965" s="3" t="s">
        <v>472</v>
      </c>
      <c r="E965" s="1"/>
      <c r="F965" s="1"/>
      <c r="I965" s="1"/>
      <c r="L965" s="1"/>
      <c r="N965" s="1"/>
      <c r="O965" s="1"/>
      <c r="P965" s="3" t="s">
        <v>21</v>
      </c>
      <c r="Q965" s="1"/>
    </row>
    <row r="966" spans="1:17" ht="56" x14ac:dyDescent="0.15">
      <c r="A966" s="2">
        <v>43638.208603726853</v>
      </c>
      <c r="B966" s="3" t="s">
        <v>22</v>
      </c>
      <c r="C966" s="3" t="s">
        <v>29</v>
      </c>
      <c r="D966" s="3" t="s">
        <v>472</v>
      </c>
      <c r="E966" s="1" t="s">
        <v>1533</v>
      </c>
      <c r="F966" s="1"/>
      <c r="I966" s="1"/>
      <c r="L966" s="1"/>
      <c r="N966" s="1"/>
      <c r="O966" s="1" t="s">
        <v>1534</v>
      </c>
      <c r="P966" s="3" t="s">
        <v>26</v>
      </c>
      <c r="Q966" s="1"/>
    </row>
    <row r="967" spans="1:17" ht="13" x14ac:dyDescent="0.15">
      <c r="A967" s="2">
        <v>43638.383769432869</v>
      </c>
      <c r="B967" s="3" t="s">
        <v>37</v>
      </c>
      <c r="C967" s="3" t="s">
        <v>19</v>
      </c>
      <c r="D967" s="3" t="s">
        <v>472</v>
      </c>
      <c r="E967" s="1"/>
      <c r="F967" s="1"/>
      <c r="I967" s="1"/>
      <c r="L967" s="1"/>
      <c r="M967" s="3" t="s">
        <v>21</v>
      </c>
      <c r="N967" s="1"/>
      <c r="O967" s="1"/>
      <c r="P967" s="3" t="s">
        <v>26</v>
      </c>
      <c r="Q967" s="1"/>
    </row>
    <row r="968" spans="1:17" ht="28" x14ac:dyDescent="0.15">
      <c r="A968" s="2">
        <v>43638.503538020828</v>
      </c>
      <c r="B968" s="3" t="s">
        <v>22</v>
      </c>
      <c r="C968" s="3" t="s">
        <v>19</v>
      </c>
      <c r="D968" s="3" t="s">
        <v>23</v>
      </c>
      <c r="E968" s="1" t="s">
        <v>1535</v>
      </c>
      <c r="F968" s="1"/>
      <c r="I968" s="1"/>
      <c r="L968" s="1"/>
      <c r="N968" s="1"/>
      <c r="O968" s="1" t="s">
        <v>1536</v>
      </c>
      <c r="P968" s="3" t="s">
        <v>26</v>
      </c>
      <c r="Q968" s="1"/>
    </row>
    <row r="969" spans="1:17" ht="14" x14ac:dyDescent="0.15">
      <c r="A969" s="2">
        <v>43638.799429363426</v>
      </c>
      <c r="B969" s="3" t="s">
        <v>16</v>
      </c>
      <c r="C969" s="3" t="s">
        <v>17</v>
      </c>
      <c r="D969" s="3" t="s">
        <v>23</v>
      </c>
      <c r="E969" s="1" t="s">
        <v>1537</v>
      </c>
      <c r="F969" s="1"/>
      <c r="I969" s="1"/>
      <c r="J969" s="3" t="s">
        <v>36</v>
      </c>
      <c r="K969" s="3" t="s">
        <v>19</v>
      </c>
      <c r="L969" s="1" t="s">
        <v>1538</v>
      </c>
      <c r="N969" s="1"/>
      <c r="O969" s="1"/>
      <c r="P969" s="3" t="s">
        <v>26</v>
      </c>
      <c r="Q969" s="1" t="s">
        <v>21</v>
      </c>
    </row>
    <row r="970" spans="1:17" ht="70" x14ac:dyDescent="0.15">
      <c r="A970" s="2">
        <v>43638.855295439818</v>
      </c>
      <c r="B970" s="3" t="s">
        <v>22</v>
      </c>
      <c r="C970" s="3" t="s">
        <v>29</v>
      </c>
      <c r="D970" s="3" t="s">
        <v>23</v>
      </c>
      <c r="E970" s="1"/>
      <c r="F970" s="1"/>
      <c r="I970" s="1"/>
      <c r="L970" s="1"/>
      <c r="N970" s="1"/>
      <c r="O970" s="1" t="s">
        <v>1539</v>
      </c>
      <c r="P970" s="3" t="s">
        <v>26</v>
      </c>
      <c r="Q970" s="1"/>
    </row>
    <row r="971" spans="1:17" ht="13" x14ac:dyDescent="0.15">
      <c r="A971" s="2">
        <v>43638.959665798611</v>
      </c>
      <c r="B971" s="3" t="s">
        <v>16</v>
      </c>
      <c r="C971" s="3" t="s">
        <v>17</v>
      </c>
      <c r="D971" s="3" t="s">
        <v>23</v>
      </c>
      <c r="E971" s="1"/>
      <c r="F971" s="1"/>
      <c r="I971" s="1"/>
      <c r="J971" s="3" t="s">
        <v>36</v>
      </c>
      <c r="K971" s="3" t="s">
        <v>19</v>
      </c>
      <c r="L971" s="1"/>
      <c r="N971" s="1"/>
      <c r="O971" s="1"/>
      <c r="P971" s="3" t="s">
        <v>20</v>
      </c>
      <c r="Q971" s="1"/>
    </row>
    <row r="972" spans="1:17" ht="13" x14ac:dyDescent="0.15">
      <c r="A972" s="2">
        <v>43639.231149537038</v>
      </c>
      <c r="B972" s="3" t="s">
        <v>16</v>
      </c>
      <c r="C972" s="3" t="s">
        <v>19</v>
      </c>
      <c r="D972" s="3" t="s">
        <v>23</v>
      </c>
      <c r="E972" s="1"/>
      <c r="F972" s="1"/>
      <c r="I972" s="1"/>
      <c r="J972" s="3" t="s">
        <v>36</v>
      </c>
      <c r="K972" s="3" t="s">
        <v>19</v>
      </c>
      <c r="L972" s="1"/>
      <c r="N972" s="1"/>
      <c r="O972" s="1"/>
      <c r="P972" s="3" t="s">
        <v>20</v>
      </c>
      <c r="Q972" s="1"/>
    </row>
    <row r="973" spans="1:17" ht="14" x14ac:dyDescent="0.15">
      <c r="A973" s="2">
        <v>43639.331526527778</v>
      </c>
      <c r="B973" s="3" t="s">
        <v>16</v>
      </c>
      <c r="C973" s="3" t="s">
        <v>19</v>
      </c>
      <c r="D973" s="3" t="s">
        <v>23</v>
      </c>
      <c r="E973" s="1" t="s">
        <v>1540</v>
      </c>
      <c r="F973" s="1"/>
      <c r="I973" s="1"/>
      <c r="J973" s="3" t="s">
        <v>18</v>
      </c>
      <c r="K973" s="3" t="s">
        <v>19</v>
      </c>
      <c r="L973" s="1"/>
      <c r="N973" s="1"/>
      <c r="O973" s="1"/>
      <c r="Q973" s="1"/>
    </row>
    <row r="974" spans="1:17" ht="56" x14ac:dyDescent="0.15">
      <c r="A974" s="2">
        <v>43639.747691643519</v>
      </c>
      <c r="B974" s="3" t="s">
        <v>22</v>
      </c>
      <c r="C974" s="3" t="s">
        <v>29</v>
      </c>
      <c r="D974" s="3" t="s">
        <v>23</v>
      </c>
      <c r="E974" s="1"/>
      <c r="F974" s="1"/>
      <c r="I974" s="1"/>
      <c r="L974" s="1"/>
      <c r="N974" s="1"/>
      <c r="O974" s="1" t="s">
        <v>1541</v>
      </c>
      <c r="P974" s="3" t="s">
        <v>26</v>
      </c>
      <c r="Q974" s="1"/>
    </row>
    <row r="975" spans="1:17" ht="13" x14ac:dyDescent="0.15">
      <c r="A975" s="2">
        <v>43640.758597893517</v>
      </c>
      <c r="B975" s="3" t="s">
        <v>16</v>
      </c>
      <c r="C975" s="3" t="s">
        <v>17</v>
      </c>
      <c r="D975" s="3" t="s">
        <v>23</v>
      </c>
      <c r="E975" s="1"/>
      <c r="F975" s="1"/>
      <c r="I975" s="1"/>
      <c r="J975" s="3" t="s">
        <v>43</v>
      </c>
      <c r="K975" s="3" t="s">
        <v>19</v>
      </c>
      <c r="L975" s="1"/>
      <c r="N975" s="1"/>
      <c r="O975" s="1"/>
      <c r="P975" s="3" t="s">
        <v>20</v>
      </c>
      <c r="Q975" s="1"/>
    </row>
    <row r="976" spans="1:17" ht="126" x14ac:dyDescent="0.15">
      <c r="A976" s="2">
        <v>43640.817655219907</v>
      </c>
      <c r="B976" s="3" t="s">
        <v>22</v>
      </c>
      <c r="C976" s="3" t="s">
        <v>17</v>
      </c>
      <c r="D976" s="3" t="s">
        <v>23</v>
      </c>
      <c r="E976" s="1" t="s">
        <v>1542</v>
      </c>
      <c r="F976" s="1"/>
      <c r="I976" s="1"/>
      <c r="L976" s="1"/>
      <c r="N976" s="1"/>
      <c r="O976" s="1" t="s">
        <v>1543</v>
      </c>
      <c r="P976" s="3" t="s">
        <v>26</v>
      </c>
      <c r="Q976" s="1" t="s">
        <v>1544</v>
      </c>
    </row>
    <row r="977" spans="1:17" ht="14" x14ac:dyDescent="0.15">
      <c r="A977" s="2">
        <v>43640.826261030088</v>
      </c>
      <c r="B977" s="3" t="s">
        <v>16</v>
      </c>
      <c r="C977" s="3" t="s">
        <v>29</v>
      </c>
      <c r="D977" s="3" t="s">
        <v>23</v>
      </c>
      <c r="E977" s="1"/>
      <c r="F977" s="1"/>
      <c r="I977" s="1"/>
      <c r="J977" s="3" t="s">
        <v>36</v>
      </c>
      <c r="K977" s="3" t="s">
        <v>19</v>
      </c>
      <c r="L977" s="1"/>
      <c r="N977" s="1"/>
      <c r="O977" s="1"/>
      <c r="P977" s="3" t="s">
        <v>26</v>
      </c>
      <c r="Q977" s="1" t="s">
        <v>1545</v>
      </c>
    </row>
    <row r="978" spans="1:17" ht="13" x14ac:dyDescent="0.15">
      <c r="A978" s="2">
        <v>43640.857367141201</v>
      </c>
      <c r="B978" s="3" t="s">
        <v>16</v>
      </c>
      <c r="C978" s="3" t="s">
        <v>19</v>
      </c>
      <c r="D978" s="3" t="s">
        <v>68</v>
      </c>
      <c r="E978" s="1"/>
      <c r="F978" s="1"/>
      <c r="I978" s="1"/>
      <c r="J978" s="3" t="s">
        <v>85</v>
      </c>
      <c r="K978" s="3" t="s">
        <v>19</v>
      </c>
      <c r="L978" s="1"/>
      <c r="N978" s="1"/>
      <c r="O978" s="1"/>
      <c r="P978" s="3" t="s">
        <v>21</v>
      </c>
      <c r="Q978" s="1"/>
    </row>
    <row r="979" spans="1:17" ht="42" x14ac:dyDescent="0.15">
      <c r="A979" s="2">
        <v>43641.309254305554</v>
      </c>
      <c r="B979" s="3" t="s">
        <v>16</v>
      </c>
      <c r="C979" s="3" t="s">
        <v>50</v>
      </c>
      <c r="D979" s="3" t="s">
        <v>23</v>
      </c>
      <c r="E979" s="1" t="s">
        <v>1546</v>
      </c>
      <c r="F979" s="1"/>
      <c r="I979" s="1"/>
      <c r="J979" s="3" t="s">
        <v>18</v>
      </c>
      <c r="K979" s="3" t="s">
        <v>154</v>
      </c>
      <c r="L979" s="1" t="s">
        <v>1547</v>
      </c>
      <c r="N979" s="1"/>
      <c r="O979" s="1"/>
      <c r="P979" s="3" t="s">
        <v>26</v>
      </c>
      <c r="Q979" s="1"/>
    </row>
    <row r="980" spans="1:17" ht="13" x14ac:dyDescent="0.15">
      <c r="A980" s="2">
        <v>43641.410609895829</v>
      </c>
      <c r="B980" s="3" t="s">
        <v>22</v>
      </c>
      <c r="C980" s="3" t="s">
        <v>29</v>
      </c>
      <c r="D980" s="3" t="s">
        <v>23</v>
      </c>
      <c r="E980" s="1"/>
      <c r="F980" s="1"/>
      <c r="I980" s="1"/>
      <c r="L980" s="1"/>
      <c r="N980" s="1"/>
      <c r="O980" s="1"/>
      <c r="P980" s="3" t="s">
        <v>26</v>
      </c>
      <c r="Q980" s="1"/>
    </row>
    <row r="981" spans="1:17" ht="14" x14ac:dyDescent="0.15">
      <c r="A981" s="2">
        <v>43641.737919780091</v>
      </c>
      <c r="B981" s="3" t="s">
        <v>16</v>
      </c>
      <c r="C981" s="3" t="s">
        <v>29</v>
      </c>
      <c r="D981" s="3" t="s">
        <v>23</v>
      </c>
      <c r="E981" s="1"/>
      <c r="F981" s="1"/>
      <c r="I981" s="1"/>
      <c r="J981" s="3" t="s">
        <v>18</v>
      </c>
      <c r="K981" s="3" t="s">
        <v>19</v>
      </c>
      <c r="L981" s="1"/>
      <c r="N981" s="1"/>
      <c r="O981" s="1"/>
      <c r="P981" s="3" t="s">
        <v>26</v>
      </c>
      <c r="Q981" s="1" t="s">
        <v>1548</v>
      </c>
    </row>
    <row r="982" spans="1:17" ht="154" x14ac:dyDescent="0.15">
      <c r="A982" s="2">
        <v>43642.175390590273</v>
      </c>
      <c r="B982" s="3" t="s">
        <v>37</v>
      </c>
      <c r="C982" s="3" t="s">
        <v>180</v>
      </c>
      <c r="D982" s="3" t="s">
        <v>23</v>
      </c>
      <c r="E982" s="1" t="s">
        <v>1549</v>
      </c>
      <c r="F982" s="1"/>
      <c r="I982" s="1"/>
      <c r="L982" s="1"/>
      <c r="M982" s="3" t="s">
        <v>26</v>
      </c>
      <c r="N982" s="1" t="s">
        <v>1550</v>
      </c>
      <c r="O982" s="1"/>
      <c r="P982" s="3" t="s">
        <v>26</v>
      </c>
      <c r="Q982" s="1" t="s">
        <v>1551</v>
      </c>
    </row>
    <row r="983" spans="1:17" ht="13" x14ac:dyDescent="0.15">
      <c r="A983" s="2">
        <v>43643.059715682874</v>
      </c>
      <c r="B983" s="3" t="s">
        <v>16</v>
      </c>
      <c r="C983" s="3" t="s">
        <v>19</v>
      </c>
      <c r="D983" s="3" t="s">
        <v>23</v>
      </c>
      <c r="E983" s="1"/>
      <c r="F983" s="1"/>
      <c r="I983" s="1"/>
      <c r="J983" s="3" t="s">
        <v>18</v>
      </c>
      <c r="K983" s="3" t="s">
        <v>19</v>
      </c>
      <c r="L983" s="1"/>
      <c r="N983" s="1"/>
      <c r="O983" s="1"/>
      <c r="P983" s="3" t="s">
        <v>20</v>
      </c>
      <c r="Q983" s="1"/>
    </row>
    <row r="984" spans="1:17" ht="13" x14ac:dyDescent="0.15">
      <c r="A984" s="2">
        <v>43643.33477548611</v>
      </c>
      <c r="B984" s="3" t="s">
        <v>16</v>
      </c>
      <c r="C984" s="3" t="s">
        <v>50</v>
      </c>
      <c r="D984" s="3" t="s">
        <v>23</v>
      </c>
      <c r="E984" s="1"/>
      <c r="F984" s="1"/>
      <c r="I984" s="1"/>
      <c r="J984" s="3" t="s">
        <v>43</v>
      </c>
      <c r="K984" s="3" t="s">
        <v>19</v>
      </c>
      <c r="L984" s="1"/>
      <c r="N984" s="1"/>
      <c r="O984" s="1"/>
      <c r="P984" s="3" t="s">
        <v>26</v>
      </c>
      <c r="Q984" s="1"/>
    </row>
    <row r="985" spans="1:17" ht="14" x14ac:dyDescent="0.15">
      <c r="A985" s="2">
        <v>43643.620480613426</v>
      </c>
      <c r="B985" s="3" t="s">
        <v>16</v>
      </c>
      <c r="C985" s="3" t="s">
        <v>101</v>
      </c>
      <c r="D985" s="9" t="s">
        <v>368</v>
      </c>
      <c r="E985" s="1" t="s">
        <v>1552</v>
      </c>
      <c r="F985" s="1"/>
      <c r="I985" s="1"/>
      <c r="J985" s="3" t="s">
        <v>18</v>
      </c>
      <c r="K985" s="3" t="s">
        <v>105</v>
      </c>
      <c r="L985" s="1" t="s">
        <v>296</v>
      </c>
      <c r="N985" s="1"/>
      <c r="O985" s="1"/>
      <c r="P985" s="3" t="s">
        <v>26</v>
      </c>
      <c r="Q985" s="1" t="s">
        <v>155</v>
      </c>
    </row>
    <row r="986" spans="1:17" ht="13" x14ac:dyDescent="0.15">
      <c r="A986" s="2">
        <v>43643.885759398152</v>
      </c>
      <c r="B986" s="3" t="s">
        <v>22</v>
      </c>
      <c r="C986" s="3" t="s">
        <v>19</v>
      </c>
      <c r="D986" s="3" t="s">
        <v>23</v>
      </c>
      <c r="E986" s="1"/>
      <c r="F986" s="1"/>
      <c r="I986" s="1"/>
      <c r="L986" s="1"/>
      <c r="N986" s="1"/>
      <c r="O986" s="1"/>
      <c r="P986" s="3" t="s">
        <v>26</v>
      </c>
      <c r="Q986" s="1"/>
    </row>
    <row r="987" spans="1:17" ht="42" x14ac:dyDescent="0.15">
      <c r="A987" s="2">
        <v>43644.597741087964</v>
      </c>
      <c r="B987" s="3" t="s">
        <v>22</v>
      </c>
      <c r="C987" s="3" t="s">
        <v>29</v>
      </c>
      <c r="D987" s="3" t="s">
        <v>23</v>
      </c>
      <c r="E987" s="1"/>
      <c r="F987" s="1"/>
      <c r="I987" s="1"/>
      <c r="L987" s="1"/>
      <c r="N987" s="1"/>
      <c r="O987" s="1" t="s">
        <v>1553</v>
      </c>
      <c r="P987" s="3" t="s">
        <v>26</v>
      </c>
      <c r="Q987" s="1"/>
    </row>
    <row r="988" spans="1:17" ht="56" x14ac:dyDescent="0.15">
      <c r="A988" s="2">
        <v>43644.872492604161</v>
      </c>
      <c r="B988" s="3" t="s">
        <v>16</v>
      </c>
      <c r="C988" s="3" t="s">
        <v>29</v>
      </c>
      <c r="D988" s="3" t="s">
        <v>23</v>
      </c>
      <c r="E988" s="1" t="s">
        <v>1554</v>
      </c>
      <c r="F988" s="1"/>
      <c r="I988" s="1"/>
      <c r="J988" s="3" t="s">
        <v>18</v>
      </c>
      <c r="K988" s="3" t="s">
        <v>19</v>
      </c>
      <c r="L988" s="1" t="s">
        <v>1555</v>
      </c>
      <c r="N988" s="1"/>
      <c r="O988" s="1"/>
      <c r="P988" s="3" t="s">
        <v>20</v>
      </c>
      <c r="Q988" s="1"/>
    </row>
    <row r="989" spans="1:17" ht="28" x14ac:dyDescent="0.15">
      <c r="A989" s="2">
        <v>43645.02262930556</v>
      </c>
      <c r="B989" s="3" t="s">
        <v>16</v>
      </c>
      <c r="C989" s="3" t="s">
        <v>29</v>
      </c>
      <c r="D989" s="3" t="s">
        <v>23</v>
      </c>
      <c r="E989" s="1" t="s">
        <v>1556</v>
      </c>
      <c r="F989" s="1"/>
      <c r="I989" s="1"/>
      <c r="J989" s="3" t="s">
        <v>43</v>
      </c>
      <c r="K989" s="3" t="s">
        <v>19</v>
      </c>
      <c r="L989" s="1" t="s">
        <v>1557</v>
      </c>
      <c r="N989" s="1"/>
      <c r="O989" s="1"/>
      <c r="P989" s="3" t="s">
        <v>21</v>
      </c>
      <c r="Q989" s="1" t="s">
        <v>1558</v>
      </c>
    </row>
    <row r="990" spans="1:17" ht="140" x14ac:dyDescent="0.15">
      <c r="A990" s="2">
        <v>43645.153442511575</v>
      </c>
      <c r="B990" s="3" t="s">
        <v>37</v>
      </c>
      <c r="C990" s="3" t="s">
        <v>50</v>
      </c>
      <c r="D990" s="3" t="s">
        <v>23</v>
      </c>
      <c r="E990" s="1" t="s">
        <v>1559</v>
      </c>
      <c r="F990" s="1"/>
      <c r="I990" s="1"/>
      <c r="L990" s="1"/>
      <c r="M990" s="3" t="s">
        <v>26</v>
      </c>
      <c r="N990" s="1" t="s">
        <v>1560</v>
      </c>
      <c r="O990" s="1"/>
      <c r="P990" s="3" t="s">
        <v>26</v>
      </c>
      <c r="Q990" s="1"/>
    </row>
    <row r="991" spans="1:17" ht="266" x14ac:dyDescent="0.15">
      <c r="A991" s="2">
        <v>43645.231671643516</v>
      </c>
      <c r="B991" s="3" t="s">
        <v>16</v>
      </c>
      <c r="C991" s="3" t="s">
        <v>50</v>
      </c>
      <c r="D991" s="3" t="s">
        <v>472</v>
      </c>
      <c r="E991" s="1" t="s">
        <v>1561</v>
      </c>
      <c r="F991" s="1"/>
      <c r="I991" s="1"/>
      <c r="J991" s="3" t="s">
        <v>18</v>
      </c>
      <c r="K991" s="3" t="s">
        <v>19</v>
      </c>
      <c r="L991" s="1" t="s">
        <v>1562</v>
      </c>
      <c r="N991" s="1"/>
      <c r="O991" s="1"/>
      <c r="P991" s="3" t="s">
        <v>26</v>
      </c>
      <c r="Q991" s="1" t="s">
        <v>1563</v>
      </c>
    </row>
    <row r="992" spans="1:17" ht="28" x14ac:dyDescent="0.15">
      <c r="A992" s="2">
        <v>43645.390114490743</v>
      </c>
      <c r="B992" s="3" t="s">
        <v>16</v>
      </c>
      <c r="C992" s="3" t="s">
        <v>29</v>
      </c>
      <c r="D992" s="3" t="s">
        <v>23</v>
      </c>
      <c r="E992" s="1" t="s">
        <v>1564</v>
      </c>
      <c r="F992" s="1"/>
      <c r="I992" s="1"/>
      <c r="J992" s="3" t="s">
        <v>43</v>
      </c>
      <c r="K992" s="3" t="s">
        <v>19</v>
      </c>
      <c r="L992" s="1"/>
      <c r="N992" s="1"/>
      <c r="O992" s="1"/>
      <c r="P992" s="3" t="s">
        <v>26</v>
      </c>
      <c r="Q992" s="1"/>
    </row>
    <row r="993" spans="1:17" ht="84" x14ac:dyDescent="0.15">
      <c r="A993" s="2">
        <v>43646.204759155095</v>
      </c>
      <c r="B993" s="3" t="s">
        <v>22</v>
      </c>
      <c r="C993" s="3" t="s">
        <v>19</v>
      </c>
      <c r="D993" s="3" t="s">
        <v>23</v>
      </c>
      <c r="E993" s="1" t="s">
        <v>1565</v>
      </c>
      <c r="F993" s="1"/>
      <c r="I993" s="1"/>
      <c r="L993" s="1"/>
      <c r="N993" s="1"/>
      <c r="O993" s="1" t="s">
        <v>1566</v>
      </c>
      <c r="P993" s="3" t="s">
        <v>26</v>
      </c>
      <c r="Q993" s="1" t="s">
        <v>1567</v>
      </c>
    </row>
    <row r="994" spans="1:17" ht="98" x14ac:dyDescent="0.15">
      <c r="A994" s="2">
        <v>43646.398420219906</v>
      </c>
      <c r="B994" s="3" t="s">
        <v>37</v>
      </c>
      <c r="C994" s="3" t="s">
        <v>41</v>
      </c>
      <c r="D994" s="3" t="s">
        <v>23</v>
      </c>
      <c r="E994" s="1" t="s">
        <v>1568</v>
      </c>
      <c r="F994" s="1"/>
      <c r="I994" s="1"/>
      <c r="L994" s="1"/>
      <c r="M994" s="3" t="s">
        <v>26</v>
      </c>
      <c r="N994" s="1" t="s">
        <v>1569</v>
      </c>
      <c r="O994" s="1"/>
      <c r="P994" s="3" t="s">
        <v>26</v>
      </c>
      <c r="Q994" s="1"/>
    </row>
    <row r="995" spans="1:17" ht="42" x14ac:dyDescent="0.15">
      <c r="A995" s="2">
        <v>43646.783408541669</v>
      </c>
      <c r="B995" s="3" t="s">
        <v>16</v>
      </c>
      <c r="C995" s="3" t="s">
        <v>17</v>
      </c>
      <c r="D995" s="3" t="s">
        <v>23</v>
      </c>
      <c r="E995" s="1" t="s">
        <v>1570</v>
      </c>
      <c r="F995" s="1"/>
      <c r="I995" s="1"/>
      <c r="J995" s="3" t="s">
        <v>36</v>
      </c>
      <c r="K995" s="3" t="s">
        <v>19</v>
      </c>
      <c r="L995" s="1" t="s">
        <v>1571</v>
      </c>
      <c r="N995" s="1"/>
      <c r="O995" s="1"/>
      <c r="P995" s="3" t="s">
        <v>26</v>
      </c>
      <c r="Q995" s="1" t="s">
        <v>1572</v>
      </c>
    </row>
    <row r="996" spans="1:17" ht="14" x14ac:dyDescent="0.15">
      <c r="A996" s="2">
        <v>43646.820535358798</v>
      </c>
      <c r="B996" s="3" t="s">
        <v>22</v>
      </c>
      <c r="C996" s="3" t="s">
        <v>31</v>
      </c>
      <c r="D996" s="9" t="s">
        <v>23</v>
      </c>
      <c r="E996" s="1" t="s">
        <v>1573</v>
      </c>
      <c r="F996" s="1"/>
      <c r="I996" s="1"/>
      <c r="L996" s="1"/>
      <c r="N996" s="1"/>
      <c r="O996" s="1" t="s">
        <v>1574</v>
      </c>
      <c r="P996" s="3" t="s">
        <v>26</v>
      </c>
      <c r="Q996" s="1"/>
    </row>
    <row r="997" spans="1:17" ht="56" x14ac:dyDescent="0.15">
      <c r="A997" s="2">
        <v>43646.9246565625</v>
      </c>
      <c r="B997" s="3" t="s">
        <v>22</v>
      </c>
      <c r="C997" s="3" t="s">
        <v>19</v>
      </c>
      <c r="D997" s="3" t="s">
        <v>23</v>
      </c>
      <c r="E997" s="1" t="s">
        <v>1575</v>
      </c>
      <c r="F997" s="1"/>
      <c r="I997" s="1"/>
      <c r="L997" s="1"/>
      <c r="N997" s="1"/>
      <c r="O997" s="1" t="s">
        <v>1576</v>
      </c>
      <c r="P997" s="3" t="s">
        <v>26</v>
      </c>
      <c r="Q997" s="1" t="s">
        <v>1577</v>
      </c>
    </row>
    <row r="998" spans="1:17" ht="28" x14ac:dyDescent="0.15">
      <c r="A998" s="2">
        <v>43647.431579270837</v>
      </c>
      <c r="B998" s="3" t="s">
        <v>37</v>
      </c>
      <c r="C998" s="3" t="s">
        <v>50</v>
      </c>
      <c r="D998" s="3" t="s">
        <v>23</v>
      </c>
      <c r="E998" s="1" t="s">
        <v>1578</v>
      </c>
      <c r="F998" s="1"/>
      <c r="I998" s="1"/>
      <c r="L998" s="1"/>
      <c r="M998" s="3" t="s">
        <v>26</v>
      </c>
      <c r="N998" s="1" t="s">
        <v>1579</v>
      </c>
      <c r="O998" s="1"/>
      <c r="P998" s="3" t="s">
        <v>26</v>
      </c>
      <c r="Q998" s="1" t="s">
        <v>1580</v>
      </c>
    </row>
    <row r="999" spans="1:17" ht="13" x14ac:dyDescent="0.15">
      <c r="A999" s="2">
        <v>43647.593537499997</v>
      </c>
      <c r="B999" s="3" t="s">
        <v>16</v>
      </c>
      <c r="C999" s="3" t="s">
        <v>17</v>
      </c>
      <c r="D999" s="3" t="s">
        <v>23</v>
      </c>
      <c r="E999" s="1"/>
      <c r="F999" s="1"/>
      <c r="I999" s="1"/>
      <c r="J999" s="3" t="s">
        <v>43</v>
      </c>
      <c r="K999" s="3" t="s">
        <v>19</v>
      </c>
      <c r="L999" s="1"/>
      <c r="N999" s="1"/>
      <c r="O999" s="1"/>
      <c r="P999" s="3" t="s">
        <v>26</v>
      </c>
      <c r="Q999" s="1"/>
    </row>
    <row r="1000" spans="1:17" ht="28" x14ac:dyDescent="0.15">
      <c r="A1000" s="2">
        <v>43648.65800137732</v>
      </c>
      <c r="B1000" s="3" t="s">
        <v>16</v>
      </c>
      <c r="C1000" s="3" t="s">
        <v>50</v>
      </c>
      <c r="D1000" s="9" t="s">
        <v>368</v>
      </c>
      <c r="E1000" s="1"/>
      <c r="F1000" s="1"/>
      <c r="I1000" s="1"/>
      <c r="J1000" s="3" t="s">
        <v>18</v>
      </c>
      <c r="K1000" s="3" t="s">
        <v>19</v>
      </c>
      <c r="L1000" s="1"/>
      <c r="N1000" s="1"/>
      <c r="O1000" s="1"/>
      <c r="P1000" s="3" t="s">
        <v>26</v>
      </c>
      <c r="Q1000" s="1" t="s">
        <v>1581</v>
      </c>
    </row>
    <row r="1001" spans="1:17" ht="13" x14ac:dyDescent="0.15">
      <c r="A1001" s="2">
        <v>43648.688550150458</v>
      </c>
      <c r="B1001" s="3" t="s">
        <v>16</v>
      </c>
      <c r="C1001" s="3" t="s">
        <v>17</v>
      </c>
      <c r="D1001" s="3" t="s">
        <v>23</v>
      </c>
      <c r="E1001" s="1"/>
      <c r="F1001" s="1"/>
      <c r="I1001" s="1"/>
      <c r="J1001" s="3" t="s">
        <v>18</v>
      </c>
      <c r="K1001" s="3" t="s">
        <v>19</v>
      </c>
      <c r="L1001" s="1"/>
      <c r="N1001" s="1"/>
      <c r="O1001" s="1"/>
      <c r="P1001" s="3" t="s">
        <v>26</v>
      </c>
      <c r="Q1001" s="1"/>
    </row>
    <row r="1002" spans="1:17" ht="42" x14ac:dyDescent="0.15">
      <c r="A1002" s="2">
        <v>43648.788964918982</v>
      </c>
      <c r="B1002" s="3" t="s">
        <v>22</v>
      </c>
      <c r="C1002" s="3" t="s">
        <v>50</v>
      </c>
      <c r="D1002" s="3" t="s">
        <v>23</v>
      </c>
      <c r="E1002" s="1"/>
      <c r="F1002" s="1"/>
      <c r="I1002" s="1"/>
      <c r="L1002" s="1"/>
      <c r="N1002" s="1"/>
      <c r="O1002" s="1" t="s">
        <v>1582</v>
      </c>
      <c r="P1002" s="3" t="s">
        <v>26</v>
      </c>
      <c r="Q1002" s="1"/>
    </row>
    <row r="1003" spans="1:17" ht="14" x14ac:dyDescent="0.15">
      <c r="A1003" s="2">
        <v>43649.047426423611</v>
      </c>
      <c r="B1003" s="3" t="s">
        <v>16</v>
      </c>
      <c r="C1003" s="3" t="s">
        <v>19</v>
      </c>
      <c r="D1003" s="3" t="s">
        <v>23</v>
      </c>
      <c r="E1003" s="1" t="s">
        <v>1583</v>
      </c>
      <c r="F1003" s="1"/>
      <c r="I1003" s="1"/>
      <c r="J1003" s="3" t="s">
        <v>85</v>
      </c>
      <c r="K1003" s="3" t="s">
        <v>19</v>
      </c>
      <c r="L1003" s="1" t="s">
        <v>1584</v>
      </c>
      <c r="N1003" s="1"/>
      <c r="O1003" s="1"/>
      <c r="P1003" s="3" t="s">
        <v>26</v>
      </c>
      <c r="Q1003" s="1"/>
    </row>
    <row r="1004" spans="1:17" ht="42" x14ac:dyDescent="0.15">
      <c r="A1004" s="2">
        <v>43649.054835567134</v>
      </c>
      <c r="B1004" s="3" t="s">
        <v>16</v>
      </c>
      <c r="C1004" s="3" t="s">
        <v>19</v>
      </c>
      <c r="D1004" s="3" t="s">
        <v>23</v>
      </c>
      <c r="E1004" s="1" t="s">
        <v>1585</v>
      </c>
      <c r="F1004" s="1"/>
      <c r="I1004" s="1"/>
      <c r="J1004" s="3" t="s">
        <v>18</v>
      </c>
      <c r="K1004" s="3" t="s">
        <v>19</v>
      </c>
      <c r="L1004" s="1" t="s">
        <v>1586</v>
      </c>
      <c r="N1004" s="1"/>
      <c r="O1004" s="1"/>
      <c r="P1004" s="3" t="s">
        <v>26</v>
      </c>
      <c r="Q1004" s="1" t="s">
        <v>1587</v>
      </c>
    </row>
    <row r="1005" spans="1:17" ht="13" x14ac:dyDescent="0.15">
      <c r="A1005" s="2">
        <v>43649.296500763885</v>
      </c>
      <c r="B1005" s="3" t="s">
        <v>16</v>
      </c>
      <c r="C1005" s="3" t="s">
        <v>19</v>
      </c>
      <c r="D1005" s="3" t="s">
        <v>23</v>
      </c>
      <c r="E1005" s="1"/>
      <c r="F1005" s="1"/>
      <c r="I1005" s="1"/>
      <c r="J1005" s="3" t="s">
        <v>18</v>
      </c>
      <c r="K1005" s="3" t="s">
        <v>19</v>
      </c>
      <c r="L1005" s="1"/>
      <c r="N1005" s="1"/>
      <c r="O1005" s="1"/>
      <c r="P1005" s="3" t="s">
        <v>26</v>
      </c>
      <c r="Q1005" s="1"/>
    </row>
    <row r="1006" spans="1:17" ht="13" x14ac:dyDescent="0.15">
      <c r="A1006" s="2">
        <v>43649.562894768518</v>
      </c>
      <c r="E1006" s="1"/>
      <c r="F1006" s="1"/>
      <c r="I1006" s="1"/>
      <c r="L1006" s="1"/>
      <c r="N1006" s="1"/>
      <c r="O1006" s="1"/>
      <c r="Q1006" s="1"/>
    </row>
    <row r="1007" spans="1:17" ht="14" x14ac:dyDescent="0.15">
      <c r="A1007" s="2">
        <v>43649.763457905094</v>
      </c>
      <c r="B1007" s="3" t="s">
        <v>22</v>
      </c>
      <c r="C1007" s="3" t="s">
        <v>19</v>
      </c>
      <c r="D1007" s="3" t="s">
        <v>23</v>
      </c>
      <c r="E1007" s="1"/>
      <c r="F1007" s="1"/>
      <c r="I1007" s="1"/>
      <c r="L1007" s="1"/>
      <c r="N1007" s="1"/>
      <c r="O1007" s="1" t="s">
        <v>1588</v>
      </c>
      <c r="P1007" s="3" t="s">
        <v>20</v>
      </c>
      <c r="Q1007" s="1" t="s">
        <v>1589</v>
      </c>
    </row>
    <row r="1008" spans="1:17" ht="14" x14ac:dyDescent="0.15">
      <c r="A1008" s="2">
        <v>43649.787140925924</v>
      </c>
      <c r="B1008" s="3" t="s">
        <v>22</v>
      </c>
      <c r="C1008" s="3" t="s">
        <v>19</v>
      </c>
      <c r="D1008" s="3" t="s">
        <v>23</v>
      </c>
      <c r="E1008" s="1"/>
      <c r="F1008" s="1"/>
      <c r="I1008" s="1"/>
      <c r="L1008" s="1"/>
      <c r="N1008" s="1"/>
      <c r="O1008" s="1" t="s">
        <v>1590</v>
      </c>
      <c r="P1008" s="3" t="s">
        <v>26</v>
      </c>
      <c r="Q1008" s="1"/>
    </row>
    <row r="1009" spans="1:17" ht="14" x14ac:dyDescent="0.15">
      <c r="A1009" s="2">
        <v>43649.822581875</v>
      </c>
      <c r="B1009" s="3" t="s">
        <v>22</v>
      </c>
      <c r="C1009" s="3" t="s">
        <v>50</v>
      </c>
      <c r="D1009" s="3" t="s">
        <v>23</v>
      </c>
      <c r="E1009" s="1" t="s">
        <v>1591</v>
      </c>
      <c r="F1009" s="1"/>
      <c r="I1009" s="1"/>
      <c r="L1009" s="1"/>
      <c r="N1009" s="1"/>
      <c r="O1009" s="1"/>
      <c r="P1009" s="3" t="s">
        <v>26</v>
      </c>
      <c r="Q1009" s="1"/>
    </row>
    <row r="1010" spans="1:17" ht="13" x14ac:dyDescent="0.15">
      <c r="A1010" s="2">
        <v>43649.919657164355</v>
      </c>
      <c r="B1010" s="3" t="s">
        <v>97</v>
      </c>
      <c r="C1010" s="3" t="s">
        <v>50</v>
      </c>
      <c r="D1010" s="3" t="s">
        <v>68</v>
      </c>
      <c r="E1010" s="1"/>
      <c r="F1010" s="1"/>
      <c r="G1010" s="3" t="s">
        <v>43</v>
      </c>
      <c r="H1010" s="3" t="s">
        <v>26</v>
      </c>
      <c r="I1010" s="1"/>
      <c r="J1010" s="3" t="s">
        <v>43</v>
      </c>
      <c r="K1010" s="3" t="s">
        <v>19</v>
      </c>
      <c r="L1010" s="1"/>
      <c r="N1010" s="1"/>
      <c r="O1010" s="1"/>
      <c r="P1010" s="3" t="s">
        <v>26</v>
      </c>
      <c r="Q1010" s="1"/>
    </row>
    <row r="1011" spans="1:17" ht="14" x14ac:dyDescent="0.15">
      <c r="A1011" s="2">
        <v>43649.936124236112</v>
      </c>
      <c r="B1011" s="3" t="s">
        <v>22</v>
      </c>
      <c r="C1011" s="3" t="s">
        <v>19</v>
      </c>
      <c r="D1011" s="3" t="s">
        <v>68</v>
      </c>
      <c r="E1011" s="1" t="s">
        <v>1592</v>
      </c>
      <c r="F1011" s="1"/>
      <c r="I1011" s="1"/>
      <c r="L1011" s="1"/>
      <c r="N1011" s="1"/>
      <c r="O1011" s="1" t="s">
        <v>775</v>
      </c>
      <c r="P1011" s="3" t="s">
        <v>26</v>
      </c>
      <c r="Q1011" s="1"/>
    </row>
    <row r="1012" spans="1:17" ht="98" x14ac:dyDescent="0.15">
      <c r="A1012" s="2">
        <v>43650.482768634261</v>
      </c>
      <c r="B1012" s="3" t="s">
        <v>22</v>
      </c>
      <c r="C1012" s="3" t="s">
        <v>17</v>
      </c>
      <c r="D1012" s="3" t="s">
        <v>23</v>
      </c>
      <c r="E1012" s="1" t="s">
        <v>1593</v>
      </c>
      <c r="F1012" s="1"/>
      <c r="I1012" s="1"/>
      <c r="L1012" s="1"/>
      <c r="N1012" s="1"/>
      <c r="O1012" s="1" t="s">
        <v>1594</v>
      </c>
      <c r="P1012" s="3" t="s">
        <v>26</v>
      </c>
      <c r="Q1012" s="1" t="s">
        <v>1595</v>
      </c>
    </row>
    <row r="1013" spans="1:17" ht="14" x14ac:dyDescent="0.15">
      <c r="A1013" s="2">
        <v>43650.648283275463</v>
      </c>
      <c r="B1013" s="3" t="s">
        <v>16</v>
      </c>
      <c r="C1013" s="3" t="s">
        <v>29</v>
      </c>
      <c r="D1013" s="3" t="s">
        <v>378</v>
      </c>
      <c r="E1013" s="1" t="s">
        <v>1596</v>
      </c>
      <c r="F1013" s="1"/>
      <c r="I1013" s="1"/>
      <c r="J1013" s="3" t="s">
        <v>43</v>
      </c>
      <c r="K1013" s="3" t="s">
        <v>19</v>
      </c>
      <c r="L1013" s="1" t="s">
        <v>1597</v>
      </c>
      <c r="N1013" s="1"/>
      <c r="O1013" s="1"/>
      <c r="P1013" s="3" t="s">
        <v>26</v>
      </c>
      <c r="Q1013" s="1" t="s">
        <v>1598</v>
      </c>
    </row>
    <row r="1014" spans="1:17" ht="56" x14ac:dyDescent="0.15">
      <c r="A1014" s="2">
        <v>43650.789201111111</v>
      </c>
      <c r="B1014" s="3" t="s">
        <v>37</v>
      </c>
      <c r="C1014" s="3" t="s">
        <v>29</v>
      </c>
      <c r="D1014" s="3" t="s">
        <v>23</v>
      </c>
      <c r="E1014" s="1" t="s">
        <v>1599</v>
      </c>
      <c r="F1014" s="1"/>
      <c r="I1014" s="1"/>
      <c r="L1014" s="1"/>
      <c r="M1014" s="3" t="s">
        <v>20</v>
      </c>
      <c r="N1014" s="1" t="s">
        <v>1600</v>
      </c>
      <c r="O1014" s="1"/>
      <c r="P1014" s="3" t="s">
        <v>26</v>
      </c>
      <c r="Q1014" s="1" t="s">
        <v>1601</v>
      </c>
    </row>
    <row r="1015" spans="1:17" ht="28" x14ac:dyDescent="0.15">
      <c r="A1015" s="2">
        <v>43651.167238263894</v>
      </c>
      <c r="B1015" s="3" t="s">
        <v>16</v>
      </c>
      <c r="C1015" s="3" t="s">
        <v>17</v>
      </c>
      <c r="D1015" s="3" t="s">
        <v>23</v>
      </c>
      <c r="E1015" s="1" t="s">
        <v>1602</v>
      </c>
      <c r="F1015" s="1"/>
      <c r="I1015" s="1"/>
      <c r="J1015" s="3" t="s">
        <v>36</v>
      </c>
      <c r="K1015" s="3" t="s">
        <v>19</v>
      </c>
      <c r="L1015" s="1" t="s">
        <v>1603</v>
      </c>
      <c r="N1015" s="1"/>
      <c r="O1015" s="1"/>
      <c r="P1015" s="3" t="s">
        <v>26</v>
      </c>
      <c r="Q1015" s="1" t="s">
        <v>155</v>
      </c>
    </row>
    <row r="1016" spans="1:17" ht="14" x14ac:dyDescent="0.15">
      <c r="A1016" s="2">
        <v>43651.376029664352</v>
      </c>
      <c r="B1016" s="3" t="s">
        <v>16</v>
      </c>
      <c r="C1016" s="3" t="s">
        <v>50</v>
      </c>
      <c r="D1016" s="3" t="s">
        <v>23</v>
      </c>
      <c r="E1016" s="1"/>
      <c r="F1016" s="1"/>
      <c r="I1016" s="1"/>
      <c r="J1016" s="3" t="s">
        <v>18</v>
      </c>
      <c r="K1016" s="3" t="s">
        <v>19</v>
      </c>
      <c r="L1016" s="1"/>
      <c r="N1016" s="1"/>
      <c r="O1016" s="1"/>
      <c r="P1016" s="3" t="s">
        <v>20</v>
      </c>
      <c r="Q1016" s="1" t="s">
        <v>1604</v>
      </c>
    </row>
    <row r="1017" spans="1:17" ht="126" x14ac:dyDescent="0.15">
      <c r="A1017" s="2">
        <v>43651.413187013888</v>
      </c>
      <c r="B1017" s="3" t="s">
        <v>22</v>
      </c>
      <c r="C1017" s="3" t="s">
        <v>29</v>
      </c>
      <c r="D1017" s="3" t="s">
        <v>23</v>
      </c>
      <c r="E1017" s="1" t="s">
        <v>1605</v>
      </c>
      <c r="F1017" s="1"/>
      <c r="I1017" s="1"/>
      <c r="L1017" s="1"/>
      <c r="N1017" s="1"/>
      <c r="O1017" s="1" t="s">
        <v>1606</v>
      </c>
      <c r="P1017" s="3" t="s">
        <v>26</v>
      </c>
      <c r="Q1017" s="1" t="s">
        <v>1607</v>
      </c>
    </row>
    <row r="1018" spans="1:17" ht="13" x14ac:dyDescent="0.15">
      <c r="A1018" s="2">
        <v>43651.627362476851</v>
      </c>
      <c r="B1018" s="3" t="s">
        <v>37</v>
      </c>
      <c r="C1018" s="3" t="s">
        <v>50</v>
      </c>
      <c r="D1018" s="3" t="s">
        <v>23</v>
      </c>
      <c r="E1018" s="1"/>
      <c r="F1018" s="1"/>
      <c r="I1018" s="1"/>
      <c r="L1018" s="1"/>
      <c r="M1018" s="3" t="s">
        <v>20</v>
      </c>
      <c r="N1018" s="1"/>
      <c r="O1018" s="1"/>
      <c r="P1018" s="3" t="s">
        <v>26</v>
      </c>
      <c r="Q1018" s="1"/>
    </row>
    <row r="1019" spans="1:17" ht="14" x14ac:dyDescent="0.15">
      <c r="A1019" s="2">
        <v>43651.932872002319</v>
      </c>
      <c r="B1019" s="3" t="s">
        <v>22</v>
      </c>
      <c r="C1019" s="3" t="s">
        <v>17</v>
      </c>
      <c r="D1019" s="3" t="s">
        <v>23</v>
      </c>
      <c r="E1019" s="1"/>
      <c r="F1019" s="1"/>
      <c r="I1019" s="1"/>
      <c r="L1019" s="1"/>
      <c r="N1019" s="1"/>
      <c r="O1019" s="1"/>
      <c r="P1019" s="3" t="s">
        <v>26</v>
      </c>
      <c r="Q1019" s="1" t="s">
        <v>1608</v>
      </c>
    </row>
    <row r="1020" spans="1:17" ht="70" x14ac:dyDescent="0.15">
      <c r="A1020" s="2">
        <v>43651.940628460652</v>
      </c>
      <c r="B1020" s="3" t="s">
        <v>16</v>
      </c>
      <c r="C1020" s="3" t="s">
        <v>17</v>
      </c>
      <c r="D1020" s="3" t="s">
        <v>472</v>
      </c>
      <c r="E1020" s="1" t="s">
        <v>1609</v>
      </c>
      <c r="F1020" s="1"/>
      <c r="I1020" s="1"/>
      <c r="J1020" s="3" t="s">
        <v>18</v>
      </c>
      <c r="K1020" s="3" t="s">
        <v>108</v>
      </c>
      <c r="L1020" s="1" t="s">
        <v>1610</v>
      </c>
      <c r="N1020" s="1"/>
      <c r="O1020" s="1"/>
      <c r="P1020" s="3" t="s">
        <v>26</v>
      </c>
      <c r="Q1020" s="1"/>
    </row>
    <row r="1021" spans="1:17" ht="13" x14ac:dyDescent="0.15">
      <c r="A1021" s="2">
        <v>43652.023374895834</v>
      </c>
      <c r="B1021" s="3" t="s">
        <v>16</v>
      </c>
      <c r="C1021" s="3" t="s">
        <v>29</v>
      </c>
      <c r="D1021" s="3" t="s">
        <v>23</v>
      </c>
      <c r="E1021" s="1"/>
      <c r="F1021" s="1"/>
      <c r="I1021" s="1"/>
      <c r="J1021" s="3" t="s">
        <v>43</v>
      </c>
      <c r="K1021" s="3" t="s">
        <v>1611</v>
      </c>
      <c r="L1021" s="1"/>
      <c r="N1021" s="1"/>
      <c r="O1021" s="1"/>
      <c r="P1021" s="3" t="s">
        <v>26</v>
      </c>
      <c r="Q1021" s="1"/>
    </row>
    <row r="1022" spans="1:17" ht="70" x14ac:dyDescent="0.15">
      <c r="A1022" s="2">
        <v>43652.138058842596</v>
      </c>
      <c r="B1022" s="3" t="s">
        <v>22</v>
      </c>
      <c r="C1022" s="3" t="s">
        <v>17</v>
      </c>
      <c r="D1022" s="3" t="s">
        <v>23</v>
      </c>
      <c r="E1022" s="1" t="s">
        <v>1612</v>
      </c>
      <c r="F1022" s="1"/>
      <c r="I1022" s="1"/>
      <c r="L1022" s="1"/>
      <c r="N1022" s="1"/>
      <c r="O1022" s="1" t="s">
        <v>1613</v>
      </c>
      <c r="P1022" s="3" t="s">
        <v>26</v>
      </c>
      <c r="Q1022" s="1" t="s">
        <v>1614</v>
      </c>
    </row>
    <row r="1023" spans="1:17" ht="84" x14ac:dyDescent="0.15">
      <c r="A1023" s="2">
        <v>43652.314530856485</v>
      </c>
      <c r="B1023" s="3" t="s">
        <v>16</v>
      </c>
      <c r="C1023" s="3" t="s">
        <v>29</v>
      </c>
      <c r="D1023" s="3" t="s">
        <v>23</v>
      </c>
      <c r="E1023" s="1" t="s">
        <v>1615</v>
      </c>
      <c r="F1023" s="1"/>
      <c r="I1023" s="1"/>
      <c r="J1023" s="3" t="s">
        <v>18</v>
      </c>
      <c r="K1023" s="3" t="s">
        <v>19</v>
      </c>
      <c r="L1023" s="1" t="s">
        <v>1616</v>
      </c>
      <c r="N1023" s="1"/>
      <c r="O1023" s="1"/>
      <c r="P1023" s="3" t="s">
        <v>26</v>
      </c>
      <c r="Q1023" s="1" t="s">
        <v>1617</v>
      </c>
    </row>
    <row r="1024" spans="1:17" ht="13" x14ac:dyDescent="0.15">
      <c r="A1024" s="2">
        <v>43652.769303090274</v>
      </c>
      <c r="B1024" s="3" t="s">
        <v>22</v>
      </c>
      <c r="C1024" s="3" t="s">
        <v>29</v>
      </c>
      <c r="D1024" s="3" t="s">
        <v>68</v>
      </c>
      <c r="E1024" s="1"/>
      <c r="F1024" s="1"/>
      <c r="I1024" s="1"/>
      <c r="L1024" s="1"/>
      <c r="N1024" s="1"/>
      <c r="O1024" s="1"/>
      <c r="P1024" s="3" t="s">
        <v>26</v>
      </c>
      <c r="Q1024" s="1"/>
    </row>
    <row r="1025" spans="1:17" ht="84" x14ac:dyDescent="0.15">
      <c r="A1025" s="2">
        <v>43652.795894895833</v>
      </c>
      <c r="B1025" s="3" t="s">
        <v>22</v>
      </c>
      <c r="C1025" s="3" t="s">
        <v>29</v>
      </c>
      <c r="D1025" s="3" t="s">
        <v>23</v>
      </c>
      <c r="E1025" s="1"/>
      <c r="F1025" s="1"/>
      <c r="I1025" s="1"/>
      <c r="L1025" s="1"/>
      <c r="N1025" s="1"/>
      <c r="O1025" s="1" t="s">
        <v>1618</v>
      </c>
      <c r="P1025" s="3" t="s">
        <v>26</v>
      </c>
      <c r="Q1025" s="1" t="s">
        <v>1619</v>
      </c>
    </row>
    <row r="1026" spans="1:17" ht="42" x14ac:dyDescent="0.15">
      <c r="A1026" s="2">
        <v>43652.854046736116</v>
      </c>
      <c r="B1026" s="3" t="s">
        <v>16</v>
      </c>
      <c r="C1026" s="3" t="s">
        <v>17</v>
      </c>
      <c r="D1026" s="3" t="s">
        <v>23</v>
      </c>
      <c r="E1026" s="1" t="s">
        <v>1620</v>
      </c>
      <c r="F1026" s="1"/>
      <c r="I1026" s="1"/>
      <c r="J1026" s="3" t="s">
        <v>18</v>
      </c>
      <c r="K1026" s="3" t="s">
        <v>19</v>
      </c>
      <c r="L1026" s="1" t="s">
        <v>1621</v>
      </c>
      <c r="N1026" s="1"/>
      <c r="O1026" s="1"/>
      <c r="P1026" s="3" t="s">
        <v>26</v>
      </c>
      <c r="Q1026" s="1" t="s">
        <v>1622</v>
      </c>
    </row>
    <row r="1027" spans="1:17" ht="14" x14ac:dyDescent="0.15">
      <c r="A1027" s="2">
        <v>43653.022915324073</v>
      </c>
      <c r="B1027" s="3" t="s">
        <v>22</v>
      </c>
      <c r="C1027" s="3" t="s">
        <v>29</v>
      </c>
      <c r="D1027" s="3" t="s">
        <v>23</v>
      </c>
      <c r="E1027" s="1"/>
      <c r="F1027" s="1"/>
      <c r="I1027" s="1"/>
      <c r="L1027" s="1"/>
      <c r="N1027" s="1"/>
      <c r="O1027" s="1" t="s">
        <v>122</v>
      </c>
      <c r="P1027" s="3" t="s">
        <v>20</v>
      </c>
      <c r="Q1027" s="1"/>
    </row>
    <row r="1028" spans="1:17" ht="409.6" x14ac:dyDescent="0.15">
      <c r="A1028" s="2">
        <v>43653.163631527779</v>
      </c>
      <c r="B1028" s="3" t="s">
        <v>16</v>
      </c>
      <c r="C1028" s="3" t="s">
        <v>19</v>
      </c>
      <c r="D1028" s="3" t="s">
        <v>23</v>
      </c>
      <c r="E1028" s="1" t="s">
        <v>1623</v>
      </c>
      <c r="F1028" s="1"/>
      <c r="I1028" s="1"/>
      <c r="J1028" s="3" t="s">
        <v>43</v>
      </c>
      <c r="K1028" s="3" t="s">
        <v>19</v>
      </c>
      <c r="L1028" s="1" t="s">
        <v>1624</v>
      </c>
      <c r="N1028" s="1"/>
      <c r="O1028" s="1"/>
      <c r="P1028" s="3" t="s">
        <v>26</v>
      </c>
      <c r="Q1028" s="1" t="s">
        <v>1625</v>
      </c>
    </row>
    <row r="1029" spans="1:17" ht="42" x14ac:dyDescent="0.15">
      <c r="A1029" s="2">
        <v>43653.279389108793</v>
      </c>
      <c r="B1029" s="3" t="s">
        <v>22</v>
      </c>
      <c r="C1029" s="3" t="s">
        <v>29</v>
      </c>
      <c r="D1029" s="3" t="s">
        <v>23</v>
      </c>
      <c r="E1029" s="1" t="s">
        <v>1626</v>
      </c>
      <c r="F1029" s="1"/>
      <c r="I1029" s="1"/>
      <c r="L1029" s="1"/>
      <c r="N1029" s="1"/>
      <c r="O1029" s="1" t="s">
        <v>1627</v>
      </c>
      <c r="P1029" s="3" t="s">
        <v>26</v>
      </c>
      <c r="Q1029" s="1" t="s">
        <v>1628</v>
      </c>
    </row>
    <row r="1030" spans="1:17" ht="13" x14ac:dyDescent="0.15">
      <c r="A1030" s="2">
        <v>43653.397177013889</v>
      </c>
      <c r="B1030" s="3" t="s">
        <v>16</v>
      </c>
      <c r="C1030" s="3" t="s">
        <v>29</v>
      </c>
      <c r="D1030" s="3" t="s">
        <v>23</v>
      </c>
      <c r="E1030" s="1"/>
      <c r="F1030" s="1"/>
      <c r="I1030" s="1"/>
      <c r="J1030" s="3" t="s">
        <v>18</v>
      </c>
      <c r="K1030" s="3" t="s">
        <v>19</v>
      </c>
      <c r="L1030" s="1"/>
      <c r="N1030" s="1"/>
      <c r="O1030" s="1"/>
      <c r="Q1030" s="1"/>
    </row>
    <row r="1031" spans="1:17" ht="28" x14ac:dyDescent="0.15">
      <c r="A1031" s="2">
        <v>43653.425231631947</v>
      </c>
      <c r="B1031" s="3" t="s">
        <v>22</v>
      </c>
      <c r="C1031" s="3" t="s">
        <v>317</v>
      </c>
      <c r="D1031" s="3" t="s">
        <v>23</v>
      </c>
      <c r="E1031" s="1"/>
      <c r="F1031" s="1"/>
      <c r="I1031" s="1"/>
      <c r="L1031" s="1"/>
      <c r="N1031" s="1"/>
      <c r="O1031" s="1" t="s">
        <v>1629</v>
      </c>
      <c r="P1031" s="3" t="s">
        <v>26</v>
      </c>
      <c r="Q1031" s="1"/>
    </row>
    <row r="1032" spans="1:17" ht="14" x14ac:dyDescent="0.15">
      <c r="A1032" s="2">
        <v>43653.501385555559</v>
      </c>
      <c r="B1032" s="3" t="s">
        <v>22</v>
      </c>
      <c r="C1032" s="3" t="s">
        <v>19</v>
      </c>
      <c r="D1032" s="3" t="s">
        <v>23</v>
      </c>
      <c r="E1032" s="1"/>
      <c r="F1032" s="1"/>
      <c r="I1032" s="1"/>
      <c r="L1032" s="1"/>
      <c r="N1032" s="1"/>
      <c r="O1032" s="1" t="s">
        <v>1630</v>
      </c>
      <c r="P1032" s="3" t="s">
        <v>26</v>
      </c>
      <c r="Q1032" s="1"/>
    </row>
    <row r="1033" spans="1:17" ht="42" x14ac:dyDescent="0.15">
      <c r="A1033" s="2">
        <v>43653.779853067128</v>
      </c>
      <c r="B1033" s="3" t="s">
        <v>37</v>
      </c>
      <c r="C1033" s="3" t="s">
        <v>180</v>
      </c>
      <c r="D1033" s="3" t="s">
        <v>23</v>
      </c>
      <c r="E1033" s="1" t="s">
        <v>1631</v>
      </c>
      <c r="F1033" s="1"/>
      <c r="I1033" s="1"/>
      <c r="L1033" s="1"/>
      <c r="N1033" s="1"/>
      <c r="O1033" s="1" t="s">
        <v>1632</v>
      </c>
      <c r="P1033" s="3" t="s">
        <v>26</v>
      </c>
      <c r="Q1033" s="1" t="s">
        <v>1633</v>
      </c>
    </row>
    <row r="1034" spans="1:17" ht="13" x14ac:dyDescent="0.15">
      <c r="A1034" s="2">
        <v>43653.836039490736</v>
      </c>
      <c r="B1034" s="3" t="s">
        <v>16</v>
      </c>
      <c r="C1034" s="3" t="s">
        <v>31</v>
      </c>
      <c r="D1034" s="3" t="s">
        <v>23</v>
      </c>
      <c r="E1034" s="1"/>
      <c r="F1034" s="1"/>
      <c r="I1034" s="1"/>
      <c r="J1034" s="3" t="s">
        <v>43</v>
      </c>
      <c r="K1034" s="3" t="s">
        <v>19</v>
      </c>
      <c r="L1034" s="1"/>
      <c r="N1034" s="1"/>
      <c r="O1034" s="1"/>
      <c r="P1034" s="3" t="s">
        <v>26</v>
      </c>
      <c r="Q1034" s="1"/>
    </row>
    <row r="1035" spans="1:17" ht="28" x14ac:dyDescent="0.15">
      <c r="A1035" s="2">
        <v>43653.88570003472</v>
      </c>
      <c r="B1035" s="3" t="s">
        <v>16</v>
      </c>
      <c r="C1035" s="3" t="s">
        <v>19</v>
      </c>
      <c r="D1035" s="3" t="s">
        <v>23</v>
      </c>
      <c r="E1035" s="1"/>
      <c r="F1035" s="1"/>
      <c r="I1035" s="1"/>
      <c r="J1035" s="3" t="s">
        <v>18</v>
      </c>
      <c r="K1035" s="3" t="s">
        <v>19</v>
      </c>
      <c r="L1035" s="1" t="s">
        <v>1634</v>
      </c>
      <c r="N1035" s="1"/>
      <c r="O1035" s="1"/>
      <c r="P1035" s="3" t="s">
        <v>20</v>
      </c>
      <c r="Q1035" s="1"/>
    </row>
    <row r="1036" spans="1:17" ht="28" x14ac:dyDescent="0.15">
      <c r="A1036" s="2">
        <v>43654.075038877316</v>
      </c>
      <c r="B1036" s="3" t="s">
        <v>37</v>
      </c>
      <c r="C1036" s="3" t="s">
        <v>180</v>
      </c>
      <c r="D1036" s="3" t="s">
        <v>23</v>
      </c>
      <c r="E1036" s="1"/>
      <c r="F1036" s="1"/>
      <c r="I1036" s="1"/>
      <c r="L1036" s="1"/>
      <c r="M1036" s="3" t="s">
        <v>20</v>
      </c>
      <c r="N1036" s="1"/>
      <c r="O1036" s="1"/>
      <c r="P1036" s="3" t="s">
        <v>26</v>
      </c>
      <c r="Q1036" s="1" t="s">
        <v>1635</v>
      </c>
    </row>
    <row r="1037" spans="1:17" ht="126" x14ac:dyDescent="0.15">
      <c r="A1037" s="2">
        <v>43654.520312939814</v>
      </c>
      <c r="B1037" s="3" t="s">
        <v>97</v>
      </c>
      <c r="C1037" s="3" t="s">
        <v>225</v>
      </c>
      <c r="D1037" s="3" t="s">
        <v>23</v>
      </c>
      <c r="E1037" s="1" t="s">
        <v>1636</v>
      </c>
      <c r="F1037" s="1"/>
      <c r="G1037" s="3" t="s">
        <v>36</v>
      </c>
      <c r="H1037" s="3" t="s">
        <v>20</v>
      </c>
      <c r="I1037" s="1" t="s">
        <v>1637</v>
      </c>
      <c r="L1037" s="1"/>
      <c r="N1037" s="1"/>
      <c r="O1037" s="1"/>
      <c r="P1037" s="3" t="s">
        <v>26</v>
      </c>
      <c r="Q1037" s="1" t="s">
        <v>1638</v>
      </c>
    </row>
    <row r="1038" spans="1:17" ht="14" x14ac:dyDescent="0.15">
      <c r="A1038" s="2">
        <v>43654.638567754635</v>
      </c>
      <c r="B1038" s="3" t="s">
        <v>22</v>
      </c>
      <c r="C1038" s="3" t="s">
        <v>50</v>
      </c>
      <c r="D1038" s="3" t="s">
        <v>68</v>
      </c>
      <c r="E1038" s="1" t="s">
        <v>1639</v>
      </c>
      <c r="F1038" s="1"/>
      <c r="I1038" s="1"/>
      <c r="L1038" s="1"/>
      <c r="N1038" s="1"/>
      <c r="O1038" s="1" t="s">
        <v>1416</v>
      </c>
      <c r="P1038" s="3" t="s">
        <v>26</v>
      </c>
      <c r="Q1038" s="1" t="s">
        <v>153</v>
      </c>
    </row>
    <row r="1039" spans="1:17" ht="28" x14ac:dyDescent="0.15">
      <c r="A1039" s="2">
        <v>43655.160638541667</v>
      </c>
      <c r="B1039" s="3" t="s">
        <v>22</v>
      </c>
      <c r="C1039" s="3" t="s">
        <v>31</v>
      </c>
      <c r="D1039" s="3" t="s">
        <v>23</v>
      </c>
      <c r="E1039" s="1" t="s">
        <v>1640</v>
      </c>
      <c r="F1039" s="1"/>
      <c r="I1039" s="1"/>
      <c r="L1039" s="1"/>
      <c r="N1039" s="1"/>
      <c r="O1039" s="1"/>
      <c r="P1039" s="3" t="s">
        <v>20</v>
      </c>
      <c r="Q1039" s="1" t="s">
        <v>1641</v>
      </c>
    </row>
    <row r="1040" spans="1:17" ht="13" x14ac:dyDescent="0.15">
      <c r="A1040" s="2">
        <v>43655.221218900464</v>
      </c>
      <c r="E1040" s="1"/>
      <c r="F1040" s="1"/>
      <c r="I1040" s="1"/>
      <c r="L1040" s="1"/>
      <c r="N1040" s="1"/>
      <c r="O1040" s="1"/>
      <c r="Q1040" s="1"/>
    </row>
    <row r="1041" spans="1:17" ht="13" x14ac:dyDescent="0.15">
      <c r="A1041" s="2">
        <v>43655.295679629635</v>
      </c>
      <c r="B1041" s="3" t="s">
        <v>16</v>
      </c>
      <c r="C1041" s="3" t="s">
        <v>29</v>
      </c>
      <c r="D1041" s="3" t="s">
        <v>23</v>
      </c>
      <c r="E1041" s="1"/>
      <c r="F1041" s="1"/>
      <c r="I1041" s="1"/>
      <c r="J1041" s="3" t="s">
        <v>18</v>
      </c>
      <c r="K1041" s="3" t="s">
        <v>19</v>
      </c>
      <c r="L1041" s="1"/>
      <c r="N1041" s="1"/>
      <c r="O1041" s="1"/>
      <c r="P1041" s="3" t="s">
        <v>26</v>
      </c>
      <c r="Q1041" s="1"/>
    </row>
    <row r="1042" spans="1:17" ht="13" x14ac:dyDescent="0.15">
      <c r="A1042" s="2">
        <v>43655.47035959491</v>
      </c>
      <c r="B1042" s="3" t="s">
        <v>16</v>
      </c>
      <c r="C1042" s="3" t="s">
        <v>50</v>
      </c>
      <c r="D1042" s="3" t="s">
        <v>23</v>
      </c>
      <c r="E1042" s="1"/>
      <c r="F1042" s="1"/>
      <c r="I1042" s="1"/>
      <c r="J1042" s="3" t="s">
        <v>18</v>
      </c>
      <c r="K1042" s="3" t="s">
        <v>19</v>
      </c>
      <c r="L1042" s="1"/>
      <c r="N1042" s="1"/>
      <c r="O1042" s="1"/>
      <c r="P1042" s="3" t="s">
        <v>26</v>
      </c>
      <c r="Q1042" s="1"/>
    </row>
    <row r="1043" spans="1:17" ht="13" x14ac:dyDescent="0.15">
      <c r="A1043" s="2">
        <v>43655.471185787042</v>
      </c>
      <c r="B1043" s="3" t="s">
        <v>16</v>
      </c>
      <c r="C1043" s="3" t="s">
        <v>180</v>
      </c>
      <c r="D1043" s="3" t="s">
        <v>23</v>
      </c>
      <c r="E1043" s="1"/>
      <c r="F1043" s="1"/>
      <c r="I1043" s="1"/>
      <c r="J1043" s="3" t="s">
        <v>18</v>
      </c>
      <c r="K1043" s="3" t="s">
        <v>105</v>
      </c>
      <c r="L1043" s="1"/>
      <c r="N1043" s="1"/>
      <c r="O1043" s="1"/>
      <c r="P1043" s="3" t="s">
        <v>26</v>
      </c>
      <c r="Q1043" s="1"/>
    </row>
    <row r="1044" spans="1:17" ht="14" x14ac:dyDescent="0.15">
      <c r="A1044" s="2">
        <v>43655.495523159727</v>
      </c>
      <c r="B1044" s="3" t="s">
        <v>16</v>
      </c>
      <c r="C1044" s="3" t="s">
        <v>225</v>
      </c>
      <c r="D1044" s="3" t="s">
        <v>23</v>
      </c>
      <c r="E1044" s="1" t="s">
        <v>1642</v>
      </c>
      <c r="F1044" s="1"/>
      <c r="I1044" s="1"/>
      <c r="J1044" s="3" t="s">
        <v>18</v>
      </c>
      <c r="K1044" s="3" t="s">
        <v>19</v>
      </c>
      <c r="L1044" s="1"/>
      <c r="N1044" s="1"/>
      <c r="O1044" s="1"/>
      <c r="P1044" s="3" t="s">
        <v>26</v>
      </c>
      <c r="Q1044" s="1"/>
    </row>
    <row r="1045" spans="1:17" ht="56" x14ac:dyDescent="0.15">
      <c r="A1045" s="2">
        <v>43655.571659456022</v>
      </c>
      <c r="B1045" s="3" t="s">
        <v>97</v>
      </c>
      <c r="C1045" s="3" t="s">
        <v>98</v>
      </c>
      <c r="D1045" s="3" t="s">
        <v>23</v>
      </c>
      <c r="E1045" s="1" t="s">
        <v>1643</v>
      </c>
      <c r="F1045" s="1"/>
      <c r="G1045" s="3" t="s">
        <v>18</v>
      </c>
      <c r="H1045" s="3" t="s">
        <v>20</v>
      </c>
      <c r="I1045" s="1" t="s">
        <v>1644</v>
      </c>
      <c r="L1045" s="1"/>
      <c r="N1045" s="1"/>
      <c r="O1045" s="1"/>
      <c r="P1045" s="3" t="s">
        <v>26</v>
      </c>
      <c r="Q1045" s="1" t="s">
        <v>1645</v>
      </c>
    </row>
    <row r="1046" spans="1:17" ht="28" x14ac:dyDescent="0.15">
      <c r="A1046" s="2">
        <v>43655.626849062501</v>
      </c>
      <c r="B1046" s="3" t="s">
        <v>22</v>
      </c>
      <c r="C1046" s="3" t="s">
        <v>50</v>
      </c>
      <c r="D1046" s="3" t="s">
        <v>23</v>
      </c>
      <c r="E1046" s="1" t="s">
        <v>1646</v>
      </c>
      <c r="F1046" s="1"/>
      <c r="I1046" s="1"/>
      <c r="L1046" s="1"/>
      <c r="N1046" s="1"/>
      <c r="O1046" s="1"/>
      <c r="P1046" s="3" t="s">
        <v>26</v>
      </c>
      <c r="Q1046" s="1"/>
    </row>
    <row r="1047" spans="1:17" ht="13" x14ac:dyDescent="0.15">
      <c r="A1047" s="2">
        <v>43655.636579664351</v>
      </c>
      <c r="B1047" s="3" t="s">
        <v>16</v>
      </c>
      <c r="C1047" s="3" t="s">
        <v>17</v>
      </c>
      <c r="D1047" s="3" t="s">
        <v>23</v>
      </c>
      <c r="E1047" s="1"/>
      <c r="F1047" s="1"/>
      <c r="I1047" s="1"/>
      <c r="J1047" s="3" t="s">
        <v>18</v>
      </c>
      <c r="K1047" s="3" t="s">
        <v>19</v>
      </c>
      <c r="L1047" s="1"/>
      <c r="N1047" s="1"/>
      <c r="O1047" s="1"/>
      <c r="P1047" s="3" t="s">
        <v>26</v>
      </c>
      <c r="Q1047" s="1"/>
    </row>
    <row r="1048" spans="1:17" ht="14" x14ac:dyDescent="0.15">
      <c r="A1048" s="2">
        <v>43655.642721828699</v>
      </c>
      <c r="B1048" s="3" t="s">
        <v>22</v>
      </c>
      <c r="C1048" s="3" t="s">
        <v>317</v>
      </c>
      <c r="D1048" s="3" t="s">
        <v>23</v>
      </c>
      <c r="E1048" s="1"/>
      <c r="F1048" s="1"/>
      <c r="I1048" s="1"/>
      <c r="L1048" s="1"/>
      <c r="N1048" s="1"/>
      <c r="O1048" s="1" t="s">
        <v>1647</v>
      </c>
      <c r="P1048" s="3" t="s">
        <v>26</v>
      </c>
      <c r="Q1048" s="1"/>
    </row>
    <row r="1049" spans="1:17" ht="42" x14ac:dyDescent="0.15">
      <c r="A1049" s="2">
        <v>43655.715739236111</v>
      </c>
      <c r="B1049" s="3" t="s">
        <v>16</v>
      </c>
      <c r="C1049" s="3" t="s">
        <v>29</v>
      </c>
      <c r="D1049" s="3" t="s">
        <v>23</v>
      </c>
      <c r="E1049" s="1"/>
      <c r="F1049" s="1"/>
      <c r="I1049" s="1"/>
      <c r="J1049" s="3" t="s">
        <v>18</v>
      </c>
      <c r="K1049" s="3" t="s">
        <v>19</v>
      </c>
      <c r="L1049" s="1"/>
      <c r="N1049" s="1"/>
      <c r="O1049" s="1"/>
      <c r="P1049" s="3" t="s">
        <v>26</v>
      </c>
      <c r="Q1049" s="1" t="s">
        <v>1648</v>
      </c>
    </row>
    <row r="1050" spans="1:17" ht="112" x14ac:dyDescent="0.15">
      <c r="A1050" s="2">
        <v>43655.845098171296</v>
      </c>
      <c r="B1050" s="3" t="s">
        <v>22</v>
      </c>
      <c r="C1050" s="3" t="s">
        <v>29</v>
      </c>
      <c r="D1050" s="3" t="s">
        <v>23</v>
      </c>
      <c r="E1050" s="1" t="s">
        <v>1649</v>
      </c>
      <c r="F1050" s="1"/>
      <c r="I1050" s="1"/>
      <c r="L1050" s="1"/>
      <c r="N1050" s="1"/>
      <c r="O1050" s="1" t="s">
        <v>1650</v>
      </c>
      <c r="P1050" s="3" t="s">
        <v>26</v>
      </c>
      <c r="Q1050" s="1"/>
    </row>
    <row r="1051" spans="1:17" ht="56" x14ac:dyDescent="0.15">
      <c r="A1051" s="2">
        <v>43655.989395208337</v>
      </c>
      <c r="B1051" s="3" t="s">
        <v>22</v>
      </c>
      <c r="C1051" s="3" t="s">
        <v>19</v>
      </c>
      <c r="D1051" s="3" t="s">
        <v>23</v>
      </c>
      <c r="E1051" s="1" t="s">
        <v>1651</v>
      </c>
      <c r="F1051" s="1"/>
      <c r="I1051" s="1"/>
      <c r="L1051" s="1"/>
      <c r="N1051" s="1"/>
      <c r="O1051" s="1" t="s">
        <v>1652</v>
      </c>
      <c r="P1051" s="3" t="s">
        <v>26</v>
      </c>
      <c r="Q1051" s="1"/>
    </row>
    <row r="1052" spans="1:17" ht="70" x14ac:dyDescent="0.15">
      <c r="A1052" s="2">
        <v>43655.99657935185</v>
      </c>
      <c r="B1052" s="3" t="s">
        <v>37</v>
      </c>
      <c r="C1052" s="3" t="s">
        <v>90</v>
      </c>
      <c r="D1052" s="3" t="s">
        <v>23</v>
      </c>
      <c r="E1052" s="1" t="s">
        <v>1653</v>
      </c>
      <c r="F1052" s="1"/>
      <c r="I1052" s="1"/>
      <c r="L1052" s="1"/>
      <c r="M1052" s="3" t="s">
        <v>20</v>
      </c>
      <c r="N1052" s="1"/>
      <c r="O1052" s="1"/>
      <c r="P1052" s="3" t="s">
        <v>26</v>
      </c>
      <c r="Q1052" s="1"/>
    </row>
    <row r="1053" spans="1:17" ht="42" x14ac:dyDescent="0.15">
      <c r="A1053" s="2">
        <v>43656.122629652775</v>
      </c>
      <c r="B1053" s="3" t="s">
        <v>22</v>
      </c>
      <c r="C1053" s="3" t="s">
        <v>19</v>
      </c>
      <c r="D1053" s="3" t="s">
        <v>23</v>
      </c>
      <c r="E1053" s="1" t="s">
        <v>1654</v>
      </c>
      <c r="F1053" s="1"/>
      <c r="I1053" s="1"/>
      <c r="L1053" s="1"/>
      <c r="N1053" s="1"/>
      <c r="O1053" s="1" t="s">
        <v>1655</v>
      </c>
      <c r="P1053" s="3" t="s">
        <v>20</v>
      </c>
      <c r="Q1053" s="1" t="s">
        <v>1656</v>
      </c>
    </row>
    <row r="1054" spans="1:17" ht="13" x14ac:dyDescent="0.15">
      <c r="A1054" s="2">
        <v>43656.573413576392</v>
      </c>
      <c r="B1054" s="3" t="s">
        <v>37</v>
      </c>
      <c r="C1054" s="3" t="s">
        <v>317</v>
      </c>
      <c r="D1054" s="3" t="s">
        <v>23</v>
      </c>
      <c r="E1054" s="1"/>
      <c r="F1054" s="1"/>
      <c r="I1054" s="1"/>
      <c r="L1054" s="1"/>
      <c r="M1054" s="3" t="s">
        <v>21</v>
      </c>
      <c r="N1054" s="1"/>
      <c r="O1054" s="1"/>
      <c r="P1054" s="3" t="s">
        <v>26</v>
      </c>
      <c r="Q1054" s="1"/>
    </row>
    <row r="1055" spans="1:17" ht="84" x14ac:dyDescent="0.15">
      <c r="A1055" s="2">
        <v>43656.584885856486</v>
      </c>
      <c r="B1055" s="3" t="s">
        <v>459</v>
      </c>
      <c r="C1055" s="3" t="s">
        <v>90</v>
      </c>
      <c r="D1055" s="3" t="s">
        <v>23</v>
      </c>
      <c r="E1055" s="1" t="s">
        <v>1657</v>
      </c>
      <c r="F1055" s="1"/>
      <c r="I1055" s="1"/>
      <c r="L1055" s="1"/>
      <c r="N1055" s="1"/>
      <c r="O1055" s="1" t="s">
        <v>1658</v>
      </c>
      <c r="P1055" s="3" t="s">
        <v>20</v>
      </c>
      <c r="Q1055" s="1"/>
    </row>
    <row r="1056" spans="1:17" ht="14" x14ac:dyDescent="0.15">
      <c r="A1056" s="2">
        <v>43656.697605567126</v>
      </c>
      <c r="B1056" s="3" t="s">
        <v>16</v>
      </c>
      <c r="C1056" s="3" t="s">
        <v>19</v>
      </c>
      <c r="D1056" s="3" t="s">
        <v>23</v>
      </c>
      <c r="E1056" s="1" t="s">
        <v>1659</v>
      </c>
      <c r="F1056" s="1"/>
      <c r="I1056" s="1"/>
      <c r="J1056" s="3" t="s">
        <v>43</v>
      </c>
      <c r="K1056" s="3" t="s">
        <v>19</v>
      </c>
      <c r="L1056" s="1" t="s">
        <v>1660</v>
      </c>
      <c r="N1056" s="1"/>
      <c r="O1056" s="1"/>
      <c r="P1056" s="3" t="s">
        <v>26</v>
      </c>
      <c r="Q1056" s="1"/>
    </row>
    <row r="1057" spans="1:17" ht="28" x14ac:dyDescent="0.15">
      <c r="A1057" s="2">
        <v>43656.704614444447</v>
      </c>
      <c r="B1057" s="3" t="s">
        <v>16</v>
      </c>
      <c r="C1057" s="3" t="s">
        <v>17</v>
      </c>
      <c r="D1057" s="3" t="s">
        <v>23</v>
      </c>
      <c r="E1057" s="1" t="s">
        <v>1661</v>
      </c>
      <c r="F1057" s="1"/>
      <c r="I1057" s="1"/>
      <c r="J1057" s="3" t="s">
        <v>43</v>
      </c>
      <c r="K1057" s="3" t="s">
        <v>19</v>
      </c>
      <c r="L1057" s="1" t="s">
        <v>1662</v>
      </c>
      <c r="N1057" s="1"/>
      <c r="O1057" s="1"/>
      <c r="P1057" s="3" t="s">
        <v>26</v>
      </c>
      <c r="Q1057" s="1"/>
    </row>
    <row r="1058" spans="1:17" ht="13" x14ac:dyDescent="0.15">
      <c r="A1058" s="2">
        <v>43656.783102546295</v>
      </c>
      <c r="B1058" s="3" t="s">
        <v>16</v>
      </c>
      <c r="C1058" s="3" t="s">
        <v>29</v>
      </c>
      <c r="D1058" s="3" t="s">
        <v>23</v>
      </c>
      <c r="E1058" s="1"/>
      <c r="F1058" s="1"/>
      <c r="I1058" s="1"/>
      <c r="J1058" s="3" t="s">
        <v>36</v>
      </c>
      <c r="K1058" s="3" t="s">
        <v>19</v>
      </c>
      <c r="L1058" s="1"/>
      <c r="N1058" s="1"/>
      <c r="O1058" s="1"/>
      <c r="P1058" s="3" t="s">
        <v>26</v>
      </c>
      <c r="Q1058" s="1"/>
    </row>
    <row r="1059" spans="1:17" ht="13" x14ac:dyDescent="0.15">
      <c r="A1059" s="2">
        <v>43656.839520219903</v>
      </c>
      <c r="B1059" s="3" t="s">
        <v>22</v>
      </c>
      <c r="C1059" s="3" t="s">
        <v>19</v>
      </c>
      <c r="D1059" s="3" t="s">
        <v>23</v>
      </c>
      <c r="E1059" s="1"/>
      <c r="F1059" s="1"/>
      <c r="I1059" s="1"/>
      <c r="L1059" s="1"/>
      <c r="N1059" s="1"/>
      <c r="O1059" s="1"/>
      <c r="P1059" s="3" t="s">
        <v>26</v>
      </c>
      <c r="Q1059" s="1"/>
    </row>
    <row r="1060" spans="1:17" ht="42" x14ac:dyDescent="0.15">
      <c r="A1060" s="2">
        <v>43656.937203171299</v>
      </c>
      <c r="B1060" s="3" t="s">
        <v>97</v>
      </c>
      <c r="C1060" s="3" t="s">
        <v>101</v>
      </c>
      <c r="D1060" s="3" t="s">
        <v>23</v>
      </c>
      <c r="E1060" s="1" t="s">
        <v>1663</v>
      </c>
      <c r="F1060" s="1"/>
      <c r="G1060" s="3" t="s">
        <v>36</v>
      </c>
      <c r="H1060" s="3" t="s">
        <v>20</v>
      </c>
      <c r="I1060" s="1" t="s">
        <v>1664</v>
      </c>
      <c r="L1060" s="1"/>
      <c r="N1060" s="1"/>
      <c r="O1060" s="1"/>
      <c r="P1060" s="3" t="s">
        <v>26</v>
      </c>
      <c r="Q1060" s="1" t="s">
        <v>1665</v>
      </c>
    </row>
    <row r="1061" spans="1:17" ht="42" x14ac:dyDescent="0.15">
      <c r="A1061" s="2">
        <v>43657.054469513889</v>
      </c>
      <c r="B1061" s="3" t="s">
        <v>22</v>
      </c>
      <c r="C1061" s="3" t="s">
        <v>180</v>
      </c>
      <c r="D1061" s="3" t="s">
        <v>68</v>
      </c>
      <c r="E1061" s="1" t="s">
        <v>1666</v>
      </c>
      <c r="F1061" s="1"/>
      <c r="I1061" s="1"/>
      <c r="L1061" s="1"/>
      <c r="N1061" s="1"/>
      <c r="O1061" s="1" t="s">
        <v>1667</v>
      </c>
      <c r="P1061" s="3" t="s">
        <v>26</v>
      </c>
      <c r="Q1061" s="1" t="s">
        <v>1668</v>
      </c>
    </row>
    <row r="1062" spans="1:17" ht="14" x14ac:dyDescent="0.15">
      <c r="A1062" s="2">
        <v>43657.114556886576</v>
      </c>
      <c r="B1062" s="3" t="s">
        <v>22</v>
      </c>
      <c r="C1062" s="3" t="s">
        <v>29</v>
      </c>
      <c r="D1062" s="3" t="s">
        <v>68</v>
      </c>
      <c r="E1062" s="1" t="s">
        <v>1669</v>
      </c>
      <c r="F1062" s="1"/>
      <c r="I1062" s="1"/>
      <c r="L1062" s="1"/>
      <c r="N1062" s="1"/>
      <c r="O1062" s="1" t="s">
        <v>284</v>
      </c>
      <c r="P1062" s="3" t="s">
        <v>26</v>
      </c>
      <c r="Q1062" s="1" t="s">
        <v>1670</v>
      </c>
    </row>
    <row r="1063" spans="1:17" ht="13" x14ac:dyDescent="0.15">
      <c r="A1063" s="2">
        <v>43657.214653379633</v>
      </c>
      <c r="B1063" s="3" t="s">
        <v>37</v>
      </c>
      <c r="C1063" s="3" t="s">
        <v>19</v>
      </c>
      <c r="D1063" s="3" t="s">
        <v>472</v>
      </c>
      <c r="E1063" s="1"/>
      <c r="F1063" s="1"/>
      <c r="I1063" s="1"/>
      <c r="L1063" s="1"/>
      <c r="M1063" s="3" t="s">
        <v>21</v>
      </c>
      <c r="N1063" s="1"/>
      <c r="O1063" s="1"/>
      <c r="P1063" s="3" t="s">
        <v>26</v>
      </c>
      <c r="Q1063" s="1"/>
    </row>
    <row r="1064" spans="1:17" ht="28" x14ac:dyDescent="0.15">
      <c r="A1064" s="2">
        <v>43657.491482037032</v>
      </c>
      <c r="B1064" s="3" t="s">
        <v>22</v>
      </c>
      <c r="C1064" s="3" t="s">
        <v>19</v>
      </c>
      <c r="D1064" s="3" t="s">
        <v>23</v>
      </c>
      <c r="E1064" s="1"/>
      <c r="F1064" s="1"/>
      <c r="I1064" s="1"/>
      <c r="L1064" s="1"/>
      <c r="N1064" s="1"/>
      <c r="O1064" s="1" t="s">
        <v>1671</v>
      </c>
      <c r="P1064" s="3" t="s">
        <v>20</v>
      </c>
      <c r="Q1064" s="1"/>
    </row>
    <row r="1065" spans="1:17" ht="13" x14ac:dyDescent="0.15">
      <c r="A1065" s="2">
        <v>43657.492771851852</v>
      </c>
      <c r="B1065" s="3" t="s">
        <v>16</v>
      </c>
      <c r="C1065" s="3" t="s">
        <v>29</v>
      </c>
      <c r="D1065" s="3" t="s">
        <v>23</v>
      </c>
      <c r="E1065" s="1"/>
      <c r="F1065" s="1"/>
      <c r="I1065" s="1"/>
      <c r="J1065" s="3" t="s">
        <v>36</v>
      </c>
      <c r="K1065" s="3" t="s">
        <v>19</v>
      </c>
      <c r="L1065" s="1"/>
      <c r="N1065" s="1"/>
      <c r="O1065" s="1"/>
      <c r="P1065" s="3" t="s">
        <v>26</v>
      </c>
      <c r="Q1065" s="1"/>
    </row>
    <row r="1066" spans="1:17" ht="28" x14ac:dyDescent="0.15">
      <c r="A1066" s="2">
        <v>43657.521675358796</v>
      </c>
      <c r="B1066" s="3" t="s">
        <v>16</v>
      </c>
      <c r="C1066" s="3" t="s">
        <v>50</v>
      </c>
      <c r="D1066" s="3" t="s">
        <v>23</v>
      </c>
      <c r="E1066" s="1" t="s">
        <v>1672</v>
      </c>
      <c r="F1066" s="1"/>
      <c r="I1066" s="1"/>
      <c r="J1066" s="3" t="s">
        <v>18</v>
      </c>
      <c r="K1066" s="3" t="s">
        <v>19</v>
      </c>
      <c r="L1066" s="1" t="s">
        <v>1673</v>
      </c>
      <c r="N1066" s="1"/>
      <c r="O1066" s="1"/>
      <c r="P1066" s="3" t="s">
        <v>26</v>
      </c>
      <c r="Q1066" s="1" t="s">
        <v>1674</v>
      </c>
    </row>
    <row r="1067" spans="1:17" ht="28" x14ac:dyDescent="0.15">
      <c r="A1067" s="2">
        <v>43657.636719629634</v>
      </c>
      <c r="B1067" s="3" t="s">
        <v>22</v>
      </c>
      <c r="C1067" s="3" t="s">
        <v>19</v>
      </c>
      <c r="D1067" s="3" t="s">
        <v>23</v>
      </c>
      <c r="E1067" s="1" t="s">
        <v>1675</v>
      </c>
      <c r="F1067" s="1"/>
      <c r="I1067" s="1"/>
      <c r="L1067" s="1"/>
      <c r="N1067" s="1"/>
      <c r="O1067" s="1" t="s">
        <v>1676</v>
      </c>
      <c r="P1067" s="3" t="s">
        <v>26</v>
      </c>
      <c r="Q1067" s="1" t="s">
        <v>1677</v>
      </c>
    </row>
    <row r="1068" spans="1:17" ht="42" x14ac:dyDescent="0.15">
      <c r="A1068" s="2">
        <v>43657.647803692133</v>
      </c>
      <c r="B1068" s="3" t="s">
        <v>22</v>
      </c>
      <c r="C1068" s="3" t="s">
        <v>156</v>
      </c>
      <c r="D1068" s="3" t="s">
        <v>23</v>
      </c>
      <c r="E1068" s="1" t="s">
        <v>1678</v>
      </c>
      <c r="F1068" s="1"/>
      <c r="I1068" s="1"/>
      <c r="L1068" s="1"/>
      <c r="N1068" s="1"/>
      <c r="O1068" s="1" t="s">
        <v>1679</v>
      </c>
      <c r="P1068" s="3" t="s">
        <v>26</v>
      </c>
      <c r="Q1068" s="1" t="s">
        <v>1680</v>
      </c>
    </row>
    <row r="1069" spans="1:17" ht="28" x14ac:dyDescent="0.15">
      <c r="A1069" s="2">
        <v>43657.70948193287</v>
      </c>
      <c r="B1069" s="3" t="s">
        <v>97</v>
      </c>
      <c r="C1069" s="3" t="s">
        <v>156</v>
      </c>
      <c r="D1069" s="3" t="s">
        <v>23</v>
      </c>
      <c r="E1069" s="1"/>
      <c r="F1069" s="1"/>
      <c r="G1069" s="3" t="s">
        <v>43</v>
      </c>
      <c r="H1069" s="3" t="s">
        <v>20</v>
      </c>
      <c r="I1069" s="1"/>
      <c r="J1069" s="3" t="s">
        <v>43</v>
      </c>
      <c r="K1069" s="3" t="s">
        <v>1681</v>
      </c>
      <c r="L1069" s="1"/>
      <c r="N1069" s="1"/>
      <c r="O1069" s="1"/>
      <c r="P1069" s="3" t="s">
        <v>26</v>
      </c>
      <c r="Q1069" s="1" t="s">
        <v>1682</v>
      </c>
    </row>
    <row r="1070" spans="1:17" ht="13" x14ac:dyDescent="0.15">
      <c r="A1070" s="2">
        <v>43657.743374791666</v>
      </c>
      <c r="B1070" s="3" t="s">
        <v>16</v>
      </c>
      <c r="C1070" s="3" t="s">
        <v>17</v>
      </c>
      <c r="D1070" s="3" t="s">
        <v>23</v>
      </c>
      <c r="E1070" s="1"/>
      <c r="F1070" s="1"/>
      <c r="I1070" s="1"/>
      <c r="J1070" s="3" t="s">
        <v>36</v>
      </c>
      <c r="K1070" s="3" t="s">
        <v>19</v>
      </c>
      <c r="L1070" s="1"/>
      <c r="N1070" s="1"/>
      <c r="O1070" s="1"/>
      <c r="P1070" s="3" t="s">
        <v>20</v>
      </c>
      <c r="Q1070" s="1"/>
    </row>
    <row r="1071" spans="1:17" ht="28" x14ac:dyDescent="0.15">
      <c r="A1071" s="2">
        <v>43657.75017201389</v>
      </c>
      <c r="B1071" s="3" t="s">
        <v>22</v>
      </c>
      <c r="C1071" s="3" t="s">
        <v>19</v>
      </c>
      <c r="D1071" s="3" t="s">
        <v>68</v>
      </c>
      <c r="E1071" s="1"/>
      <c r="F1071" s="1"/>
      <c r="I1071" s="1"/>
      <c r="L1071" s="1"/>
      <c r="N1071" s="1"/>
      <c r="O1071" s="1" t="s">
        <v>1683</v>
      </c>
      <c r="P1071" s="3" t="s">
        <v>20</v>
      </c>
      <c r="Q1071" s="1"/>
    </row>
    <row r="1072" spans="1:17" ht="42" x14ac:dyDescent="0.15">
      <c r="A1072" s="2">
        <v>43657.87941076389</v>
      </c>
      <c r="B1072" s="3" t="s">
        <v>22</v>
      </c>
      <c r="C1072" s="3" t="s">
        <v>19</v>
      </c>
      <c r="D1072" s="3" t="s">
        <v>424</v>
      </c>
      <c r="E1072" s="1"/>
      <c r="F1072" s="1"/>
      <c r="I1072" s="1"/>
      <c r="L1072" s="1"/>
      <c r="N1072" s="1"/>
      <c r="O1072" s="1" t="s">
        <v>1684</v>
      </c>
      <c r="P1072" s="3" t="s">
        <v>26</v>
      </c>
      <c r="Q1072" s="1"/>
    </row>
    <row r="1073" spans="1:17" ht="14" x14ac:dyDescent="0.15">
      <c r="A1073" s="2">
        <v>43658.346842175924</v>
      </c>
      <c r="B1073" s="3" t="s">
        <v>22</v>
      </c>
      <c r="C1073" s="3" t="s">
        <v>29</v>
      </c>
      <c r="D1073" s="3" t="s">
        <v>23</v>
      </c>
      <c r="E1073" s="1" t="s">
        <v>1685</v>
      </c>
      <c r="F1073" s="1"/>
      <c r="I1073" s="1"/>
      <c r="L1073" s="1"/>
      <c r="N1073" s="1"/>
      <c r="O1073" s="1" t="s">
        <v>1686</v>
      </c>
      <c r="P1073" s="3" t="s">
        <v>26</v>
      </c>
      <c r="Q1073" s="1" t="s">
        <v>1687</v>
      </c>
    </row>
    <row r="1074" spans="1:17" ht="42" x14ac:dyDescent="0.15">
      <c r="A1074" s="2">
        <v>43658.707783287042</v>
      </c>
      <c r="B1074" s="3" t="s">
        <v>16</v>
      </c>
      <c r="C1074" s="3" t="s">
        <v>29</v>
      </c>
      <c r="D1074" s="9" t="s">
        <v>368</v>
      </c>
      <c r="E1074" s="1" t="s">
        <v>1688</v>
      </c>
      <c r="F1074" s="1"/>
      <c r="I1074" s="1"/>
      <c r="J1074" s="3" t="s">
        <v>43</v>
      </c>
      <c r="K1074" s="3" t="s">
        <v>19</v>
      </c>
      <c r="L1074" s="1" t="s">
        <v>1689</v>
      </c>
      <c r="N1074" s="1"/>
      <c r="O1074" s="1"/>
      <c r="P1074" s="3" t="s">
        <v>26</v>
      </c>
      <c r="Q1074" s="1" t="s">
        <v>1690</v>
      </c>
    </row>
    <row r="1075" spans="1:17" ht="28" x14ac:dyDescent="0.15">
      <c r="A1075" s="2">
        <v>43658.764586319448</v>
      </c>
      <c r="B1075" s="3" t="s">
        <v>16</v>
      </c>
      <c r="C1075" s="3" t="s">
        <v>50</v>
      </c>
      <c r="D1075" s="3" t="s">
        <v>23</v>
      </c>
      <c r="E1075" s="1" t="s">
        <v>1691</v>
      </c>
      <c r="F1075" s="1"/>
      <c r="I1075" s="1"/>
      <c r="J1075" s="3" t="s">
        <v>36</v>
      </c>
      <c r="K1075" s="3" t="s">
        <v>19</v>
      </c>
      <c r="L1075" s="1" t="s">
        <v>1692</v>
      </c>
      <c r="N1075" s="1"/>
      <c r="O1075" s="1"/>
      <c r="P1075" s="3" t="s">
        <v>26</v>
      </c>
      <c r="Q1075" s="1"/>
    </row>
    <row r="1076" spans="1:17" ht="13" x14ac:dyDescent="0.15">
      <c r="A1076" s="2">
        <v>43658.780248124996</v>
      </c>
      <c r="B1076" s="3" t="s">
        <v>16</v>
      </c>
      <c r="C1076" s="3" t="s">
        <v>29</v>
      </c>
      <c r="D1076" s="3" t="s">
        <v>23</v>
      </c>
      <c r="E1076" s="1"/>
      <c r="F1076" s="1"/>
      <c r="I1076" s="1"/>
      <c r="J1076" s="3" t="s">
        <v>18</v>
      </c>
      <c r="K1076" s="3" t="s">
        <v>19</v>
      </c>
      <c r="L1076" s="1"/>
      <c r="N1076" s="1"/>
      <c r="O1076" s="1"/>
      <c r="P1076" s="3" t="s">
        <v>26</v>
      </c>
      <c r="Q1076" s="1"/>
    </row>
    <row r="1077" spans="1:17" ht="84" x14ac:dyDescent="0.15">
      <c r="A1077" s="2">
        <v>43658.812590081019</v>
      </c>
      <c r="B1077" s="3" t="s">
        <v>37</v>
      </c>
      <c r="C1077" s="3" t="s">
        <v>1693</v>
      </c>
      <c r="D1077" s="3" t="s">
        <v>23</v>
      </c>
      <c r="E1077" s="1" t="s">
        <v>1694</v>
      </c>
      <c r="F1077" s="1"/>
      <c r="I1077" s="1"/>
      <c r="L1077" s="1"/>
      <c r="N1077" s="1"/>
      <c r="O1077" s="1" t="s">
        <v>1695</v>
      </c>
      <c r="P1077" s="3" t="s">
        <v>26</v>
      </c>
      <c r="Q1077" s="1" t="s">
        <v>1696</v>
      </c>
    </row>
    <row r="1078" spans="1:17" ht="14" x14ac:dyDescent="0.15">
      <c r="A1078" s="2">
        <v>43658.834744884254</v>
      </c>
      <c r="B1078" s="3" t="s">
        <v>22</v>
      </c>
      <c r="C1078" s="3" t="s">
        <v>19</v>
      </c>
      <c r="D1078" s="3" t="s">
        <v>23</v>
      </c>
      <c r="E1078" s="1"/>
      <c r="F1078" s="1"/>
      <c r="I1078" s="1"/>
      <c r="L1078" s="1"/>
      <c r="N1078" s="1"/>
      <c r="O1078" s="1" t="s">
        <v>1697</v>
      </c>
      <c r="P1078" s="3" t="s">
        <v>26</v>
      </c>
      <c r="Q1078" s="1" t="s">
        <v>218</v>
      </c>
    </row>
    <row r="1079" spans="1:17" ht="42" x14ac:dyDescent="0.15">
      <c r="A1079" s="2">
        <v>43658.99059587963</v>
      </c>
      <c r="B1079" s="3" t="s">
        <v>16</v>
      </c>
      <c r="C1079" s="3" t="s">
        <v>29</v>
      </c>
      <c r="D1079" s="3" t="s">
        <v>23</v>
      </c>
      <c r="E1079" s="1" t="s">
        <v>1698</v>
      </c>
      <c r="F1079" s="1"/>
      <c r="I1079" s="1"/>
      <c r="J1079" s="3" t="s">
        <v>36</v>
      </c>
      <c r="K1079" s="3" t="s">
        <v>19</v>
      </c>
      <c r="L1079" s="1" t="s">
        <v>1699</v>
      </c>
      <c r="N1079" s="1"/>
      <c r="O1079" s="1"/>
      <c r="P1079" s="3" t="s">
        <v>26</v>
      </c>
      <c r="Q1079" s="1"/>
    </row>
    <row r="1080" spans="1:17" ht="28" x14ac:dyDescent="0.15">
      <c r="A1080" s="2">
        <v>43659.24539236111</v>
      </c>
      <c r="C1080" s="3" t="s">
        <v>50</v>
      </c>
      <c r="D1080" s="3" t="s">
        <v>23</v>
      </c>
      <c r="E1080" s="1" t="s">
        <v>1700</v>
      </c>
      <c r="F1080" s="1"/>
      <c r="I1080" s="1"/>
      <c r="L1080" s="1"/>
      <c r="N1080" s="1"/>
      <c r="O1080" s="1"/>
      <c r="P1080" s="3" t="s">
        <v>26</v>
      </c>
      <c r="Q1080" s="1"/>
    </row>
    <row r="1081" spans="1:17" ht="28" x14ac:dyDescent="0.15">
      <c r="A1081" s="2">
        <v>43659.257425393516</v>
      </c>
      <c r="B1081" s="3" t="s">
        <v>22</v>
      </c>
      <c r="C1081" s="3" t="s">
        <v>19</v>
      </c>
      <c r="D1081" s="3" t="s">
        <v>23</v>
      </c>
      <c r="E1081" s="1" t="s">
        <v>1701</v>
      </c>
      <c r="F1081" s="1"/>
      <c r="I1081" s="1"/>
      <c r="L1081" s="1"/>
      <c r="N1081" s="1"/>
      <c r="O1081" s="1" t="s">
        <v>1702</v>
      </c>
      <c r="P1081" s="3" t="s">
        <v>26</v>
      </c>
      <c r="Q1081" s="1"/>
    </row>
    <row r="1082" spans="1:17" ht="13" x14ac:dyDescent="0.15">
      <c r="A1082" s="2">
        <v>43659.32901872685</v>
      </c>
      <c r="B1082" s="3" t="s">
        <v>22</v>
      </c>
      <c r="C1082" s="3" t="s">
        <v>17</v>
      </c>
      <c r="D1082" s="3" t="s">
        <v>23</v>
      </c>
      <c r="E1082" s="1"/>
      <c r="F1082" s="1"/>
      <c r="I1082" s="1"/>
      <c r="L1082" s="1"/>
      <c r="N1082" s="1"/>
      <c r="O1082" s="1"/>
      <c r="P1082" s="3" t="s">
        <v>26</v>
      </c>
      <c r="Q1082" s="1"/>
    </row>
    <row r="1083" spans="1:17" ht="28" x14ac:dyDescent="0.15">
      <c r="A1083" s="2">
        <v>43659.54525674769</v>
      </c>
      <c r="B1083" s="3" t="s">
        <v>16</v>
      </c>
      <c r="C1083" s="3" t="s">
        <v>29</v>
      </c>
      <c r="D1083" s="3" t="s">
        <v>23</v>
      </c>
      <c r="E1083" s="1"/>
      <c r="F1083" s="1"/>
      <c r="I1083" s="1"/>
      <c r="J1083" s="3" t="s">
        <v>18</v>
      </c>
      <c r="K1083" s="3" t="s">
        <v>19</v>
      </c>
      <c r="L1083" s="1" t="s">
        <v>1703</v>
      </c>
      <c r="N1083" s="1"/>
      <c r="O1083" s="1"/>
      <c r="P1083" s="3" t="s">
        <v>26</v>
      </c>
      <c r="Q1083" s="1" t="s">
        <v>1704</v>
      </c>
    </row>
    <row r="1084" spans="1:17" ht="14" x14ac:dyDescent="0.15">
      <c r="A1084" s="2">
        <v>43659.565829074076</v>
      </c>
      <c r="B1084" s="3" t="s">
        <v>16</v>
      </c>
      <c r="C1084" s="3" t="s">
        <v>19</v>
      </c>
      <c r="D1084" s="3" t="s">
        <v>23</v>
      </c>
      <c r="E1084" s="1" t="s">
        <v>1705</v>
      </c>
      <c r="F1084" s="1"/>
      <c r="I1084" s="1"/>
      <c r="J1084" s="3" t="s">
        <v>18</v>
      </c>
      <c r="K1084" s="3" t="s">
        <v>19</v>
      </c>
      <c r="L1084" s="1" t="s">
        <v>1706</v>
      </c>
      <c r="N1084" s="1"/>
      <c r="O1084" s="1"/>
      <c r="P1084" s="3" t="s">
        <v>26</v>
      </c>
      <c r="Q1084" s="1" t="s">
        <v>1707</v>
      </c>
    </row>
    <row r="1085" spans="1:17" ht="13" x14ac:dyDescent="0.15">
      <c r="A1085" s="2">
        <v>43659.589901643514</v>
      </c>
      <c r="B1085" s="3" t="s">
        <v>16</v>
      </c>
      <c r="C1085" s="3" t="s">
        <v>31</v>
      </c>
      <c r="D1085" s="3" t="s">
        <v>23</v>
      </c>
      <c r="E1085" s="1"/>
      <c r="F1085" s="1"/>
      <c r="I1085" s="1"/>
      <c r="J1085" s="3" t="s">
        <v>43</v>
      </c>
      <c r="K1085" s="3" t="s">
        <v>19</v>
      </c>
      <c r="L1085" s="1"/>
      <c r="N1085" s="1"/>
      <c r="O1085" s="1"/>
      <c r="P1085" s="3" t="s">
        <v>26</v>
      </c>
      <c r="Q1085" s="1"/>
    </row>
    <row r="1086" spans="1:17" ht="13" x14ac:dyDescent="0.15">
      <c r="A1086" s="2">
        <v>43659.690265289348</v>
      </c>
      <c r="B1086" s="3" t="s">
        <v>97</v>
      </c>
      <c r="C1086" s="3" t="s">
        <v>1708</v>
      </c>
      <c r="D1086" s="3" t="s">
        <v>68</v>
      </c>
      <c r="E1086" s="1"/>
      <c r="F1086" s="1"/>
      <c r="G1086" s="3" t="s">
        <v>36</v>
      </c>
      <c r="H1086" s="3" t="s">
        <v>21</v>
      </c>
      <c r="I1086" s="1"/>
      <c r="J1086" s="3" t="s">
        <v>36</v>
      </c>
      <c r="K1086" s="3" t="s">
        <v>105</v>
      </c>
      <c r="L1086" s="1"/>
      <c r="N1086" s="1"/>
      <c r="O1086" s="1"/>
      <c r="P1086" s="3" t="s">
        <v>21</v>
      </c>
      <c r="Q1086" s="1"/>
    </row>
    <row r="1087" spans="1:17" ht="14" x14ac:dyDescent="0.15">
      <c r="A1087" s="2">
        <v>43659.85805299769</v>
      </c>
      <c r="B1087" s="3" t="s">
        <v>22</v>
      </c>
      <c r="C1087" s="3" t="s">
        <v>29</v>
      </c>
      <c r="D1087" s="9" t="s">
        <v>368</v>
      </c>
      <c r="E1087" s="1"/>
      <c r="F1087" s="1"/>
      <c r="I1087" s="1"/>
      <c r="L1087" s="1"/>
      <c r="N1087" s="1"/>
      <c r="O1087" s="1" t="s">
        <v>775</v>
      </c>
      <c r="P1087" s="3" t="s">
        <v>26</v>
      </c>
      <c r="Q1087" s="1"/>
    </row>
    <row r="1088" spans="1:17" ht="42" x14ac:dyDescent="0.15">
      <c r="A1088" s="2">
        <v>43659.865348090279</v>
      </c>
      <c r="B1088" s="3" t="s">
        <v>22</v>
      </c>
      <c r="C1088" s="3" t="s">
        <v>19</v>
      </c>
      <c r="D1088" s="3" t="s">
        <v>23</v>
      </c>
      <c r="E1088" s="1" t="s">
        <v>1709</v>
      </c>
      <c r="F1088" s="1"/>
      <c r="I1088" s="1"/>
      <c r="L1088" s="1"/>
      <c r="N1088" s="1"/>
      <c r="O1088" s="1"/>
      <c r="P1088" s="3" t="s">
        <v>20</v>
      </c>
      <c r="Q1088" s="1"/>
    </row>
    <row r="1089" spans="1:17" ht="14" x14ac:dyDescent="0.15">
      <c r="A1089" s="2">
        <v>43723.489182013887</v>
      </c>
      <c r="B1089" s="3" t="s">
        <v>22</v>
      </c>
      <c r="C1089" s="3" t="s">
        <v>317</v>
      </c>
      <c r="D1089" s="3" t="s">
        <v>23</v>
      </c>
      <c r="E1089" s="1"/>
      <c r="F1089" s="1"/>
      <c r="I1089" s="1"/>
      <c r="L1089" s="1"/>
      <c r="N1089" s="1"/>
      <c r="O1089" s="1" t="s">
        <v>60</v>
      </c>
      <c r="P1089" s="3" t="s">
        <v>20</v>
      </c>
      <c r="Q1089" s="1" t="s">
        <v>1710</v>
      </c>
    </row>
    <row r="1090" spans="1:17" ht="13" x14ac:dyDescent="0.15">
      <c r="A1090" s="2">
        <v>43659.928016678241</v>
      </c>
      <c r="B1090" s="3" t="s">
        <v>16</v>
      </c>
      <c r="C1090" s="3" t="s">
        <v>19</v>
      </c>
      <c r="D1090" s="3" t="s">
        <v>23</v>
      </c>
      <c r="E1090" s="1"/>
      <c r="F1090" s="1"/>
      <c r="I1090" s="1"/>
      <c r="J1090" s="3" t="s">
        <v>18</v>
      </c>
      <c r="K1090" s="3" t="s">
        <v>19</v>
      </c>
      <c r="L1090" s="1"/>
      <c r="N1090" s="1"/>
      <c r="O1090" s="1"/>
      <c r="P1090" s="3" t="s">
        <v>26</v>
      </c>
      <c r="Q1090" s="1"/>
    </row>
    <row r="1091" spans="1:17" ht="70" x14ac:dyDescent="0.15">
      <c r="A1091" s="2">
        <v>43659.933781655098</v>
      </c>
      <c r="B1091" s="3" t="s">
        <v>22</v>
      </c>
      <c r="C1091" s="3" t="s">
        <v>17</v>
      </c>
      <c r="D1091" s="3" t="s">
        <v>23</v>
      </c>
      <c r="E1091" s="1" t="s">
        <v>1711</v>
      </c>
      <c r="F1091" s="1"/>
      <c r="I1091" s="1"/>
      <c r="L1091" s="1"/>
      <c r="N1091" s="1"/>
      <c r="O1091" s="1" t="s">
        <v>1712</v>
      </c>
      <c r="P1091" s="3" t="s">
        <v>26</v>
      </c>
      <c r="Q1091" s="1"/>
    </row>
    <row r="1092" spans="1:17" ht="42" x14ac:dyDescent="0.15">
      <c r="A1092" s="2">
        <v>43660.018076655091</v>
      </c>
      <c r="B1092" s="3" t="s">
        <v>16</v>
      </c>
      <c r="C1092" s="3" t="s">
        <v>19</v>
      </c>
      <c r="D1092" s="3" t="s">
        <v>23</v>
      </c>
      <c r="E1092" s="1"/>
      <c r="F1092" s="1"/>
      <c r="I1092" s="1"/>
      <c r="J1092" s="3" t="s">
        <v>36</v>
      </c>
      <c r="K1092" s="3" t="s">
        <v>19</v>
      </c>
      <c r="L1092" s="1" t="s">
        <v>1713</v>
      </c>
      <c r="N1092" s="1"/>
      <c r="O1092" s="1"/>
      <c r="P1092" s="3" t="s">
        <v>26</v>
      </c>
      <c r="Q1092" s="1"/>
    </row>
    <row r="1093" spans="1:17" ht="42" x14ac:dyDescent="0.15">
      <c r="A1093" s="2">
        <v>43660.312274988421</v>
      </c>
      <c r="B1093" s="3" t="s">
        <v>16</v>
      </c>
      <c r="C1093" s="3" t="s">
        <v>50</v>
      </c>
      <c r="D1093" s="3" t="s">
        <v>23</v>
      </c>
      <c r="E1093" s="1"/>
      <c r="F1093" s="1"/>
      <c r="I1093" s="1"/>
      <c r="J1093" s="3" t="s">
        <v>36</v>
      </c>
      <c r="K1093" s="3" t="s">
        <v>19</v>
      </c>
      <c r="L1093" s="1" t="s">
        <v>1714</v>
      </c>
      <c r="N1093" s="1"/>
      <c r="O1093" s="1"/>
      <c r="P1093" s="3" t="s">
        <v>26</v>
      </c>
      <c r="Q1093" s="1" t="s">
        <v>1715</v>
      </c>
    </row>
    <row r="1094" spans="1:17" ht="13" x14ac:dyDescent="0.15">
      <c r="A1094" s="2">
        <v>43660.43004608796</v>
      </c>
      <c r="B1094" s="3" t="s">
        <v>22</v>
      </c>
      <c r="C1094" s="3" t="s">
        <v>50</v>
      </c>
      <c r="D1094" s="3" t="s">
        <v>23</v>
      </c>
      <c r="E1094" s="1"/>
      <c r="F1094" s="1"/>
      <c r="I1094" s="1"/>
      <c r="L1094" s="1"/>
      <c r="N1094" s="1"/>
      <c r="O1094" s="1"/>
      <c r="P1094" s="3" t="s">
        <v>26</v>
      </c>
      <c r="Q1094" s="1"/>
    </row>
    <row r="1095" spans="1:17" ht="13" x14ac:dyDescent="0.15">
      <c r="A1095" s="2">
        <v>43660.500861145832</v>
      </c>
      <c r="B1095" s="3" t="s">
        <v>22</v>
      </c>
      <c r="C1095" s="3" t="s">
        <v>19</v>
      </c>
      <c r="D1095" s="3" t="s">
        <v>23</v>
      </c>
      <c r="E1095" s="1"/>
      <c r="F1095" s="1"/>
      <c r="I1095" s="1"/>
      <c r="L1095" s="1"/>
      <c r="N1095" s="1"/>
      <c r="O1095" s="1"/>
      <c r="P1095" s="3" t="s">
        <v>20</v>
      </c>
      <c r="Q1095" s="1"/>
    </row>
    <row r="1096" spans="1:17" ht="13" x14ac:dyDescent="0.15">
      <c r="A1096" s="2">
        <v>43660.561203668985</v>
      </c>
      <c r="B1096" s="3" t="s">
        <v>16</v>
      </c>
      <c r="C1096" s="3" t="s">
        <v>17</v>
      </c>
      <c r="D1096" s="3" t="s">
        <v>23</v>
      </c>
      <c r="E1096" s="1"/>
      <c r="F1096" s="1"/>
      <c r="I1096" s="1"/>
      <c r="J1096" s="3" t="s">
        <v>43</v>
      </c>
      <c r="K1096" s="3" t="s">
        <v>19</v>
      </c>
      <c r="L1096" s="1"/>
      <c r="N1096" s="1"/>
      <c r="O1096" s="1"/>
      <c r="P1096" s="3" t="s">
        <v>26</v>
      </c>
      <c r="Q1096" s="1"/>
    </row>
    <row r="1097" spans="1:17" ht="13" x14ac:dyDescent="0.15">
      <c r="A1097" s="2">
        <v>43660.570415798611</v>
      </c>
      <c r="B1097" s="3" t="s">
        <v>37</v>
      </c>
      <c r="C1097" s="3" t="s">
        <v>17</v>
      </c>
      <c r="D1097" s="3" t="s">
        <v>23</v>
      </c>
      <c r="E1097" s="1"/>
      <c r="F1097" s="1"/>
      <c r="I1097" s="1"/>
      <c r="L1097" s="1"/>
      <c r="M1097" s="3" t="s">
        <v>20</v>
      </c>
      <c r="N1097" s="1"/>
      <c r="O1097" s="1"/>
      <c r="P1097" s="3" t="s">
        <v>26</v>
      </c>
      <c r="Q1097" s="1"/>
    </row>
    <row r="1098" spans="1:17" ht="140" x14ac:dyDescent="0.15">
      <c r="A1098" s="2">
        <v>43660.621600370374</v>
      </c>
      <c r="B1098" s="3" t="s">
        <v>97</v>
      </c>
      <c r="C1098" s="3" t="s">
        <v>98</v>
      </c>
      <c r="D1098" s="3" t="s">
        <v>23</v>
      </c>
      <c r="E1098" s="1" t="s">
        <v>1716</v>
      </c>
      <c r="F1098" s="1"/>
      <c r="G1098" s="3" t="s">
        <v>103</v>
      </c>
      <c r="H1098" s="3" t="s">
        <v>26</v>
      </c>
      <c r="I1098" s="1" t="s">
        <v>1717</v>
      </c>
      <c r="L1098" s="1"/>
      <c r="N1098" s="1"/>
      <c r="O1098" s="1"/>
      <c r="P1098" s="3" t="s">
        <v>26</v>
      </c>
      <c r="Q1098" s="1"/>
    </row>
    <row r="1099" spans="1:17" ht="13" x14ac:dyDescent="0.15">
      <c r="A1099" s="2">
        <v>43660.696211481481</v>
      </c>
      <c r="B1099" s="3" t="s">
        <v>16</v>
      </c>
      <c r="C1099" s="3" t="s">
        <v>17</v>
      </c>
      <c r="D1099" s="3" t="s">
        <v>23</v>
      </c>
      <c r="E1099" s="1"/>
      <c r="F1099" s="1"/>
      <c r="I1099" s="1"/>
      <c r="J1099" s="3" t="s">
        <v>36</v>
      </c>
      <c r="K1099" s="3" t="s">
        <v>19</v>
      </c>
      <c r="L1099" s="1"/>
      <c r="N1099" s="1"/>
      <c r="O1099" s="1"/>
      <c r="P1099" s="3" t="s">
        <v>26</v>
      </c>
      <c r="Q1099" s="1"/>
    </row>
    <row r="1100" spans="1:17" ht="56" x14ac:dyDescent="0.15">
      <c r="A1100" s="2">
        <v>43660.706743703704</v>
      </c>
      <c r="B1100" s="3" t="s">
        <v>22</v>
      </c>
      <c r="C1100" s="3" t="s">
        <v>29</v>
      </c>
      <c r="D1100" s="3" t="s">
        <v>23</v>
      </c>
      <c r="E1100" s="1" t="s">
        <v>1718</v>
      </c>
      <c r="F1100" s="1"/>
      <c r="I1100" s="1"/>
      <c r="L1100" s="1"/>
      <c r="N1100" s="1"/>
      <c r="O1100" s="1" t="s">
        <v>1719</v>
      </c>
      <c r="P1100" s="3" t="s">
        <v>26</v>
      </c>
      <c r="Q1100" s="1"/>
    </row>
    <row r="1101" spans="1:17" ht="13" x14ac:dyDescent="0.15">
      <c r="A1101" s="2">
        <v>43660.808599027776</v>
      </c>
      <c r="B1101" s="3" t="s">
        <v>22</v>
      </c>
      <c r="C1101" s="3" t="s">
        <v>17</v>
      </c>
      <c r="D1101" s="3" t="s">
        <v>23</v>
      </c>
      <c r="E1101" s="1"/>
      <c r="F1101" s="1"/>
      <c r="I1101" s="1"/>
      <c r="L1101" s="1"/>
      <c r="N1101" s="1"/>
      <c r="O1101" s="1"/>
      <c r="P1101" s="3" t="s">
        <v>26</v>
      </c>
      <c r="Q1101" s="1"/>
    </row>
    <row r="1102" spans="1:17" ht="14" x14ac:dyDescent="0.15">
      <c r="A1102" s="2">
        <v>43661.039248020832</v>
      </c>
      <c r="B1102" s="3" t="s">
        <v>22</v>
      </c>
      <c r="C1102" s="3" t="s">
        <v>50</v>
      </c>
      <c r="D1102" s="3" t="s">
        <v>68</v>
      </c>
      <c r="E1102" s="1"/>
      <c r="F1102" s="1"/>
      <c r="I1102" s="1"/>
      <c r="L1102" s="1"/>
      <c r="N1102" s="1"/>
      <c r="O1102" s="1" t="s">
        <v>154</v>
      </c>
      <c r="P1102" s="3" t="s">
        <v>20</v>
      </c>
      <c r="Q1102" s="1"/>
    </row>
    <row r="1103" spans="1:17" ht="14" x14ac:dyDescent="0.15">
      <c r="A1103" s="2">
        <v>43661.046269756946</v>
      </c>
      <c r="B1103" s="3" t="s">
        <v>22</v>
      </c>
      <c r="C1103" s="3" t="s">
        <v>19</v>
      </c>
      <c r="D1103" s="3" t="s">
        <v>23</v>
      </c>
      <c r="E1103" s="1"/>
      <c r="F1103" s="1"/>
      <c r="I1103" s="1"/>
      <c r="L1103" s="1"/>
      <c r="N1103" s="1"/>
      <c r="O1103" s="1" t="s">
        <v>1652</v>
      </c>
      <c r="P1103" s="3" t="s">
        <v>26</v>
      </c>
      <c r="Q1103" s="1"/>
    </row>
    <row r="1104" spans="1:17" ht="70" x14ac:dyDescent="0.15">
      <c r="A1104" s="2">
        <v>43661.132676967594</v>
      </c>
      <c r="B1104" s="3" t="s">
        <v>22</v>
      </c>
      <c r="C1104" s="3" t="s">
        <v>19</v>
      </c>
      <c r="D1104" s="3" t="s">
        <v>23</v>
      </c>
      <c r="E1104" s="1" t="s">
        <v>1720</v>
      </c>
      <c r="F1104" s="1"/>
      <c r="I1104" s="1"/>
      <c r="L1104" s="1"/>
      <c r="N1104" s="1"/>
      <c r="O1104" s="1" t="s">
        <v>1721</v>
      </c>
      <c r="P1104" s="3" t="s">
        <v>26</v>
      </c>
      <c r="Q1104" s="1" t="s">
        <v>1722</v>
      </c>
    </row>
    <row r="1105" spans="1:17" ht="98" x14ac:dyDescent="0.15">
      <c r="A1105" s="2">
        <v>43661.164072615742</v>
      </c>
      <c r="B1105" s="3" t="s">
        <v>22</v>
      </c>
      <c r="C1105" s="3" t="s">
        <v>50</v>
      </c>
      <c r="D1105" s="3" t="s">
        <v>23</v>
      </c>
      <c r="E1105" s="1" t="s">
        <v>1723</v>
      </c>
      <c r="F1105" s="1"/>
      <c r="I1105" s="1"/>
      <c r="L1105" s="1"/>
      <c r="N1105" s="1"/>
      <c r="O1105" s="1" t="s">
        <v>1724</v>
      </c>
      <c r="P1105" s="3" t="s">
        <v>26</v>
      </c>
      <c r="Q1105" s="1" t="s">
        <v>1725</v>
      </c>
    </row>
    <row r="1106" spans="1:17" ht="28" x14ac:dyDescent="0.15">
      <c r="A1106" s="2">
        <v>43661.402427233799</v>
      </c>
      <c r="B1106" s="3" t="s">
        <v>97</v>
      </c>
      <c r="C1106" s="3" t="s">
        <v>19</v>
      </c>
      <c r="D1106" s="3" t="s">
        <v>23</v>
      </c>
      <c r="E1106" s="1" t="s">
        <v>1726</v>
      </c>
      <c r="F1106" s="1"/>
      <c r="G1106" s="3" t="s">
        <v>18</v>
      </c>
      <c r="H1106" s="3" t="s">
        <v>20</v>
      </c>
      <c r="I1106" s="1" t="s">
        <v>736</v>
      </c>
      <c r="L1106" s="1"/>
      <c r="N1106" s="1"/>
      <c r="O1106" s="1"/>
      <c r="P1106" s="3" t="s">
        <v>26</v>
      </c>
      <c r="Q1106" s="1" t="s">
        <v>1727</v>
      </c>
    </row>
    <row r="1107" spans="1:17" ht="28" x14ac:dyDescent="0.15">
      <c r="A1107" s="2">
        <v>43661.412797164347</v>
      </c>
      <c r="B1107" s="3" t="s">
        <v>22</v>
      </c>
      <c r="C1107" s="3" t="s">
        <v>17</v>
      </c>
      <c r="D1107" s="3" t="s">
        <v>68</v>
      </c>
      <c r="E1107" s="1" t="s">
        <v>1728</v>
      </c>
      <c r="F1107" s="1"/>
      <c r="I1107" s="1"/>
      <c r="L1107" s="1"/>
      <c r="N1107" s="1"/>
      <c r="O1107" s="1" t="s">
        <v>1729</v>
      </c>
      <c r="P1107" s="3" t="s">
        <v>26</v>
      </c>
      <c r="Q1107" s="1" t="s">
        <v>21</v>
      </c>
    </row>
    <row r="1108" spans="1:17" ht="13" x14ac:dyDescent="0.15">
      <c r="A1108" s="2">
        <v>43661.604650162037</v>
      </c>
      <c r="B1108" s="3" t="s">
        <v>16</v>
      </c>
      <c r="C1108" s="3" t="s">
        <v>19</v>
      </c>
      <c r="D1108" s="3" t="s">
        <v>23</v>
      </c>
      <c r="E1108" s="1"/>
      <c r="F1108" s="1"/>
      <c r="I1108" s="1"/>
      <c r="J1108" s="3" t="s">
        <v>18</v>
      </c>
      <c r="K1108" s="3" t="s">
        <v>19</v>
      </c>
      <c r="L1108" s="1"/>
      <c r="N1108" s="1"/>
      <c r="O1108" s="1"/>
      <c r="P1108" s="3" t="s">
        <v>26</v>
      </c>
      <c r="Q1108" s="1"/>
    </row>
    <row r="1109" spans="1:17" ht="13" x14ac:dyDescent="0.15">
      <c r="A1109" s="2">
        <v>43661.702123067131</v>
      </c>
      <c r="B1109" s="3" t="s">
        <v>22</v>
      </c>
      <c r="C1109" s="3" t="s">
        <v>17</v>
      </c>
      <c r="D1109" s="3" t="s">
        <v>68</v>
      </c>
      <c r="E1109" s="1"/>
      <c r="F1109" s="1"/>
      <c r="I1109" s="1"/>
      <c r="L1109" s="1"/>
      <c r="N1109" s="1"/>
      <c r="O1109" s="1"/>
      <c r="P1109" s="3" t="s">
        <v>20</v>
      </c>
      <c r="Q1109" s="1"/>
    </row>
    <row r="1110" spans="1:17" ht="13" x14ac:dyDescent="0.15">
      <c r="A1110" s="2">
        <v>43661.741742569444</v>
      </c>
      <c r="B1110" s="3" t="s">
        <v>22</v>
      </c>
      <c r="C1110" s="3" t="s">
        <v>19</v>
      </c>
      <c r="D1110" s="3" t="s">
        <v>23</v>
      </c>
      <c r="E1110" s="1"/>
      <c r="F1110" s="1"/>
      <c r="I1110" s="1"/>
      <c r="L1110" s="1"/>
      <c r="N1110" s="1"/>
      <c r="O1110" s="1"/>
      <c r="P1110" s="3" t="s">
        <v>26</v>
      </c>
      <c r="Q1110" s="1"/>
    </row>
    <row r="1111" spans="1:17" ht="70" x14ac:dyDescent="0.15">
      <c r="A1111" s="2">
        <v>43661.77011730324</v>
      </c>
      <c r="B1111" s="3" t="s">
        <v>22</v>
      </c>
      <c r="C1111" s="3" t="s">
        <v>29</v>
      </c>
      <c r="D1111" s="3" t="s">
        <v>23</v>
      </c>
      <c r="E1111" s="1" t="s">
        <v>1730</v>
      </c>
      <c r="F1111" s="1"/>
      <c r="I1111" s="1"/>
      <c r="L1111" s="1"/>
      <c r="N1111" s="1"/>
      <c r="O1111" s="1" t="s">
        <v>1731</v>
      </c>
      <c r="P1111" s="3" t="s">
        <v>26</v>
      </c>
      <c r="Q1111" s="1" t="s">
        <v>1732</v>
      </c>
    </row>
    <row r="1112" spans="1:17" ht="13" x14ac:dyDescent="0.15">
      <c r="A1112" s="2">
        <v>43661.793323923615</v>
      </c>
      <c r="B1112" s="3" t="s">
        <v>16</v>
      </c>
      <c r="C1112" s="3" t="s">
        <v>29</v>
      </c>
      <c r="D1112" s="3" t="s">
        <v>23</v>
      </c>
      <c r="E1112" s="1"/>
      <c r="F1112" s="1"/>
      <c r="I1112" s="1"/>
      <c r="J1112" s="3" t="s">
        <v>18</v>
      </c>
      <c r="K1112" s="3" t="s">
        <v>19</v>
      </c>
      <c r="L1112" s="1"/>
      <c r="N1112" s="1"/>
      <c r="O1112" s="1"/>
      <c r="P1112" s="3" t="s">
        <v>26</v>
      </c>
      <c r="Q1112" s="1"/>
    </row>
    <row r="1113" spans="1:17" ht="28" x14ac:dyDescent="0.15">
      <c r="A1113" s="2">
        <v>43661.835219467597</v>
      </c>
      <c r="B1113" s="3" t="s">
        <v>22</v>
      </c>
      <c r="C1113" s="3" t="s">
        <v>19</v>
      </c>
      <c r="D1113" s="3" t="s">
        <v>23</v>
      </c>
      <c r="E1113" s="1" t="s">
        <v>1733</v>
      </c>
      <c r="F1113" s="1"/>
      <c r="I1113" s="1"/>
      <c r="L1113" s="1"/>
      <c r="N1113" s="1"/>
      <c r="O1113" s="1" t="s">
        <v>1734</v>
      </c>
      <c r="P1113" s="3" t="s">
        <v>26</v>
      </c>
      <c r="Q1113" s="1"/>
    </row>
    <row r="1114" spans="1:17" ht="14" x14ac:dyDescent="0.15">
      <c r="A1114" s="2">
        <v>43661.946798182871</v>
      </c>
      <c r="B1114" s="3" t="s">
        <v>22</v>
      </c>
      <c r="C1114" s="3" t="s">
        <v>19</v>
      </c>
      <c r="D1114" s="3" t="s">
        <v>23</v>
      </c>
      <c r="E1114" s="1" t="s">
        <v>1735</v>
      </c>
      <c r="F1114" s="1"/>
      <c r="I1114" s="1"/>
      <c r="L1114" s="1"/>
      <c r="N1114" s="1"/>
      <c r="O1114" s="1" t="s">
        <v>1736</v>
      </c>
      <c r="P1114" s="3" t="s">
        <v>26</v>
      </c>
      <c r="Q1114" s="1" t="s">
        <v>1737</v>
      </c>
    </row>
    <row r="1115" spans="1:17" ht="42" x14ac:dyDescent="0.15">
      <c r="A1115" s="2">
        <v>43662.05679905093</v>
      </c>
      <c r="B1115" s="3" t="s">
        <v>22</v>
      </c>
      <c r="C1115" s="3" t="s">
        <v>19</v>
      </c>
      <c r="D1115" s="3" t="s">
        <v>23</v>
      </c>
      <c r="E1115" s="1" t="s">
        <v>1738</v>
      </c>
      <c r="F1115" s="1"/>
      <c r="I1115" s="1"/>
      <c r="L1115" s="1"/>
      <c r="N1115" s="1"/>
      <c r="O1115" s="1" t="s">
        <v>1739</v>
      </c>
      <c r="P1115" s="3" t="s">
        <v>26</v>
      </c>
      <c r="Q1115" s="1" t="s">
        <v>1740</v>
      </c>
    </row>
    <row r="1116" spans="1:17" ht="56" x14ac:dyDescent="0.15">
      <c r="A1116" s="2">
        <v>43662.157670555556</v>
      </c>
      <c r="B1116" s="3" t="s">
        <v>37</v>
      </c>
      <c r="C1116" s="3" t="s">
        <v>29</v>
      </c>
      <c r="D1116" s="3" t="s">
        <v>23</v>
      </c>
      <c r="E1116" s="1" t="s">
        <v>1741</v>
      </c>
      <c r="F1116" s="1"/>
      <c r="I1116" s="1"/>
      <c r="L1116" s="1"/>
      <c r="M1116" s="3" t="s">
        <v>20</v>
      </c>
      <c r="N1116" s="1" t="s">
        <v>1742</v>
      </c>
      <c r="O1116" s="1"/>
      <c r="P1116" s="3" t="s">
        <v>26</v>
      </c>
      <c r="Q1116" s="1"/>
    </row>
    <row r="1117" spans="1:17" ht="42" x14ac:dyDescent="0.15">
      <c r="A1117" s="2">
        <v>43662.215570405097</v>
      </c>
      <c r="B1117" s="3" t="s">
        <v>16</v>
      </c>
      <c r="C1117" s="3" t="s">
        <v>19</v>
      </c>
      <c r="D1117" s="3" t="s">
        <v>23</v>
      </c>
      <c r="E1117" s="1" t="s">
        <v>1743</v>
      </c>
      <c r="F1117" s="1"/>
      <c r="I1117" s="1"/>
      <c r="J1117" s="3" t="s">
        <v>36</v>
      </c>
      <c r="K1117" s="3" t="s">
        <v>19</v>
      </c>
      <c r="L1117" s="1" t="s">
        <v>1744</v>
      </c>
      <c r="N1117" s="1"/>
      <c r="O1117" s="1"/>
      <c r="P1117" s="3" t="s">
        <v>21</v>
      </c>
      <c r="Q1117" s="1" t="s">
        <v>21</v>
      </c>
    </row>
    <row r="1118" spans="1:17" ht="13" x14ac:dyDescent="0.15">
      <c r="A1118" s="2">
        <v>43662.451218541668</v>
      </c>
      <c r="B1118" s="3" t="s">
        <v>16</v>
      </c>
      <c r="C1118" s="3" t="s">
        <v>17</v>
      </c>
      <c r="D1118" s="3" t="s">
        <v>23</v>
      </c>
      <c r="E1118" s="1"/>
      <c r="F1118" s="1"/>
      <c r="I1118" s="1"/>
      <c r="J1118" s="3" t="s">
        <v>43</v>
      </c>
      <c r="K1118" s="3" t="s">
        <v>19</v>
      </c>
      <c r="L1118" s="1"/>
      <c r="N1118" s="1"/>
      <c r="O1118" s="1"/>
      <c r="P1118" s="3" t="s">
        <v>26</v>
      </c>
      <c r="Q1118" s="1"/>
    </row>
    <row r="1119" spans="1:17" ht="56" x14ac:dyDescent="0.15">
      <c r="A1119" s="2">
        <v>43662.599491400462</v>
      </c>
      <c r="B1119" s="3" t="s">
        <v>37</v>
      </c>
      <c r="C1119" s="3" t="s">
        <v>156</v>
      </c>
      <c r="D1119" s="3" t="s">
        <v>23</v>
      </c>
      <c r="E1119" s="1" t="s">
        <v>1745</v>
      </c>
      <c r="F1119" s="1"/>
      <c r="I1119" s="1"/>
      <c r="L1119" s="1"/>
      <c r="M1119" s="3" t="s">
        <v>20</v>
      </c>
      <c r="N1119" s="1" t="s">
        <v>1746</v>
      </c>
      <c r="O1119" s="1"/>
      <c r="P1119" s="3" t="s">
        <v>26</v>
      </c>
      <c r="Q1119" s="1" t="s">
        <v>1747</v>
      </c>
    </row>
    <row r="1120" spans="1:17" ht="13" x14ac:dyDescent="0.15">
      <c r="A1120" s="2">
        <v>43662.704926053237</v>
      </c>
      <c r="B1120" s="3" t="s">
        <v>22</v>
      </c>
      <c r="E1120" s="1"/>
      <c r="F1120" s="1"/>
      <c r="I1120" s="1"/>
      <c r="L1120" s="1"/>
      <c r="N1120" s="1"/>
      <c r="O1120" s="1"/>
      <c r="Q1120" s="1"/>
    </row>
    <row r="1121" spans="1:17" ht="14" x14ac:dyDescent="0.15">
      <c r="A1121" s="2">
        <v>43662.785999918982</v>
      </c>
      <c r="B1121" s="3" t="s">
        <v>22</v>
      </c>
      <c r="C1121" s="3" t="s">
        <v>317</v>
      </c>
      <c r="D1121" s="3" t="s">
        <v>23</v>
      </c>
      <c r="E1121" s="1"/>
      <c r="F1121" s="1"/>
      <c r="I1121" s="1"/>
      <c r="L1121" s="1"/>
      <c r="N1121" s="1"/>
      <c r="O1121" s="1" t="s">
        <v>1748</v>
      </c>
      <c r="P1121" s="3" t="s">
        <v>26</v>
      </c>
      <c r="Q1121" s="1" t="s">
        <v>1749</v>
      </c>
    </row>
    <row r="1122" spans="1:17" ht="13" x14ac:dyDescent="0.15">
      <c r="A1122" s="2">
        <v>43662.882964317134</v>
      </c>
      <c r="B1122" s="3" t="s">
        <v>37</v>
      </c>
      <c r="C1122" s="3" t="s">
        <v>19</v>
      </c>
      <c r="D1122" s="3" t="s">
        <v>23</v>
      </c>
      <c r="E1122" s="1"/>
      <c r="F1122" s="1"/>
      <c r="I1122" s="1"/>
      <c r="L1122" s="1"/>
      <c r="M1122" s="3" t="s">
        <v>20</v>
      </c>
      <c r="N1122" s="1"/>
      <c r="O1122" s="1"/>
      <c r="P1122" s="3" t="s">
        <v>20</v>
      </c>
      <c r="Q1122" s="1"/>
    </row>
    <row r="1123" spans="1:17" ht="70" x14ac:dyDescent="0.15">
      <c r="A1123" s="2">
        <v>43662.957497199073</v>
      </c>
      <c r="B1123" s="3" t="s">
        <v>16</v>
      </c>
      <c r="C1123" s="3" t="s">
        <v>50</v>
      </c>
      <c r="D1123" s="3" t="s">
        <v>23</v>
      </c>
      <c r="E1123" s="1"/>
      <c r="F1123" s="1"/>
      <c r="I1123" s="1"/>
      <c r="J1123" s="3" t="s">
        <v>43</v>
      </c>
      <c r="K1123" s="3" t="s">
        <v>1750</v>
      </c>
      <c r="L1123" s="1" t="s">
        <v>1751</v>
      </c>
      <c r="N1123" s="1"/>
      <c r="O1123" s="1"/>
      <c r="P1123" s="3" t="s">
        <v>26</v>
      </c>
      <c r="Q1123" s="1"/>
    </row>
    <row r="1124" spans="1:17" ht="13" x14ac:dyDescent="0.15">
      <c r="A1124" s="2">
        <v>43663.220186840277</v>
      </c>
      <c r="B1124" s="3" t="s">
        <v>37</v>
      </c>
      <c r="C1124" s="3" t="s">
        <v>101</v>
      </c>
      <c r="D1124" s="3" t="s">
        <v>68</v>
      </c>
      <c r="E1124" s="1"/>
      <c r="F1124" s="1"/>
      <c r="I1124" s="1"/>
      <c r="L1124" s="1"/>
      <c r="M1124" s="3" t="s">
        <v>20</v>
      </c>
      <c r="N1124" s="1"/>
      <c r="O1124" s="1"/>
      <c r="P1124" s="3" t="s">
        <v>26</v>
      </c>
      <c r="Q1124" s="1"/>
    </row>
    <row r="1125" spans="1:17" ht="14" x14ac:dyDescent="0.15">
      <c r="A1125" s="2">
        <v>43663.811321203699</v>
      </c>
      <c r="B1125" s="3" t="s">
        <v>22</v>
      </c>
      <c r="C1125" s="3" t="s">
        <v>29</v>
      </c>
      <c r="D1125" s="3" t="s">
        <v>68</v>
      </c>
      <c r="E1125" s="1"/>
      <c r="F1125" s="1"/>
      <c r="I1125" s="1"/>
      <c r="L1125" s="1"/>
      <c r="N1125" s="1"/>
      <c r="O1125" s="1" t="s">
        <v>1752</v>
      </c>
      <c r="P1125" s="3" t="s">
        <v>26</v>
      </c>
      <c r="Q1125" s="1"/>
    </row>
    <row r="1126" spans="1:17" ht="70" x14ac:dyDescent="0.15">
      <c r="A1126" s="2">
        <v>43663.813816863425</v>
      </c>
      <c r="B1126" s="3" t="s">
        <v>22</v>
      </c>
      <c r="C1126" s="3" t="s">
        <v>50</v>
      </c>
      <c r="D1126" s="3" t="s">
        <v>23</v>
      </c>
      <c r="E1126" s="1" t="s">
        <v>1753</v>
      </c>
      <c r="F1126" s="1"/>
      <c r="I1126" s="1"/>
      <c r="L1126" s="1"/>
      <c r="N1126" s="1"/>
      <c r="O1126" s="1" t="s">
        <v>1754</v>
      </c>
      <c r="P1126" s="3" t="s">
        <v>26</v>
      </c>
      <c r="Q1126" s="1" t="s">
        <v>1755</v>
      </c>
    </row>
    <row r="1127" spans="1:17" ht="154" x14ac:dyDescent="0.15">
      <c r="A1127" s="2">
        <v>43663.815971041666</v>
      </c>
      <c r="B1127" s="3" t="s">
        <v>16</v>
      </c>
      <c r="C1127" s="3" t="s">
        <v>1756</v>
      </c>
      <c r="D1127" s="3" t="s">
        <v>23</v>
      </c>
      <c r="E1127" s="1" t="s">
        <v>1757</v>
      </c>
      <c r="F1127" s="1"/>
      <c r="I1127" s="1"/>
      <c r="J1127" s="3" t="s">
        <v>18</v>
      </c>
      <c r="K1127" s="3" t="s">
        <v>19</v>
      </c>
      <c r="L1127" s="1" t="s">
        <v>1758</v>
      </c>
      <c r="N1127" s="1"/>
      <c r="O1127" s="1"/>
      <c r="P1127" s="3" t="s">
        <v>26</v>
      </c>
      <c r="Q1127" s="1" t="s">
        <v>1759</v>
      </c>
    </row>
    <row r="1128" spans="1:17" ht="42" x14ac:dyDescent="0.15">
      <c r="A1128" s="2">
        <v>43663.826962094907</v>
      </c>
      <c r="B1128" s="3" t="s">
        <v>22</v>
      </c>
      <c r="C1128" s="3" t="s">
        <v>17</v>
      </c>
      <c r="D1128" s="3" t="s">
        <v>23</v>
      </c>
      <c r="E1128" s="1" t="s">
        <v>1760</v>
      </c>
      <c r="F1128" s="1"/>
      <c r="I1128" s="1"/>
      <c r="L1128" s="1"/>
      <c r="N1128" s="1"/>
      <c r="O1128" s="1" t="s">
        <v>1761</v>
      </c>
      <c r="P1128" s="3" t="s">
        <v>26</v>
      </c>
      <c r="Q1128" s="1"/>
    </row>
    <row r="1129" spans="1:17" ht="70" x14ac:dyDescent="0.15">
      <c r="A1129" s="2">
        <v>43664.086811006942</v>
      </c>
      <c r="B1129" s="3" t="s">
        <v>22</v>
      </c>
      <c r="C1129" s="3" t="s">
        <v>29</v>
      </c>
      <c r="D1129" s="3" t="s">
        <v>23</v>
      </c>
      <c r="E1129" s="1" t="s">
        <v>1762</v>
      </c>
      <c r="F1129" s="1"/>
      <c r="I1129" s="1"/>
      <c r="L1129" s="1"/>
      <c r="N1129" s="1"/>
      <c r="O1129" s="1" t="s">
        <v>1763</v>
      </c>
      <c r="P1129" s="3" t="s">
        <v>26</v>
      </c>
      <c r="Q1129" s="1" t="s">
        <v>1764</v>
      </c>
    </row>
    <row r="1130" spans="1:17" ht="42" x14ac:dyDescent="0.15">
      <c r="A1130" s="2">
        <v>43664.24350207176</v>
      </c>
      <c r="B1130" s="3" t="s">
        <v>16</v>
      </c>
      <c r="C1130" s="3" t="s">
        <v>29</v>
      </c>
      <c r="D1130" s="3" t="s">
        <v>23</v>
      </c>
      <c r="E1130" s="1" t="s">
        <v>1765</v>
      </c>
      <c r="F1130" s="1"/>
      <c r="I1130" s="1"/>
      <c r="J1130" s="3" t="s">
        <v>18</v>
      </c>
      <c r="K1130" s="3" t="s">
        <v>19</v>
      </c>
      <c r="L1130" s="1" t="s">
        <v>1766</v>
      </c>
      <c r="N1130" s="1"/>
      <c r="O1130" s="1"/>
      <c r="P1130" s="3" t="s">
        <v>26</v>
      </c>
      <c r="Q1130" s="1" t="s">
        <v>1767</v>
      </c>
    </row>
    <row r="1131" spans="1:17" ht="14" x14ac:dyDescent="0.15">
      <c r="A1131" s="2">
        <v>43664.529509548607</v>
      </c>
      <c r="C1131" s="3" t="s">
        <v>50</v>
      </c>
      <c r="D1131" s="3" t="s">
        <v>23</v>
      </c>
      <c r="E1131" s="1" t="s">
        <v>1768</v>
      </c>
      <c r="F1131" s="1"/>
      <c r="I1131" s="1"/>
      <c r="L1131" s="1"/>
      <c r="N1131" s="1"/>
      <c r="O1131" s="1"/>
      <c r="P1131" s="3" t="s">
        <v>26</v>
      </c>
      <c r="Q1131" s="1"/>
    </row>
    <row r="1132" spans="1:17" ht="13" x14ac:dyDescent="0.15">
      <c r="A1132" s="2">
        <v>43664.681970185185</v>
      </c>
      <c r="E1132" s="1"/>
      <c r="F1132" s="1"/>
      <c r="I1132" s="1"/>
      <c r="L1132" s="1"/>
      <c r="N1132" s="1"/>
      <c r="O1132" s="1"/>
      <c r="Q1132" s="1"/>
    </row>
    <row r="1133" spans="1:17" ht="56" x14ac:dyDescent="0.15">
      <c r="A1133" s="2">
        <v>43664.779586435187</v>
      </c>
      <c r="B1133" s="3" t="s">
        <v>22</v>
      </c>
      <c r="C1133" s="3" t="s">
        <v>317</v>
      </c>
      <c r="D1133" s="3" t="s">
        <v>424</v>
      </c>
      <c r="E1133" s="1" t="s">
        <v>1769</v>
      </c>
      <c r="F1133" s="1"/>
      <c r="I1133" s="1"/>
      <c r="L1133" s="1"/>
      <c r="N1133" s="1"/>
      <c r="O1133" s="1" t="s">
        <v>1770</v>
      </c>
      <c r="P1133" s="3" t="s">
        <v>26</v>
      </c>
      <c r="Q1133" s="1" t="s">
        <v>524</v>
      </c>
    </row>
    <row r="1134" spans="1:17" ht="13" x14ac:dyDescent="0.15">
      <c r="A1134" s="2">
        <v>43665.030237384257</v>
      </c>
      <c r="B1134" s="3" t="s">
        <v>22</v>
      </c>
      <c r="C1134" s="3" t="s">
        <v>29</v>
      </c>
      <c r="D1134" s="3" t="s">
        <v>23</v>
      </c>
      <c r="E1134" s="1"/>
      <c r="F1134" s="1"/>
      <c r="I1134" s="1"/>
      <c r="L1134" s="1"/>
      <c r="N1134" s="1"/>
      <c r="O1134" s="1"/>
      <c r="P1134" s="3" t="s">
        <v>26</v>
      </c>
      <c r="Q1134" s="1"/>
    </row>
    <row r="1135" spans="1:17" ht="182" x14ac:dyDescent="0.15">
      <c r="A1135" s="2">
        <v>43665.232510798611</v>
      </c>
      <c r="B1135" s="3" t="s">
        <v>97</v>
      </c>
      <c r="C1135" s="3" t="s">
        <v>411</v>
      </c>
      <c r="D1135" s="3" t="s">
        <v>23</v>
      </c>
      <c r="E1135" s="1" t="s">
        <v>1771</v>
      </c>
      <c r="F1135" s="1"/>
      <c r="G1135" s="3" t="s">
        <v>642</v>
      </c>
      <c r="I1135" s="1"/>
      <c r="L1135" s="1"/>
      <c r="N1135" s="1"/>
      <c r="O1135" s="1" t="s">
        <v>673</v>
      </c>
      <c r="P1135" s="3" t="s">
        <v>26</v>
      </c>
      <c r="Q1135" s="1" t="s">
        <v>1772</v>
      </c>
    </row>
    <row r="1136" spans="1:17" ht="28" x14ac:dyDescent="0.15">
      <c r="A1136" s="2">
        <v>43665.484904386569</v>
      </c>
      <c r="B1136" s="3" t="s">
        <v>22</v>
      </c>
      <c r="C1136" s="3" t="s">
        <v>50</v>
      </c>
      <c r="D1136" s="3" t="s">
        <v>378</v>
      </c>
      <c r="E1136" s="1" t="s">
        <v>1773</v>
      </c>
      <c r="F1136" s="1"/>
      <c r="I1136" s="1"/>
      <c r="L1136" s="1"/>
      <c r="N1136" s="1"/>
      <c r="O1136" s="1" t="s">
        <v>1774</v>
      </c>
      <c r="P1136" s="3" t="s">
        <v>26</v>
      </c>
      <c r="Q1136" s="1" t="s">
        <v>1775</v>
      </c>
    </row>
    <row r="1137" spans="1:17" ht="13" x14ac:dyDescent="0.15">
      <c r="A1137" s="2">
        <v>43665.529987939815</v>
      </c>
      <c r="B1137" s="3" t="s">
        <v>37</v>
      </c>
      <c r="C1137" s="3" t="s">
        <v>29</v>
      </c>
      <c r="D1137" s="3" t="s">
        <v>23</v>
      </c>
      <c r="E1137" s="1"/>
      <c r="F1137" s="1"/>
      <c r="I1137" s="1"/>
      <c r="L1137" s="1"/>
      <c r="M1137" s="3" t="s">
        <v>21</v>
      </c>
      <c r="N1137" s="1"/>
      <c r="O1137" s="1"/>
      <c r="P1137" s="3" t="s">
        <v>26</v>
      </c>
      <c r="Q1137" s="1"/>
    </row>
    <row r="1138" spans="1:17" ht="154" x14ac:dyDescent="0.15">
      <c r="A1138" s="2">
        <v>43666.403226527778</v>
      </c>
      <c r="B1138" s="3" t="s">
        <v>22</v>
      </c>
      <c r="C1138" s="3" t="s">
        <v>50</v>
      </c>
      <c r="D1138" s="3" t="s">
        <v>23</v>
      </c>
      <c r="E1138" s="1" t="s">
        <v>1776</v>
      </c>
      <c r="F1138" s="1"/>
      <c r="I1138" s="1"/>
      <c r="L1138" s="1"/>
      <c r="N1138" s="1"/>
      <c r="O1138" s="1" t="s">
        <v>1777</v>
      </c>
      <c r="P1138" s="3" t="s">
        <v>26</v>
      </c>
      <c r="Q1138" s="1" t="s">
        <v>1778</v>
      </c>
    </row>
    <row r="1139" spans="1:17" ht="14" x14ac:dyDescent="0.15">
      <c r="A1139" s="2">
        <v>43666.503977638888</v>
      </c>
      <c r="B1139" s="3" t="s">
        <v>22</v>
      </c>
      <c r="C1139" s="3" t="s">
        <v>19</v>
      </c>
      <c r="D1139" s="3" t="s">
        <v>23</v>
      </c>
      <c r="E1139" s="1"/>
      <c r="F1139" s="1"/>
      <c r="I1139" s="1"/>
      <c r="L1139" s="1"/>
      <c r="N1139" s="1"/>
      <c r="O1139" s="1" t="s">
        <v>775</v>
      </c>
      <c r="P1139" s="3" t="s">
        <v>26</v>
      </c>
      <c r="Q1139" s="1"/>
    </row>
    <row r="1140" spans="1:17" ht="28" x14ac:dyDescent="0.15">
      <c r="A1140" s="2">
        <v>43666.51353960648</v>
      </c>
      <c r="B1140" s="3" t="s">
        <v>16</v>
      </c>
      <c r="C1140" s="3" t="s">
        <v>17</v>
      </c>
      <c r="D1140" s="3" t="s">
        <v>23</v>
      </c>
      <c r="E1140" s="1" t="s">
        <v>1779</v>
      </c>
      <c r="F1140" s="1"/>
      <c r="I1140" s="1"/>
      <c r="J1140" s="3" t="s">
        <v>18</v>
      </c>
      <c r="K1140" s="3" t="s">
        <v>19</v>
      </c>
      <c r="L1140" s="1"/>
      <c r="N1140" s="1"/>
      <c r="O1140" s="1"/>
      <c r="P1140" s="3" t="s">
        <v>26</v>
      </c>
      <c r="Q1140" s="1" t="s">
        <v>1780</v>
      </c>
    </row>
    <row r="1141" spans="1:17" ht="13" x14ac:dyDescent="0.15">
      <c r="A1141" s="2">
        <v>43666.731844074078</v>
      </c>
      <c r="B1141" s="3" t="s">
        <v>22</v>
      </c>
      <c r="C1141" s="3" t="s">
        <v>29</v>
      </c>
      <c r="D1141" s="3" t="s">
        <v>23</v>
      </c>
      <c r="E1141" s="1"/>
      <c r="F1141" s="1"/>
      <c r="I1141" s="1"/>
      <c r="L1141" s="1"/>
      <c r="N1141" s="1"/>
      <c r="O1141" s="1"/>
      <c r="P1141" s="3" t="s">
        <v>26</v>
      </c>
      <c r="Q1141" s="1"/>
    </row>
    <row r="1142" spans="1:17" ht="14" x14ac:dyDescent="0.15">
      <c r="A1142" s="2">
        <v>43666.925873981483</v>
      </c>
      <c r="B1142" s="3" t="s">
        <v>22</v>
      </c>
      <c r="C1142" s="3" t="s">
        <v>50</v>
      </c>
      <c r="D1142" s="3" t="s">
        <v>68</v>
      </c>
      <c r="E1142" s="1" t="s">
        <v>1781</v>
      </c>
      <c r="F1142" s="1"/>
      <c r="I1142" s="1"/>
      <c r="L1142" s="1"/>
      <c r="N1142" s="1"/>
      <c r="O1142" s="1" t="s">
        <v>1782</v>
      </c>
      <c r="P1142" s="3" t="s">
        <v>26</v>
      </c>
      <c r="Q1142" s="1" t="s">
        <v>1783</v>
      </c>
    </row>
    <row r="1143" spans="1:17" ht="28" x14ac:dyDescent="0.15">
      <c r="A1143" s="2">
        <v>43667.09704015046</v>
      </c>
      <c r="B1143" s="3" t="s">
        <v>37</v>
      </c>
      <c r="C1143" s="3" t="s">
        <v>29</v>
      </c>
      <c r="D1143" s="3" t="s">
        <v>23</v>
      </c>
      <c r="E1143" s="1" t="s">
        <v>1784</v>
      </c>
      <c r="F1143" s="1"/>
      <c r="I1143" s="1"/>
      <c r="L1143" s="1"/>
      <c r="M1143" s="3" t="s">
        <v>20</v>
      </c>
      <c r="N1143" s="1" t="s">
        <v>1785</v>
      </c>
      <c r="O1143" s="1"/>
      <c r="P1143" s="3" t="s">
        <v>26</v>
      </c>
      <c r="Q1143" s="1" t="s">
        <v>1786</v>
      </c>
    </row>
    <row r="1144" spans="1:17" ht="13" x14ac:dyDescent="0.15">
      <c r="A1144" s="2">
        <v>43667.648288032404</v>
      </c>
      <c r="B1144" s="3" t="s">
        <v>16</v>
      </c>
      <c r="C1144" s="3" t="s">
        <v>19</v>
      </c>
      <c r="D1144" s="3" t="s">
        <v>23</v>
      </c>
      <c r="E1144" s="1"/>
      <c r="F1144" s="1"/>
      <c r="I1144" s="1"/>
      <c r="J1144" s="3" t="s">
        <v>18</v>
      </c>
      <c r="K1144" s="3" t="s">
        <v>19</v>
      </c>
      <c r="L1144" s="1"/>
      <c r="N1144" s="1"/>
      <c r="O1144" s="1"/>
      <c r="P1144" s="3" t="s">
        <v>20</v>
      </c>
      <c r="Q1144" s="1"/>
    </row>
    <row r="1145" spans="1:17" ht="14" x14ac:dyDescent="0.15">
      <c r="A1145" s="2">
        <v>43667.697176724541</v>
      </c>
      <c r="B1145" s="3" t="s">
        <v>22</v>
      </c>
      <c r="C1145" s="3" t="s">
        <v>176</v>
      </c>
      <c r="D1145" s="9" t="s">
        <v>368</v>
      </c>
      <c r="E1145" s="1" t="s">
        <v>1787</v>
      </c>
      <c r="F1145" s="1"/>
      <c r="I1145" s="1"/>
      <c r="L1145" s="1"/>
      <c r="N1145" s="1"/>
      <c r="O1145" s="1" t="s">
        <v>1788</v>
      </c>
      <c r="P1145" s="3" t="s">
        <v>26</v>
      </c>
      <c r="Q1145" s="1" t="s">
        <v>1789</v>
      </c>
    </row>
    <row r="1146" spans="1:17" ht="13" x14ac:dyDescent="0.15">
      <c r="A1146" s="2">
        <v>43667.811358715277</v>
      </c>
      <c r="B1146" s="3" t="s">
        <v>16</v>
      </c>
      <c r="C1146" s="3" t="s">
        <v>19</v>
      </c>
      <c r="D1146" s="3" t="s">
        <v>23</v>
      </c>
      <c r="E1146" s="1"/>
      <c r="F1146" s="1"/>
      <c r="I1146" s="1"/>
      <c r="J1146" s="3" t="s">
        <v>36</v>
      </c>
      <c r="K1146" s="3" t="s">
        <v>19</v>
      </c>
      <c r="L1146" s="1"/>
      <c r="N1146" s="1"/>
      <c r="O1146" s="1"/>
      <c r="P1146" s="3" t="s">
        <v>26</v>
      </c>
      <c r="Q1146" s="1"/>
    </row>
    <row r="1147" spans="1:17" ht="140" x14ac:dyDescent="0.15">
      <c r="A1147" s="2">
        <v>43668.058133599538</v>
      </c>
      <c r="B1147" s="3" t="s">
        <v>37</v>
      </c>
      <c r="C1147" s="3" t="s">
        <v>50</v>
      </c>
      <c r="D1147" s="3" t="s">
        <v>68</v>
      </c>
      <c r="E1147" s="1" t="s">
        <v>1790</v>
      </c>
      <c r="F1147" s="1"/>
      <c r="I1147" s="1"/>
      <c r="L1147" s="1"/>
      <c r="N1147" s="1"/>
      <c r="O1147" s="1" t="s">
        <v>1791</v>
      </c>
      <c r="P1147" s="3" t="s">
        <v>20</v>
      </c>
      <c r="Q1147" s="1" t="s">
        <v>167</v>
      </c>
    </row>
    <row r="1148" spans="1:17" ht="14" x14ac:dyDescent="0.15">
      <c r="A1148" s="2">
        <v>43668.138699976851</v>
      </c>
      <c r="B1148" s="3" t="s">
        <v>22</v>
      </c>
      <c r="C1148" s="3" t="s">
        <v>19</v>
      </c>
      <c r="D1148" s="3" t="s">
        <v>23</v>
      </c>
      <c r="E1148" s="1"/>
      <c r="F1148" s="1"/>
      <c r="I1148" s="1"/>
      <c r="L1148" s="1"/>
      <c r="N1148" s="1"/>
      <c r="O1148" s="1" t="s">
        <v>122</v>
      </c>
      <c r="P1148" s="3" t="s">
        <v>26</v>
      </c>
      <c r="Q1148" s="1" t="s">
        <v>1792</v>
      </c>
    </row>
    <row r="1149" spans="1:17" ht="70" x14ac:dyDescent="0.15">
      <c r="A1149" s="2">
        <v>43668.389489965281</v>
      </c>
      <c r="B1149" s="3" t="s">
        <v>16</v>
      </c>
      <c r="C1149" s="3" t="s">
        <v>50</v>
      </c>
      <c r="D1149" s="3" t="s">
        <v>23</v>
      </c>
      <c r="E1149" s="1" t="s">
        <v>1793</v>
      </c>
      <c r="F1149" s="1"/>
      <c r="I1149" s="1"/>
      <c r="J1149" s="3" t="s">
        <v>36</v>
      </c>
      <c r="K1149" s="3" t="s">
        <v>19</v>
      </c>
      <c r="L1149" s="1" t="s">
        <v>1794</v>
      </c>
      <c r="N1149" s="1"/>
      <c r="O1149" s="1"/>
      <c r="P1149" s="3" t="s">
        <v>26</v>
      </c>
      <c r="Q1149" s="1" t="s">
        <v>1795</v>
      </c>
    </row>
    <row r="1150" spans="1:17" ht="13" x14ac:dyDescent="0.15">
      <c r="A1150" s="2">
        <v>43668.479247604162</v>
      </c>
      <c r="B1150" s="3" t="s">
        <v>22</v>
      </c>
      <c r="C1150" s="3" t="s">
        <v>17</v>
      </c>
      <c r="D1150" s="3" t="s">
        <v>23</v>
      </c>
      <c r="E1150" s="1"/>
      <c r="F1150" s="1"/>
      <c r="I1150" s="1"/>
      <c r="L1150" s="1"/>
      <c r="N1150" s="1"/>
      <c r="O1150" s="1"/>
      <c r="P1150" s="3" t="s">
        <v>26</v>
      </c>
      <c r="Q1150" s="1"/>
    </row>
    <row r="1151" spans="1:17" ht="28" x14ac:dyDescent="0.15">
      <c r="A1151" s="2">
        <v>43668.568456608795</v>
      </c>
      <c r="B1151" s="3" t="s">
        <v>22</v>
      </c>
      <c r="C1151" s="3" t="s">
        <v>17</v>
      </c>
      <c r="D1151" s="3" t="s">
        <v>23</v>
      </c>
      <c r="E1151" s="1" t="s">
        <v>1796</v>
      </c>
      <c r="F1151" s="1"/>
      <c r="I1151" s="1"/>
      <c r="L1151" s="1"/>
      <c r="N1151" s="1"/>
      <c r="O1151" s="1" t="s">
        <v>1797</v>
      </c>
      <c r="P1151" s="3" t="s">
        <v>26</v>
      </c>
      <c r="Q1151" s="1"/>
    </row>
    <row r="1152" spans="1:17" ht="56" x14ac:dyDescent="0.15">
      <c r="A1152" s="2">
        <v>43668.652321481481</v>
      </c>
      <c r="B1152" s="3" t="s">
        <v>16</v>
      </c>
      <c r="C1152" s="3" t="s">
        <v>98</v>
      </c>
      <c r="D1152" s="3" t="s">
        <v>23</v>
      </c>
      <c r="E1152" s="1" t="s">
        <v>1798</v>
      </c>
      <c r="F1152" s="1"/>
      <c r="I1152" s="1"/>
      <c r="J1152" s="3" t="s">
        <v>18</v>
      </c>
      <c r="K1152" s="3" t="s">
        <v>19</v>
      </c>
      <c r="L1152" s="1" t="s">
        <v>1799</v>
      </c>
      <c r="N1152" s="1"/>
      <c r="O1152" s="1"/>
      <c r="P1152" s="3" t="s">
        <v>26</v>
      </c>
      <c r="Q1152" s="1" t="s">
        <v>1800</v>
      </c>
    </row>
    <row r="1153" spans="1:17" ht="13" x14ac:dyDescent="0.15">
      <c r="A1153" s="2">
        <v>43668.805669988426</v>
      </c>
      <c r="B1153" s="3" t="s">
        <v>97</v>
      </c>
      <c r="C1153" s="3" t="s">
        <v>279</v>
      </c>
      <c r="D1153" s="3" t="s">
        <v>23</v>
      </c>
      <c r="E1153" s="1"/>
      <c r="F1153" s="1"/>
      <c r="G1153" s="3" t="s">
        <v>1801</v>
      </c>
      <c r="H1153" s="3" t="s">
        <v>20</v>
      </c>
      <c r="I1153" s="1"/>
      <c r="L1153" s="1"/>
      <c r="N1153" s="1"/>
      <c r="O1153" s="1"/>
      <c r="P1153" s="3" t="s">
        <v>26</v>
      </c>
      <c r="Q1153" s="1"/>
    </row>
    <row r="1154" spans="1:17" ht="84" x14ac:dyDescent="0.15">
      <c r="A1154" s="2">
        <v>43669.39246206019</v>
      </c>
      <c r="B1154" s="3" t="s">
        <v>97</v>
      </c>
      <c r="C1154" s="3" t="s">
        <v>156</v>
      </c>
      <c r="D1154" s="3" t="s">
        <v>23</v>
      </c>
      <c r="E1154" s="1"/>
      <c r="F1154" s="1"/>
      <c r="G1154" s="3" t="s">
        <v>43</v>
      </c>
      <c r="H1154" s="3" t="s">
        <v>26</v>
      </c>
      <c r="I1154" s="1" t="s">
        <v>1802</v>
      </c>
      <c r="L1154" s="1"/>
      <c r="N1154" s="1"/>
      <c r="O1154" s="1"/>
      <c r="P1154" s="3" t="s">
        <v>26</v>
      </c>
      <c r="Q1154" s="1"/>
    </row>
    <row r="1155" spans="1:17" ht="42" x14ac:dyDescent="0.15">
      <c r="A1155" s="2">
        <v>43670.435360752315</v>
      </c>
      <c r="B1155" s="3" t="s">
        <v>16</v>
      </c>
      <c r="C1155" s="3" t="s">
        <v>29</v>
      </c>
      <c r="D1155" s="3" t="s">
        <v>23</v>
      </c>
      <c r="E1155" s="1" t="s">
        <v>1803</v>
      </c>
      <c r="F1155" s="1"/>
      <c r="I1155" s="1"/>
      <c r="J1155" s="3" t="s">
        <v>36</v>
      </c>
      <c r="K1155" s="3" t="s">
        <v>19</v>
      </c>
      <c r="L1155" s="1" t="s">
        <v>1804</v>
      </c>
      <c r="N1155" s="1"/>
      <c r="O1155" s="1"/>
      <c r="P1155" s="3" t="s">
        <v>26</v>
      </c>
      <c r="Q1155" s="1" t="s">
        <v>1805</v>
      </c>
    </row>
    <row r="1156" spans="1:17" ht="84" x14ac:dyDescent="0.15">
      <c r="A1156" s="2">
        <v>43670.903603935185</v>
      </c>
      <c r="B1156" s="3" t="s">
        <v>16</v>
      </c>
      <c r="C1156" s="3" t="s">
        <v>17</v>
      </c>
      <c r="D1156" s="3" t="s">
        <v>23</v>
      </c>
      <c r="E1156" s="1" t="s">
        <v>1806</v>
      </c>
      <c r="F1156" s="1"/>
      <c r="I1156" s="1"/>
      <c r="J1156" s="3" t="s">
        <v>43</v>
      </c>
      <c r="K1156" s="3" t="s">
        <v>929</v>
      </c>
      <c r="L1156" s="1" t="s">
        <v>1807</v>
      </c>
      <c r="N1156" s="1"/>
      <c r="O1156" s="1"/>
      <c r="P1156" s="3" t="s">
        <v>26</v>
      </c>
      <c r="Q1156" s="1" t="s">
        <v>1808</v>
      </c>
    </row>
    <row r="1157" spans="1:17" ht="42" x14ac:dyDescent="0.15">
      <c r="A1157" s="2">
        <v>43671.09817571759</v>
      </c>
      <c r="B1157" s="3" t="s">
        <v>22</v>
      </c>
      <c r="C1157" s="3" t="s">
        <v>17</v>
      </c>
      <c r="D1157" s="3" t="s">
        <v>23</v>
      </c>
      <c r="E1157" s="1" t="s">
        <v>1809</v>
      </c>
      <c r="F1157" s="1"/>
      <c r="I1157" s="1"/>
      <c r="L1157" s="1"/>
      <c r="N1157" s="1"/>
      <c r="O1157" s="1" t="s">
        <v>1810</v>
      </c>
      <c r="P1157" s="3" t="s">
        <v>26</v>
      </c>
      <c r="Q1157" s="1"/>
    </row>
    <row r="1158" spans="1:17" ht="14" x14ac:dyDescent="0.15">
      <c r="A1158" s="2">
        <v>43671.909590497686</v>
      </c>
      <c r="B1158" s="3" t="s">
        <v>22</v>
      </c>
      <c r="C1158" s="3" t="s">
        <v>19</v>
      </c>
      <c r="D1158" s="3" t="s">
        <v>23</v>
      </c>
      <c r="E1158" s="1"/>
      <c r="F1158" s="1"/>
      <c r="I1158" s="1"/>
      <c r="L1158" s="1"/>
      <c r="N1158" s="1"/>
      <c r="O1158" s="1" t="s">
        <v>531</v>
      </c>
      <c r="P1158" s="3" t="s">
        <v>20</v>
      </c>
      <c r="Q1158" s="1"/>
    </row>
    <row r="1159" spans="1:17" ht="28" x14ac:dyDescent="0.15">
      <c r="A1159" s="2">
        <v>43672.013529768519</v>
      </c>
      <c r="B1159" s="3" t="s">
        <v>22</v>
      </c>
      <c r="C1159" s="3" t="s">
        <v>50</v>
      </c>
      <c r="D1159" s="3" t="s">
        <v>23</v>
      </c>
      <c r="E1159" s="1" t="s">
        <v>1811</v>
      </c>
      <c r="F1159" s="1"/>
      <c r="I1159" s="1"/>
      <c r="L1159" s="1"/>
      <c r="N1159" s="1"/>
      <c r="O1159" s="1" t="s">
        <v>1812</v>
      </c>
      <c r="P1159" s="3" t="s">
        <v>26</v>
      </c>
      <c r="Q1159" s="1" t="s">
        <v>1813</v>
      </c>
    </row>
    <row r="1160" spans="1:17" ht="14" x14ac:dyDescent="0.15">
      <c r="A1160" s="2">
        <v>43672.049666354171</v>
      </c>
      <c r="B1160" s="3" t="s">
        <v>22</v>
      </c>
      <c r="C1160" s="3" t="s">
        <v>29</v>
      </c>
      <c r="D1160" s="3" t="s">
        <v>23</v>
      </c>
      <c r="E1160" s="1"/>
      <c r="F1160" s="1"/>
      <c r="I1160" s="1"/>
      <c r="L1160" s="1"/>
      <c r="N1160" s="1"/>
      <c r="O1160" s="1" t="s">
        <v>1652</v>
      </c>
      <c r="P1160" s="3" t="s">
        <v>26</v>
      </c>
      <c r="Q1160" s="1" t="s">
        <v>1814</v>
      </c>
    </row>
    <row r="1161" spans="1:17" ht="13" x14ac:dyDescent="0.15">
      <c r="A1161" s="2">
        <v>43672.236681400464</v>
      </c>
      <c r="B1161" s="3" t="s">
        <v>16</v>
      </c>
      <c r="C1161" s="3" t="s">
        <v>19</v>
      </c>
      <c r="D1161" s="3" t="s">
        <v>23</v>
      </c>
      <c r="E1161" s="1"/>
      <c r="F1161" s="1"/>
      <c r="I1161" s="1"/>
      <c r="J1161" s="3" t="s">
        <v>43</v>
      </c>
      <c r="K1161" s="3" t="s">
        <v>19</v>
      </c>
      <c r="L1161" s="1"/>
      <c r="N1161" s="1"/>
      <c r="O1161" s="1"/>
      <c r="P1161" s="3" t="s">
        <v>26</v>
      </c>
      <c r="Q1161" s="1"/>
    </row>
    <row r="1162" spans="1:17" ht="56" x14ac:dyDescent="0.15">
      <c r="A1162" s="2">
        <v>43672.378336851849</v>
      </c>
      <c r="B1162" s="3" t="s">
        <v>22</v>
      </c>
      <c r="C1162" s="3" t="s">
        <v>31</v>
      </c>
      <c r="D1162" s="3" t="s">
        <v>472</v>
      </c>
      <c r="E1162" s="1" t="s">
        <v>1815</v>
      </c>
      <c r="F1162" s="1"/>
      <c r="I1162" s="1"/>
      <c r="L1162" s="1"/>
      <c r="N1162" s="1"/>
      <c r="O1162" s="1" t="s">
        <v>1816</v>
      </c>
      <c r="P1162" s="3" t="s">
        <v>26</v>
      </c>
      <c r="Q1162" s="1" t="s">
        <v>1817</v>
      </c>
    </row>
    <row r="1163" spans="1:17" ht="84" x14ac:dyDescent="0.15">
      <c r="A1163" s="2">
        <v>43672.588721643522</v>
      </c>
      <c r="B1163" s="3" t="s">
        <v>16</v>
      </c>
      <c r="C1163" s="3" t="s">
        <v>50</v>
      </c>
      <c r="D1163" s="9" t="s">
        <v>368</v>
      </c>
      <c r="E1163" s="1" t="s">
        <v>1818</v>
      </c>
      <c r="F1163" s="1"/>
      <c r="I1163" s="1"/>
      <c r="J1163" s="3" t="s">
        <v>43</v>
      </c>
      <c r="K1163" s="3" t="s">
        <v>105</v>
      </c>
      <c r="L1163" s="1" t="s">
        <v>1819</v>
      </c>
      <c r="N1163" s="1"/>
      <c r="O1163" s="1"/>
      <c r="P1163" s="3" t="s">
        <v>26</v>
      </c>
      <c r="Q1163" s="1" t="s">
        <v>1820</v>
      </c>
    </row>
    <row r="1164" spans="1:17" ht="42" x14ac:dyDescent="0.15">
      <c r="A1164" s="2">
        <v>43672.900259652779</v>
      </c>
      <c r="B1164" s="3" t="s">
        <v>16</v>
      </c>
      <c r="C1164" s="3" t="s">
        <v>19</v>
      </c>
      <c r="D1164" s="3" t="s">
        <v>23</v>
      </c>
      <c r="E1164" s="1" t="s">
        <v>1821</v>
      </c>
      <c r="F1164" s="1"/>
      <c r="I1164" s="1"/>
      <c r="J1164" s="3" t="s">
        <v>18</v>
      </c>
      <c r="K1164" s="3" t="s">
        <v>19</v>
      </c>
      <c r="L1164" s="1" t="s">
        <v>1822</v>
      </c>
      <c r="N1164" s="1"/>
      <c r="O1164" s="1"/>
      <c r="P1164" s="3" t="s">
        <v>26</v>
      </c>
      <c r="Q1164" s="1"/>
    </row>
    <row r="1165" spans="1:17" ht="56" x14ac:dyDescent="0.15">
      <c r="A1165" s="2">
        <v>43673.340615150461</v>
      </c>
      <c r="B1165" s="3" t="s">
        <v>16</v>
      </c>
      <c r="C1165" s="3" t="s">
        <v>19</v>
      </c>
      <c r="D1165" s="3" t="s">
        <v>23</v>
      </c>
      <c r="E1165" s="1" t="s">
        <v>1823</v>
      </c>
      <c r="F1165" s="1"/>
      <c r="I1165" s="1"/>
      <c r="J1165" s="3" t="s">
        <v>161</v>
      </c>
      <c r="K1165" s="3" t="s">
        <v>19</v>
      </c>
      <c r="L1165" s="1" t="s">
        <v>1824</v>
      </c>
      <c r="N1165" s="1"/>
      <c r="O1165" s="1"/>
      <c r="P1165" s="3" t="s">
        <v>26</v>
      </c>
      <c r="Q1165" s="1" t="s">
        <v>1825</v>
      </c>
    </row>
    <row r="1166" spans="1:17" ht="28" x14ac:dyDescent="0.15">
      <c r="A1166" s="2">
        <v>43673.529405844907</v>
      </c>
      <c r="B1166" s="3" t="s">
        <v>16</v>
      </c>
      <c r="C1166" s="3" t="s">
        <v>29</v>
      </c>
      <c r="D1166" s="3" t="s">
        <v>23</v>
      </c>
      <c r="E1166" s="1" t="s">
        <v>1826</v>
      </c>
      <c r="F1166" s="1"/>
      <c r="I1166" s="1"/>
      <c r="J1166" s="3" t="s">
        <v>36</v>
      </c>
      <c r="K1166" s="3" t="s">
        <v>19</v>
      </c>
      <c r="L1166" s="1" t="s">
        <v>1827</v>
      </c>
      <c r="N1166" s="1"/>
      <c r="O1166" s="1"/>
      <c r="P1166" s="3" t="s">
        <v>26</v>
      </c>
      <c r="Q1166" s="1" t="s">
        <v>1828</v>
      </c>
    </row>
    <row r="1167" spans="1:17" ht="42" x14ac:dyDescent="0.15">
      <c r="A1167" s="2">
        <v>43673.652212384259</v>
      </c>
      <c r="B1167" s="3" t="s">
        <v>22</v>
      </c>
      <c r="C1167" s="3" t="s">
        <v>29</v>
      </c>
      <c r="D1167" s="3" t="s">
        <v>23</v>
      </c>
      <c r="E1167" s="1" t="s">
        <v>1829</v>
      </c>
      <c r="F1167" s="1"/>
      <c r="I1167" s="1"/>
      <c r="L1167" s="1"/>
      <c r="N1167" s="1"/>
      <c r="O1167" s="1" t="s">
        <v>1830</v>
      </c>
      <c r="P1167" s="3" t="s">
        <v>20</v>
      </c>
      <c r="Q1167" s="1" t="s">
        <v>1831</v>
      </c>
    </row>
    <row r="1168" spans="1:17" ht="70" x14ac:dyDescent="0.15">
      <c r="A1168" s="2">
        <v>43674.284819953704</v>
      </c>
      <c r="B1168" s="3" t="s">
        <v>16</v>
      </c>
      <c r="C1168" s="3" t="s">
        <v>17</v>
      </c>
      <c r="D1168" s="3" t="s">
        <v>23</v>
      </c>
      <c r="E1168" s="1" t="s">
        <v>1832</v>
      </c>
      <c r="F1168" s="1"/>
      <c r="I1168" s="1"/>
      <c r="J1168" s="3" t="s">
        <v>36</v>
      </c>
      <c r="K1168" s="3" t="s">
        <v>19</v>
      </c>
      <c r="L1168" s="1" t="s">
        <v>1833</v>
      </c>
      <c r="N1168" s="1"/>
      <c r="O1168" s="1"/>
      <c r="P1168" s="3" t="s">
        <v>26</v>
      </c>
      <c r="Q1168" s="1" t="s">
        <v>1834</v>
      </c>
    </row>
    <row r="1169" spans="1:17" ht="13" x14ac:dyDescent="0.15">
      <c r="A1169" s="2">
        <v>43674.496491805556</v>
      </c>
      <c r="B1169" s="3" t="s">
        <v>22</v>
      </c>
      <c r="C1169" s="3" t="s">
        <v>19</v>
      </c>
      <c r="D1169" s="3" t="s">
        <v>68</v>
      </c>
      <c r="E1169" s="1"/>
      <c r="F1169" s="1"/>
      <c r="I1169" s="1"/>
      <c r="L1169" s="1"/>
      <c r="N1169" s="1"/>
      <c r="O1169" s="1"/>
      <c r="P1169" s="3" t="s">
        <v>26</v>
      </c>
      <c r="Q1169" s="1"/>
    </row>
    <row r="1170" spans="1:17" ht="13" x14ac:dyDescent="0.15">
      <c r="A1170" s="2">
        <v>43674.511933043977</v>
      </c>
      <c r="B1170" s="3" t="s">
        <v>22</v>
      </c>
      <c r="C1170" s="3" t="s">
        <v>19</v>
      </c>
      <c r="D1170" s="3" t="s">
        <v>23</v>
      </c>
      <c r="E1170" s="1"/>
      <c r="F1170" s="1"/>
      <c r="I1170" s="1"/>
      <c r="L1170" s="1"/>
      <c r="N1170" s="1"/>
      <c r="O1170" s="1"/>
      <c r="P1170" s="3" t="s">
        <v>26</v>
      </c>
      <c r="Q1170" s="1"/>
    </row>
    <row r="1171" spans="1:17" ht="13" x14ac:dyDescent="0.15">
      <c r="A1171" s="2">
        <v>43674.628231157403</v>
      </c>
      <c r="C1171" s="3" t="s">
        <v>29</v>
      </c>
      <c r="D1171" s="3" t="s">
        <v>472</v>
      </c>
      <c r="E1171" s="1"/>
      <c r="F1171" s="1"/>
      <c r="I1171" s="1"/>
      <c r="L1171" s="1"/>
      <c r="N1171" s="1"/>
      <c r="O1171" s="1"/>
      <c r="P1171" s="3" t="s">
        <v>26</v>
      </c>
      <c r="Q1171" s="1"/>
    </row>
    <row r="1172" spans="1:17" ht="14" x14ac:dyDescent="0.15">
      <c r="A1172" s="2">
        <v>43674.772711851852</v>
      </c>
      <c r="B1172" s="3" t="s">
        <v>22</v>
      </c>
      <c r="C1172" s="3" t="s">
        <v>19</v>
      </c>
      <c r="D1172" s="3" t="s">
        <v>23</v>
      </c>
      <c r="E1172" s="1" t="s">
        <v>1835</v>
      </c>
      <c r="F1172" s="1"/>
      <c r="I1172" s="1"/>
      <c r="L1172" s="1"/>
      <c r="N1172" s="1"/>
      <c r="O1172" s="1" t="s">
        <v>1836</v>
      </c>
      <c r="P1172" s="3" t="s">
        <v>21</v>
      </c>
      <c r="Q1172" s="1" t="s">
        <v>21</v>
      </c>
    </row>
    <row r="1173" spans="1:17" ht="14" x14ac:dyDescent="0.15">
      <c r="A1173" s="2">
        <v>43674.8987743287</v>
      </c>
      <c r="B1173" s="3" t="s">
        <v>22</v>
      </c>
      <c r="C1173" s="3" t="s">
        <v>19</v>
      </c>
      <c r="D1173" s="3" t="s">
        <v>23</v>
      </c>
      <c r="E1173" s="1"/>
      <c r="F1173" s="1"/>
      <c r="I1173" s="1"/>
      <c r="L1173" s="1"/>
      <c r="N1173" s="1"/>
      <c r="O1173" s="1" t="s">
        <v>1837</v>
      </c>
      <c r="P1173" s="3" t="s">
        <v>26</v>
      </c>
      <c r="Q1173" s="1"/>
    </row>
    <row r="1174" spans="1:17" ht="70" x14ac:dyDescent="0.15">
      <c r="A1174" s="2">
        <v>43675.424910567133</v>
      </c>
      <c r="B1174" s="3" t="s">
        <v>16</v>
      </c>
      <c r="C1174" s="3" t="s">
        <v>17</v>
      </c>
      <c r="D1174" s="3" t="s">
        <v>23</v>
      </c>
      <c r="E1174" s="1" t="s">
        <v>1838</v>
      </c>
      <c r="F1174" s="1"/>
      <c r="I1174" s="1"/>
      <c r="J1174" s="3" t="s">
        <v>18</v>
      </c>
      <c r="K1174" s="3" t="s">
        <v>19</v>
      </c>
      <c r="L1174" s="1" t="s">
        <v>1839</v>
      </c>
      <c r="N1174" s="1"/>
      <c r="O1174" s="1"/>
      <c r="P1174" s="3" t="s">
        <v>26</v>
      </c>
      <c r="Q1174" s="1" t="s">
        <v>1840</v>
      </c>
    </row>
    <row r="1175" spans="1:17" ht="28" x14ac:dyDescent="0.15">
      <c r="A1175" s="2">
        <v>43675.883711087961</v>
      </c>
      <c r="B1175" s="3" t="s">
        <v>16</v>
      </c>
      <c r="C1175" s="3" t="s">
        <v>180</v>
      </c>
      <c r="D1175" s="3" t="s">
        <v>23</v>
      </c>
      <c r="E1175" s="1" t="s">
        <v>1841</v>
      </c>
      <c r="F1175" s="1"/>
      <c r="I1175" s="1"/>
      <c r="J1175" s="3" t="s">
        <v>43</v>
      </c>
      <c r="K1175" s="3" t="s">
        <v>1842</v>
      </c>
      <c r="L1175" s="1" t="s">
        <v>1843</v>
      </c>
      <c r="N1175" s="1"/>
      <c r="O1175" s="1"/>
      <c r="P1175" s="3" t="s">
        <v>26</v>
      </c>
      <c r="Q1175" s="1" t="s">
        <v>1844</v>
      </c>
    </row>
    <row r="1176" spans="1:17" ht="28" x14ac:dyDescent="0.15">
      <c r="A1176" s="2">
        <v>43676.187387754631</v>
      </c>
      <c r="B1176" s="3" t="s">
        <v>16</v>
      </c>
      <c r="C1176" s="3" t="s">
        <v>29</v>
      </c>
      <c r="D1176" s="3" t="s">
        <v>472</v>
      </c>
      <c r="E1176" s="1" t="s">
        <v>1845</v>
      </c>
      <c r="F1176" s="1"/>
      <c r="I1176" s="1"/>
      <c r="J1176" s="3" t="s">
        <v>36</v>
      </c>
      <c r="K1176" s="3" t="s">
        <v>19</v>
      </c>
      <c r="L1176" s="1" t="s">
        <v>1846</v>
      </c>
      <c r="N1176" s="1"/>
      <c r="O1176" s="1"/>
      <c r="P1176" s="3" t="s">
        <v>26</v>
      </c>
      <c r="Q1176" s="1" t="s">
        <v>1847</v>
      </c>
    </row>
    <row r="1177" spans="1:17" ht="14" x14ac:dyDescent="0.15">
      <c r="A1177" s="2">
        <v>43676.515763206015</v>
      </c>
      <c r="B1177" s="3" t="s">
        <v>22</v>
      </c>
      <c r="C1177" s="3" t="s">
        <v>50</v>
      </c>
      <c r="D1177" s="3" t="s">
        <v>23</v>
      </c>
      <c r="E1177" s="1"/>
      <c r="F1177" s="1"/>
      <c r="I1177" s="1"/>
      <c r="L1177" s="1"/>
      <c r="N1177" s="1"/>
      <c r="O1177" s="1" t="s">
        <v>1506</v>
      </c>
      <c r="P1177" s="3" t="s">
        <v>20</v>
      </c>
      <c r="Q1177" s="1"/>
    </row>
    <row r="1178" spans="1:17" ht="14" x14ac:dyDescent="0.15">
      <c r="A1178" s="2">
        <v>43677.776265624998</v>
      </c>
      <c r="B1178" s="3" t="s">
        <v>22</v>
      </c>
      <c r="C1178" s="3" t="s">
        <v>29</v>
      </c>
      <c r="E1178" s="1"/>
      <c r="F1178" s="1"/>
      <c r="I1178" s="1"/>
      <c r="L1178" s="1"/>
      <c r="N1178" s="1"/>
      <c r="O1178" s="1" t="s">
        <v>1848</v>
      </c>
      <c r="P1178" s="3" t="s">
        <v>26</v>
      </c>
      <c r="Q1178" s="1"/>
    </row>
    <row r="1179" spans="1:17" ht="84" x14ac:dyDescent="0.15">
      <c r="A1179" s="2">
        <v>43677.80824554398</v>
      </c>
      <c r="B1179" s="3" t="s">
        <v>97</v>
      </c>
      <c r="C1179" s="3" t="s">
        <v>50</v>
      </c>
      <c r="D1179" s="3" t="s">
        <v>424</v>
      </c>
      <c r="E1179" s="1" t="s">
        <v>1849</v>
      </c>
      <c r="F1179" s="1"/>
      <c r="G1179" s="3" t="s">
        <v>1850</v>
      </c>
      <c r="I1179" s="1"/>
      <c r="L1179" s="1"/>
      <c r="N1179" s="1"/>
      <c r="O1179" s="1" t="s">
        <v>1851</v>
      </c>
      <c r="P1179" s="3" t="s">
        <v>26</v>
      </c>
      <c r="Q1179" s="1" t="s">
        <v>1852</v>
      </c>
    </row>
    <row r="1180" spans="1:17" ht="98" x14ac:dyDescent="0.15">
      <c r="A1180" s="2">
        <v>43678.050613865737</v>
      </c>
      <c r="B1180" s="3" t="s">
        <v>37</v>
      </c>
      <c r="C1180" s="3" t="s">
        <v>50</v>
      </c>
      <c r="D1180" s="3" t="s">
        <v>23</v>
      </c>
      <c r="E1180" s="1" t="s">
        <v>1853</v>
      </c>
      <c r="F1180" s="1"/>
      <c r="I1180" s="1"/>
      <c r="L1180" s="1"/>
      <c r="M1180" s="3" t="s">
        <v>26</v>
      </c>
      <c r="N1180" s="1" t="s">
        <v>1854</v>
      </c>
      <c r="O1180" s="1"/>
      <c r="P1180" s="3" t="s">
        <v>26</v>
      </c>
      <c r="Q1180" s="1" t="s">
        <v>1855</v>
      </c>
    </row>
    <row r="1181" spans="1:17" ht="28" x14ac:dyDescent="0.15">
      <c r="A1181" s="2">
        <v>43678.663083078703</v>
      </c>
      <c r="B1181" s="3" t="s">
        <v>16</v>
      </c>
      <c r="C1181" s="3" t="s">
        <v>1856</v>
      </c>
      <c r="D1181" s="3" t="s">
        <v>23</v>
      </c>
      <c r="E1181" s="1"/>
      <c r="F1181" s="1"/>
      <c r="I1181" s="1"/>
      <c r="J1181" s="3" t="s">
        <v>43</v>
      </c>
      <c r="K1181" s="3" t="s">
        <v>1857</v>
      </c>
      <c r="L1181" s="1" t="s">
        <v>1858</v>
      </c>
      <c r="N1181" s="1"/>
      <c r="O1181" s="1"/>
      <c r="P1181" s="3" t="s">
        <v>26</v>
      </c>
      <c r="Q1181" s="1"/>
    </row>
    <row r="1182" spans="1:17" ht="42" x14ac:dyDescent="0.15">
      <c r="A1182" s="2">
        <v>43679.120992291668</v>
      </c>
      <c r="B1182" s="3" t="s">
        <v>16</v>
      </c>
      <c r="C1182" s="3" t="s">
        <v>50</v>
      </c>
      <c r="D1182" s="3" t="s">
        <v>68</v>
      </c>
      <c r="E1182" s="1" t="s">
        <v>1859</v>
      </c>
      <c r="F1182" s="1"/>
      <c r="I1182" s="1"/>
      <c r="J1182" s="3" t="s">
        <v>43</v>
      </c>
      <c r="K1182" s="3" t="s">
        <v>19</v>
      </c>
      <c r="L1182" s="1" t="s">
        <v>1860</v>
      </c>
      <c r="N1182" s="1"/>
      <c r="O1182" s="1"/>
      <c r="P1182" s="3" t="s">
        <v>26</v>
      </c>
      <c r="Q1182" s="1" t="s">
        <v>1861</v>
      </c>
    </row>
    <row r="1183" spans="1:17" ht="42" x14ac:dyDescent="0.15">
      <c r="A1183" s="2">
        <v>43679.944339641203</v>
      </c>
      <c r="B1183" s="3" t="s">
        <v>16</v>
      </c>
      <c r="C1183" s="3" t="s">
        <v>29</v>
      </c>
      <c r="D1183" s="3" t="s">
        <v>23</v>
      </c>
      <c r="E1183" s="1" t="s">
        <v>1862</v>
      </c>
      <c r="F1183" s="1"/>
      <c r="I1183" s="1"/>
      <c r="J1183" s="3" t="s">
        <v>18</v>
      </c>
      <c r="K1183" s="3" t="s">
        <v>19</v>
      </c>
      <c r="L1183" s="1" t="s">
        <v>1863</v>
      </c>
      <c r="N1183" s="1"/>
      <c r="O1183" s="1"/>
      <c r="P1183" s="3" t="s">
        <v>26</v>
      </c>
      <c r="Q1183" s="1"/>
    </row>
    <row r="1184" spans="1:17" ht="28" x14ac:dyDescent="0.15">
      <c r="A1184" s="2">
        <v>43680.418131446757</v>
      </c>
      <c r="B1184" s="3" t="s">
        <v>16</v>
      </c>
      <c r="C1184" s="3" t="s">
        <v>50</v>
      </c>
      <c r="D1184" s="3" t="s">
        <v>23</v>
      </c>
      <c r="E1184" s="1" t="s">
        <v>1864</v>
      </c>
      <c r="F1184" s="1"/>
      <c r="I1184" s="1"/>
      <c r="J1184" s="3" t="s">
        <v>43</v>
      </c>
      <c r="K1184" s="3" t="s">
        <v>19</v>
      </c>
      <c r="L1184" s="1" t="s">
        <v>1865</v>
      </c>
      <c r="N1184" s="1"/>
      <c r="O1184" s="1"/>
      <c r="P1184" s="3" t="s">
        <v>26</v>
      </c>
      <c r="Q1184" s="1" t="s">
        <v>608</v>
      </c>
    </row>
    <row r="1185" spans="1:17" ht="112" x14ac:dyDescent="0.15">
      <c r="A1185" s="2">
        <v>43680.9028965162</v>
      </c>
      <c r="B1185" s="3" t="s">
        <v>22</v>
      </c>
      <c r="C1185" s="3" t="s">
        <v>90</v>
      </c>
      <c r="D1185" s="3" t="s">
        <v>23</v>
      </c>
      <c r="E1185" s="1" t="s">
        <v>1866</v>
      </c>
      <c r="F1185" s="1"/>
      <c r="I1185" s="1"/>
      <c r="L1185" s="1"/>
      <c r="N1185" s="1"/>
      <c r="O1185" s="1" t="s">
        <v>1867</v>
      </c>
      <c r="P1185" s="3" t="s">
        <v>26</v>
      </c>
      <c r="Q1185" s="1" t="s">
        <v>1868</v>
      </c>
    </row>
    <row r="1186" spans="1:17" ht="14" x14ac:dyDescent="0.15">
      <c r="A1186" s="2">
        <v>43681.154965428243</v>
      </c>
      <c r="B1186" s="3" t="s">
        <v>16</v>
      </c>
      <c r="C1186" s="3" t="s">
        <v>19</v>
      </c>
      <c r="D1186" s="3" t="s">
        <v>23</v>
      </c>
      <c r="E1186" s="1" t="s">
        <v>1869</v>
      </c>
      <c r="F1186" s="1"/>
      <c r="I1186" s="1"/>
      <c r="J1186" s="3" t="s">
        <v>18</v>
      </c>
      <c r="K1186" s="3" t="s">
        <v>19</v>
      </c>
      <c r="L1186" s="1" t="s">
        <v>775</v>
      </c>
      <c r="N1186" s="1"/>
      <c r="O1186" s="1"/>
      <c r="P1186" s="3" t="s">
        <v>20</v>
      </c>
      <c r="Q1186" s="1"/>
    </row>
    <row r="1187" spans="1:17" ht="13" x14ac:dyDescent="0.15">
      <c r="A1187" s="2">
        <v>43681.316609351852</v>
      </c>
      <c r="B1187" s="3" t="s">
        <v>22</v>
      </c>
      <c r="C1187" s="3" t="s">
        <v>29</v>
      </c>
      <c r="D1187" s="3" t="s">
        <v>23</v>
      </c>
      <c r="E1187" s="1"/>
      <c r="F1187" s="1"/>
      <c r="I1187" s="1"/>
      <c r="L1187" s="1"/>
      <c r="N1187" s="1"/>
      <c r="O1187" s="1"/>
      <c r="P1187" s="3" t="s">
        <v>26</v>
      </c>
      <c r="Q1187" s="1"/>
    </row>
    <row r="1188" spans="1:17" ht="13" x14ac:dyDescent="0.15">
      <c r="A1188" s="2">
        <v>43681.450924652774</v>
      </c>
      <c r="B1188" s="3" t="s">
        <v>22</v>
      </c>
      <c r="C1188" s="3" t="s">
        <v>29</v>
      </c>
      <c r="D1188" s="3" t="s">
        <v>23</v>
      </c>
      <c r="E1188" s="1"/>
      <c r="F1188" s="1"/>
      <c r="I1188" s="1"/>
      <c r="L1188" s="1"/>
      <c r="N1188" s="1"/>
      <c r="O1188" s="1"/>
      <c r="P1188" s="3" t="s">
        <v>26</v>
      </c>
      <c r="Q1188" s="1"/>
    </row>
    <row r="1189" spans="1:17" ht="14" x14ac:dyDescent="0.15">
      <c r="A1189" s="2">
        <v>43681.744135694447</v>
      </c>
      <c r="B1189" s="3" t="s">
        <v>22</v>
      </c>
      <c r="C1189" s="3" t="s">
        <v>29</v>
      </c>
      <c r="D1189" s="3" t="s">
        <v>68</v>
      </c>
      <c r="E1189" s="1" t="s">
        <v>1870</v>
      </c>
      <c r="F1189" s="1"/>
      <c r="I1189" s="1"/>
      <c r="L1189" s="1"/>
      <c r="N1189" s="1"/>
      <c r="O1189" s="1" t="s">
        <v>1871</v>
      </c>
      <c r="P1189" s="3" t="s">
        <v>20</v>
      </c>
      <c r="Q1189" s="1"/>
    </row>
    <row r="1190" spans="1:17" ht="13" x14ac:dyDescent="0.15">
      <c r="A1190" s="2">
        <v>43681.894424120372</v>
      </c>
      <c r="B1190" s="3" t="s">
        <v>97</v>
      </c>
      <c r="C1190" s="3" t="s">
        <v>156</v>
      </c>
      <c r="D1190" s="3" t="s">
        <v>23</v>
      </c>
      <c r="E1190" s="1"/>
      <c r="F1190" s="1"/>
      <c r="G1190" s="3" t="s">
        <v>36</v>
      </c>
      <c r="H1190" s="3" t="s">
        <v>26</v>
      </c>
      <c r="I1190" s="1"/>
      <c r="J1190" s="3" t="s">
        <v>36</v>
      </c>
      <c r="K1190" s="3" t="s">
        <v>19</v>
      </c>
      <c r="L1190" s="1"/>
      <c r="N1190" s="1"/>
      <c r="O1190" s="1"/>
      <c r="P1190" s="3" t="s">
        <v>26</v>
      </c>
      <c r="Q1190" s="1"/>
    </row>
    <row r="1191" spans="1:17" ht="13" x14ac:dyDescent="0.15">
      <c r="A1191" s="2">
        <v>43683.011298055557</v>
      </c>
      <c r="B1191" s="3" t="s">
        <v>16</v>
      </c>
      <c r="C1191" s="3" t="s">
        <v>848</v>
      </c>
      <c r="D1191" s="3" t="s">
        <v>23</v>
      </c>
      <c r="E1191" s="1"/>
      <c r="F1191" s="1"/>
      <c r="I1191" s="1"/>
      <c r="J1191" s="3" t="s">
        <v>18</v>
      </c>
      <c r="K1191" s="3" t="s">
        <v>19</v>
      </c>
      <c r="L1191" s="1"/>
      <c r="N1191" s="1"/>
      <c r="O1191" s="1"/>
      <c r="P1191" s="3" t="s">
        <v>26</v>
      </c>
      <c r="Q1191" s="1"/>
    </row>
    <row r="1192" spans="1:17" ht="13" x14ac:dyDescent="0.15">
      <c r="A1192" s="2">
        <v>43683.040030902775</v>
      </c>
      <c r="B1192" s="3" t="s">
        <v>16</v>
      </c>
      <c r="C1192" s="3" t="s">
        <v>19</v>
      </c>
      <c r="D1192" s="3" t="s">
        <v>23</v>
      </c>
      <c r="E1192" s="1"/>
      <c r="F1192" s="1"/>
      <c r="I1192" s="1"/>
      <c r="J1192" s="3" t="s">
        <v>18</v>
      </c>
      <c r="K1192" s="3" t="s">
        <v>19</v>
      </c>
      <c r="L1192" s="1"/>
      <c r="N1192" s="1"/>
      <c r="O1192" s="1"/>
      <c r="P1192" s="3" t="s">
        <v>26</v>
      </c>
      <c r="Q1192" s="1"/>
    </row>
    <row r="1193" spans="1:17" ht="42" x14ac:dyDescent="0.15">
      <c r="A1193" s="2">
        <v>43683.258745775463</v>
      </c>
      <c r="B1193" s="3" t="s">
        <v>22</v>
      </c>
      <c r="C1193" s="3" t="s">
        <v>29</v>
      </c>
      <c r="D1193" s="3" t="s">
        <v>23</v>
      </c>
      <c r="E1193" s="1" t="s">
        <v>1872</v>
      </c>
      <c r="F1193" s="1"/>
      <c r="I1193" s="1"/>
      <c r="L1193" s="1"/>
      <c r="N1193" s="1"/>
      <c r="O1193" s="1" t="s">
        <v>1873</v>
      </c>
      <c r="P1193" s="3" t="s">
        <v>26</v>
      </c>
      <c r="Q1193" s="1" t="s">
        <v>1874</v>
      </c>
    </row>
    <row r="1194" spans="1:17" ht="28" x14ac:dyDescent="0.15">
      <c r="A1194" s="2">
        <v>43683.4255959375</v>
      </c>
      <c r="B1194" s="3" t="s">
        <v>16</v>
      </c>
      <c r="C1194" s="3" t="s">
        <v>19</v>
      </c>
      <c r="D1194" s="3" t="s">
        <v>23</v>
      </c>
      <c r="E1194" s="1" t="s">
        <v>1875</v>
      </c>
      <c r="F1194" s="1"/>
      <c r="I1194" s="1"/>
      <c r="J1194" s="3" t="s">
        <v>36</v>
      </c>
      <c r="K1194" s="3" t="s">
        <v>19</v>
      </c>
      <c r="L1194" s="1" t="s">
        <v>1876</v>
      </c>
      <c r="N1194" s="1"/>
      <c r="O1194" s="1"/>
      <c r="P1194" s="3" t="s">
        <v>26</v>
      </c>
      <c r="Q1194" s="1" t="s">
        <v>1877</v>
      </c>
    </row>
    <row r="1195" spans="1:17" ht="14" x14ac:dyDescent="0.15">
      <c r="A1195" s="2">
        <v>43683.697680682875</v>
      </c>
      <c r="B1195" s="3" t="s">
        <v>22</v>
      </c>
      <c r="C1195" s="3" t="s">
        <v>19</v>
      </c>
      <c r="D1195" s="3" t="s">
        <v>23</v>
      </c>
      <c r="E1195" s="1"/>
      <c r="F1195" s="1"/>
      <c r="I1195" s="1"/>
      <c r="L1195" s="1"/>
      <c r="N1195" s="1"/>
      <c r="O1195" s="1" t="s">
        <v>1878</v>
      </c>
      <c r="P1195" s="3" t="s">
        <v>20</v>
      </c>
      <c r="Q1195" s="1" t="s">
        <v>1614</v>
      </c>
    </row>
    <row r="1196" spans="1:17" ht="13" x14ac:dyDescent="0.15">
      <c r="A1196" s="2">
        <v>43683.7444822338</v>
      </c>
      <c r="D1196" s="3" t="s">
        <v>23</v>
      </c>
      <c r="E1196" s="1"/>
      <c r="F1196" s="1"/>
      <c r="I1196" s="1"/>
      <c r="L1196" s="1"/>
      <c r="N1196" s="1"/>
      <c r="O1196" s="1"/>
      <c r="P1196" s="3" t="s">
        <v>26</v>
      </c>
      <c r="Q1196" s="1"/>
    </row>
    <row r="1197" spans="1:17" ht="13" x14ac:dyDescent="0.15">
      <c r="A1197" s="2">
        <v>43684.984934062501</v>
      </c>
      <c r="B1197" s="3" t="s">
        <v>16</v>
      </c>
      <c r="C1197" s="3" t="s">
        <v>50</v>
      </c>
      <c r="E1197" s="1"/>
      <c r="F1197" s="1"/>
      <c r="I1197" s="1"/>
      <c r="J1197" s="3" t="s">
        <v>43</v>
      </c>
      <c r="L1197" s="1"/>
      <c r="N1197" s="1"/>
      <c r="O1197" s="1"/>
      <c r="P1197" s="3" t="s">
        <v>20</v>
      </c>
      <c r="Q1197" s="1"/>
    </row>
    <row r="1198" spans="1:17" ht="28" x14ac:dyDescent="0.15">
      <c r="A1198" s="2">
        <v>43685.305491631945</v>
      </c>
      <c r="B1198" s="3" t="s">
        <v>37</v>
      </c>
      <c r="C1198" s="3" t="s">
        <v>29</v>
      </c>
      <c r="D1198" s="3" t="s">
        <v>23</v>
      </c>
      <c r="E1198" s="1" t="s">
        <v>1879</v>
      </c>
      <c r="F1198" s="1"/>
      <c r="I1198" s="1"/>
      <c r="L1198" s="1"/>
      <c r="M1198" s="3" t="s">
        <v>26</v>
      </c>
      <c r="N1198" s="1" t="s">
        <v>1880</v>
      </c>
      <c r="O1198" s="1"/>
      <c r="P1198" s="3" t="s">
        <v>26</v>
      </c>
      <c r="Q1198" s="1"/>
    </row>
    <row r="1199" spans="1:17" ht="13" x14ac:dyDescent="0.15">
      <c r="A1199" s="2">
        <v>43685.430076180557</v>
      </c>
      <c r="B1199" s="3" t="s">
        <v>16</v>
      </c>
      <c r="C1199" s="3" t="s">
        <v>19</v>
      </c>
      <c r="D1199" s="3" t="s">
        <v>23</v>
      </c>
      <c r="E1199" s="1"/>
      <c r="F1199" s="1"/>
      <c r="I1199" s="1"/>
      <c r="J1199" s="3" t="s">
        <v>43</v>
      </c>
      <c r="K1199" s="3" t="s">
        <v>19</v>
      </c>
      <c r="L1199" s="1"/>
      <c r="N1199" s="1"/>
      <c r="O1199" s="1"/>
      <c r="P1199" s="3" t="s">
        <v>26</v>
      </c>
      <c r="Q1199" s="1"/>
    </row>
    <row r="1200" spans="1:17" ht="14" x14ac:dyDescent="0.15">
      <c r="A1200" s="2">
        <v>43685.815938287036</v>
      </c>
      <c r="B1200" s="3" t="s">
        <v>16</v>
      </c>
      <c r="C1200" s="3" t="s">
        <v>19</v>
      </c>
      <c r="D1200" s="3" t="s">
        <v>23</v>
      </c>
      <c r="E1200" s="1"/>
      <c r="F1200" s="1"/>
      <c r="I1200" s="1"/>
      <c r="J1200" s="3" t="s">
        <v>18</v>
      </c>
      <c r="K1200" s="3" t="s">
        <v>19</v>
      </c>
      <c r="L1200" s="1" t="s">
        <v>1881</v>
      </c>
      <c r="N1200" s="1"/>
      <c r="O1200" s="1"/>
      <c r="P1200" s="3" t="s">
        <v>20</v>
      </c>
      <c r="Q1200" s="1"/>
    </row>
    <row r="1201" spans="1:17" ht="42" x14ac:dyDescent="0.15">
      <c r="A1201" s="2">
        <v>43685.924571377313</v>
      </c>
      <c r="B1201" s="3" t="s">
        <v>22</v>
      </c>
      <c r="C1201" s="3" t="s">
        <v>17</v>
      </c>
      <c r="D1201" s="3" t="s">
        <v>68</v>
      </c>
      <c r="E1201" s="1" t="s">
        <v>1882</v>
      </c>
      <c r="F1201" s="1"/>
      <c r="I1201" s="1"/>
      <c r="L1201" s="1"/>
      <c r="N1201" s="1"/>
      <c r="O1201" s="1" t="s">
        <v>1883</v>
      </c>
      <c r="P1201" s="3" t="s">
        <v>26</v>
      </c>
      <c r="Q1201" s="1"/>
    </row>
    <row r="1202" spans="1:17" ht="14" x14ac:dyDescent="0.15">
      <c r="A1202" s="2">
        <v>43686.668045034719</v>
      </c>
      <c r="B1202" s="3" t="s">
        <v>16</v>
      </c>
      <c r="C1202" s="3" t="s">
        <v>17</v>
      </c>
      <c r="D1202" s="3" t="s">
        <v>23</v>
      </c>
      <c r="E1202" s="1" t="s">
        <v>1884</v>
      </c>
      <c r="F1202" s="1"/>
      <c r="I1202" s="1"/>
      <c r="J1202" s="3" t="s">
        <v>36</v>
      </c>
      <c r="K1202" s="3" t="s">
        <v>19</v>
      </c>
      <c r="L1202" s="1"/>
      <c r="N1202" s="1"/>
      <c r="O1202" s="1"/>
      <c r="P1202" s="3" t="s">
        <v>26</v>
      </c>
      <c r="Q1202" s="1"/>
    </row>
    <row r="1203" spans="1:17" ht="196" x14ac:dyDescent="0.15">
      <c r="A1203" s="2">
        <v>43686.812634421294</v>
      </c>
      <c r="B1203" s="3" t="s">
        <v>16</v>
      </c>
      <c r="C1203" s="3" t="s">
        <v>29</v>
      </c>
      <c r="D1203" s="3" t="s">
        <v>23</v>
      </c>
      <c r="E1203" s="1" t="s">
        <v>1885</v>
      </c>
      <c r="F1203" s="1"/>
      <c r="I1203" s="1"/>
      <c r="J1203" s="3" t="s">
        <v>18</v>
      </c>
      <c r="K1203" s="3" t="s">
        <v>19</v>
      </c>
      <c r="L1203" s="1" t="s">
        <v>1886</v>
      </c>
      <c r="N1203" s="1"/>
      <c r="O1203" s="1"/>
      <c r="P1203" s="3" t="s">
        <v>26</v>
      </c>
      <c r="Q1203" s="1" t="s">
        <v>1887</v>
      </c>
    </row>
    <row r="1204" spans="1:17" ht="28" x14ac:dyDescent="0.15">
      <c r="A1204" s="2">
        <v>43686.904744699073</v>
      </c>
      <c r="B1204" s="3" t="s">
        <v>22</v>
      </c>
      <c r="C1204" s="3" t="s">
        <v>19</v>
      </c>
      <c r="D1204" s="3" t="s">
        <v>23</v>
      </c>
      <c r="E1204" s="1"/>
      <c r="F1204" s="1"/>
      <c r="I1204" s="1"/>
      <c r="L1204" s="1"/>
      <c r="N1204" s="1"/>
      <c r="O1204" s="1" t="s">
        <v>1888</v>
      </c>
      <c r="P1204" s="3" t="s">
        <v>20</v>
      </c>
      <c r="Q1204" s="1"/>
    </row>
    <row r="1205" spans="1:17" ht="210" x14ac:dyDescent="0.15">
      <c r="A1205" s="2">
        <v>43686.932919965278</v>
      </c>
      <c r="B1205" s="3" t="s">
        <v>97</v>
      </c>
      <c r="C1205" s="3" t="s">
        <v>156</v>
      </c>
      <c r="D1205" s="3" t="s">
        <v>68</v>
      </c>
      <c r="E1205" s="1" t="s">
        <v>1889</v>
      </c>
      <c r="F1205" s="1"/>
      <c r="G1205" s="3" t="s">
        <v>1890</v>
      </c>
      <c r="H1205" s="3" t="s">
        <v>26</v>
      </c>
      <c r="I1205" s="1" t="s">
        <v>1891</v>
      </c>
      <c r="J1205" s="3" t="s">
        <v>18</v>
      </c>
      <c r="K1205" s="3" t="s">
        <v>19</v>
      </c>
      <c r="L1205" s="1" t="s">
        <v>1892</v>
      </c>
      <c r="N1205" s="1"/>
      <c r="O1205" s="1"/>
      <c r="P1205" s="3" t="s">
        <v>26</v>
      </c>
      <c r="Q1205" s="1" t="s">
        <v>1893</v>
      </c>
    </row>
    <row r="1206" spans="1:17" ht="14" x14ac:dyDescent="0.15">
      <c r="A1206" s="2">
        <v>43687.320839085645</v>
      </c>
      <c r="B1206" s="3" t="s">
        <v>16</v>
      </c>
      <c r="C1206" s="3" t="s">
        <v>17</v>
      </c>
      <c r="D1206" s="3" t="s">
        <v>23</v>
      </c>
      <c r="E1206" s="1" t="s">
        <v>1894</v>
      </c>
      <c r="F1206" s="1"/>
      <c r="I1206" s="1"/>
      <c r="J1206" s="3" t="s">
        <v>36</v>
      </c>
      <c r="K1206" s="3" t="s">
        <v>19</v>
      </c>
      <c r="L1206" s="1" t="s">
        <v>1895</v>
      </c>
      <c r="N1206" s="1"/>
      <c r="O1206" s="1"/>
      <c r="P1206" s="3" t="s">
        <v>26</v>
      </c>
      <c r="Q1206" s="1"/>
    </row>
    <row r="1207" spans="1:17" ht="13" x14ac:dyDescent="0.15">
      <c r="A1207" s="2">
        <v>43687.412058287038</v>
      </c>
      <c r="B1207" s="3" t="s">
        <v>22</v>
      </c>
      <c r="C1207" s="3" t="s">
        <v>90</v>
      </c>
      <c r="D1207" s="3" t="s">
        <v>23</v>
      </c>
      <c r="E1207" s="1"/>
      <c r="F1207" s="1"/>
      <c r="I1207" s="1"/>
      <c r="L1207" s="1"/>
      <c r="N1207" s="1"/>
      <c r="O1207" s="1"/>
      <c r="P1207" s="3" t="s">
        <v>26</v>
      </c>
      <c r="Q1207" s="1"/>
    </row>
    <row r="1208" spans="1:17" ht="13" x14ac:dyDescent="0.15">
      <c r="A1208" s="2">
        <v>43687.467538333338</v>
      </c>
      <c r="B1208" s="3" t="s">
        <v>22</v>
      </c>
      <c r="C1208" s="3" t="s">
        <v>19</v>
      </c>
      <c r="D1208" s="3" t="s">
        <v>23</v>
      </c>
      <c r="E1208" s="1"/>
      <c r="F1208" s="1"/>
      <c r="I1208" s="1"/>
      <c r="L1208" s="1"/>
      <c r="N1208" s="1"/>
      <c r="O1208" s="1"/>
      <c r="P1208" s="3" t="s">
        <v>20</v>
      </c>
      <c r="Q1208" s="1"/>
    </row>
    <row r="1209" spans="1:17" ht="140" x14ac:dyDescent="0.15">
      <c r="A1209" s="2">
        <v>43687.513891377312</v>
      </c>
      <c r="B1209" s="3" t="s">
        <v>22</v>
      </c>
      <c r="C1209" s="3" t="s">
        <v>29</v>
      </c>
      <c r="D1209" s="3" t="s">
        <v>68</v>
      </c>
      <c r="E1209" s="1" t="s">
        <v>1896</v>
      </c>
      <c r="F1209" s="1"/>
      <c r="I1209" s="1"/>
      <c r="L1209" s="1"/>
      <c r="N1209" s="1"/>
      <c r="O1209" s="1" t="s">
        <v>1897</v>
      </c>
      <c r="P1209" s="3" t="s">
        <v>26</v>
      </c>
      <c r="Q1209" s="1" t="s">
        <v>1898</v>
      </c>
    </row>
    <row r="1210" spans="1:17" ht="56" x14ac:dyDescent="0.15">
      <c r="A1210" s="2">
        <v>43687.514132384254</v>
      </c>
      <c r="B1210" s="3" t="s">
        <v>16</v>
      </c>
      <c r="C1210" s="3" t="s">
        <v>317</v>
      </c>
      <c r="D1210" s="3" t="s">
        <v>23</v>
      </c>
      <c r="E1210" s="1" t="s">
        <v>1899</v>
      </c>
      <c r="F1210" s="1"/>
      <c r="I1210" s="1"/>
      <c r="J1210" s="3" t="s">
        <v>43</v>
      </c>
      <c r="K1210" s="3" t="s">
        <v>1900</v>
      </c>
      <c r="L1210" s="1" t="s">
        <v>1901</v>
      </c>
      <c r="N1210" s="1"/>
      <c r="O1210" s="1"/>
      <c r="P1210" s="3" t="s">
        <v>26</v>
      </c>
      <c r="Q1210" s="1" t="s">
        <v>1902</v>
      </c>
    </row>
    <row r="1211" spans="1:17" ht="28" x14ac:dyDescent="0.15">
      <c r="A1211" s="2">
        <v>43687.68141380787</v>
      </c>
      <c r="B1211" s="3" t="s">
        <v>37</v>
      </c>
      <c r="C1211" s="3" t="s">
        <v>1903</v>
      </c>
      <c r="D1211" s="3" t="s">
        <v>68</v>
      </c>
      <c r="E1211" s="1"/>
      <c r="F1211" s="1"/>
      <c r="I1211" s="1"/>
      <c r="L1211" s="1"/>
      <c r="M1211" s="3" t="s">
        <v>20</v>
      </c>
      <c r="N1211" s="1"/>
      <c r="O1211" s="1"/>
      <c r="P1211" s="3" t="s">
        <v>26</v>
      </c>
      <c r="Q1211" s="1" t="s">
        <v>1904</v>
      </c>
    </row>
    <row r="1212" spans="1:17" ht="28" x14ac:dyDescent="0.15">
      <c r="A1212" s="2">
        <v>43687.747978680556</v>
      </c>
      <c r="B1212" s="3" t="s">
        <v>16</v>
      </c>
      <c r="C1212" s="3" t="s">
        <v>29</v>
      </c>
      <c r="D1212" s="3" t="s">
        <v>23</v>
      </c>
      <c r="E1212" s="1" t="s">
        <v>1905</v>
      </c>
      <c r="F1212" s="1"/>
      <c r="I1212" s="1"/>
      <c r="J1212" s="3" t="s">
        <v>161</v>
      </c>
      <c r="K1212" s="3" t="s">
        <v>19</v>
      </c>
      <c r="L1212" s="1" t="s">
        <v>1906</v>
      </c>
      <c r="N1212" s="1"/>
      <c r="O1212" s="1"/>
      <c r="P1212" s="3" t="s">
        <v>26</v>
      </c>
      <c r="Q1212" s="1" t="s">
        <v>1907</v>
      </c>
    </row>
    <row r="1213" spans="1:17" ht="28" x14ac:dyDescent="0.15">
      <c r="A1213" s="2">
        <v>43688.029374722224</v>
      </c>
      <c r="B1213" s="3" t="s">
        <v>16</v>
      </c>
      <c r="C1213" s="3" t="s">
        <v>50</v>
      </c>
      <c r="D1213" s="3" t="s">
        <v>23</v>
      </c>
      <c r="E1213" s="1" t="s">
        <v>1908</v>
      </c>
      <c r="F1213" s="1"/>
      <c r="I1213" s="1"/>
      <c r="J1213" s="3" t="s">
        <v>43</v>
      </c>
      <c r="K1213" s="3" t="s">
        <v>19</v>
      </c>
      <c r="L1213" s="1"/>
      <c r="N1213" s="1"/>
      <c r="O1213" s="1"/>
      <c r="P1213" s="3" t="s">
        <v>26</v>
      </c>
      <c r="Q1213" s="1" t="s">
        <v>1909</v>
      </c>
    </row>
    <row r="1214" spans="1:17" ht="14" x14ac:dyDescent="0.15">
      <c r="A1214" s="2">
        <v>43688.589979641205</v>
      </c>
      <c r="B1214" s="3" t="s">
        <v>22</v>
      </c>
      <c r="C1214" s="3" t="s">
        <v>19</v>
      </c>
      <c r="D1214" s="3" t="s">
        <v>23</v>
      </c>
      <c r="E1214" s="1"/>
      <c r="F1214" s="1"/>
      <c r="I1214" s="1"/>
      <c r="L1214" s="1"/>
      <c r="N1214" s="1"/>
      <c r="O1214" s="1" t="s">
        <v>1652</v>
      </c>
      <c r="P1214" s="3" t="s">
        <v>26</v>
      </c>
      <c r="Q1214" s="1"/>
    </row>
    <row r="1215" spans="1:17" ht="42" x14ac:dyDescent="0.15">
      <c r="A1215" s="2">
        <v>43688.64795003472</v>
      </c>
      <c r="B1215" s="3" t="s">
        <v>22</v>
      </c>
      <c r="C1215" s="3" t="s">
        <v>19</v>
      </c>
      <c r="D1215" s="3" t="s">
        <v>23</v>
      </c>
      <c r="E1215" s="1" t="s">
        <v>1910</v>
      </c>
      <c r="F1215" s="1"/>
      <c r="I1215" s="1"/>
      <c r="L1215" s="1"/>
      <c r="N1215" s="1"/>
      <c r="O1215" s="1" t="s">
        <v>1911</v>
      </c>
      <c r="P1215" s="3" t="s">
        <v>26</v>
      </c>
      <c r="Q1215" s="1" t="s">
        <v>1912</v>
      </c>
    </row>
    <row r="1216" spans="1:17" ht="13" x14ac:dyDescent="0.15">
      <c r="A1216" s="2">
        <v>43688.985790520834</v>
      </c>
      <c r="B1216" s="3" t="s">
        <v>22</v>
      </c>
      <c r="C1216" s="3" t="s">
        <v>29</v>
      </c>
      <c r="D1216" s="3" t="s">
        <v>23</v>
      </c>
      <c r="E1216" s="1"/>
      <c r="F1216" s="1"/>
      <c r="I1216" s="1"/>
      <c r="L1216" s="1"/>
      <c r="N1216" s="1"/>
      <c r="O1216" s="1"/>
      <c r="P1216" s="3" t="s">
        <v>26</v>
      </c>
      <c r="Q1216" s="1"/>
    </row>
    <row r="1217" spans="1:17" ht="70" x14ac:dyDescent="0.15">
      <c r="A1217" s="2">
        <v>43689.014509120374</v>
      </c>
      <c r="B1217" s="3" t="s">
        <v>22</v>
      </c>
      <c r="C1217" s="3" t="s">
        <v>29</v>
      </c>
      <c r="D1217" s="3" t="s">
        <v>23</v>
      </c>
      <c r="E1217" s="1" t="s">
        <v>1913</v>
      </c>
      <c r="F1217" s="1"/>
      <c r="I1217" s="1"/>
      <c r="L1217" s="1"/>
      <c r="N1217" s="1"/>
      <c r="O1217" s="1" t="s">
        <v>1913</v>
      </c>
      <c r="P1217" s="3" t="s">
        <v>26</v>
      </c>
      <c r="Q1217" s="1" t="s">
        <v>1914</v>
      </c>
    </row>
    <row r="1218" spans="1:17" ht="42" x14ac:dyDescent="0.15">
      <c r="A1218" s="2">
        <v>43689.292493576388</v>
      </c>
      <c r="B1218" s="3" t="s">
        <v>16</v>
      </c>
      <c r="C1218" s="3" t="s">
        <v>17</v>
      </c>
      <c r="D1218" s="3" t="s">
        <v>23</v>
      </c>
      <c r="E1218" s="1" t="s">
        <v>1915</v>
      </c>
      <c r="F1218" s="1"/>
      <c r="I1218" s="1"/>
      <c r="J1218" s="3" t="s">
        <v>161</v>
      </c>
      <c r="K1218" s="3" t="s">
        <v>19</v>
      </c>
      <c r="L1218" s="1" t="s">
        <v>1916</v>
      </c>
      <c r="N1218" s="1"/>
      <c r="O1218" s="1"/>
      <c r="P1218" s="3" t="s">
        <v>26</v>
      </c>
      <c r="Q1218" s="1" t="s">
        <v>1917</v>
      </c>
    </row>
    <row r="1219" spans="1:17" ht="28" x14ac:dyDescent="0.15">
      <c r="A1219" s="2">
        <v>43689.386177476852</v>
      </c>
      <c r="B1219" s="3" t="s">
        <v>22</v>
      </c>
      <c r="C1219" s="3" t="s">
        <v>19</v>
      </c>
      <c r="D1219" s="3" t="s">
        <v>23</v>
      </c>
      <c r="E1219" s="1" t="s">
        <v>1918</v>
      </c>
      <c r="F1219" s="1"/>
      <c r="I1219" s="1"/>
      <c r="L1219" s="1"/>
      <c r="N1219" s="1"/>
      <c r="O1219" s="1" t="s">
        <v>862</v>
      </c>
      <c r="P1219" s="3" t="s">
        <v>20</v>
      </c>
      <c r="Q1219" s="1"/>
    </row>
    <row r="1220" spans="1:17" ht="42" x14ac:dyDescent="0.15">
      <c r="A1220" s="2">
        <v>43689.654769259258</v>
      </c>
      <c r="B1220" s="3" t="s">
        <v>22</v>
      </c>
      <c r="C1220" s="3" t="s">
        <v>19</v>
      </c>
      <c r="D1220" s="3" t="s">
        <v>23</v>
      </c>
      <c r="E1220" s="1"/>
      <c r="F1220" s="1"/>
      <c r="I1220" s="1"/>
      <c r="L1220" s="1"/>
      <c r="N1220" s="1"/>
      <c r="O1220" s="1" t="s">
        <v>1919</v>
      </c>
      <c r="P1220" s="3" t="s">
        <v>26</v>
      </c>
      <c r="Q1220" s="1" t="s">
        <v>1920</v>
      </c>
    </row>
    <row r="1221" spans="1:17" ht="56" x14ac:dyDescent="0.15">
      <c r="A1221" s="2">
        <v>43689.82841386574</v>
      </c>
      <c r="B1221" s="3" t="s">
        <v>16</v>
      </c>
      <c r="C1221" s="3" t="s">
        <v>19</v>
      </c>
      <c r="D1221" s="3" t="s">
        <v>23</v>
      </c>
      <c r="E1221" s="1" t="s">
        <v>1921</v>
      </c>
      <c r="F1221" s="1"/>
      <c r="I1221" s="1"/>
      <c r="J1221" s="3" t="s">
        <v>18</v>
      </c>
      <c r="K1221" s="3" t="s">
        <v>19</v>
      </c>
      <c r="L1221" s="1" t="s">
        <v>1922</v>
      </c>
      <c r="N1221" s="1"/>
      <c r="O1221" s="1"/>
      <c r="P1221" s="3" t="s">
        <v>26</v>
      </c>
      <c r="Q1221" s="1" t="s">
        <v>1923</v>
      </c>
    </row>
    <row r="1222" spans="1:17" ht="56" x14ac:dyDescent="0.15">
      <c r="A1222" s="2">
        <v>43690.02755997685</v>
      </c>
      <c r="B1222" s="3" t="s">
        <v>16</v>
      </c>
      <c r="C1222" s="3" t="s">
        <v>19</v>
      </c>
      <c r="D1222" s="3" t="s">
        <v>23</v>
      </c>
      <c r="E1222" s="1" t="s">
        <v>1924</v>
      </c>
      <c r="F1222" s="1"/>
      <c r="I1222" s="1"/>
      <c r="J1222" s="3" t="s">
        <v>36</v>
      </c>
      <c r="K1222" s="3" t="s">
        <v>19</v>
      </c>
      <c r="L1222" s="1" t="s">
        <v>1925</v>
      </c>
      <c r="N1222" s="1"/>
      <c r="O1222" s="1"/>
      <c r="P1222" s="3" t="s">
        <v>26</v>
      </c>
      <c r="Q1222" s="1" t="s">
        <v>1926</v>
      </c>
    </row>
    <row r="1223" spans="1:17" ht="13" x14ac:dyDescent="0.15">
      <c r="A1223" s="2">
        <v>43690.090788553236</v>
      </c>
      <c r="B1223" s="3" t="s">
        <v>22</v>
      </c>
      <c r="C1223" s="3" t="s">
        <v>29</v>
      </c>
      <c r="D1223" s="3" t="s">
        <v>23</v>
      </c>
      <c r="E1223" s="1"/>
      <c r="F1223" s="1"/>
      <c r="I1223" s="1"/>
      <c r="L1223" s="1"/>
      <c r="N1223" s="1"/>
      <c r="O1223" s="1"/>
      <c r="P1223" s="3" t="s">
        <v>26</v>
      </c>
      <c r="Q1223" s="1"/>
    </row>
    <row r="1224" spans="1:17" ht="14" x14ac:dyDescent="0.15">
      <c r="A1224" s="2">
        <v>43690.944547858795</v>
      </c>
      <c r="B1224" s="3" t="s">
        <v>22</v>
      </c>
      <c r="C1224" s="3" t="s">
        <v>19</v>
      </c>
      <c r="D1224" s="3" t="s">
        <v>23</v>
      </c>
      <c r="E1224" s="1" t="s">
        <v>1927</v>
      </c>
      <c r="F1224" s="1"/>
      <c r="I1224" s="1"/>
      <c r="L1224" s="1"/>
      <c r="N1224" s="1"/>
      <c r="O1224" s="1" t="s">
        <v>531</v>
      </c>
      <c r="P1224" s="3" t="s">
        <v>20</v>
      </c>
      <c r="Q1224" s="1" t="s">
        <v>1907</v>
      </c>
    </row>
    <row r="1225" spans="1:17" ht="14" x14ac:dyDescent="0.15">
      <c r="A1225" s="2">
        <v>43690.955284675925</v>
      </c>
      <c r="B1225" s="3" t="s">
        <v>22</v>
      </c>
      <c r="C1225" s="3" t="s">
        <v>19</v>
      </c>
      <c r="D1225" s="3" t="s">
        <v>23</v>
      </c>
      <c r="E1225" s="1" t="s">
        <v>1928</v>
      </c>
      <c r="F1225" s="1"/>
      <c r="I1225" s="1"/>
      <c r="L1225" s="1"/>
      <c r="N1225" s="1"/>
      <c r="O1225" s="1" t="s">
        <v>1929</v>
      </c>
      <c r="P1225" s="3" t="s">
        <v>26</v>
      </c>
      <c r="Q1225" s="1" t="s">
        <v>1930</v>
      </c>
    </row>
    <row r="1226" spans="1:17" ht="28" x14ac:dyDescent="0.15">
      <c r="A1226" s="2">
        <v>43691.615638101852</v>
      </c>
      <c r="B1226" s="3" t="s">
        <v>22</v>
      </c>
      <c r="C1226" s="3" t="s">
        <v>19</v>
      </c>
      <c r="D1226" s="3" t="s">
        <v>23</v>
      </c>
      <c r="E1226" s="1"/>
      <c r="F1226" s="1"/>
      <c r="I1226" s="1"/>
      <c r="L1226" s="1"/>
      <c r="N1226" s="1"/>
      <c r="O1226" s="1" t="s">
        <v>389</v>
      </c>
      <c r="P1226" s="3" t="s">
        <v>26</v>
      </c>
      <c r="Q1226" s="1" t="s">
        <v>1931</v>
      </c>
    </row>
    <row r="1227" spans="1:17" ht="56" x14ac:dyDescent="0.15">
      <c r="A1227" s="2">
        <v>43691.675767002314</v>
      </c>
      <c r="B1227" s="3" t="s">
        <v>37</v>
      </c>
      <c r="C1227" s="3" t="s">
        <v>50</v>
      </c>
      <c r="D1227" s="3" t="s">
        <v>472</v>
      </c>
      <c r="E1227" s="1" t="s">
        <v>1932</v>
      </c>
      <c r="F1227" s="1"/>
      <c r="I1227" s="1"/>
      <c r="L1227" s="1"/>
      <c r="M1227" s="3" t="s">
        <v>20</v>
      </c>
      <c r="N1227" s="1" t="s">
        <v>1933</v>
      </c>
      <c r="O1227" s="1"/>
      <c r="P1227" s="3" t="s">
        <v>26</v>
      </c>
      <c r="Q1227" s="1" t="s">
        <v>1934</v>
      </c>
    </row>
    <row r="1228" spans="1:17" ht="14" x14ac:dyDescent="0.15">
      <c r="A1228" s="2">
        <v>43692.353346759264</v>
      </c>
      <c r="B1228" s="3" t="s">
        <v>22</v>
      </c>
      <c r="C1228" s="3" t="s">
        <v>19</v>
      </c>
      <c r="D1228" s="3" t="s">
        <v>68</v>
      </c>
      <c r="E1228" s="1"/>
      <c r="F1228" s="1"/>
      <c r="I1228" s="1"/>
      <c r="L1228" s="1"/>
      <c r="N1228" s="1"/>
      <c r="O1228" s="1" t="s">
        <v>775</v>
      </c>
      <c r="P1228" s="3" t="s">
        <v>26</v>
      </c>
      <c r="Q1228" s="1"/>
    </row>
    <row r="1229" spans="1:17" ht="56" x14ac:dyDescent="0.15">
      <c r="A1229" s="2">
        <v>43692.646845451389</v>
      </c>
      <c r="B1229" s="3" t="s">
        <v>22</v>
      </c>
      <c r="C1229" s="3" t="s">
        <v>29</v>
      </c>
      <c r="D1229" s="3" t="s">
        <v>23</v>
      </c>
      <c r="E1229" s="1" t="s">
        <v>1935</v>
      </c>
      <c r="F1229" s="1"/>
      <c r="I1229" s="1"/>
      <c r="L1229" s="1"/>
      <c r="N1229" s="1"/>
      <c r="O1229" s="1" t="s">
        <v>1936</v>
      </c>
      <c r="P1229" s="3" t="s">
        <v>26</v>
      </c>
      <c r="Q1229" s="1" t="s">
        <v>1937</v>
      </c>
    </row>
    <row r="1230" spans="1:17" ht="13" x14ac:dyDescent="0.15">
      <c r="A1230" s="2">
        <v>43692.969953020831</v>
      </c>
      <c r="B1230" s="3" t="s">
        <v>37</v>
      </c>
      <c r="C1230" s="3" t="s">
        <v>19</v>
      </c>
      <c r="D1230" s="3" t="s">
        <v>68</v>
      </c>
      <c r="E1230" s="1"/>
      <c r="F1230" s="1"/>
      <c r="I1230" s="1"/>
      <c r="L1230" s="1"/>
      <c r="M1230" s="3" t="s">
        <v>21</v>
      </c>
      <c r="N1230" s="1"/>
      <c r="O1230" s="1"/>
      <c r="P1230" s="3" t="s">
        <v>21</v>
      </c>
      <c r="Q1230" s="1"/>
    </row>
    <row r="1231" spans="1:17" ht="84" x14ac:dyDescent="0.15">
      <c r="A1231" s="2">
        <v>43693.134225173606</v>
      </c>
      <c r="B1231" s="3" t="s">
        <v>16</v>
      </c>
      <c r="C1231" s="3" t="s">
        <v>50</v>
      </c>
      <c r="D1231" s="3" t="s">
        <v>23</v>
      </c>
      <c r="E1231" s="1" t="s">
        <v>1938</v>
      </c>
      <c r="F1231" s="1"/>
      <c r="I1231" s="1"/>
      <c r="J1231" s="3" t="s">
        <v>43</v>
      </c>
      <c r="K1231" s="3" t="s">
        <v>105</v>
      </c>
      <c r="L1231" s="1" t="s">
        <v>1939</v>
      </c>
      <c r="N1231" s="1"/>
      <c r="O1231" s="1"/>
      <c r="P1231" s="3" t="s">
        <v>26</v>
      </c>
      <c r="Q1231" s="1" t="s">
        <v>1940</v>
      </c>
    </row>
    <row r="1232" spans="1:17" ht="14" x14ac:dyDescent="0.15">
      <c r="A1232" s="2">
        <v>43693.669628483796</v>
      </c>
      <c r="B1232" s="3" t="s">
        <v>16</v>
      </c>
      <c r="C1232" s="3" t="s">
        <v>19</v>
      </c>
      <c r="D1232" s="3" t="s">
        <v>68</v>
      </c>
      <c r="E1232" s="1"/>
      <c r="F1232" s="1"/>
      <c r="I1232" s="1"/>
      <c r="J1232" s="3" t="s">
        <v>18</v>
      </c>
      <c r="K1232" s="3" t="s">
        <v>19</v>
      </c>
      <c r="L1232" s="1" t="s">
        <v>1941</v>
      </c>
      <c r="N1232" s="1"/>
      <c r="O1232" s="1"/>
      <c r="P1232" s="3" t="s">
        <v>26</v>
      </c>
      <c r="Q1232" s="1"/>
    </row>
    <row r="1233" spans="1:17" ht="28" x14ac:dyDescent="0.15">
      <c r="A1233" s="2">
        <v>43693.889658657412</v>
      </c>
      <c r="B1233" s="3" t="s">
        <v>22</v>
      </c>
      <c r="C1233" s="3" t="s">
        <v>19</v>
      </c>
      <c r="D1233" s="3" t="s">
        <v>23</v>
      </c>
      <c r="E1233" s="1"/>
      <c r="F1233" s="1"/>
      <c r="I1233" s="1"/>
      <c r="L1233" s="1"/>
      <c r="N1233" s="1"/>
      <c r="O1233" s="1" t="s">
        <v>1942</v>
      </c>
      <c r="P1233" s="3" t="s">
        <v>26</v>
      </c>
      <c r="Q1233" s="1"/>
    </row>
    <row r="1234" spans="1:17" ht="28" x14ac:dyDescent="0.15">
      <c r="A1234" s="2">
        <v>43694.3383659838</v>
      </c>
      <c r="B1234" s="3" t="s">
        <v>22</v>
      </c>
      <c r="C1234" s="3" t="s">
        <v>19</v>
      </c>
      <c r="D1234" s="3" t="s">
        <v>23</v>
      </c>
      <c r="E1234" s="1" t="s">
        <v>1943</v>
      </c>
      <c r="F1234" s="1"/>
      <c r="I1234" s="1"/>
      <c r="L1234" s="1"/>
      <c r="N1234" s="1"/>
      <c r="O1234" s="1" t="s">
        <v>1944</v>
      </c>
      <c r="P1234" s="3" t="s">
        <v>26</v>
      </c>
      <c r="Q1234" s="1"/>
    </row>
    <row r="1235" spans="1:17" ht="13" x14ac:dyDescent="0.15">
      <c r="A1235" s="2">
        <v>43694.456094444446</v>
      </c>
      <c r="B1235" s="3" t="s">
        <v>22</v>
      </c>
      <c r="C1235" s="3" t="s">
        <v>19</v>
      </c>
      <c r="D1235" s="3" t="s">
        <v>23</v>
      </c>
      <c r="E1235" s="1"/>
      <c r="F1235" s="1"/>
      <c r="I1235" s="1"/>
      <c r="L1235" s="1"/>
      <c r="N1235" s="1"/>
      <c r="O1235" s="1"/>
      <c r="P1235" s="3" t="s">
        <v>26</v>
      </c>
      <c r="Q1235" s="1"/>
    </row>
    <row r="1236" spans="1:17" ht="42" x14ac:dyDescent="0.15">
      <c r="A1236" s="2">
        <v>43694.55217520833</v>
      </c>
      <c r="B1236" s="3" t="s">
        <v>22</v>
      </c>
      <c r="C1236" s="3" t="s">
        <v>156</v>
      </c>
      <c r="D1236" s="3" t="s">
        <v>68</v>
      </c>
      <c r="E1236" s="1"/>
      <c r="F1236" s="1"/>
      <c r="I1236" s="1"/>
      <c r="L1236" s="1"/>
      <c r="N1236" s="1"/>
      <c r="O1236" s="1" t="s">
        <v>1945</v>
      </c>
      <c r="P1236" s="3" t="s">
        <v>26</v>
      </c>
      <c r="Q1236" s="1"/>
    </row>
    <row r="1237" spans="1:17" ht="13" x14ac:dyDescent="0.15">
      <c r="A1237" s="2">
        <v>43694.692764212959</v>
      </c>
      <c r="B1237" s="3" t="s">
        <v>22</v>
      </c>
      <c r="C1237" s="3" t="s">
        <v>173</v>
      </c>
      <c r="D1237" s="3" t="s">
        <v>472</v>
      </c>
      <c r="E1237" s="1"/>
      <c r="F1237" s="1"/>
      <c r="I1237" s="1"/>
      <c r="L1237" s="1"/>
      <c r="N1237" s="1"/>
      <c r="O1237" s="1"/>
      <c r="P1237" s="3" t="s">
        <v>26</v>
      </c>
      <c r="Q1237" s="1"/>
    </row>
    <row r="1238" spans="1:17" ht="56" x14ac:dyDescent="0.15">
      <c r="A1238" s="2">
        <v>43694.809766516206</v>
      </c>
      <c r="B1238" s="3" t="s">
        <v>37</v>
      </c>
      <c r="C1238" s="3" t="s">
        <v>90</v>
      </c>
      <c r="D1238" s="3" t="s">
        <v>23</v>
      </c>
      <c r="E1238" s="1" t="s">
        <v>1946</v>
      </c>
      <c r="F1238" s="1"/>
      <c r="I1238" s="1"/>
      <c r="L1238" s="1"/>
      <c r="M1238" s="3" t="s">
        <v>20</v>
      </c>
      <c r="N1238" s="1" t="s">
        <v>1947</v>
      </c>
      <c r="O1238" s="1"/>
      <c r="P1238" s="3" t="s">
        <v>26</v>
      </c>
      <c r="Q1238" s="1"/>
    </row>
    <row r="1239" spans="1:17" ht="84" x14ac:dyDescent="0.15">
      <c r="A1239" s="2">
        <v>43694.811234537032</v>
      </c>
      <c r="B1239" s="3" t="s">
        <v>16</v>
      </c>
      <c r="C1239" s="3" t="s">
        <v>29</v>
      </c>
      <c r="D1239" s="9" t="s">
        <v>368</v>
      </c>
      <c r="E1239" s="1" t="s">
        <v>1948</v>
      </c>
      <c r="F1239" s="1"/>
      <c r="I1239" s="1"/>
      <c r="J1239" s="3" t="s">
        <v>43</v>
      </c>
      <c r="K1239" s="3" t="s">
        <v>1949</v>
      </c>
      <c r="L1239" s="1" t="s">
        <v>1950</v>
      </c>
      <c r="N1239" s="1"/>
      <c r="O1239" s="1"/>
      <c r="P1239" s="3" t="s">
        <v>26</v>
      </c>
      <c r="Q1239" s="1" t="s">
        <v>1951</v>
      </c>
    </row>
    <row r="1240" spans="1:17" ht="14" x14ac:dyDescent="0.15">
      <c r="A1240" s="2">
        <v>43695.023057905091</v>
      </c>
      <c r="B1240" s="3" t="s">
        <v>16</v>
      </c>
      <c r="C1240" s="3" t="s">
        <v>29</v>
      </c>
      <c r="D1240" s="3" t="s">
        <v>23</v>
      </c>
      <c r="E1240" s="1" t="s">
        <v>1952</v>
      </c>
      <c r="F1240" s="1"/>
      <c r="I1240" s="1"/>
      <c r="J1240" s="3" t="s">
        <v>36</v>
      </c>
      <c r="K1240" s="3" t="s">
        <v>19</v>
      </c>
      <c r="L1240" s="1" t="s">
        <v>1953</v>
      </c>
      <c r="N1240" s="1"/>
      <c r="O1240" s="1"/>
      <c r="P1240" s="3" t="s">
        <v>26</v>
      </c>
      <c r="Q1240" s="1" t="s">
        <v>1954</v>
      </c>
    </row>
    <row r="1241" spans="1:17" ht="13" x14ac:dyDescent="0.15">
      <c r="A1241" s="2">
        <v>43695.081912499998</v>
      </c>
      <c r="B1241" s="3" t="s">
        <v>37</v>
      </c>
      <c r="C1241" s="3" t="s">
        <v>37</v>
      </c>
      <c r="D1241" s="3" t="s">
        <v>23</v>
      </c>
      <c r="E1241" s="1"/>
      <c r="F1241" s="1"/>
      <c r="I1241" s="1"/>
      <c r="L1241" s="1"/>
      <c r="M1241" s="3" t="s">
        <v>21</v>
      </c>
      <c r="N1241" s="1"/>
      <c r="O1241" s="1"/>
      <c r="P1241" s="3" t="s">
        <v>21</v>
      </c>
      <c r="Q1241" s="1"/>
    </row>
    <row r="1242" spans="1:17" ht="14" x14ac:dyDescent="0.15">
      <c r="A1242" s="2">
        <v>43695.689422210649</v>
      </c>
      <c r="B1242" s="3" t="s">
        <v>97</v>
      </c>
      <c r="C1242" s="3" t="s">
        <v>101</v>
      </c>
      <c r="D1242" s="3" t="s">
        <v>23</v>
      </c>
      <c r="E1242" s="1"/>
      <c r="F1242" s="1"/>
      <c r="G1242" s="3" t="s">
        <v>18</v>
      </c>
      <c r="H1242" s="3" t="s">
        <v>20</v>
      </c>
      <c r="I1242" s="1" t="s">
        <v>1955</v>
      </c>
      <c r="L1242" s="1"/>
      <c r="N1242" s="1"/>
      <c r="O1242" s="1"/>
      <c r="Q1242" s="1"/>
    </row>
    <row r="1243" spans="1:17" ht="13" x14ac:dyDescent="0.15">
      <c r="A1243" s="2">
        <v>43695.713482604166</v>
      </c>
      <c r="B1243" s="3" t="s">
        <v>37</v>
      </c>
      <c r="C1243" s="3" t="s">
        <v>29</v>
      </c>
      <c r="D1243" s="3" t="s">
        <v>23</v>
      </c>
      <c r="E1243" s="1"/>
      <c r="F1243" s="1"/>
      <c r="I1243" s="1"/>
      <c r="L1243" s="1"/>
      <c r="M1243" s="3" t="s">
        <v>20</v>
      </c>
      <c r="N1243" s="1"/>
      <c r="O1243" s="1"/>
      <c r="Q1243" s="1"/>
    </row>
    <row r="1244" spans="1:17" ht="14" x14ac:dyDescent="0.15">
      <c r="A1244" s="2">
        <v>43696.328231064814</v>
      </c>
      <c r="B1244" s="3" t="s">
        <v>22</v>
      </c>
      <c r="C1244" s="3" t="s">
        <v>17</v>
      </c>
      <c r="D1244" s="3" t="s">
        <v>23</v>
      </c>
      <c r="E1244" s="1" t="s">
        <v>1956</v>
      </c>
      <c r="F1244" s="1"/>
      <c r="I1244" s="1"/>
      <c r="L1244" s="1"/>
      <c r="N1244" s="1"/>
      <c r="O1244" s="1" t="s">
        <v>1957</v>
      </c>
      <c r="P1244" s="3" t="s">
        <v>26</v>
      </c>
      <c r="Q1244" s="1" t="s">
        <v>1958</v>
      </c>
    </row>
    <row r="1245" spans="1:17" ht="42" x14ac:dyDescent="0.15">
      <c r="A1245" s="2">
        <v>43696.504689328707</v>
      </c>
      <c r="B1245" s="3" t="s">
        <v>37</v>
      </c>
      <c r="C1245" s="3" t="s">
        <v>98</v>
      </c>
      <c r="D1245" s="3" t="s">
        <v>23</v>
      </c>
      <c r="E1245" s="1" t="s">
        <v>1959</v>
      </c>
      <c r="F1245" s="1"/>
      <c r="I1245" s="1"/>
      <c r="L1245" s="1"/>
      <c r="M1245" s="3" t="s">
        <v>26</v>
      </c>
      <c r="N1245" s="1" t="s">
        <v>1960</v>
      </c>
      <c r="O1245" s="1"/>
      <c r="P1245" s="3" t="s">
        <v>26</v>
      </c>
      <c r="Q1245" s="1" t="s">
        <v>1961</v>
      </c>
    </row>
    <row r="1246" spans="1:17" ht="14" x14ac:dyDescent="0.15">
      <c r="A1246" s="2">
        <v>43696.546075150458</v>
      </c>
      <c r="B1246" s="3" t="s">
        <v>22</v>
      </c>
      <c r="C1246" s="3" t="s">
        <v>29</v>
      </c>
      <c r="D1246" s="3" t="s">
        <v>23</v>
      </c>
      <c r="E1246" s="1" t="s">
        <v>1962</v>
      </c>
      <c r="F1246" s="1"/>
      <c r="I1246" s="1"/>
      <c r="L1246" s="1"/>
      <c r="N1246" s="1"/>
      <c r="O1246" s="1" t="s">
        <v>573</v>
      </c>
      <c r="P1246" s="3" t="s">
        <v>26</v>
      </c>
      <c r="Q1246" s="1" t="s">
        <v>1963</v>
      </c>
    </row>
    <row r="1247" spans="1:17" ht="28" x14ac:dyDescent="0.15">
      <c r="A1247" s="2">
        <v>43696.64833369213</v>
      </c>
      <c r="B1247" s="3" t="s">
        <v>16</v>
      </c>
      <c r="C1247" s="3" t="s">
        <v>50</v>
      </c>
      <c r="D1247" s="3" t="s">
        <v>68</v>
      </c>
      <c r="E1247" s="1" t="s">
        <v>1964</v>
      </c>
      <c r="F1247" s="1"/>
      <c r="I1247" s="1"/>
      <c r="J1247" s="3" t="s">
        <v>18</v>
      </c>
      <c r="K1247" s="3" t="s">
        <v>19</v>
      </c>
      <c r="L1247" s="1" t="s">
        <v>1965</v>
      </c>
      <c r="N1247" s="1"/>
      <c r="O1247" s="1"/>
      <c r="P1247" s="3" t="s">
        <v>26</v>
      </c>
      <c r="Q1247" s="1" t="s">
        <v>1966</v>
      </c>
    </row>
    <row r="1248" spans="1:17" ht="13" x14ac:dyDescent="0.15">
      <c r="A1248" s="2">
        <v>43696.653484525465</v>
      </c>
      <c r="B1248" s="3" t="s">
        <v>16</v>
      </c>
      <c r="C1248" s="3" t="s">
        <v>29</v>
      </c>
      <c r="D1248" s="3" t="s">
        <v>23</v>
      </c>
      <c r="E1248" s="1"/>
      <c r="F1248" s="1"/>
      <c r="I1248" s="1"/>
      <c r="J1248" s="3" t="s">
        <v>18</v>
      </c>
      <c r="K1248" s="3" t="s">
        <v>19</v>
      </c>
      <c r="L1248" s="1"/>
      <c r="N1248" s="1"/>
      <c r="O1248" s="1"/>
      <c r="P1248" s="3" t="s">
        <v>26</v>
      </c>
      <c r="Q1248" s="1"/>
    </row>
    <row r="1249" spans="1:17" ht="13" x14ac:dyDescent="0.15">
      <c r="A1249" s="2">
        <v>43696.69416024306</v>
      </c>
      <c r="B1249" s="3" t="s">
        <v>16</v>
      </c>
      <c r="C1249" s="3" t="s">
        <v>50</v>
      </c>
      <c r="D1249" s="3" t="s">
        <v>23</v>
      </c>
      <c r="E1249" s="1"/>
      <c r="F1249" s="1"/>
      <c r="I1249" s="1"/>
      <c r="J1249" s="3" t="s">
        <v>36</v>
      </c>
      <c r="L1249" s="1"/>
      <c r="N1249" s="1"/>
      <c r="O1249" s="1"/>
      <c r="P1249" s="3" t="s">
        <v>26</v>
      </c>
      <c r="Q1249" s="1"/>
    </row>
    <row r="1250" spans="1:17" ht="70" x14ac:dyDescent="0.15">
      <c r="A1250" s="2">
        <v>43696.697495509259</v>
      </c>
      <c r="B1250" s="3" t="s">
        <v>22</v>
      </c>
      <c r="C1250" s="3" t="s">
        <v>19</v>
      </c>
      <c r="D1250" s="3" t="s">
        <v>23</v>
      </c>
      <c r="E1250" s="1" t="s">
        <v>1967</v>
      </c>
      <c r="F1250" s="1"/>
      <c r="I1250" s="1"/>
      <c r="L1250" s="1"/>
      <c r="N1250" s="1"/>
      <c r="O1250" s="1" t="s">
        <v>1968</v>
      </c>
      <c r="P1250" s="3" t="s">
        <v>26</v>
      </c>
      <c r="Q1250" s="1" t="s">
        <v>1969</v>
      </c>
    </row>
    <row r="1251" spans="1:17" ht="28" x14ac:dyDescent="0.15">
      <c r="A1251" s="2">
        <v>43696.968580069442</v>
      </c>
      <c r="B1251" s="3" t="s">
        <v>16</v>
      </c>
      <c r="C1251" s="3" t="s">
        <v>19</v>
      </c>
      <c r="D1251" s="3" t="s">
        <v>23</v>
      </c>
      <c r="E1251" s="1" t="s">
        <v>1970</v>
      </c>
      <c r="F1251" s="1"/>
      <c r="I1251" s="1"/>
      <c r="J1251" s="3" t="s">
        <v>36</v>
      </c>
      <c r="K1251" s="3" t="s">
        <v>19</v>
      </c>
      <c r="L1251" s="1" t="s">
        <v>1971</v>
      </c>
      <c r="N1251" s="1"/>
      <c r="O1251" s="1"/>
      <c r="P1251" s="3" t="s">
        <v>26</v>
      </c>
      <c r="Q1251" s="1" t="s">
        <v>1972</v>
      </c>
    </row>
    <row r="1252" spans="1:17" ht="13" x14ac:dyDescent="0.15">
      <c r="A1252" s="2">
        <v>43697.128200185187</v>
      </c>
      <c r="B1252" s="3" t="s">
        <v>22</v>
      </c>
      <c r="C1252" s="3" t="s">
        <v>90</v>
      </c>
      <c r="D1252" s="3" t="s">
        <v>23</v>
      </c>
      <c r="E1252" s="1"/>
      <c r="F1252" s="1"/>
      <c r="I1252" s="1"/>
      <c r="L1252" s="1"/>
      <c r="N1252" s="1"/>
      <c r="O1252" s="1"/>
      <c r="P1252" s="3" t="s">
        <v>26</v>
      </c>
      <c r="Q1252" s="1"/>
    </row>
    <row r="1253" spans="1:17" ht="98" x14ac:dyDescent="0.15">
      <c r="A1253" s="2">
        <v>43697.578090960647</v>
      </c>
      <c r="B1253" s="3" t="s">
        <v>97</v>
      </c>
      <c r="C1253" s="3" t="s">
        <v>156</v>
      </c>
      <c r="D1253" s="3" t="s">
        <v>23</v>
      </c>
      <c r="E1253" s="1" t="s">
        <v>1973</v>
      </c>
      <c r="F1253" s="1"/>
      <c r="G1253" s="3" t="s">
        <v>18</v>
      </c>
      <c r="H1253" s="3" t="s">
        <v>20</v>
      </c>
      <c r="I1253" s="1" t="s">
        <v>1974</v>
      </c>
      <c r="L1253" s="1"/>
      <c r="N1253" s="1"/>
      <c r="O1253" s="1"/>
      <c r="P1253" s="3" t="s">
        <v>26</v>
      </c>
      <c r="Q1253" s="1" t="s">
        <v>1975</v>
      </c>
    </row>
    <row r="1254" spans="1:17" ht="84" x14ac:dyDescent="0.15">
      <c r="A1254" s="2">
        <v>43698.065508148153</v>
      </c>
      <c r="B1254" s="3" t="s">
        <v>37</v>
      </c>
      <c r="C1254" s="3" t="s">
        <v>411</v>
      </c>
      <c r="D1254" s="3" t="s">
        <v>23</v>
      </c>
      <c r="E1254" s="1" t="s">
        <v>1976</v>
      </c>
      <c r="F1254" s="1"/>
      <c r="I1254" s="1"/>
      <c r="L1254" s="1"/>
      <c r="M1254" s="3" t="s">
        <v>20</v>
      </c>
      <c r="N1254" s="1" t="s">
        <v>1977</v>
      </c>
      <c r="O1254" s="1"/>
      <c r="P1254" s="3" t="s">
        <v>26</v>
      </c>
      <c r="Q1254" s="1" t="s">
        <v>1978</v>
      </c>
    </row>
    <row r="1255" spans="1:17" ht="42" x14ac:dyDescent="0.15">
      <c r="A1255" s="2">
        <v>43698.275752696762</v>
      </c>
      <c r="B1255" s="3" t="s">
        <v>22</v>
      </c>
      <c r="C1255" s="3" t="s">
        <v>29</v>
      </c>
      <c r="D1255" s="3" t="s">
        <v>23</v>
      </c>
      <c r="E1255" s="1" t="s">
        <v>1979</v>
      </c>
      <c r="F1255" s="1"/>
      <c r="I1255" s="1"/>
      <c r="L1255" s="1"/>
      <c r="N1255" s="1"/>
      <c r="O1255" s="1" t="s">
        <v>1980</v>
      </c>
      <c r="P1255" s="3" t="s">
        <v>26</v>
      </c>
      <c r="Q1255" s="1"/>
    </row>
    <row r="1256" spans="1:17" ht="42" x14ac:dyDescent="0.15">
      <c r="A1256" s="2">
        <v>43698.404955150458</v>
      </c>
      <c r="B1256" s="3" t="s">
        <v>16</v>
      </c>
      <c r="C1256" s="3" t="s">
        <v>31</v>
      </c>
      <c r="D1256" s="3" t="s">
        <v>23</v>
      </c>
      <c r="E1256" s="1" t="s">
        <v>1981</v>
      </c>
      <c r="F1256" s="1"/>
      <c r="I1256" s="1"/>
      <c r="J1256" s="3" t="s">
        <v>18</v>
      </c>
      <c r="K1256" s="3" t="s">
        <v>19</v>
      </c>
      <c r="L1256" s="1" t="s">
        <v>1982</v>
      </c>
      <c r="N1256" s="1"/>
      <c r="O1256" s="1"/>
      <c r="P1256" s="3" t="s">
        <v>26</v>
      </c>
      <c r="Q1256" s="1"/>
    </row>
    <row r="1257" spans="1:17" ht="13" x14ac:dyDescent="0.15">
      <c r="A1257" s="2">
        <v>43698.442475300923</v>
      </c>
      <c r="B1257" s="3" t="s">
        <v>16</v>
      </c>
      <c r="C1257" s="3" t="s">
        <v>19</v>
      </c>
      <c r="D1257" s="3" t="s">
        <v>23</v>
      </c>
      <c r="E1257" s="1"/>
      <c r="F1257" s="1"/>
      <c r="I1257" s="1"/>
      <c r="J1257" s="3" t="s">
        <v>36</v>
      </c>
      <c r="K1257" s="3" t="s">
        <v>19</v>
      </c>
      <c r="L1257" s="1"/>
      <c r="N1257" s="1"/>
      <c r="O1257" s="1"/>
      <c r="P1257" s="3" t="s">
        <v>26</v>
      </c>
      <c r="Q1257" s="1"/>
    </row>
    <row r="1258" spans="1:17" ht="14" x14ac:dyDescent="0.15">
      <c r="A1258" s="2">
        <v>43698.568193645835</v>
      </c>
      <c r="B1258" s="3" t="s">
        <v>16</v>
      </c>
      <c r="C1258" s="3" t="s">
        <v>29</v>
      </c>
      <c r="D1258" s="3" t="s">
        <v>23</v>
      </c>
      <c r="E1258" s="1"/>
      <c r="F1258" s="1"/>
      <c r="I1258" s="1"/>
      <c r="J1258" s="3" t="s">
        <v>18</v>
      </c>
      <c r="K1258" s="3" t="s">
        <v>19</v>
      </c>
      <c r="L1258" s="1" t="s">
        <v>1983</v>
      </c>
      <c r="N1258" s="1"/>
      <c r="O1258" s="1"/>
      <c r="P1258" s="3" t="s">
        <v>26</v>
      </c>
      <c r="Q1258" s="1"/>
    </row>
    <row r="1259" spans="1:17" ht="28" x14ac:dyDescent="0.15">
      <c r="A1259" s="2">
        <v>43698.856272719902</v>
      </c>
      <c r="B1259" s="3" t="s">
        <v>22</v>
      </c>
      <c r="C1259" s="3" t="s">
        <v>120</v>
      </c>
      <c r="D1259" s="3" t="s">
        <v>23</v>
      </c>
      <c r="E1259" s="1" t="s">
        <v>1984</v>
      </c>
      <c r="F1259" s="1"/>
      <c r="I1259" s="1"/>
      <c r="L1259" s="1"/>
      <c r="N1259" s="1"/>
      <c r="O1259" s="1" t="s">
        <v>1985</v>
      </c>
      <c r="P1259" s="3" t="s">
        <v>26</v>
      </c>
      <c r="Q1259" s="1" t="s">
        <v>1986</v>
      </c>
    </row>
    <row r="1260" spans="1:17" ht="42" x14ac:dyDescent="0.15">
      <c r="A1260" s="2">
        <v>43699.367489722223</v>
      </c>
      <c r="B1260" s="3" t="s">
        <v>37</v>
      </c>
      <c r="C1260" s="3" t="s">
        <v>29</v>
      </c>
      <c r="D1260" s="3" t="s">
        <v>23</v>
      </c>
      <c r="E1260" s="1" t="s">
        <v>1987</v>
      </c>
      <c r="F1260" s="1"/>
      <c r="I1260" s="1"/>
      <c r="L1260" s="1"/>
      <c r="N1260" s="1"/>
      <c r="O1260" s="1" t="s">
        <v>1988</v>
      </c>
      <c r="P1260" s="3" t="s">
        <v>26</v>
      </c>
      <c r="Q1260" s="1" t="s">
        <v>1989</v>
      </c>
    </row>
    <row r="1261" spans="1:17" ht="13" x14ac:dyDescent="0.15">
      <c r="A1261" s="2">
        <v>43699.914358321759</v>
      </c>
      <c r="B1261" s="3" t="s">
        <v>22</v>
      </c>
      <c r="C1261" s="3" t="s">
        <v>29</v>
      </c>
      <c r="D1261" s="3" t="s">
        <v>23</v>
      </c>
      <c r="E1261" s="1"/>
      <c r="F1261" s="1"/>
      <c r="I1261" s="1"/>
      <c r="L1261" s="1"/>
      <c r="N1261" s="1"/>
      <c r="O1261" s="1"/>
      <c r="P1261" s="3" t="s">
        <v>26</v>
      </c>
      <c r="Q1261" s="1"/>
    </row>
    <row r="1262" spans="1:17" ht="42" x14ac:dyDescent="0.15">
      <c r="A1262" s="2">
        <v>43700.169512939814</v>
      </c>
      <c r="B1262" s="3" t="s">
        <v>22</v>
      </c>
      <c r="C1262" s="3" t="s">
        <v>17</v>
      </c>
      <c r="D1262" s="3" t="s">
        <v>23</v>
      </c>
      <c r="E1262" s="1" t="s">
        <v>1990</v>
      </c>
      <c r="F1262" s="1"/>
      <c r="I1262" s="1"/>
      <c r="L1262" s="1"/>
      <c r="N1262" s="1"/>
      <c r="O1262" s="1" t="s">
        <v>1991</v>
      </c>
      <c r="P1262" s="3" t="s">
        <v>20</v>
      </c>
      <c r="Q1262" s="1" t="s">
        <v>1992</v>
      </c>
    </row>
    <row r="1263" spans="1:17" ht="13" x14ac:dyDescent="0.15">
      <c r="A1263" s="2">
        <v>43700.33464799769</v>
      </c>
      <c r="B1263" s="3" t="s">
        <v>37</v>
      </c>
      <c r="C1263" s="3" t="s">
        <v>50</v>
      </c>
      <c r="D1263" s="3" t="s">
        <v>23</v>
      </c>
      <c r="E1263" s="1"/>
      <c r="F1263" s="1"/>
      <c r="I1263" s="1"/>
      <c r="L1263" s="1"/>
      <c r="M1263" s="3" t="s">
        <v>20</v>
      </c>
      <c r="N1263" s="1"/>
      <c r="O1263" s="1"/>
      <c r="P1263" s="3" t="s">
        <v>26</v>
      </c>
      <c r="Q1263" s="1"/>
    </row>
    <row r="1264" spans="1:17" ht="28" x14ac:dyDescent="0.15">
      <c r="A1264" s="2">
        <v>43700.64107006944</v>
      </c>
      <c r="B1264" s="3" t="s">
        <v>16</v>
      </c>
      <c r="C1264" s="3" t="s">
        <v>50</v>
      </c>
      <c r="D1264" s="3" t="s">
        <v>472</v>
      </c>
      <c r="E1264" s="1" t="s">
        <v>1993</v>
      </c>
      <c r="F1264" s="1"/>
      <c r="I1264" s="1"/>
      <c r="J1264" s="3" t="s">
        <v>18</v>
      </c>
      <c r="K1264" s="3" t="s">
        <v>19</v>
      </c>
      <c r="L1264" s="1" t="s">
        <v>1994</v>
      </c>
      <c r="N1264" s="1"/>
      <c r="O1264" s="1"/>
      <c r="P1264" s="3" t="s">
        <v>20</v>
      </c>
      <c r="Q1264" s="1" t="s">
        <v>1995</v>
      </c>
    </row>
    <row r="1265" spans="1:17" ht="13" x14ac:dyDescent="0.15">
      <c r="A1265" s="2">
        <v>43700.676581747684</v>
      </c>
      <c r="B1265" s="3" t="s">
        <v>16</v>
      </c>
      <c r="C1265" s="3" t="s">
        <v>31</v>
      </c>
      <c r="D1265" s="3" t="s">
        <v>23</v>
      </c>
      <c r="E1265" s="1"/>
      <c r="F1265" s="1"/>
      <c r="I1265" s="1"/>
      <c r="J1265" s="3" t="s">
        <v>18</v>
      </c>
      <c r="K1265" s="3" t="s">
        <v>19</v>
      </c>
      <c r="L1265" s="1"/>
      <c r="N1265" s="1"/>
      <c r="O1265" s="1"/>
      <c r="P1265" s="3" t="s">
        <v>26</v>
      </c>
      <c r="Q1265" s="1"/>
    </row>
    <row r="1266" spans="1:17" ht="42" x14ac:dyDescent="0.15">
      <c r="A1266" s="2">
        <v>43700.707230810185</v>
      </c>
      <c r="B1266" s="3" t="s">
        <v>16</v>
      </c>
      <c r="C1266" s="3" t="s">
        <v>29</v>
      </c>
      <c r="D1266" s="3" t="s">
        <v>23</v>
      </c>
      <c r="E1266" s="1" t="s">
        <v>1996</v>
      </c>
      <c r="F1266" s="1"/>
      <c r="I1266" s="1"/>
      <c r="J1266" s="3" t="s">
        <v>36</v>
      </c>
      <c r="K1266" s="3" t="s">
        <v>105</v>
      </c>
      <c r="L1266" s="1" t="s">
        <v>1997</v>
      </c>
      <c r="N1266" s="1"/>
      <c r="O1266" s="1"/>
      <c r="P1266" s="3" t="s">
        <v>26</v>
      </c>
      <c r="Q1266" s="1" t="s">
        <v>1998</v>
      </c>
    </row>
    <row r="1267" spans="1:17" ht="14" x14ac:dyDescent="0.15">
      <c r="A1267" s="2">
        <v>43700.761473298611</v>
      </c>
      <c r="B1267" s="3" t="s">
        <v>16</v>
      </c>
      <c r="C1267" s="3" t="s">
        <v>50</v>
      </c>
      <c r="D1267" s="3" t="s">
        <v>68</v>
      </c>
      <c r="E1267" s="1" t="s">
        <v>1999</v>
      </c>
      <c r="F1267" s="1"/>
      <c r="I1267" s="1"/>
      <c r="J1267" s="3" t="s">
        <v>43</v>
      </c>
      <c r="K1267" s="3" t="s">
        <v>19</v>
      </c>
      <c r="L1267" s="1" t="s">
        <v>2000</v>
      </c>
      <c r="N1267" s="1"/>
      <c r="O1267" s="1"/>
      <c r="P1267" s="3" t="s">
        <v>20</v>
      </c>
      <c r="Q1267" s="1" t="s">
        <v>155</v>
      </c>
    </row>
    <row r="1268" spans="1:17" ht="13" x14ac:dyDescent="0.15">
      <c r="A1268" s="2">
        <v>43700.915267800927</v>
      </c>
      <c r="B1268" s="3" t="s">
        <v>22</v>
      </c>
      <c r="C1268" s="3" t="s">
        <v>411</v>
      </c>
      <c r="D1268" s="9" t="s">
        <v>368</v>
      </c>
      <c r="E1268" s="1"/>
      <c r="F1268" s="1"/>
      <c r="I1268" s="1"/>
      <c r="L1268" s="1"/>
      <c r="N1268" s="1"/>
      <c r="O1268" s="1"/>
      <c r="P1268" s="3" t="s">
        <v>26</v>
      </c>
      <c r="Q1268" s="1"/>
    </row>
    <row r="1269" spans="1:17" ht="70" x14ac:dyDescent="0.15">
      <c r="A1269" s="2">
        <v>43701.001366400465</v>
      </c>
      <c r="B1269" s="3" t="s">
        <v>22</v>
      </c>
      <c r="C1269" s="3" t="s">
        <v>50</v>
      </c>
      <c r="D1269" s="3" t="s">
        <v>68</v>
      </c>
      <c r="E1269" s="1" t="s">
        <v>2001</v>
      </c>
      <c r="F1269" s="1"/>
      <c r="I1269" s="1"/>
      <c r="L1269" s="1"/>
      <c r="N1269" s="1"/>
      <c r="O1269" s="1" t="s">
        <v>2002</v>
      </c>
      <c r="P1269" s="3" t="s">
        <v>26</v>
      </c>
      <c r="Q1269" s="1" t="s">
        <v>2003</v>
      </c>
    </row>
    <row r="1270" spans="1:17" ht="56" x14ac:dyDescent="0.15">
      <c r="A1270" s="2">
        <v>43701.253276747681</v>
      </c>
      <c r="B1270" s="3" t="s">
        <v>22</v>
      </c>
      <c r="C1270" s="3" t="s">
        <v>19</v>
      </c>
      <c r="D1270" s="3" t="s">
        <v>23</v>
      </c>
      <c r="E1270" s="1" t="s">
        <v>2004</v>
      </c>
      <c r="F1270" s="1"/>
      <c r="I1270" s="1"/>
      <c r="L1270" s="1"/>
      <c r="N1270" s="1"/>
      <c r="O1270" s="1" t="s">
        <v>2005</v>
      </c>
      <c r="P1270" s="3" t="s">
        <v>26</v>
      </c>
      <c r="Q1270" s="1" t="s">
        <v>2006</v>
      </c>
    </row>
    <row r="1271" spans="1:17" ht="13" x14ac:dyDescent="0.15">
      <c r="A1271" s="2">
        <v>43701.544829513892</v>
      </c>
      <c r="B1271" s="3" t="s">
        <v>16</v>
      </c>
      <c r="C1271" s="3" t="s">
        <v>17</v>
      </c>
      <c r="D1271" s="3" t="s">
        <v>23</v>
      </c>
      <c r="E1271" s="1"/>
      <c r="F1271" s="1"/>
      <c r="I1271" s="1"/>
      <c r="J1271" s="3" t="s">
        <v>43</v>
      </c>
      <c r="K1271" s="3" t="s">
        <v>19</v>
      </c>
      <c r="L1271" s="1"/>
      <c r="N1271" s="1"/>
      <c r="O1271" s="1"/>
      <c r="P1271" s="3" t="s">
        <v>20</v>
      </c>
      <c r="Q1271" s="1"/>
    </row>
    <row r="1272" spans="1:17" ht="28" x14ac:dyDescent="0.15">
      <c r="A1272" s="2">
        <v>43701.600606261578</v>
      </c>
      <c r="B1272" s="3" t="s">
        <v>16</v>
      </c>
      <c r="C1272" s="3" t="s">
        <v>29</v>
      </c>
      <c r="D1272" s="3" t="s">
        <v>23</v>
      </c>
      <c r="E1272" s="1" t="s">
        <v>2007</v>
      </c>
      <c r="F1272" s="1"/>
      <c r="I1272" s="1"/>
      <c r="J1272" s="3" t="s">
        <v>36</v>
      </c>
      <c r="K1272" s="3" t="s">
        <v>19</v>
      </c>
      <c r="L1272" s="1" t="s">
        <v>2008</v>
      </c>
      <c r="N1272" s="1"/>
      <c r="O1272" s="1"/>
      <c r="P1272" s="3" t="s">
        <v>26</v>
      </c>
      <c r="Q1272" s="1" t="s">
        <v>2009</v>
      </c>
    </row>
    <row r="1273" spans="1:17" ht="28" x14ac:dyDescent="0.15">
      <c r="A1273" s="2">
        <v>43701.681324178237</v>
      </c>
      <c r="B1273" s="3" t="s">
        <v>22</v>
      </c>
      <c r="C1273" s="3" t="s">
        <v>29</v>
      </c>
      <c r="D1273" s="3" t="s">
        <v>23</v>
      </c>
      <c r="E1273" s="1" t="s">
        <v>2010</v>
      </c>
      <c r="F1273" s="1"/>
      <c r="I1273" s="1"/>
      <c r="L1273" s="1"/>
      <c r="N1273" s="1"/>
      <c r="O1273" s="1" t="s">
        <v>2011</v>
      </c>
      <c r="P1273" s="3" t="s">
        <v>20</v>
      </c>
      <c r="Q1273" s="1" t="s">
        <v>2012</v>
      </c>
    </row>
    <row r="1274" spans="1:17" ht="28" x14ac:dyDescent="0.15">
      <c r="A1274" s="2">
        <v>43702.19392730324</v>
      </c>
      <c r="B1274" s="3" t="s">
        <v>37</v>
      </c>
      <c r="C1274" s="3" t="s">
        <v>50</v>
      </c>
      <c r="D1274" s="3" t="s">
        <v>23</v>
      </c>
      <c r="E1274" s="1" t="s">
        <v>2013</v>
      </c>
      <c r="F1274" s="1"/>
      <c r="I1274" s="1"/>
      <c r="L1274" s="1"/>
      <c r="M1274" s="3" t="s">
        <v>20</v>
      </c>
      <c r="N1274" s="1" t="s">
        <v>2014</v>
      </c>
      <c r="O1274" s="1"/>
      <c r="P1274" s="3" t="s">
        <v>26</v>
      </c>
      <c r="Q1274" s="1" t="s">
        <v>2015</v>
      </c>
    </row>
    <row r="1275" spans="1:17" ht="70" x14ac:dyDescent="0.15">
      <c r="A1275" s="2">
        <v>43702.53046263889</v>
      </c>
      <c r="B1275" s="3" t="s">
        <v>97</v>
      </c>
      <c r="C1275" s="3" t="s">
        <v>279</v>
      </c>
      <c r="D1275" s="3" t="s">
        <v>23</v>
      </c>
      <c r="E1275" s="1" t="s">
        <v>2016</v>
      </c>
      <c r="F1275" s="1"/>
      <c r="G1275" s="3" t="s">
        <v>43</v>
      </c>
      <c r="H1275" s="3" t="s">
        <v>26</v>
      </c>
      <c r="I1275" s="1" t="s">
        <v>2017</v>
      </c>
      <c r="J1275" s="3" t="s">
        <v>43</v>
      </c>
      <c r="L1275" s="1" t="s">
        <v>2018</v>
      </c>
      <c r="N1275" s="1"/>
      <c r="O1275" s="1"/>
      <c r="P1275" s="3" t="s">
        <v>26</v>
      </c>
      <c r="Q1275" s="1" t="s">
        <v>2019</v>
      </c>
    </row>
    <row r="1276" spans="1:17" ht="14" x14ac:dyDescent="0.15">
      <c r="A1276" s="2">
        <v>43702.769108472217</v>
      </c>
      <c r="B1276" s="3" t="s">
        <v>16</v>
      </c>
      <c r="C1276" s="3" t="s">
        <v>50</v>
      </c>
      <c r="D1276" s="3" t="s">
        <v>378</v>
      </c>
      <c r="E1276" s="1" t="s">
        <v>2020</v>
      </c>
      <c r="F1276" s="1"/>
      <c r="I1276" s="1"/>
      <c r="J1276" s="3" t="s">
        <v>36</v>
      </c>
      <c r="K1276" s="3" t="s">
        <v>19</v>
      </c>
      <c r="L1276" s="1"/>
      <c r="N1276" s="1"/>
      <c r="O1276" s="1"/>
      <c r="P1276" s="3" t="s">
        <v>26</v>
      </c>
      <c r="Q1276" s="1"/>
    </row>
    <row r="1277" spans="1:17" ht="42" x14ac:dyDescent="0.15">
      <c r="A1277" s="2">
        <v>43703.492952199071</v>
      </c>
      <c r="B1277" s="3" t="s">
        <v>22</v>
      </c>
      <c r="C1277" s="3" t="s">
        <v>29</v>
      </c>
      <c r="D1277" s="3" t="s">
        <v>23</v>
      </c>
      <c r="E1277" s="1" t="s">
        <v>2021</v>
      </c>
      <c r="F1277" s="1"/>
      <c r="I1277" s="1"/>
      <c r="L1277" s="1"/>
      <c r="N1277" s="1"/>
      <c r="O1277" s="1" t="s">
        <v>2022</v>
      </c>
      <c r="P1277" s="3" t="s">
        <v>26</v>
      </c>
      <c r="Q1277" s="1" t="s">
        <v>2023</v>
      </c>
    </row>
    <row r="1278" spans="1:17" ht="28" x14ac:dyDescent="0.15">
      <c r="A1278" s="2">
        <v>43703.729149618055</v>
      </c>
      <c r="B1278" s="3" t="s">
        <v>16</v>
      </c>
      <c r="C1278" s="3" t="s">
        <v>295</v>
      </c>
      <c r="D1278" s="9" t="s">
        <v>23</v>
      </c>
      <c r="E1278" s="1" t="s">
        <v>2024</v>
      </c>
      <c r="F1278" s="1"/>
      <c r="I1278" s="1"/>
      <c r="J1278" s="3" t="s">
        <v>43</v>
      </c>
      <c r="K1278" s="3" t="s">
        <v>2025</v>
      </c>
      <c r="L1278" s="1"/>
      <c r="N1278" s="1"/>
      <c r="O1278" s="1"/>
      <c r="P1278" s="3" t="s">
        <v>26</v>
      </c>
      <c r="Q1278" s="1"/>
    </row>
    <row r="1279" spans="1:17" ht="28" x14ac:dyDescent="0.15">
      <c r="A1279" s="2">
        <v>43703.822724872683</v>
      </c>
      <c r="B1279" s="3" t="s">
        <v>22</v>
      </c>
      <c r="C1279" s="3" t="s">
        <v>19</v>
      </c>
      <c r="D1279" s="3" t="s">
        <v>23</v>
      </c>
      <c r="E1279" s="1" t="s">
        <v>2026</v>
      </c>
      <c r="F1279" s="1"/>
      <c r="I1279" s="1"/>
      <c r="L1279" s="1"/>
      <c r="N1279" s="1"/>
      <c r="O1279" s="1" t="s">
        <v>2027</v>
      </c>
      <c r="P1279" s="3" t="s">
        <v>26</v>
      </c>
      <c r="Q1279" s="1"/>
    </row>
    <row r="1280" spans="1:17" ht="28" x14ac:dyDescent="0.15">
      <c r="A1280" s="2">
        <v>43703.961702106477</v>
      </c>
      <c r="B1280" s="3" t="s">
        <v>37</v>
      </c>
      <c r="C1280" s="3" t="s">
        <v>29</v>
      </c>
      <c r="D1280" s="3" t="s">
        <v>23</v>
      </c>
      <c r="E1280" s="1" t="s">
        <v>2028</v>
      </c>
      <c r="F1280" s="1"/>
      <c r="I1280" s="1"/>
      <c r="L1280" s="1"/>
      <c r="M1280" s="3" t="s">
        <v>20</v>
      </c>
      <c r="N1280" s="1"/>
      <c r="O1280" s="1"/>
      <c r="P1280" s="3" t="s">
        <v>26</v>
      </c>
      <c r="Q1280" s="1" t="s">
        <v>2029</v>
      </c>
    </row>
    <row r="1281" spans="1:17" ht="13" x14ac:dyDescent="0.15">
      <c r="A1281" s="2">
        <v>43703.98645733796</v>
      </c>
      <c r="B1281" s="3" t="s">
        <v>22</v>
      </c>
      <c r="C1281" s="3" t="s">
        <v>29</v>
      </c>
      <c r="D1281" s="3" t="s">
        <v>23</v>
      </c>
      <c r="E1281" s="1"/>
      <c r="F1281" s="1"/>
      <c r="I1281" s="1"/>
      <c r="L1281" s="1"/>
      <c r="N1281" s="1"/>
      <c r="O1281" s="1"/>
      <c r="P1281" s="3" t="s">
        <v>26</v>
      </c>
      <c r="Q1281" s="1"/>
    </row>
    <row r="1282" spans="1:17" ht="13" x14ac:dyDescent="0.15">
      <c r="A1282" s="2">
        <v>43704.009974768516</v>
      </c>
      <c r="B1282" s="3" t="s">
        <v>37</v>
      </c>
      <c r="C1282" s="3" t="s">
        <v>50</v>
      </c>
      <c r="D1282" s="3" t="s">
        <v>378</v>
      </c>
      <c r="E1282" s="1"/>
      <c r="F1282" s="1"/>
      <c r="I1282" s="1"/>
      <c r="L1282" s="1"/>
      <c r="M1282" s="3" t="s">
        <v>20</v>
      </c>
      <c r="N1282" s="1"/>
      <c r="O1282" s="1"/>
      <c r="P1282" s="3" t="s">
        <v>26</v>
      </c>
      <c r="Q1282" s="1"/>
    </row>
    <row r="1283" spans="1:17" ht="70" x14ac:dyDescent="0.15">
      <c r="A1283" s="2">
        <v>43704.321733113422</v>
      </c>
      <c r="B1283" s="3" t="s">
        <v>37</v>
      </c>
      <c r="C1283" s="3" t="s">
        <v>17</v>
      </c>
      <c r="D1283" s="3" t="s">
        <v>472</v>
      </c>
      <c r="E1283" s="1" t="s">
        <v>2030</v>
      </c>
      <c r="F1283" s="1"/>
      <c r="I1283" s="1"/>
      <c r="L1283" s="1"/>
      <c r="M1283" s="3" t="s">
        <v>21</v>
      </c>
      <c r="N1283" s="1"/>
      <c r="O1283" s="1"/>
      <c r="P1283" s="3" t="s">
        <v>26</v>
      </c>
      <c r="Q1283" s="1"/>
    </row>
    <row r="1284" spans="1:17" ht="14" x14ac:dyDescent="0.15">
      <c r="A1284" s="2">
        <v>43704.449279432869</v>
      </c>
      <c r="B1284" s="3" t="s">
        <v>22</v>
      </c>
      <c r="C1284" s="3" t="s">
        <v>17</v>
      </c>
      <c r="D1284" s="3" t="s">
        <v>23</v>
      </c>
      <c r="E1284" s="1"/>
      <c r="F1284" s="1"/>
      <c r="I1284" s="1"/>
      <c r="L1284" s="1"/>
      <c r="N1284" s="1"/>
      <c r="O1284" s="1" t="s">
        <v>1232</v>
      </c>
      <c r="P1284" s="3" t="s">
        <v>26</v>
      </c>
      <c r="Q1284" s="1"/>
    </row>
    <row r="1285" spans="1:17" ht="84" x14ac:dyDescent="0.15">
      <c r="A1285" s="2">
        <v>43704.697491053244</v>
      </c>
      <c r="B1285" s="3" t="s">
        <v>97</v>
      </c>
      <c r="C1285" s="3" t="s">
        <v>101</v>
      </c>
      <c r="D1285" s="3" t="s">
        <v>23</v>
      </c>
      <c r="E1285" s="1" t="s">
        <v>2031</v>
      </c>
      <c r="F1285" s="1"/>
      <c r="G1285" s="3" t="s">
        <v>36</v>
      </c>
      <c r="H1285" s="3" t="s">
        <v>26</v>
      </c>
      <c r="I1285" s="1" t="s">
        <v>2032</v>
      </c>
      <c r="L1285" s="1"/>
      <c r="N1285" s="1"/>
      <c r="O1285" s="1"/>
      <c r="P1285" s="3" t="s">
        <v>26</v>
      </c>
      <c r="Q1285" s="1"/>
    </row>
    <row r="1286" spans="1:17" ht="13" x14ac:dyDescent="0.15">
      <c r="A1286" s="2">
        <v>43704.903297407407</v>
      </c>
      <c r="B1286" s="3" t="s">
        <v>22</v>
      </c>
      <c r="C1286" s="3" t="s">
        <v>19</v>
      </c>
      <c r="D1286" s="3" t="s">
        <v>23</v>
      </c>
      <c r="E1286" s="1"/>
      <c r="F1286" s="1"/>
      <c r="I1286" s="1"/>
      <c r="L1286" s="1"/>
      <c r="N1286" s="1"/>
      <c r="O1286" s="1"/>
      <c r="P1286" s="3" t="s">
        <v>26</v>
      </c>
      <c r="Q1286" s="1"/>
    </row>
    <row r="1287" spans="1:17" ht="28" x14ac:dyDescent="0.15">
      <c r="A1287" s="2">
        <v>43705.23369956018</v>
      </c>
      <c r="B1287" s="3" t="s">
        <v>22</v>
      </c>
      <c r="C1287" s="3" t="s">
        <v>19</v>
      </c>
      <c r="D1287" s="3" t="s">
        <v>23</v>
      </c>
      <c r="E1287" s="1" t="s">
        <v>2033</v>
      </c>
      <c r="F1287" s="1"/>
      <c r="I1287" s="1"/>
      <c r="L1287" s="1"/>
      <c r="N1287" s="1"/>
      <c r="O1287" s="1" t="s">
        <v>2034</v>
      </c>
      <c r="P1287" s="3" t="s">
        <v>26</v>
      </c>
      <c r="Q1287" s="1" t="s">
        <v>736</v>
      </c>
    </row>
    <row r="1288" spans="1:17" ht="56" x14ac:dyDescent="0.15">
      <c r="A1288" s="2">
        <v>43705.438258217589</v>
      </c>
      <c r="B1288" s="3" t="s">
        <v>16</v>
      </c>
      <c r="C1288" s="3" t="s">
        <v>50</v>
      </c>
      <c r="D1288" s="3" t="s">
        <v>472</v>
      </c>
      <c r="E1288" s="1" t="s">
        <v>2035</v>
      </c>
      <c r="F1288" s="1"/>
      <c r="I1288" s="1"/>
      <c r="J1288" s="3" t="s">
        <v>18</v>
      </c>
      <c r="K1288" s="3" t="s">
        <v>19</v>
      </c>
      <c r="L1288" s="1" t="s">
        <v>2036</v>
      </c>
      <c r="N1288" s="1"/>
      <c r="O1288" s="1"/>
      <c r="P1288" s="3" t="s">
        <v>26</v>
      </c>
      <c r="Q1288" s="1"/>
    </row>
    <row r="1289" spans="1:17" ht="13" x14ac:dyDescent="0.15">
      <c r="A1289" s="2">
        <v>43705.445043043983</v>
      </c>
      <c r="B1289" s="3" t="s">
        <v>22</v>
      </c>
      <c r="C1289" s="3" t="s">
        <v>19</v>
      </c>
      <c r="D1289" s="3" t="s">
        <v>23</v>
      </c>
      <c r="E1289" s="1"/>
      <c r="F1289" s="1"/>
      <c r="I1289" s="1"/>
      <c r="L1289" s="1"/>
      <c r="N1289" s="1"/>
      <c r="O1289" s="1"/>
      <c r="P1289" s="3" t="s">
        <v>20</v>
      </c>
      <c r="Q1289" s="1"/>
    </row>
    <row r="1290" spans="1:17" ht="13" x14ac:dyDescent="0.15">
      <c r="A1290" s="2">
        <v>43705.735879039348</v>
      </c>
      <c r="B1290" s="3" t="s">
        <v>16</v>
      </c>
      <c r="C1290" s="3" t="s">
        <v>29</v>
      </c>
      <c r="D1290" s="3" t="s">
        <v>23</v>
      </c>
      <c r="E1290" s="1"/>
      <c r="F1290" s="1"/>
      <c r="I1290" s="1"/>
      <c r="J1290" s="3" t="s">
        <v>18</v>
      </c>
      <c r="K1290" s="3" t="s">
        <v>19</v>
      </c>
      <c r="L1290" s="1"/>
      <c r="N1290" s="1"/>
      <c r="O1290" s="1"/>
      <c r="P1290" s="3" t="s">
        <v>26</v>
      </c>
      <c r="Q1290" s="1"/>
    </row>
    <row r="1291" spans="1:17" ht="42" x14ac:dyDescent="0.15">
      <c r="A1291" s="2">
        <v>43705.939650821761</v>
      </c>
      <c r="B1291" s="3" t="s">
        <v>16</v>
      </c>
      <c r="C1291" s="3" t="s">
        <v>2037</v>
      </c>
      <c r="D1291" s="3" t="s">
        <v>23</v>
      </c>
      <c r="E1291" s="1" t="s">
        <v>2038</v>
      </c>
      <c r="F1291" s="1"/>
      <c r="I1291" s="1"/>
      <c r="J1291" s="3" t="s">
        <v>43</v>
      </c>
      <c r="K1291" s="3" t="s">
        <v>929</v>
      </c>
      <c r="L1291" s="1" t="s">
        <v>2039</v>
      </c>
      <c r="N1291" s="1"/>
      <c r="O1291" s="1"/>
      <c r="P1291" s="3" t="s">
        <v>26</v>
      </c>
      <c r="Q1291" s="1" t="s">
        <v>214</v>
      </c>
    </row>
    <row r="1292" spans="1:17" ht="28" x14ac:dyDescent="0.15">
      <c r="A1292" s="2">
        <v>43705.989974351847</v>
      </c>
      <c r="B1292" s="3" t="s">
        <v>22</v>
      </c>
      <c r="C1292" s="3" t="s">
        <v>19</v>
      </c>
      <c r="D1292" s="3" t="s">
        <v>23</v>
      </c>
      <c r="E1292" s="1" t="s">
        <v>2040</v>
      </c>
      <c r="F1292" s="1"/>
      <c r="I1292" s="1"/>
      <c r="L1292" s="1"/>
      <c r="N1292" s="1"/>
      <c r="O1292" s="1" t="s">
        <v>2041</v>
      </c>
      <c r="P1292" s="3" t="s">
        <v>26</v>
      </c>
      <c r="Q1292" s="1" t="s">
        <v>2042</v>
      </c>
    </row>
    <row r="1293" spans="1:17" ht="14" x14ac:dyDescent="0.15">
      <c r="A1293" s="2">
        <v>43706.427299166666</v>
      </c>
      <c r="B1293" s="3" t="s">
        <v>22</v>
      </c>
      <c r="C1293" s="3" t="s">
        <v>50</v>
      </c>
      <c r="D1293" s="3" t="s">
        <v>23</v>
      </c>
      <c r="E1293" s="1"/>
      <c r="F1293" s="1"/>
      <c r="I1293" s="1"/>
      <c r="L1293" s="1"/>
      <c r="N1293" s="1"/>
      <c r="O1293" s="1"/>
      <c r="P1293" s="3" t="s">
        <v>26</v>
      </c>
      <c r="Q1293" s="1" t="s">
        <v>2043</v>
      </c>
    </row>
    <row r="1294" spans="1:17" ht="14" x14ac:dyDescent="0.15">
      <c r="A1294" s="2">
        <v>43706.730588657403</v>
      </c>
      <c r="B1294" s="3" t="s">
        <v>16</v>
      </c>
      <c r="C1294" s="3" t="s">
        <v>411</v>
      </c>
      <c r="D1294" s="3" t="s">
        <v>68</v>
      </c>
      <c r="E1294" s="1"/>
      <c r="F1294" s="1"/>
      <c r="I1294" s="1"/>
      <c r="J1294" s="3" t="s">
        <v>36</v>
      </c>
      <c r="K1294" s="3" t="s">
        <v>105</v>
      </c>
      <c r="L1294" s="1" t="s">
        <v>2044</v>
      </c>
      <c r="N1294" s="1"/>
      <c r="O1294" s="1"/>
      <c r="P1294" s="3" t="s">
        <v>26</v>
      </c>
      <c r="Q1294" s="1"/>
    </row>
    <row r="1295" spans="1:17" ht="84" x14ac:dyDescent="0.15">
      <c r="A1295" s="2">
        <v>43706.738554618059</v>
      </c>
      <c r="B1295" s="3" t="s">
        <v>16</v>
      </c>
      <c r="C1295" s="3" t="s">
        <v>17</v>
      </c>
      <c r="D1295" s="9" t="s">
        <v>368</v>
      </c>
      <c r="E1295" s="1" t="s">
        <v>2045</v>
      </c>
      <c r="F1295" s="1"/>
      <c r="I1295" s="1"/>
      <c r="J1295" s="3" t="s">
        <v>18</v>
      </c>
      <c r="K1295" s="3" t="s">
        <v>19</v>
      </c>
      <c r="L1295" s="1" t="s">
        <v>2046</v>
      </c>
      <c r="N1295" s="1"/>
      <c r="O1295" s="1"/>
      <c r="P1295" s="3" t="s">
        <v>26</v>
      </c>
      <c r="Q1295" s="1" t="s">
        <v>2047</v>
      </c>
    </row>
    <row r="1296" spans="1:17" ht="28" x14ac:dyDescent="0.15">
      <c r="A1296" s="2">
        <v>43706.887294074069</v>
      </c>
      <c r="B1296" s="3" t="s">
        <v>22</v>
      </c>
      <c r="C1296" s="3" t="s">
        <v>19</v>
      </c>
      <c r="D1296" s="3" t="s">
        <v>23</v>
      </c>
      <c r="E1296" s="1" t="s">
        <v>2048</v>
      </c>
      <c r="F1296" s="1"/>
      <c r="I1296" s="1"/>
      <c r="L1296" s="1"/>
      <c r="N1296" s="1"/>
      <c r="O1296" s="1"/>
      <c r="P1296" s="3" t="s">
        <v>26</v>
      </c>
      <c r="Q1296" s="1"/>
    </row>
    <row r="1297" spans="1:17" ht="42" x14ac:dyDescent="0.15">
      <c r="A1297" s="2">
        <v>43706.910426828705</v>
      </c>
      <c r="B1297" s="3" t="s">
        <v>22</v>
      </c>
      <c r="C1297" s="3" t="s">
        <v>50</v>
      </c>
      <c r="D1297" s="3" t="s">
        <v>23</v>
      </c>
      <c r="E1297" s="1" t="s">
        <v>2049</v>
      </c>
      <c r="F1297" s="1"/>
      <c r="I1297" s="1"/>
      <c r="L1297" s="1"/>
      <c r="N1297" s="1"/>
      <c r="O1297" s="1" t="s">
        <v>2050</v>
      </c>
      <c r="P1297" s="3" t="s">
        <v>26</v>
      </c>
      <c r="Q1297" s="1"/>
    </row>
    <row r="1298" spans="1:17" ht="56" x14ac:dyDescent="0.15">
      <c r="A1298" s="2">
        <v>43706.945917939811</v>
      </c>
      <c r="B1298" s="3" t="s">
        <v>22</v>
      </c>
      <c r="C1298" s="3" t="s">
        <v>29</v>
      </c>
      <c r="D1298" s="3" t="s">
        <v>23</v>
      </c>
      <c r="E1298" s="1" t="s">
        <v>2051</v>
      </c>
      <c r="F1298" s="1"/>
      <c r="I1298" s="1"/>
      <c r="L1298" s="1"/>
      <c r="N1298" s="1"/>
      <c r="O1298" s="1" t="s">
        <v>2052</v>
      </c>
      <c r="P1298" s="3" t="s">
        <v>26</v>
      </c>
      <c r="Q1298" s="1" t="s">
        <v>2053</v>
      </c>
    </row>
    <row r="1299" spans="1:17" ht="42" x14ac:dyDescent="0.15">
      <c r="A1299" s="2">
        <v>43707.027275914355</v>
      </c>
      <c r="B1299" s="3" t="s">
        <v>16</v>
      </c>
      <c r="C1299" s="3" t="s">
        <v>180</v>
      </c>
      <c r="D1299" s="3" t="s">
        <v>23</v>
      </c>
      <c r="E1299" s="1" t="s">
        <v>2054</v>
      </c>
      <c r="F1299" s="1"/>
      <c r="I1299" s="1"/>
      <c r="J1299" s="3" t="s">
        <v>18</v>
      </c>
      <c r="K1299" s="3" t="s">
        <v>19</v>
      </c>
      <c r="L1299" s="1" t="s">
        <v>2055</v>
      </c>
      <c r="N1299" s="1"/>
      <c r="O1299" s="1"/>
      <c r="P1299" s="3" t="s">
        <v>26</v>
      </c>
      <c r="Q1299" s="1" t="s">
        <v>2056</v>
      </c>
    </row>
    <row r="1300" spans="1:17" ht="42" x14ac:dyDescent="0.15">
      <c r="A1300" s="2">
        <v>43707.102943726852</v>
      </c>
      <c r="B1300" s="3" t="s">
        <v>22</v>
      </c>
      <c r="C1300" s="3" t="s">
        <v>17</v>
      </c>
      <c r="D1300" s="3" t="s">
        <v>23</v>
      </c>
      <c r="E1300" s="1" t="s">
        <v>2057</v>
      </c>
      <c r="F1300" s="1"/>
      <c r="I1300" s="1"/>
      <c r="L1300" s="1"/>
      <c r="N1300" s="1"/>
      <c r="O1300" s="1" t="s">
        <v>2058</v>
      </c>
      <c r="P1300" s="3" t="s">
        <v>26</v>
      </c>
      <c r="Q1300" s="1" t="s">
        <v>467</v>
      </c>
    </row>
    <row r="1301" spans="1:17" ht="13" x14ac:dyDescent="0.15">
      <c r="A1301" s="2">
        <v>43707.262420312501</v>
      </c>
      <c r="B1301" s="3" t="s">
        <v>22</v>
      </c>
      <c r="D1301" s="3" t="s">
        <v>424</v>
      </c>
      <c r="E1301" s="1"/>
      <c r="F1301" s="1"/>
      <c r="I1301" s="1"/>
      <c r="L1301" s="1"/>
      <c r="N1301" s="1"/>
      <c r="O1301" s="1"/>
      <c r="P1301" s="3" t="s">
        <v>20</v>
      </c>
      <c r="Q1301" s="1"/>
    </row>
    <row r="1302" spans="1:17" ht="14" x14ac:dyDescent="0.15">
      <c r="A1302" s="2">
        <v>43707.291399270835</v>
      </c>
      <c r="B1302" s="3" t="s">
        <v>22</v>
      </c>
      <c r="C1302" s="3" t="s">
        <v>19</v>
      </c>
      <c r="D1302" s="3" t="s">
        <v>23</v>
      </c>
      <c r="E1302" s="1"/>
      <c r="F1302" s="1"/>
      <c r="I1302" s="1"/>
      <c r="L1302" s="1"/>
      <c r="N1302" s="1"/>
      <c r="O1302" s="1" t="s">
        <v>775</v>
      </c>
      <c r="P1302" s="3" t="s">
        <v>20</v>
      </c>
      <c r="Q1302" s="1" t="s">
        <v>87</v>
      </c>
    </row>
    <row r="1303" spans="1:17" ht="13" x14ac:dyDescent="0.15">
      <c r="A1303" s="2">
        <v>43707.319403437505</v>
      </c>
      <c r="B1303" s="3" t="s">
        <v>97</v>
      </c>
      <c r="C1303" s="3" t="s">
        <v>98</v>
      </c>
      <c r="D1303" s="3" t="s">
        <v>68</v>
      </c>
      <c r="E1303" s="1"/>
      <c r="F1303" s="1"/>
      <c r="G1303" s="3" t="s">
        <v>43</v>
      </c>
      <c r="H1303" s="3" t="s">
        <v>20</v>
      </c>
      <c r="I1303" s="1"/>
      <c r="L1303" s="1"/>
      <c r="N1303" s="1"/>
      <c r="O1303" s="1"/>
      <c r="P1303" s="3" t="s">
        <v>20</v>
      </c>
      <c r="Q1303" s="1"/>
    </row>
    <row r="1304" spans="1:17" ht="13" x14ac:dyDescent="0.15">
      <c r="A1304" s="2">
        <v>43707.589662164348</v>
      </c>
      <c r="B1304" s="3" t="s">
        <v>22</v>
      </c>
      <c r="C1304" s="3" t="s">
        <v>50</v>
      </c>
      <c r="D1304" s="3" t="s">
        <v>23</v>
      </c>
      <c r="E1304" s="1"/>
      <c r="F1304" s="1"/>
      <c r="I1304" s="1"/>
      <c r="L1304" s="1"/>
      <c r="N1304" s="1"/>
      <c r="O1304" s="1"/>
      <c r="P1304" s="3" t="s">
        <v>26</v>
      </c>
      <c r="Q1304" s="1"/>
    </row>
    <row r="1305" spans="1:17" ht="28" x14ac:dyDescent="0.15">
      <c r="A1305" s="2">
        <v>43707.596994837964</v>
      </c>
      <c r="B1305" s="3" t="s">
        <v>22</v>
      </c>
      <c r="C1305" s="3" t="s">
        <v>29</v>
      </c>
      <c r="D1305" s="3" t="s">
        <v>23</v>
      </c>
      <c r="E1305" s="1" t="s">
        <v>2059</v>
      </c>
      <c r="F1305" s="1"/>
      <c r="I1305" s="1"/>
      <c r="L1305" s="1"/>
      <c r="N1305" s="1"/>
      <c r="O1305" s="1" t="s">
        <v>2060</v>
      </c>
      <c r="P1305" s="3" t="s">
        <v>26</v>
      </c>
      <c r="Q1305" s="1" t="s">
        <v>2061</v>
      </c>
    </row>
    <row r="1306" spans="1:17" ht="56" x14ac:dyDescent="0.15">
      <c r="A1306" s="2">
        <v>43708.760327650467</v>
      </c>
      <c r="B1306" s="3" t="s">
        <v>22</v>
      </c>
      <c r="C1306" s="3" t="s">
        <v>19</v>
      </c>
      <c r="D1306" s="3" t="s">
        <v>23</v>
      </c>
      <c r="E1306" s="1" t="s">
        <v>2062</v>
      </c>
      <c r="F1306" s="1"/>
      <c r="I1306" s="1"/>
      <c r="L1306" s="1"/>
      <c r="N1306" s="1"/>
      <c r="O1306" s="1" t="s">
        <v>2063</v>
      </c>
      <c r="P1306" s="3" t="s">
        <v>20</v>
      </c>
      <c r="Q1306" s="1" t="s">
        <v>2064</v>
      </c>
    </row>
    <row r="1307" spans="1:17" ht="84" x14ac:dyDescent="0.15">
      <c r="A1307" s="2">
        <v>43708.905183645838</v>
      </c>
      <c r="B1307" s="3" t="s">
        <v>22</v>
      </c>
      <c r="C1307" s="3" t="s">
        <v>50</v>
      </c>
      <c r="D1307" s="3" t="s">
        <v>472</v>
      </c>
      <c r="E1307" s="1" t="s">
        <v>2065</v>
      </c>
      <c r="F1307" s="1"/>
      <c r="I1307" s="1"/>
      <c r="L1307" s="1"/>
      <c r="N1307" s="1"/>
      <c r="O1307" s="1" t="s">
        <v>2066</v>
      </c>
      <c r="P1307" s="3" t="s">
        <v>20</v>
      </c>
      <c r="Q1307" s="1"/>
    </row>
    <row r="1308" spans="1:17" ht="56" x14ac:dyDescent="0.15">
      <c r="A1308" s="2">
        <v>43709.613464872687</v>
      </c>
      <c r="B1308" s="3" t="s">
        <v>22</v>
      </c>
      <c r="C1308" s="3" t="s">
        <v>19</v>
      </c>
      <c r="D1308" s="3" t="s">
        <v>23</v>
      </c>
      <c r="E1308" s="1" t="s">
        <v>2067</v>
      </c>
      <c r="F1308" s="1"/>
      <c r="I1308" s="1"/>
      <c r="L1308" s="1"/>
      <c r="N1308" s="1"/>
      <c r="O1308" s="1" t="s">
        <v>2068</v>
      </c>
      <c r="P1308" s="3" t="s">
        <v>26</v>
      </c>
      <c r="Q1308" s="1"/>
    </row>
    <row r="1309" spans="1:17" ht="56" x14ac:dyDescent="0.15">
      <c r="A1309" s="2">
        <v>43710.489300081019</v>
      </c>
      <c r="B1309" s="3" t="s">
        <v>16</v>
      </c>
      <c r="C1309" s="3" t="s">
        <v>50</v>
      </c>
      <c r="D1309" s="3" t="s">
        <v>23</v>
      </c>
      <c r="E1309" s="1" t="s">
        <v>2069</v>
      </c>
      <c r="F1309" s="1"/>
      <c r="I1309" s="1"/>
      <c r="J1309" s="3" t="s">
        <v>36</v>
      </c>
      <c r="K1309" s="3" t="s">
        <v>2070</v>
      </c>
      <c r="L1309" s="1" t="s">
        <v>2071</v>
      </c>
      <c r="N1309" s="1"/>
      <c r="O1309" s="1"/>
      <c r="P1309" s="3" t="s">
        <v>26</v>
      </c>
      <c r="Q1309" s="1"/>
    </row>
    <row r="1310" spans="1:17" ht="56" x14ac:dyDescent="0.15">
      <c r="A1310" s="2">
        <v>43710.729657361109</v>
      </c>
      <c r="B1310" s="3" t="s">
        <v>22</v>
      </c>
      <c r="C1310" s="3" t="s">
        <v>29</v>
      </c>
      <c r="D1310" s="3" t="s">
        <v>23</v>
      </c>
      <c r="E1310" s="1"/>
      <c r="F1310" s="1"/>
      <c r="I1310" s="1"/>
      <c r="L1310" s="1"/>
      <c r="N1310" s="1"/>
      <c r="O1310" s="1" t="s">
        <v>2072</v>
      </c>
      <c r="P1310" s="3" t="s">
        <v>26</v>
      </c>
      <c r="Q1310" s="1"/>
    </row>
    <row r="1311" spans="1:17" ht="56" x14ac:dyDescent="0.15">
      <c r="A1311" s="2">
        <v>43711.244357407406</v>
      </c>
      <c r="B1311" s="3" t="s">
        <v>16</v>
      </c>
      <c r="C1311" s="3" t="s">
        <v>29</v>
      </c>
      <c r="D1311" s="3" t="s">
        <v>23</v>
      </c>
      <c r="E1311" s="1" t="s">
        <v>2073</v>
      </c>
      <c r="F1311" s="1"/>
      <c r="I1311" s="1"/>
      <c r="J1311" s="3" t="s">
        <v>36</v>
      </c>
      <c r="K1311" s="3" t="s">
        <v>2074</v>
      </c>
      <c r="L1311" s="1" t="s">
        <v>2075</v>
      </c>
      <c r="N1311" s="1"/>
      <c r="O1311" s="1"/>
      <c r="P1311" s="3" t="s">
        <v>26</v>
      </c>
      <c r="Q1311" s="1" t="s">
        <v>2076</v>
      </c>
    </row>
    <row r="1312" spans="1:17" ht="13" x14ac:dyDescent="0.15">
      <c r="A1312" s="2">
        <v>43711.506209652776</v>
      </c>
      <c r="B1312" s="3" t="s">
        <v>16</v>
      </c>
      <c r="C1312" s="3" t="s">
        <v>17</v>
      </c>
      <c r="D1312" s="3" t="s">
        <v>68</v>
      </c>
      <c r="E1312" s="1"/>
      <c r="F1312" s="1"/>
      <c r="I1312" s="1"/>
      <c r="J1312" s="3" t="s">
        <v>18</v>
      </c>
      <c r="K1312" s="3" t="s">
        <v>19</v>
      </c>
      <c r="L1312" s="1"/>
      <c r="N1312" s="1"/>
      <c r="O1312" s="1"/>
      <c r="P1312" s="3" t="s">
        <v>20</v>
      </c>
      <c r="Q1312" s="1"/>
    </row>
    <row r="1313" spans="1:17" ht="28" x14ac:dyDescent="0.15">
      <c r="A1313" s="2">
        <v>43711.656498356482</v>
      </c>
      <c r="B1313" s="3" t="s">
        <v>37</v>
      </c>
      <c r="C1313" s="3" t="s">
        <v>29</v>
      </c>
      <c r="D1313" s="9" t="s">
        <v>368</v>
      </c>
      <c r="E1313" s="1" t="s">
        <v>2077</v>
      </c>
      <c r="F1313" s="1"/>
      <c r="I1313" s="1"/>
      <c r="L1313" s="1"/>
      <c r="M1313" s="3" t="s">
        <v>21</v>
      </c>
      <c r="N1313" s="1" t="s">
        <v>2078</v>
      </c>
      <c r="O1313" s="1"/>
      <c r="P1313" s="3" t="s">
        <v>26</v>
      </c>
      <c r="Q1313" s="1"/>
    </row>
    <row r="1314" spans="1:17" ht="70" x14ac:dyDescent="0.15">
      <c r="A1314" s="2">
        <v>43711.656932233796</v>
      </c>
      <c r="B1314" s="3" t="s">
        <v>22</v>
      </c>
      <c r="C1314" s="3" t="s">
        <v>19</v>
      </c>
      <c r="D1314" s="3" t="s">
        <v>68</v>
      </c>
      <c r="E1314" s="1" t="s">
        <v>2079</v>
      </c>
      <c r="F1314" s="1"/>
      <c r="I1314" s="1"/>
      <c r="L1314" s="1"/>
      <c r="N1314" s="1"/>
      <c r="O1314" s="1" t="s">
        <v>2080</v>
      </c>
      <c r="P1314" s="3" t="s">
        <v>26</v>
      </c>
      <c r="Q1314" s="1" t="s">
        <v>2081</v>
      </c>
    </row>
    <row r="1315" spans="1:17" ht="13" x14ac:dyDescent="0.15">
      <c r="A1315" s="2">
        <v>43712.412342071759</v>
      </c>
      <c r="B1315" s="3" t="s">
        <v>22</v>
      </c>
      <c r="C1315" s="3" t="s">
        <v>19</v>
      </c>
      <c r="D1315" s="3" t="s">
        <v>23</v>
      </c>
      <c r="E1315" s="1"/>
      <c r="F1315" s="1"/>
      <c r="I1315" s="1"/>
      <c r="L1315" s="1"/>
      <c r="N1315" s="1"/>
      <c r="O1315" s="1"/>
      <c r="P1315" s="3" t="s">
        <v>20</v>
      </c>
      <c r="Q1315" s="1"/>
    </row>
    <row r="1316" spans="1:17" ht="98" x14ac:dyDescent="0.15">
      <c r="A1316" s="2">
        <v>43712.440453217598</v>
      </c>
      <c r="B1316" s="3" t="s">
        <v>16</v>
      </c>
      <c r="C1316" s="3" t="s">
        <v>50</v>
      </c>
      <c r="D1316" s="3" t="s">
        <v>23</v>
      </c>
      <c r="E1316" s="1" t="s">
        <v>2082</v>
      </c>
      <c r="F1316" s="1"/>
      <c r="I1316" s="1"/>
      <c r="J1316" s="3" t="s">
        <v>18</v>
      </c>
      <c r="K1316" s="3" t="s">
        <v>105</v>
      </c>
      <c r="L1316" s="1" t="s">
        <v>2083</v>
      </c>
      <c r="N1316" s="1"/>
      <c r="O1316" s="1"/>
      <c r="P1316" s="3" t="s">
        <v>26</v>
      </c>
      <c r="Q1316" s="1" t="s">
        <v>2084</v>
      </c>
    </row>
    <row r="1317" spans="1:17" ht="28" x14ac:dyDescent="0.15">
      <c r="A1317" s="2">
        <v>43712.744662546298</v>
      </c>
      <c r="B1317" s="3" t="s">
        <v>97</v>
      </c>
      <c r="C1317" s="3" t="s">
        <v>17</v>
      </c>
      <c r="D1317" s="3" t="s">
        <v>23</v>
      </c>
      <c r="E1317" s="1" t="s">
        <v>2085</v>
      </c>
      <c r="F1317" s="1"/>
      <c r="G1317" s="3" t="s">
        <v>18</v>
      </c>
      <c r="H1317" s="3" t="s">
        <v>21</v>
      </c>
      <c r="I1317" s="1" t="s">
        <v>2086</v>
      </c>
      <c r="J1317" s="3" t="s">
        <v>43</v>
      </c>
      <c r="K1317" s="3" t="s">
        <v>19</v>
      </c>
      <c r="L1317" s="1" t="s">
        <v>2087</v>
      </c>
      <c r="N1317" s="1"/>
      <c r="O1317" s="1"/>
      <c r="P1317" s="3" t="s">
        <v>26</v>
      </c>
      <c r="Q1317" s="1" t="s">
        <v>2088</v>
      </c>
    </row>
    <row r="1318" spans="1:17" ht="28" x14ac:dyDescent="0.15">
      <c r="A1318" s="2">
        <v>43713.518455497688</v>
      </c>
      <c r="B1318" s="3" t="s">
        <v>37</v>
      </c>
      <c r="C1318" s="3" t="s">
        <v>37</v>
      </c>
      <c r="D1318" s="3" t="s">
        <v>23</v>
      </c>
      <c r="E1318" s="1" t="s">
        <v>2089</v>
      </c>
      <c r="F1318" s="1"/>
      <c r="I1318" s="1"/>
      <c r="L1318" s="1"/>
      <c r="M1318" s="3" t="s">
        <v>26</v>
      </c>
      <c r="N1318" s="1" t="s">
        <v>2090</v>
      </c>
      <c r="O1318" s="1"/>
      <c r="P1318" s="3" t="s">
        <v>26</v>
      </c>
      <c r="Q1318" s="1"/>
    </row>
    <row r="1319" spans="1:17" ht="13" x14ac:dyDescent="0.15">
      <c r="A1319" s="2">
        <v>43713.697514687505</v>
      </c>
      <c r="B1319" s="3" t="s">
        <v>97</v>
      </c>
      <c r="C1319" s="3" t="s">
        <v>37</v>
      </c>
      <c r="D1319" s="3" t="s">
        <v>23</v>
      </c>
      <c r="E1319" s="1"/>
      <c r="F1319" s="1"/>
      <c r="G1319" s="3" t="s">
        <v>36</v>
      </c>
      <c r="H1319" s="3" t="s">
        <v>26</v>
      </c>
      <c r="I1319" s="1"/>
      <c r="K1319" s="3" t="s">
        <v>105</v>
      </c>
      <c r="L1319" s="1"/>
      <c r="N1319" s="1"/>
      <c r="O1319" s="1"/>
      <c r="P1319" s="3" t="s">
        <v>26</v>
      </c>
      <c r="Q1319" s="1"/>
    </row>
    <row r="1320" spans="1:17" ht="13" x14ac:dyDescent="0.15">
      <c r="A1320" s="2">
        <v>43713.9453818287</v>
      </c>
      <c r="B1320" s="3" t="s">
        <v>22</v>
      </c>
      <c r="C1320" s="3" t="s">
        <v>31</v>
      </c>
      <c r="D1320" s="3" t="s">
        <v>23</v>
      </c>
      <c r="E1320" s="1"/>
      <c r="F1320" s="1"/>
      <c r="I1320" s="1"/>
      <c r="L1320" s="1"/>
      <c r="N1320" s="1"/>
      <c r="O1320" s="1"/>
      <c r="P1320" s="3" t="s">
        <v>26</v>
      </c>
      <c r="Q1320" s="1"/>
    </row>
    <row r="1321" spans="1:17" ht="14" x14ac:dyDescent="0.15">
      <c r="A1321" s="2">
        <v>43714.296295763888</v>
      </c>
      <c r="B1321" s="3" t="s">
        <v>22</v>
      </c>
      <c r="C1321" s="3" t="s">
        <v>90</v>
      </c>
      <c r="D1321" s="3" t="s">
        <v>23</v>
      </c>
      <c r="E1321" s="1"/>
      <c r="F1321" s="1"/>
      <c r="I1321" s="1"/>
      <c r="L1321" s="1"/>
      <c r="N1321" s="1"/>
      <c r="O1321" s="1" t="s">
        <v>2091</v>
      </c>
      <c r="P1321" s="3" t="s">
        <v>26</v>
      </c>
      <c r="Q1321" s="1"/>
    </row>
    <row r="1322" spans="1:17" ht="42" x14ac:dyDescent="0.15">
      <c r="A1322" s="2">
        <v>43714.571690752316</v>
      </c>
      <c r="B1322" s="3" t="s">
        <v>37</v>
      </c>
      <c r="C1322" s="3" t="s">
        <v>19</v>
      </c>
      <c r="D1322" s="3" t="s">
        <v>68</v>
      </c>
      <c r="E1322" s="1"/>
      <c r="F1322" s="1"/>
      <c r="I1322" s="1"/>
      <c r="L1322" s="1"/>
      <c r="M1322" s="3" t="s">
        <v>20</v>
      </c>
      <c r="N1322" s="1" t="s">
        <v>2092</v>
      </c>
      <c r="O1322" s="1"/>
      <c r="P1322" s="3" t="s">
        <v>26</v>
      </c>
      <c r="Q1322" s="1"/>
    </row>
    <row r="1323" spans="1:17" ht="13" x14ac:dyDescent="0.15">
      <c r="A1323" s="2">
        <v>43714.899730092591</v>
      </c>
      <c r="B1323" s="3" t="s">
        <v>22</v>
      </c>
      <c r="C1323" s="3" t="s">
        <v>19</v>
      </c>
      <c r="D1323" s="3" t="s">
        <v>23</v>
      </c>
      <c r="E1323" s="1"/>
      <c r="F1323" s="1"/>
      <c r="I1323" s="1"/>
      <c r="L1323" s="1"/>
      <c r="N1323" s="1"/>
      <c r="O1323" s="1"/>
      <c r="P1323" s="3" t="s">
        <v>21</v>
      </c>
      <c r="Q1323" s="1"/>
    </row>
    <row r="1324" spans="1:17" ht="84" x14ac:dyDescent="0.15">
      <c r="A1324" s="2">
        <v>43714.914760324071</v>
      </c>
      <c r="B1324" s="3" t="s">
        <v>22</v>
      </c>
      <c r="C1324" s="3" t="s">
        <v>17</v>
      </c>
      <c r="D1324" s="3" t="s">
        <v>23</v>
      </c>
      <c r="E1324" s="1" t="s">
        <v>2093</v>
      </c>
      <c r="F1324" s="1"/>
      <c r="I1324" s="1"/>
      <c r="L1324" s="1"/>
      <c r="N1324" s="1"/>
      <c r="O1324" s="1" t="s">
        <v>2094</v>
      </c>
      <c r="P1324" s="3" t="s">
        <v>26</v>
      </c>
      <c r="Q1324" s="1" t="s">
        <v>2095</v>
      </c>
    </row>
    <row r="1325" spans="1:17" ht="42" x14ac:dyDescent="0.15">
      <c r="A1325" s="2">
        <v>43715.492939386575</v>
      </c>
      <c r="B1325" s="3" t="s">
        <v>22</v>
      </c>
      <c r="C1325" s="3" t="s">
        <v>19</v>
      </c>
      <c r="D1325" s="3" t="s">
        <v>23</v>
      </c>
      <c r="E1325" s="1" t="s">
        <v>2096</v>
      </c>
      <c r="F1325" s="1"/>
      <c r="I1325" s="1"/>
      <c r="L1325" s="1"/>
      <c r="N1325" s="1"/>
      <c r="O1325" s="1" t="s">
        <v>2097</v>
      </c>
      <c r="P1325" s="3" t="s">
        <v>26</v>
      </c>
      <c r="Q1325" s="1"/>
    </row>
    <row r="1326" spans="1:17" ht="56" x14ac:dyDescent="0.15">
      <c r="A1326" s="2">
        <v>43716.215724097223</v>
      </c>
      <c r="B1326" s="3" t="s">
        <v>22</v>
      </c>
      <c r="C1326" s="3" t="s">
        <v>19</v>
      </c>
      <c r="D1326" s="3" t="s">
        <v>23</v>
      </c>
      <c r="E1326" s="1" t="s">
        <v>2098</v>
      </c>
      <c r="F1326" s="1"/>
      <c r="I1326" s="1"/>
      <c r="L1326" s="1"/>
      <c r="N1326" s="1"/>
      <c r="O1326" s="1" t="s">
        <v>2099</v>
      </c>
      <c r="P1326" s="3" t="s">
        <v>26</v>
      </c>
      <c r="Q1326" s="1" t="s">
        <v>2100</v>
      </c>
    </row>
    <row r="1327" spans="1:17" ht="28" x14ac:dyDescent="0.15">
      <c r="A1327" s="2">
        <v>43716.545374814814</v>
      </c>
      <c r="B1327" s="3" t="s">
        <v>22</v>
      </c>
      <c r="C1327" s="3" t="s">
        <v>19</v>
      </c>
      <c r="D1327" s="3" t="s">
        <v>23</v>
      </c>
      <c r="E1327" s="1" t="s">
        <v>2101</v>
      </c>
      <c r="F1327" s="1"/>
      <c r="I1327" s="1"/>
      <c r="L1327" s="1"/>
      <c r="N1327" s="1"/>
      <c r="O1327" s="1" t="s">
        <v>2102</v>
      </c>
      <c r="P1327" s="3" t="s">
        <v>26</v>
      </c>
      <c r="Q1327" s="1"/>
    </row>
    <row r="1328" spans="1:17" ht="13" x14ac:dyDescent="0.15">
      <c r="A1328" s="2">
        <v>43716.824124456019</v>
      </c>
      <c r="B1328" s="3" t="s">
        <v>22</v>
      </c>
      <c r="C1328" s="3" t="s">
        <v>19</v>
      </c>
      <c r="D1328" s="3" t="s">
        <v>23</v>
      </c>
      <c r="E1328" s="1"/>
      <c r="F1328" s="1"/>
      <c r="I1328" s="1"/>
      <c r="L1328" s="1"/>
      <c r="N1328" s="1"/>
      <c r="O1328" s="1"/>
      <c r="P1328" s="3" t="s">
        <v>20</v>
      </c>
      <c r="Q1328" s="1"/>
    </row>
    <row r="1329" spans="1:17" ht="112" x14ac:dyDescent="0.15">
      <c r="A1329" s="2">
        <v>43717.023250740742</v>
      </c>
      <c r="B1329" s="3" t="s">
        <v>22</v>
      </c>
      <c r="C1329" s="3" t="s">
        <v>17</v>
      </c>
      <c r="D1329" s="3" t="s">
        <v>23</v>
      </c>
      <c r="E1329" s="1" t="s">
        <v>2103</v>
      </c>
      <c r="F1329" s="1"/>
      <c r="I1329" s="1"/>
      <c r="L1329" s="1"/>
      <c r="N1329" s="1"/>
      <c r="O1329" s="1" t="s">
        <v>2104</v>
      </c>
      <c r="P1329" s="3" t="s">
        <v>26</v>
      </c>
      <c r="Q1329" s="1"/>
    </row>
    <row r="1330" spans="1:17" ht="13" x14ac:dyDescent="0.15">
      <c r="A1330" s="2">
        <v>43717.670706041667</v>
      </c>
      <c r="B1330" s="3" t="s">
        <v>22</v>
      </c>
      <c r="C1330" s="3" t="s">
        <v>19</v>
      </c>
      <c r="D1330" s="3" t="s">
        <v>23</v>
      </c>
      <c r="E1330" s="1"/>
      <c r="F1330" s="1"/>
      <c r="I1330" s="1"/>
      <c r="L1330" s="1"/>
      <c r="N1330" s="1"/>
      <c r="O1330" s="1"/>
      <c r="P1330" s="3" t="s">
        <v>26</v>
      </c>
      <c r="Q1330" s="1"/>
    </row>
    <row r="1331" spans="1:17" ht="13" x14ac:dyDescent="0.15">
      <c r="A1331" s="2">
        <v>43717.889398553241</v>
      </c>
      <c r="B1331" s="3" t="s">
        <v>16</v>
      </c>
      <c r="C1331" s="3" t="s">
        <v>156</v>
      </c>
      <c r="D1331" s="9" t="s">
        <v>368</v>
      </c>
      <c r="E1331" s="1"/>
      <c r="F1331" s="1"/>
      <c r="I1331" s="1"/>
      <c r="J1331" s="3" t="s">
        <v>43</v>
      </c>
      <c r="K1331" s="3" t="s">
        <v>19</v>
      </c>
      <c r="L1331" s="1"/>
      <c r="N1331" s="1"/>
      <c r="O1331" s="1"/>
      <c r="P1331" s="3" t="s">
        <v>26</v>
      </c>
      <c r="Q1331" s="1"/>
    </row>
    <row r="1332" spans="1:17" ht="14" x14ac:dyDescent="0.15">
      <c r="A1332" s="2">
        <v>43718.562089247687</v>
      </c>
      <c r="B1332" s="3" t="s">
        <v>37</v>
      </c>
      <c r="C1332" s="3" t="s">
        <v>180</v>
      </c>
      <c r="D1332" s="3" t="s">
        <v>23</v>
      </c>
      <c r="E1332" s="1" t="s">
        <v>2105</v>
      </c>
      <c r="F1332" s="1"/>
      <c r="I1332" s="1"/>
      <c r="L1332" s="1"/>
      <c r="M1332" s="3" t="s">
        <v>26</v>
      </c>
      <c r="N1332" s="1" t="s">
        <v>2106</v>
      </c>
      <c r="O1332" s="1"/>
      <c r="P1332" s="3" t="s">
        <v>26</v>
      </c>
      <c r="Q1332" s="1" t="s">
        <v>2107</v>
      </c>
    </row>
    <row r="1333" spans="1:17" ht="13" x14ac:dyDescent="0.15">
      <c r="A1333" s="2">
        <v>43718.648204490746</v>
      </c>
      <c r="B1333" s="3" t="s">
        <v>16</v>
      </c>
      <c r="C1333" s="3" t="s">
        <v>19</v>
      </c>
      <c r="D1333" s="3" t="s">
        <v>23</v>
      </c>
      <c r="E1333" s="1"/>
      <c r="F1333" s="1"/>
      <c r="I1333" s="1"/>
      <c r="J1333" s="3" t="s">
        <v>18</v>
      </c>
      <c r="K1333" s="3" t="s">
        <v>19</v>
      </c>
      <c r="L1333" s="1"/>
      <c r="N1333" s="1"/>
      <c r="O1333" s="1"/>
      <c r="P1333" s="3" t="s">
        <v>26</v>
      </c>
      <c r="Q1333" s="1"/>
    </row>
    <row r="1334" spans="1:17" ht="13" x14ac:dyDescent="0.15">
      <c r="A1334" s="2">
        <v>43718.65272672454</v>
      </c>
      <c r="B1334" s="3" t="s">
        <v>22</v>
      </c>
      <c r="C1334" s="3" t="s">
        <v>50</v>
      </c>
      <c r="D1334" s="3" t="s">
        <v>23</v>
      </c>
      <c r="E1334" s="1"/>
      <c r="F1334" s="1"/>
      <c r="I1334" s="1"/>
      <c r="L1334" s="1"/>
      <c r="N1334" s="1"/>
      <c r="O1334" s="1"/>
      <c r="P1334" s="3" t="s">
        <v>26</v>
      </c>
      <c r="Q1334" s="1"/>
    </row>
    <row r="1335" spans="1:17" ht="14" x14ac:dyDescent="0.15">
      <c r="A1335" s="2">
        <v>43718.687152754632</v>
      </c>
      <c r="B1335" s="3" t="s">
        <v>16</v>
      </c>
      <c r="C1335" s="3" t="s">
        <v>19</v>
      </c>
      <c r="D1335" s="3" t="s">
        <v>68</v>
      </c>
      <c r="E1335" s="1" t="s">
        <v>133</v>
      </c>
      <c r="F1335" s="1"/>
      <c r="I1335" s="1"/>
      <c r="J1335" s="3" t="s">
        <v>36</v>
      </c>
      <c r="K1335" s="3" t="s">
        <v>19</v>
      </c>
      <c r="L1335" s="1"/>
      <c r="N1335" s="1"/>
      <c r="O1335" s="1"/>
      <c r="P1335" s="3" t="s">
        <v>26</v>
      </c>
      <c r="Q1335" s="1"/>
    </row>
    <row r="1336" spans="1:17" ht="56" x14ac:dyDescent="0.15">
      <c r="A1336" s="2">
        <v>43718.984415381943</v>
      </c>
      <c r="B1336" s="3" t="s">
        <v>16</v>
      </c>
      <c r="C1336" s="3" t="s">
        <v>19</v>
      </c>
      <c r="D1336" s="3" t="s">
        <v>23</v>
      </c>
      <c r="E1336" s="1" t="s">
        <v>2108</v>
      </c>
      <c r="F1336" s="1"/>
      <c r="I1336" s="1"/>
      <c r="J1336" s="3" t="s">
        <v>18</v>
      </c>
      <c r="K1336" s="3" t="s">
        <v>19</v>
      </c>
      <c r="L1336" s="1" t="s">
        <v>2109</v>
      </c>
      <c r="N1336" s="1"/>
      <c r="O1336" s="1"/>
      <c r="P1336" s="3" t="s">
        <v>26</v>
      </c>
      <c r="Q1336" s="1" t="s">
        <v>2110</v>
      </c>
    </row>
    <row r="1337" spans="1:17" ht="13" x14ac:dyDescent="0.15">
      <c r="A1337" s="2">
        <v>43719.58978091435</v>
      </c>
      <c r="B1337" s="3" t="s">
        <v>37</v>
      </c>
      <c r="C1337" s="3" t="s">
        <v>29</v>
      </c>
      <c r="D1337" s="3" t="s">
        <v>68</v>
      </c>
      <c r="E1337" s="1"/>
      <c r="F1337" s="1"/>
      <c r="I1337" s="1"/>
      <c r="L1337" s="1"/>
      <c r="M1337" s="3" t="s">
        <v>20</v>
      </c>
      <c r="N1337" s="1"/>
      <c r="O1337" s="1"/>
      <c r="P1337" s="3" t="s">
        <v>26</v>
      </c>
      <c r="Q1337" s="1"/>
    </row>
    <row r="1338" spans="1:17" ht="84" x14ac:dyDescent="0.15">
      <c r="A1338" s="2">
        <v>43719.690928263888</v>
      </c>
      <c r="B1338" s="3" t="s">
        <v>97</v>
      </c>
      <c r="C1338" s="3" t="s">
        <v>101</v>
      </c>
      <c r="D1338" s="3" t="s">
        <v>23</v>
      </c>
      <c r="E1338" s="1" t="s">
        <v>2111</v>
      </c>
      <c r="F1338" s="1"/>
      <c r="G1338" s="3" t="s">
        <v>36</v>
      </c>
      <c r="H1338" s="3" t="s">
        <v>26</v>
      </c>
      <c r="I1338" s="1" t="s">
        <v>2112</v>
      </c>
      <c r="L1338" s="1"/>
      <c r="N1338" s="1"/>
      <c r="O1338" s="1"/>
      <c r="P1338" s="3" t="s">
        <v>26</v>
      </c>
      <c r="Q1338" s="1" t="s">
        <v>2113</v>
      </c>
    </row>
    <row r="1339" spans="1:17" ht="13" x14ac:dyDescent="0.15">
      <c r="A1339" s="2">
        <v>43721.422295532408</v>
      </c>
      <c r="B1339" s="3" t="s">
        <v>16</v>
      </c>
      <c r="C1339" s="3" t="s">
        <v>19</v>
      </c>
      <c r="D1339" s="3" t="s">
        <v>23</v>
      </c>
      <c r="E1339" s="1"/>
      <c r="F1339" s="1"/>
      <c r="I1339" s="1"/>
      <c r="J1339" s="3" t="s">
        <v>18</v>
      </c>
      <c r="K1339" s="3" t="s">
        <v>19</v>
      </c>
      <c r="L1339" s="1"/>
      <c r="N1339" s="1"/>
      <c r="O1339" s="1"/>
      <c r="P1339" s="3" t="s">
        <v>26</v>
      </c>
      <c r="Q1339" s="1"/>
    </row>
    <row r="1340" spans="1:17" ht="56" x14ac:dyDescent="0.15">
      <c r="A1340" s="2">
        <v>43721.959997592596</v>
      </c>
      <c r="B1340" s="3" t="s">
        <v>16</v>
      </c>
      <c r="C1340" s="3" t="s">
        <v>29</v>
      </c>
      <c r="D1340" s="3" t="s">
        <v>472</v>
      </c>
      <c r="E1340" s="1" t="s">
        <v>2114</v>
      </c>
      <c r="F1340" s="1"/>
      <c r="I1340" s="1"/>
      <c r="J1340" s="3" t="s">
        <v>18</v>
      </c>
      <c r="K1340" s="3" t="s">
        <v>105</v>
      </c>
      <c r="L1340" s="1"/>
      <c r="N1340" s="1"/>
      <c r="O1340" s="1"/>
      <c r="P1340" s="3" t="s">
        <v>26</v>
      </c>
      <c r="Q1340" s="1" t="s">
        <v>2115</v>
      </c>
    </row>
    <row r="1341" spans="1:17" ht="13" x14ac:dyDescent="0.15">
      <c r="A1341" s="2">
        <v>43722.561281192131</v>
      </c>
      <c r="B1341" s="3" t="s">
        <v>16</v>
      </c>
      <c r="C1341" s="3" t="s">
        <v>50</v>
      </c>
      <c r="D1341" s="3" t="s">
        <v>68</v>
      </c>
      <c r="E1341" s="1"/>
      <c r="F1341" s="1"/>
      <c r="I1341" s="1"/>
      <c r="J1341" s="3" t="s">
        <v>43</v>
      </c>
      <c r="K1341" s="3" t="s">
        <v>19</v>
      </c>
      <c r="L1341" s="1"/>
      <c r="N1341" s="1"/>
      <c r="O1341" s="1"/>
      <c r="P1341" s="3" t="s">
        <v>26</v>
      </c>
      <c r="Q1341" s="1"/>
    </row>
    <row r="1342" spans="1:17" ht="13" x14ac:dyDescent="0.15">
      <c r="A1342" s="2">
        <v>43722.687573645831</v>
      </c>
      <c r="B1342" s="3" t="s">
        <v>16</v>
      </c>
      <c r="C1342" s="3" t="s">
        <v>29</v>
      </c>
      <c r="D1342" s="3" t="s">
        <v>23</v>
      </c>
      <c r="E1342" s="1"/>
      <c r="F1342" s="1"/>
      <c r="I1342" s="1"/>
      <c r="J1342" s="3" t="s">
        <v>18</v>
      </c>
      <c r="K1342" s="3" t="s">
        <v>105</v>
      </c>
      <c r="L1342" s="1"/>
      <c r="N1342" s="1"/>
      <c r="O1342" s="1"/>
      <c r="P1342" s="3" t="s">
        <v>26</v>
      </c>
      <c r="Q1342" s="1"/>
    </row>
    <row r="1343" spans="1:17" ht="56" x14ac:dyDescent="0.15">
      <c r="A1343" s="2">
        <v>43723.007612743051</v>
      </c>
      <c r="B1343" s="3" t="s">
        <v>22</v>
      </c>
      <c r="C1343" s="3" t="s">
        <v>317</v>
      </c>
      <c r="D1343" s="3" t="s">
        <v>23</v>
      </c>
      <c r="E1343" s="1"/>
      <c r="F1343" s="1"/>
      <c r="I1343" s="1"/>
      <c r="L1343" s="1"/>
      <c r="N1343" s="1"/>
      <c r="O1343" s="1" t="s">
        <v>2116</v>
      </c>
      <c r="P1343" s="3" t="s">
        <v>26</v>
      </c>
      <c r="Q1343" s="1"/>
    </row>
    <row r="1344" spans="1:17" ht="14" x14ac:dyDescent="0.15">
      <c r="A1344" s="2">
        <v>43723.044750486108</v>
      </c>
      <c r="B1344" s="3" t="s">
        <v>22</v>
      </c>
      <c r="C1344" s="3" t="s">
        <v>29</v>
      </c>
      <c r="D1344" s="3" t="s">
        <v>472</v>
      </c>
      <c r="E1344" s="1"/>
      <c r="F1344" s="1"/>
      <c r="I1344" s="1"/>
      <c r="L1344" s="1"/>
      <c r="N1344" s="1"/>
      <c r="O1344" s="1" t="s">
        <v>2117</v>
      </c>
      <c r="P1344" s="3" t="s">
        <v>26</v>
      </c>
      <c r="Q1344" s="1"/>
    </row>
    <row r="1345" spans="1:17" ht="42" x14ac:dyDescent="0.15">
      <c r="A1345" s="2">
        <v>43723.364835821762</v>
      </c>
      <c r="B1345" s="3" t="s">
        <v>16</v>
      </c>
      <c r="C1345" s="3" t="s">
        <v>17</v>
      </c>
      <c r="D1345" s="3" t="s">
        <v>23</v>
      </c>
      <c r="E1345" s="1" t="s">
        <v>2118</v>
      </c>
      <c r="F1345" s="1"/>
      <c r="I1345" s="1"/>
      <c r="J1345" s="3" t="s">
        <v>18</v>
      </c>
      <c r="K1345" s="3" t="s">
        <v>19</v>
      </c>
      <c r="L1345" s="1" t="s">
        <v>2119</v>
      </c>
      <c r="N1345" s="1"/>
      <c r="O1345" s="1"/>
      <c r="P1345" s="3" t="s">
        <v>26</v>
      </c>
      <c r="Q1345" s="1" t="s">
        <v>2120</v>
      </c>
    </row>
    <row r="1346" spans="1:17" ht="13" x14ac:dyDescent="0.15">
      <c r="A1346" s="2">
        <v>43723.602066944441</v>
      </c>
      <c r="B1346" s="3" t="s">
        <v>16</v>
      </c>
      <c r="C1346" s="3" t="s">
        <v>19</v>
      </c>
      <c r="D1346" s="3" t="s">
        <v>23</v>
      </c>
      <c r="E1346" s="1"/>
      <c r="F1346" s="1"/>
      <c r="I1346" s="1"/>
      <c r="J1346" s="3" t="s">
        <v>85</v>
      </c>
      <c r="K1346" s="3" t="s">
        <v>19</v>
      </c>
      <c r="L1346" s="1"/>
      <c r="N1346" s="1"/>
      <c r="O1346" s="1"/>
      <c r="P1346" s="3" t="s">
        <v>26</v>
      </c>
      <c r="Q1346" s="1"/>
    </row>
    <row r="1347" spans="1:17" ht="13" x14ac:dyDescent="0.15">
      <c r="A1347" s="2">
        <v>43723.627476863425</v>
      </c>
      <c r="B1347" s="3" t="s">
        <v>22</v>
      </c>
      <c r="C1347" s="3" t="s">
        <v>29</v>
      </c>
      <c r="D1347" s="3" t="s">
        <v>68</v>
      </c>
      <c r="E1347" s="1"/>
      <c r="F1347" s="1"/>
      <c r="I1347" s="1"/>
      <c r="L1347" s="1"/>
      <c r="N1347" s="1"/>
      <c r="O1347" s="1"/>
      <c r="P1347" s="3" t="s">
        <v>26</v>
      </c>
      <c r="Q1347" s="1"/>
    </row>
    <row r="1348" spans="1:17" ht="28" x14ac:dyDescent="0.15">
      <c r="A1348" s="2">
        <v>43723.90804952546</v>
      </c>
      <c r="B1348" s="3" t="s">
        <v>16</v>
      </c>
      <c r="C1348" s="3" t="s">
        <v>19</v>
      </c>
      <c r="D1348" s="3" t="s">
        <v>23</v>
      </c>
      <c r="E1348" s="1" t="s">
        <v>2121</v>
      </c>
      <c r="F1348" s="1"/>
      <c r="I1348" s="1"/>
      <c r="J1348" s="3" t="s">
        <v>18</v>
      </c>
      <c r="K1348" s="3" t="s">
        <v>929</v>
      </c>
      <c r="L1348" s="1" t="s">
        <v>2122</v>
      </c>
      <c r="N1348" s="1"/>
      <c r="O1348" s="1"/>
      <c r="P1348" s="3" t="s">
        <v>26</v>
      </c>
      <c r="Q1348" s="1"/>
    </row>
    <row r="1349" spans="1:17" ht="42" x14ac:dyDescent="0.15">
      <c r="A1349" s="2">
        <v>43724.762972789351</v>
      </c>
      <c r="B1349" s="3" t="s">
        <v>22</v>
      </c>
      <c r="C1349" s="3" t="s">
        <v>29</v>
      </c>
      <c r="D1349" s="3" t="s">
        <v>23</v>
      </c>
      <c r="E1349" s="1"/>
      <c r="F1349" s="1"/>
      <c r="I1349" s="1"/>
      <c r="L1349" s="1"/>
      <c r="N1349" s="1"/>
      <c r="O1349" s="1" t="s">
        <v>2123</v>
      </c>
      <c r="P1349" s="3" t="s">
        <v>26</v>
      </c>
      <c r="Q1349" s="1"/>
    </row>
    <row r="1350" spans="1:17" ht="13" x14ac:dyDescent="0.15">
      <c r="A1350" s="2">
        <v>43724.811329953707</v>
      </c>
      <c r="B1350" s="3" t="s">
        <v>22</v>
      </c>
      <c r="C1350" s="3" t="s">
        <v>29</v>
      </c>
      <c r="D1350" s="3" t="s">
        <v>23</v>
      </c>
      <c r="E1350" s="1"/>
      <c r="F1350" s="1"/>
      <c r="I1350" s="1"/>
      <c r="L1350" s="1"/>
      <c r="N1350" s="1"/>
      <c r="O1350" s="1"/>
      <c r="P1350" s="3" t="s">
        <v>26</v>
      </c>
      <c r="Q1350" s="1"/>
    </row>
    <row r="1351" spans="1:17" ht="13" x14ac:dyDescent="0.15">
      <c r="A1351" s="2">
        <v>43724.844858587967</v>
      </c>
      <c r="B1351" s="3" t="s">
        <v>22</v>
      </c>
      <c r="C1351" s="3" t="s">
        <v>19</v>
      </c>
      <c r="D1351" s="3" t="s">
        <v>68</v>
      </c>
      <c r="E1351" s="1"/>
      <c r="F1351" s="1"/>
      <c r="I1351" s="1"/>
      <c r="L1351" s="1"/>
      <c r="N1351" s="1"/>
      <c r="O1351" s="1"/>
      <c r="Q1351" s="1"/>
    </row>
    <row r="1352" spans="1:17" ht="126" x14ac:dyDescent="0.15">
      <c r="A1352" s="2">
        <v>43724.898146215273</v>
      </c>
      <c r="B1352" s="3" t="s">
        <v>22</v>
      </c>
      <c r="C1352" s="3" t="s">
        <v>19</v>
      </c>
      <c r="D1352" s="3" t="s">
        <v>23</v>
      </c>
      <c r="E1352" s="1" t="s">
        <v>2124</v>
      </c>
      <c r="F1352" s="1"/>
      <c r="I1352" s="1"/>
      <c r="L1352" s="1"/>
      <c r="N1352" s="1"/>
      <c r="O1352" s="1" t="s">
        <v>2125</v>
      </c>
      <c r="P1352" s="3" t="s">
        <v>26</v>
      </c>
      <c r="Q1352" s="1"/>
    </row>
    <row r="1353" spans="1:17" ht="13" x14ac:dyDescent="0.15">
      <c r="A1353" s="2">
        <v>43724.912682685186</v>
      </c>
      <c r="B1353" s="3" t="s">
        <v>97</v>
      </c>
      <c r="C1353" s="3" t="s">
        <v>98</v>
      </c>
      <c r="D1353" s="3" t="s">
        <v>23</v>
      </c>
      <c r="E1353" s="1"/>
      <c r="F1353" s="1"/>
      <c r="G1353" s="3" t="s">
        <v>18</v>
      </c>
      <c r="H1353" s="3" t="s">
        <v>20</v>
      </c>
      <c r="I1353" s="1"/>
      <c r="L1353" s="1"/>
      <c r="N1353" s="1"/>
      <c r="O1353" s="1"/>
      <c r="P1353" s="3" t="s">
        <v>26</v>
      </c>
      <c r="Q1353" s="1"/>
    </row>
    <row r="1354" spans="1:17" ht="28" x14ac:dyDescent="0.15">
      <c r="A1354" s="2">
        <v>43725.304232245369</v>
      </c>
      <c r="B1354" s="3" t="s">
        <v>22</v>
      </c>
      <c r="C1354" s="3" t="s">
        <v>17</v>
      </c>
      <c r="D1354" s="3" t="s">
        <v>23</v>
      </c>
      <c r="E1354" s="1" t="s">
        <v>2126</v>
      </c>
      <c r="F1354" s="1"/>
      <c r="I1354" s="1"/>
      <c r="L1354" s="1"/>
      <c r="N1354" s="1"/>
      <c r="O1354" s="1" t="s">
        <v>2127</v>
      </c>
      <c r="P1354" s="3" t="s">
        <v>26</v>
      </c>
      <c r="Q1354" s="1" t="s">
        <v>2128</v>
      </c>
    </row>
    <row r="1355" spans="1:17" ht="13" x14ac:dyDescent="0.15">
      <c r="A1355" s="2">
        <v>43725.328244733799</v>
      </c>
      <c r="B1355" s="3" t="s">
        <v>22</v>
      </c>
      <c r="C1355" s="3" t="s">
        <v>29</v>
      </c>
      <c r="D1355" s="3" t="s">
        <v>23</v>
      </c>
      <c r="E1355" s="1"/>
      <c r="F1355" s="1"/>
      <c r="I1355" s="1"/>
      <c r="L1355" s="1"/>
      <c r="N1355" s="1"/>
      <c r="O1355" s="1"/>
      <c r="P1355" s="3" t="s">
        <v>26</v>
      </c>
      <c r="Q1355" s="1"/>
    </row>
    <row r="1356" spans="1:17" ht="13" x14ac:dyDescent="0.15">
      <c r="A1356" s="2">
        <v>43725.35871818287</v>
      </c>
      <c r="B1356" s="3" t="s">
        <v>97</v>
      </c>
      <c r="C1356" s="3" t="s">
        <v>29</v>
      </c>
      <c r="D1356" s="3" t="s">
        <v>23</v>
      </c>
      <c r="E1356" s="1"/>
      <c r="F1356" s="1"/>
      <c r="G1356" s="3" t="s">
        <v>103</v>
      </c>
      <c r="H1356" s="3" t="s">
        <v>26</v>
      </c>
      <c r="I1356" s="1"/>
      <c r="J1356" s="3" t="s">
        <v>85</v>
      </c>
      <c r="K1356" s="3" t="s">
        <v>19</v>
      </c>
      <c r="L1356" s="1"/>
      <c r="N1356" s="1"/>
      <c r="O1356" s="1"/>
      <c r="P1356" s="3" t="s">
        <v>26</v>
      </c>
      <c r="Q1356" s="1"/>
    </row>
    <row r="1357" spans="1:17" ht="13" x14ac:dyDescent="0.15">
      <c r="A1357" s="2">
        <v>43725.556648958329</v>
      </c>
      <c r="B1357" s="3" t="s">
        <v>16</v>
      </c>
      <c r="C1357" s="3" t="s">
        <v>19</v>
      </c>
      <c r="D1357" s="3" t="s">
        <v>23</v>
      </c>
      <c r="E1357" s="1"/>
      <c r="F1357" s="1"/>
      <c r="I1357" s="1"/>
      <c r="J1357" s="3" t="s">
        <v>18</v>
      </c>
      <c r="K1357" s="3" t="s">
        <v>19</v>
      </c>
      <c r="L1357" s="1"/>
      <c r="N1357" s="1"/>
      <c r="O1357" s="1"/>
      <c r="P1357" s="3" t="s">
        <v>26</v>
      </c>
      <c r="Q1357" s="1">
        <v>0</v>
      </c>
    </row>
    <row r="1358" spans="1:17" ht="56" x14ac:dyDescent="0.15">
      <c r="A1358" s="2">
        <v>43725.812997638888</v>
      </c>
      <c r="B1358" s="3" t="s">
        <v>22</v>
      </c>
      <c r="C1358" s="3" t="s">
        <v>31</v>
      </c>
      <c r="D1358" s="3" t="s">
        <v>23</v>
      </c>
      <c r="E1358" s="1" t="s">
        <v>2129</v>
      </c>
      <c r="F1358" s="1"/>
      <c r="I1358" s="1"/>
      <c r="L1358" s="1"/>
      <c r="N1358" s="1"/>
      <c r="O1358" s="1" t="s">
        <v>2130</v>
      </c>
      <c r="P1358" s="3" t="s">
        <v>26</v>
      </c>
      <c r="Q1358" s="1" t="s">
        <v>2131</v>
      </c>
    </row>
    <row r="1359" spans="1:17" ht="42" x14ac:dyDescent="0.15">
      <c r="A1359" s="2">
        <v>43725.947224143514</v>
      </c>
      <c r="B1359" s="3" t="s">
        <v>22</v>
      </c>
      <c r="C1359" s="3" t="s">
        <v>90</v>
      </c>
      <c r="D1359" s="3" t="s">
        <v>23</v>
      </c>
      <c r="E1359" s="1" t="s">
        <v>2132</v>
      </c>
      <c r="F1359" s="1"/>
      <c r="I1359" s="1"/>
      <c r="L1359" s="1"/>
      <c r="N1359" s="1"/>
      <c r="O1359" s="1"/>
      <c r="P1359" s="3" t="s">
        <v>26</v>
      </c>
      <c r="Q1359" s="1" t="s">
        <v>2133</v>
      </c>
    </row>
    <row r="1360" spans="1:17" ht="70" x14ac:dyDescent="0.15">
      <c r="A1360" s="2">
        <v>43725.965816018521</v>
      </c>
      <c r="B1360" s="3" t="s">
        <v>22</v>
      </c>
      <c r="C1360" s="3" t="s">
        <v>156</v>
      </c>
      <c r="D1360" s="3" t="s">
        <v>23</v>
      </c>
      <c r="E1360" s="1" t="s">
        <v>2134</v>
      </c>
      <c r="F1360" s="1"/>
      <c r="I1360" s="1"/>
      <c r="L1360" s="1"/>
      <c r="N1360" s="1"/>
      <c r="O1360" s="1" t="s">
        <v>2135</v>
      </c>
      <c r="P1360" s="3" t="s">
        <v>26</v>
      </c>
      <c r="Q1360" s="1"/>
    </row>
    <row r="1361" spans="1:17" ht="13" x14ac:dyDescent="0.15">
      <c r="A1361" s="2">
        <v>43726.018545706014</v>
      </c>
      <c r="B1361" s="3" t="s">
        <v>22</v>
      </c>
      <c r="C1361" s="3" t="s">
        <v>19</v>
      </c>
      <c r="D1361" s="3" t="s">
        <v>23</v>
      </c>
      <c r="E1361" s="1"/>
      <c r="F1361" s="1"/>
      <c r="I1361" s="1"/>
      <c r="L1361" s="1"/>
      <c r="N1361" s="1"/>
      <c r="O1361" s="1"/>
      <c r="P1361" s="3" t="s">
        <v>26</v>
      </c>
      <c r="Q1361" s="1"/>
    </row>
    <row r="1362" spans="1:17" ht="42" x14ac:dyDescent="0.15">
      <c r="A1362" s="2">
        <v>43726.036683506944</v>
      </c>
      <c r="B1362" s="3" t="s">
        <v>16</v>
      </c>
      <c r="C1362" s="3" t="s">
        <v>317</v>
      </c>
      <c r="D1362" s="3" t="s">
        <v>23</v>
      </c>
      <c r="E1362" s="1" t="s">
        <v>2136</v>
      </c>
      <c r="F1362" s="1"/>
      <c r="I1362" s="1"/>
      <c r="J1362" s="3" t="s">
        <v>36</v>
      </c>
      <c r="K1362" s="3" t="s">
        <v>19</v>
      </c>
      <c r="L1362" s="1" t="s">
        <v>2137</v>
      </c>
      <c r="N1362" s="1"/>
      <c r="O1362" s="1"/>
      <c r="P1362" s="3" t="s">
        <v>26</v>
      </c>
      <c r="Q1362" s="1" t="s">
        <v>219</v>
      </c>
    </row>
    <row r="1363" spans="1:17" ht="14" x14ac:dyDescent="0.15">
      <c r="A1363" s="2">
        <v>43726.704542141204</v>
      </c>
      <c r="B1363" s="3" t="s">
        <v>22</v>
      </c>
      <c r="C1363" s="3" t="s">
        <v>29</v>
      </c>
      <c r="D1363" s="3" t="s">
        <v>23</v>
      </c>
      <c r="E1363" s="1"/>
      <c r="F1363" s="1"/>
      <c r="I1363" s="1"/>
      <c r="L1363" s="1"/>
      <c r="N1363" s="1"/>
      <c r="O1363" s="1" t="s">
        <v>2138</v>
      </c>
      <c r="P1363" s="3" t="s">
        <v>26</v>
      </c>
      <c r="Q1363" s="1" t="s">
        <v>2139</v>
      </c>
    </row>
    <row r="1364" spans="1:17" ht="154" x14ac:dyDescent="0.15">
      <c r="A1364" s="2">
        <v>43726.72999832176</v>
      </c>
      <c r="B1364" s="3" t="s">
        <v>97</v>
      </c>
      <c r="C1364" s="3" t="s">
        <v>98</v>
      </c>
      <c r="D1364" s="3" t="s">
        <v>23</v>
      </c>
      <c r="E1364" s="1" t="s">
        <v>2140</v>
      </c>
      <c r="F1364" s="1"/>
      <c r="I1364" s="1"/>
      <c r="L1364" s="1"/>
      <c r="N1364" s="1"/>
      <c r="O1364" s="1" t="s">
        <v>2141</v>
      </c>
      <c r="P1364" s="3" t="s">
        <v>26</v>
      </c>
      <c r="Q1364" s="1" t="s">
        <v>2142</v>
      </c>
    </row>
    <row r="1365" spans="1:17" ht="13" x14ac:dyDescent="0.15">
      <c r="A1365" s="2">
        <v>43727.195301712964</v>
      </c>
      <c r="B1365" s="3" t="s">
        <v>22</v>
      </c>
      <c r="C1365" s="3" t="s">
        <v>19</v>
      </c>
      <c r="D1365" s="3" t="s">
        <v>23</v>
      </c>
      <c r="E1365" s="1"/>
      <c r="F1365" s="1"/>
      <c r="I1365" s="1"/>
      <c r="L1365" s="1"/>
      <c r="N1365" s="1"/>
      <c r="O1365" s="1"/>
      <c r="P1365" s="3" t="s">
        <v>20</v>
      </c>
      <c r="Q1365" s="1"/>
    </row>
    <row r="1366" spans="1:17" ht="13" x14ac:dyDescent="0.15">
      <c r="A1366" s="2">
        <v>43727.307671134258</v>
      </c>
      <c r="B1366" s="3" t="s">
        <v>22</v>
      </c>
      <c r="C1366" s="3" t="s">
        <v>19</v>
      </c>
      <c r="D1366" s="9" t="s">
        <v>368</v>
      </c>
      <c r="E1366" s="1"/>
      <c r="F1366" s="1"/>
      <c r="I1366" s="1"/>
      <c r="L1366" s="1"/>
      <c r="N1366" s="1"/>
      <c r="O1366" s="1"/>
      <c r="P1366" s="3" t="s">
        <v>20</v>
      </c>
      <c r="Q1366" s="1"/>
    </row>
    <row r="1367" spans="1:17" ht="13" x14ac:dyDescent="0.15">
      <c r="A1367" s="2">
        <v>43728.041575625</v>
      </c>
      <c r="B1367" s="3" t="s">
        <v>16</v>
      </c>
      <c r="C1367" s="3" t="s">
        <v>31</v>
      </c>
      <c r="D1367" s="3" t="s">
        <v>23</v>
      </c>
      <c r="E1367" s="1"/>
      <c r="F1367" s="1"/>
      <c r="I1367" s="1"/>
      <c r="J1367" s="3" t="s">
        <v>43</v>
      </c>
      <c r="K1367" s="3" t="s">
        <v>2143</v>
      </c>
      <c r="L1367" s="1"/>
      <c r="N1367" s="1"/>
      <c r="O1367" s="1"/>
      <c r="P1367" s="3" t="s">
        <v>26</v>
      </c>
      <c r="Q1367" s="1"/>
    </row>
    <row r="1368" spans="1:17" ht="42" x14ac:dyDescent="0.15">
      <c r="A1368" s="2">
        <v>43728.716122997685</v>
      </c>
      <c r="B1368" s="3" t="s">
        <v>16</v>
      </c>
      <c r="C1368" s="3" t="s">
        <v>50</v>
      </c>
      <c r="D1368" s="3" t="s">
        <v>23</v>
      </c>
      <c r="E1368" s="1" t="s">
        <v>2144</v>
      </c>
      <c r="F1368" s="1"/>
      <c r="I1368" s="1"/>
      <c r="J1368" s="3" t="s">
        <v>161</v>
      </c>
      <c r="K1368" s="3" t="s">
        <v>2145</v>
      </c>
      <c r="L1368" s="1" t="s">
        <v>2146</v>
      </c>
      <c r="N1368" s="1"/>
      <c r="O1368" s="1"/>
      <c r="P1368" s="3" t="s">
        <v>26</v>
      </c>
      <c r="Q1368" s="1" t="s">
        <v>2147</v>
      </c>
    </row>
    <row r="1369" spans="1:17" ht="28" x14ac:dyDescent="0.15">
      <c r="A1369" s="2">
        <v>43728.791102835647</v>
      </c>
      <c r="B1369" s="3" t="s">
        <v>37</v>
      </c>
      <c r="C1369" s="3" t="s">
        <v>90</v>
      </c>
      <c r="D1369" s="3" t="s">
        <v>23</v>
      </c>
      <c r="E1369" s="1" t="s">
        <v>2148</v>
      </c>
      <c r="F1369" s="1"/>
      <c r="I1369" s="1"/>
      <c r="L1369" s="1"/>
      <c r="M1369" s="3" t="s">
        <v>20</v>
      </c>
      <c r="N1369" s="1" t="s">
        <v>2149</v>
      </c>
      <c r="O1369" s="1"/>
      <c r="P1369" s="3" t="s">
        <v>26</v>
      </c>
      <c r="Q1369" s="1" t="s">
        <v>2150</v>
      </c>
    </row>
    <row r="1370" spans="1:17" ht="42" x14ac:dyDescent="0.15">
      <c r="A1370" s="2">
        <v>43728.868616701388</v>
      </c>
      <c r="B1370" s="3" t="s">
        <v>16</v>
      </c>
      <c r="C1370" s="3" t="s">
        <v>31</v>
      </c>
      <c r="D1370" s="3" t="s">
        <v>23</v>
      </c>
      <c r="E1370" s="1" t="s">
        <v>2151</v>
      </c>
      <c r="F1370" s="1"/>
      <c r="I1370" s="1"/>
      <c r="J1370" s="3" t="s">
        <v>18</v>
      </c>
      <c r="K1370" s="3" t="s">
        <v>19</v>
      </c>
      <c r="L1370" s="1" t="s">
        <v>2152</v>
      </c>
      <c r="N1370" s="1"/>
      <c r="O1370" s="1"/>
      <c r="P1370" s="3" t="s">
        <v>26</v>
      </c>
      <c r="Q1370" s="1" t="s">
        <v>2153</v>
      </c>
    </row>
    <row r="1371" spans="1:17" ht="13" x14ac:dyDescent="0.15">
      <c r="A1371" s="2">
        <v>43729.128077453701</v>
      </c>
      <c r="B1371" s="3" t="s">
        <v>16</v>
      </c>
      <c r="C1371" s="3" t="s">
        <v>50</v>
      </c>
      <c r="D1371" s="3" t="s">
        <v>68</v>
      </c>
      <c r="E1371" s="1"/>
      <c r="F1371" s="1"/>
      <c r="I1371" s="1"/>
      <c r="J1371" s="3" t="s">
        <v>18</v>
      </c>
      <c r="K1371" s="3" t="s">
        <v>19</v>
      </c>
      <c r="L1371" s="1"/>
      <c r="N1371" s="1"/>
      <c r="O1371" s="1"/>
      <c r="P1371" s="3" t="s">
        <v>26</v>
      </c>
      <c r="Q1371" s="1"/>
    </row>
    <row r="1372" spans="1:17" ht="42" x14ac:dyDescent="0.15">
      <c r="A1372" s="2">
        <v>43730.549767974539</v>
      </c>
      <c r="B1372" s="3" t="s">
        <v>22</v>
      </c>
      <c r="C1372" s="3" t="s">
        <v>17</v>
      </c>
      <c r="D1372" s="3" t="s">
        <v>68</v>
      </c>
      <c r="E1372" s="1"/>
      <c r="F1372" s="1"/>
      <c r="I1372" s="1"/>
      <c r="L1372" s="1"/>
      <c r="N1372" s="1"/>
      <c r="O1372" s="1" t="s">
        <v>2154</v>
      </c>
      <c r="P1372" s="3" t="s">
        <v>26</v>
      </c>
      <c r="Q1372" s="1"/>
    </row>
    <row r="1373" spans="1:17" ht="42" x14ac:dyDescent="0.15">
      <c r="A1373" s="2">
        <v>43730.613500173611</v>
      </c>
      <c r="B1373" s="3" t="s">
        <v>22</v>
      </c>
      <c r="C1373" s="3" t="s">
        <v>41</v>
      </c>
      <c r="D1373" s="3" t="s">
        <v>23</v>
      </c>
      <c r="E1373" s="1" t="s">
        <v>2155</v>
      </c>
      <c r="F1373" s="1"/>
      <c r="I1373" s="1"/>
      <c r="L1373" s="1"/>
      <c r="N1373" s="1"/>
      <c r="O1373" s="1" t="s">
        <v>2156</v>
      </c>
      <c r="P1373" s="3" t="s">
        <v>20</v>
      </c>
      <c r="Q1373" s="1"/>
    </row>
    <row r="1374" spans="1:17" ht="13" x14ac:dyDescent="0.15">
      <c r="A1374" s="2">
        <v>43731.522095208333</v>
      </c>
      <c r="B1374" s="3" t="s">
        <v>22</v>
      </c>
      <c r="C1374" s="3" t="s">
        <v>17</v>
      </c>
      <c r="D1374" s="3" t="s">
        <v>23</v>
      </c>
      <c r="E1374" s="1"/>
      <c r="F1374" s="1"/>
      <c r="I1374" s="1"/>
      <c r="L1374" s="1"/>
      <c r="N1374" s="1"/>
      <c r="O1374" s="1"/>
      <c r="P1374" s="3" t="s">
        <v>20</v>
      </c>
      <c r="Q1374" s="1"/>
    </row>
    <row r="1375" spans="1:17" ht="70" x14ac:dyDescent="0.15">
      <c r="A1375" s="2">
        <v>43731.534290127311</v>
      </c>
      <c r="B1375" s="3" t="s">
        <v>16</v>
      </c>
      <c r="C1375" s="3" t="s">
        <v>50</v>
      </c>
      <c r="D1375" s="3" t="s">
        <v>23</v>
      </c>
      <c r="E1375" s="1" t="s">
        <v>2157</v>
      </c>
      <c r="F1375" s="1"/>
      <c r="I1375" s="1"/>
      <c r="J1375" s="3" t="s">
        <v>43</v>
      </c>
      <c r="K1375" s="3" t="s">
        <v>105</v>
      </c>
      <c r="L1375" s="1" t="s">
        <v>2158</v>
      </c>
      <c r="N1375" s="1"/>
      <c r="O1375" s="1"/>
      <c r="P1375" s="3" t="s">
        <v>26</v>
      </c>
      <c r="Q1375" s="1" t="s">
        <v>2159</v>
      </c>
    </row>
    <row r="1376" spans="1:17" ht="13" x14ac:dyDescent="0.15">
      <c r="A1376" s="2">
        <v>43732.175562766206</v>
      </c>
      <c r="B1376" s="3" t="s">
        <v>16</v>
      </c>
      <c r="C1376" s="3" t="s">
        <v>29</v>
      </c>
      <c r="D1376" s="3" t="s">
        <v>68</v>
      </c>
      <c r="E1376" s="1"/>
      <c r="F1376" s="1"/>
      <c r="I1376" s="1"/>
      <c r="J1376" s="3" t="s">
        <v>43</v>
      </c>
      <c r="K1376" s="3" t="s">
        <v>105</v>
      </c>
      <c r="L1376" s="1"/>
      <c r="N1376" s="1"/>
      <c r="O1376" s="1"/>
      <c r="P1376" s="3" t="s">
        <v>26</v>
      </c>
      <c r="Q1376" s="1"/>
    </row>
    <row r="1377" spans="1:17" ht="56" x14ac:dyDescent="0.15">
      <c r="A1377" s="2">
        <v>43732.332738472222</v>
      </c>
      <c r="B1377" s="3" t="s">
        <v>97</v>
      </c>
      <c r="C1377" s="3" t="s">
        <v>156</v>
      </c>
      <c r="D1377" s="3" t="s">
        <v>23</v>
      </c>
      <c r="E1377" s="1"/>
      <c r="F1377" s="1"/>
      <c r="G1377" s="3" t="s">
        <v>161</v>
      </c>
      <c r="H1377" s="3" t="s">
        <v>20</v>
      </c>
      <c r="I1377" s="1" t="s">
        <v>2160</v>
      </c>
      <c r="L1377" s="1"/>
      <c r="N1377" s="1"/>
      <c r="O1377" s="1"/>
      <c r="P1377" s="3" t="s">
        <v>26</v>
      </c>
      <c r="Q1377" s="1" t="s">
        <v>2161</v>
      </c>
    </row>
    <row r="1378" spans="1:17" ht="126" x14ac:dyDescent="0.15">
      <c r="A1378" s="2">
        <v>43732.478421747684</v>
      </c>
      <c r="B1378" s="3" t="s">
        <v>459</v>
      </c>
      <c r="C1378" s="3" t="s">
        <v>90</v>
      </c>
      <c r="D1378" s="3" t="s">
        <v>23</v>
      </c>
      <c r="E1378" s="1" t="s">
        <v>2162</v>
      </c>
      <c r="F1378" s="1"/>
      <c r="I1378" s="1"/>
      <c r="L1378" s="1"/>
      <c r="N1378" s="1"/>
      <c r="O1378" s="1" t="s">
        <v>2163</v>
      </c>
      <c r="P1378" s="3" t="s">
        <v>26</v>
      </c>
      <c r="Q1378" s="1" t="s">
        <v>2164</v>
      </c>
    </row>
    <row r="1379" spans="1:17" ht="13" x14ac:dyDescent="0.15">
      <c r="A1379" s="2">
        <v>43732.541102256946</v>
      </c>
      <c r="B1379" s="3" t="s">
        <v>22</v>
      </c>
      <c r="C1379" s="3" t="s">
        <v>156</v>
      </c>
      <c r="D1379" s="3" t="s">
        <v>23</v>
      </c>
      <c r="E1379" s="1"/>
      <c r="F1379" s="1"/>
      <c r="I1379" s="1"/>
      <c r="L1379" s="1"/>
      <c r="N1379" s="1"/>
      <c r="O1379" s="1"/>
      <c r="P1379" s="3" t="s">
        <v>26</v>
      </c>
      <c r="Q1379" s="1"/>
    </row>
    <row r="1380" spans="1:17" ht="42" x14ac:dyDescent="0.15">
      <c r="A1380" s="2">
        <v>43732.5872299537</v>
      </c>
      <c r="B1380" s="3" t="s">
        <v>22</v>
      </c>
      <c r="C1380" s="3" t="s">
        <v>19</v>
      </c>
      <c r="D1380" s="3" t="s">
        <v>23</v>
      </c>
      <c r="E1380" s="1" t="s">
        <v>2165</v>
      </c>
      <c r="F1380" s="1"/>
      <c r="I1380" s="1"/>
      <c r="L1380" s="1"/>
      <c r="N1380" s="1"/>
      <c r="O1380" s="1" t="s">
        <v>2166</v>
      </c>
      <c r="P1380" s="3" t="s">
        <v>26</v>
      </c>
      <c r="Q1380" s="1"/>
    </row>
    <row r="1381" spans="1:17" ht="13" x14ac:dyDescent="0.15">
      <c r="A1381" s="2">
        <v>43732.62163094907</v>
      </c>
      <c r="B1381" s="3" t="s">
        <v>16</v>
      </c>
      <c r="C1381" s="3" t="s">
        <v>31</v>
      </c>
      <c r="D1381" s="3" t="s">
        <v>23</v>
      </c>
      <c r="E1381" s="1"/>
      <c r="F1381" s="1"/>
      <c r="I1381" s="1"/>
      <c r="J1381" s="3" t="s">
        <v>85</v>
      </c>
      <c r="K1381" s="3" t="s">
        <v>19</v>
      </c>
      <c r="L1381" s="1"/>
      <c r="N1381" s="1"/>
      <c r="O1381" s="1"/>
      <c r="P1381" s="3" t="s">
        <v>26</v>
      </c>
      <c r="Q1381" s="1"/>
    </row>
    <row r="1382" spans="1:17" ht="13" x14ac:dyDescent="0.15">
      <c r="A1382" s="2">
        <v>43732.629085115739</v>
      </c>
      <c r="B1382" s="3" t="s">
        <v>16</v>
      </c>
      <c r="C1382" s="3" t="s">
        <v>50</v>
      </c>
      <c r="D1382" s="3" t="s">
        <v>23</v>
      </c>
      <c r="E1382" s="1"/>
      <c r="F1382" s="1"/>
      <c r="I1382" s="1"/>
      <c r="J1382" s="3" t="s">
        <v>85</v>
      </c>
      <c r="K1382" s="3" t="s">
        <v>19</v>
      </c>
      <c r="L1382" s="1"/>
      <c r="N1382" s="1"/>
      <c r="O1382" s="1"/>
      <c r="P1382" s="3" t="s">
        <v>26</v>
      </c>
      <c r="Q1382" s="1"/>
    </row>
    <row r="1383" spans="1:17" ht="28" x14ac:dyDescent="0.15">
      <c r="A1383" s="2">
        <v>43733.548543414348</v>
      </c>
      <c r="B1383" s="3" t="s">
        <v>22</v>
      </c>
      <c r="C1383" s="3" t="s">
        <v>2167</v>
      </c>
      <c r="D1383" s="3" t="s">
        <v>23</v>
      </c>
      <c r="E1383" s="1" t="s">
        <v>2168</v>
      </c>
      <c r="F1383" s="1"/>
      <c r="I1383" s="1"/>
      <c r="L1383" s="1"/>
      <c r="N1383" s="1"/>
      <c r="O1383" s="1" t="s">
        <v>2169</v>
      </c>
      <c r="P1383" s="3" t="s">
        <v>26</v>
      </c>
      <c r="Q1383" s="1"/>
    </row>
    <row r="1384" spans="1:17" ht="13" x14ac:dyDescent="0.15">
      <c r="A1384" s="2">
        <v>43733.650030034725</v>
      </c>
      <c r="B1384" s="3" t="s">
        <v>16</v>
      </c>
      <c r="C1384" s="3" t="s">
        <v>17</v>
      </c>
      <c r="D1384" s="3" t="s">
        <v>23</v>
      </c>
      <c r="E1384" s="1"/>
      <c r="F1384" s="1"/>
      <c r="I1384" s="1"/>
      <c r="J1384" s="3" t="s">
        <v>18</v>
      </c>
      <c r="K1384" s="3" t="s">
        <v>19</v>
      </c>
      <c r="L1384" s="1"/>
      <c r="N1384" s="1"/>
      <c r="O1384" s="1"/>
      <c r="P1384" s="3" t="s">
        <v>26</v>
      </c>
      <c r="Q1384" s="1"/>
    </row>
    <row r="1385" spans="1:17" ht="14" x14ac:dyDescent="0.15">
      <c r="A1385" s="2">
        <v>43734.282422118056</v>
      </c>
      <c r="B1385" s="3" t="s">
        <v>97</v>
      </c>
      <c r="C1385" s="3" t="s">
        <v>1708</v>
      </c>
      <c r="D1385" s="3" t="s">
        <v>23</v>
      </c>
      <c r="E1385" s="1"/>
      <c r="F1385" s="1"/>
      <c r="G1385" s="3" t="s">
        <v>43</v>
      </c>
      <c r="H1385" s="3" t="s">
        <v>20</v>
      </c>
      <c r="I1385" s="1"/>
      <c r="J1385" s="3" t="s">
        <v>43</v>
      </c>
      <c r="K1385" s="3" t="s">
        <v>105</v>
      </c>
      <c r="L1385" s="1" t="s">
        <v>2170</v>
      </c>
      <c r="N1385" s="1"/>
      <c r="O1385" s="1"/>
      <c r="P1385" s="3" t="s">
        <v>26</v>
      </c>
      <c r="Q1385" s="1"/>
    </row>
    <row r="1386" spans="1:17" ht="42" x14ac:dyDescent="0.15">
      <c r="A1386" s="2">
        <v>43734.329085787038</v>
      </c>
      <c r="B1386" s="3" t="s">
        <v>22</v>
      </c>
      <c r="C1386" s="3" t="s">
        <v>17</v>
      </c>
      <c r="D1386" s="3" t="s">
        <v>23</v>
      </c>
      <c r="E1386" s="1" t="s">
        <v>2171</v>
      </c>
      <c r="F1386" s="1"/>
      <c r="I1386" s="1"/>
      <c r="L1386" s="1"/>
      <c r="N1386" s="1"/>
      <c r="O1386" s="1" t="s">
        <v>2172</v>
      </c>
      <c r="P1386" s="3" t="s">
        <v>20</v>
      </c>
      <c r="Q1386" s="1"/>
    </row>
    <row r="1387" spans="1:17" ht="13" x14ac:dyDescent="0.15">
      <c r="A1387" s="2">
        <v>43734.507797905091</v>
      </c>
      <c r="B1387" s="3" t="s">
        <v>37</v>
      </c>
      <c r="C1387" s="3" t="s">
        <v>101</v>
      </c>
      <c r="D1387" s="3" t="s">
        <v>424</v>
      </c>
      <c r="E1387" s="1"/>
      <c r="F1387" s="1"/>
      <c r="I1387" s="1"/>
      <c r="L1387" s="1"/>
      <c r="M1387" s="3" t="s">
        <v>20</v>
      </c>
      <c r="N1387" s="1"/>
      <c r="O1387" s="1"/>
      <c r="P1387" s="3" t="s">
        <v>20</v>
      </c>
      <c r="Q1387" s="1"/>
    </row>
    <row r="1388" spans="1:17" ht="56" x14ac:dyDescent="0.15">
      <c r="A1388" s="2">
        <v>43734.511457523149</v>
      </c>
      <c r="B1388" s="3" t="s">
        <v>22</v>
      </c>
      <c r="C1388" s="3" t="s">
        <v>19</v>
      </c>
      <c r="D1388" s="3" t="s">
        <v>23</v>
      </c>
      <c r="E1388" s="1" t="s">
        <v>2173</v>
      </c>
      <c r="F1388" s="1"/>
      <c r="I1388" s="1"/>
      <c r="L1388" s="1"/>
      <c r="N1388" s="1"/>
      <c r="O1388" s="1" t="s">
        <v>2174</v>
      </c>
      <c r="P1388" s="3" t="s">
        <v>20</v>
      </c>
      <c r="Q1388" s="1" t="s">
        <v>2175</v>
      </c>
    </row>
    <row r="1389" spans="1:17" ht="42" x14ac:dyDescent="0.15">
      <c r="A1389" s="2">
        <v>43734.58664947917</v>
      </c>
      <c r="B1389" s="3" t="s">
        <v>37</v>
      </c>
      <c r="C1389" s="3" t="s">
        <v>295</v>
      </c>
      <c r="D1389" s="3" t="s">
        <v>23</v>
      </c>
      <c r="E1389" s="1" t="s">
        <v>2176</v>
      </c>
      <c r="F1389" s="1"/>
      <c r="I1389" s="1"/>
      <c r="L1389" s="1"/>
      <c r="M1389" s="3" t="s">
        <v>20</v>
      </c>
      <c r="N1389" s="1" t="s">
        <v>2177</v>
      </c>
      <c r="O1389" s="1"/>
      <c r="P1389" s="3" t="s">
        <v>26</v>
      </c>
      <c r="Q1389" s="1"/>
    </row>
    <row r="1390" spans="1:17" ht="28" x14ac:dyDescent="0.15">
      <c r="A1390" s="2">
        <v>43734.964684699073</v>
      </c>
      <c r="B1390" s="3" t="s">
        <v>37</v>
      </c>
      <c r="C1390" s="3" t="s">
        <v>176</v>
      </c>
      <c r="D1390" s="3" t="s">
        <v>23</v>
      </c>
      <c r="E1390" s="1" t="s">
        <v>2178</v>
      </c>
      <c r="F1390" s="1"/>
      <c r="I1390" s="1"/>
      <c r="L1390" s="1"/>
      <c r="M1390" s="3" t="s">
        <v>26</v>
      </c>
      <c r="N1390" s="1" t="s">
        <v>2179</v>
      </c>
      <c r="O1390" s="1"/>
      <c r="P1390" s="3" t="s">
        <v>26</v>
      </c>
      <c r="Q1390" s="1" t="s">
        <v>2180</v>
      </c>
    </row>
    <row r="1391" spans="1:17" ht="13" x14ac:dyDescent="0.15">
      <c r="A1391" s="2">
        <v>43735.105088113429</v>
      </c>
      <c r="B1391" s="3" t="s">
        <v>16</v>
      </c>
      <c r="C1391" s="3" t="s">
        <v>19</v>
      </c>
      <c r="D1391" s="3" t="s">
        <v>23</v>
      </c>
      <c r="E1391" s="1"/>
      <c r="F1391" s="1"/>
      <c r="I1391" s="1"/>
      <c r="J1391" s="3" t="s">
        <v>18</v>
      </c>
      <c r="K1391" s="3" t="s">
        <v>19</v>
      </c>
      <c r="L1391" s="1"/>
      <c r="N1391" s="1"/>
      <c r="O1391" s="1"/>
      <c r="P1391" s="3" t="s">
        <v>26</v>
      </c>
      <c r="Q1391" s="1"/>
    </row>
    <row r="1392" spans="1:17" ht="28" x14ac:dyDescent="0.15">
      <c r="A1392" s="2">
        <v>43735.634206666669</v>
      </c>
      <c r="B1392" s="3" t="s">
        <v>22</v>
      </c>
      <c r="C1392" s="3" t="s">
        <v>29</v>
      </c>
      <c r="D1392" s="3" t="s">
        <v>23</v>
      </c>
      <c r="E1392" s="1"/>
      <c r="F1392" s="1"/>
      <c r="I1392" s="1"/>
      <c r="L1392" s="1"/>
      <c r="N1392" s="1"/>
      <c r="O1392" s="1" t="s">
        <v>2181</v>
      </c>
      <c r="P1392" s="3" t="s">
        <v>20</v>
      </c>
      <c r="Q1392" s="1"/>
    </row>
    <row r="1393" spans="1:17" ht="13" x14ac:dyDescent="0.15">
      <c r="A1393" s="2">
        <v>43735.86707576389</v>
      </c>
      <c r="B1393" s="3" t="s">
        <v>16</v>
      </c>
      <c r="C1393" s="3" t="s">
        <v>29</v>
      </c>
      <c r="D1393" s="3" t="s">
        <v>23</v>
      </c>
      <c r="E1393" s="1"/>
      <c r="F1393" s="1"/>
      <c r="I1393" s="1"/>
      <c r="J1393" s="3" t="s">
        <v>36</v>
      </c>
      <c r="K1393" s="3" t="s">
        <v>19</v>
      </c>
      <c r="L1393" s="1"/>
      <c r="N1393" s="1"/>
      <c r="O1393" s="1"/>
      <c r="P1393" s="3" t="s">
        <v>26</v>
      </c>
      <c r="Q1393" s="1"/>
    </row>
    <row r="1394" spans="1:17" ht="28" x14ac:dyDescent="0.15">
      <c r="A1394" s="2">
        <v>43736.176434074077</v>
      </c>
      <c r="B1394" s="3" t="s">
        <v>16</v>
      </c>
      <c r="C1394" s="3" t="s">
        <v>17</v>
      </c>
      <c r="D1394" s="3" t="s">
        <v>23</v>
      </c>
      <c r="E1394" s="1" t="s">
        <v>2182</v>
      </c>
      <c r="F1394" s="1"/>
      <c r="I1394" s="1"/>
      <c r="J1394" s="3" t="s">
        <v>36</v>
      </c>
      <c r="K1394" s="3" t="s">
        <v>19</v>
      </c>
      <c r="L1394" s="1" t="s">
        <v>2183</v>
      </c>
      <c r="N1394" s="1"/>
      <c r="O1394" s="1"/>
      <c r="P1394" s="3" t="s">
        <v>20</v>
      </c>
      <c r="Q1394" s="1"/>
    </row>
    <row r="1395" spans="1:17" ht="13" x14ac:dyDescent="0.15">
      <c r="A1395" s="2">
        <v>43736.507906539351</v>
      </c>
      <c r="B1395" s="3" t="s">
        <v>22</v>
      </c>
      <c r="C1395" s="3" t="s">
        <v>29</v>
      </c>
      <c r="D1395" s="3" t="s">
        <v>23</v>
      </c>
      <c r="E1395" s="1"/>
      <c r="F1395" s="1"/>
      <c r="I1395" s="1"/>
      <c r="L1395" s="1"/>
      <c r="N1395" s="1"/>
      <c r="O1395" s="1"/>
      <c r="P1395" s="3" t="s">
        <v>20</v>
      </c>
      <c r="Q1395" s="1"/>
    </row>
    <row r="1396" spans="1:17" ht="28" x14ac:dyDescent="0.15">
      <c r="A1396" s="2">
        <v>43736.673920289351</v>
      </c>
      <c r="B1396" s="3" t="s">
        <v>22</v>
      </c>
      <c r="C1396" s="3" t="s">
        <v>19</v>
      </c>
      <c r="D1396" s="3" t="s">
        <v>23</v>
      </c>
      <c r="E1396" s="1" t="s">
        <v>2184</v>
      </c>
      <c r="F1396" s="1"/>
      <c r="I1396" s="1"/>
      <c r="L1396" s="1"/>
      <c r="N1396" s="1"/>
      <c r="O1396" s="1" t="s">
        <v>2185</v>
      </c>
      <c r="P1396" s="3" t="s">
        <v>26</v>
      </c>
      <c r="Q1396" s="1"/>
    </row>
    <row r="1397" spans="1:17" ht="14" x14ac:dyDescent="0.15">
      <c r="A1397" s="2">
        <v>43736.674939050921</v>
      </c>
      <c r="B1397" s="3" t="s">
        <v>22</v>
      </c>
      <c r="C1397" s="3" t="s">
        <v>29</v>
      </c>
      <c r="D1397" s="3" t="s">
        <v>23</v>
      </c>
      <c r="E1397" s="1" t="s">
        <v>2186</v>
      </c>
      <c r="F1397" s="1"/>
      <c r="I1397" s="1"/>
      <c r="L1397" s="1"/>
      <c r="N1397" s="1"/>
      <c r="O1397" s="1" t="s">
        <v>761</v>
      </c>
      <c r="P1397" s="3" t="s">
        <v>26</v>
      </c>
      <c r="Q1397" s="1"/>
    </row>
    <row r="1398" spans="1:17" ht="14" x14ac:dyDescent="0.15">
      <c r="A1398" s="2">
        <v>43736.712737546295</v>
      </c>
      <c r="B1398" s="3" t="s">
        <v>22</v>
      </c>
      <c r="C1398" s="3" t="s">
        <v>317</v>
      </c>
      <c r="D1398" s="3" t="s">
        <v>68</v>
      </c>
      <c r="E1398" s="1" t="s">
        <v>2187</v>
      </c>
      <c r="F1398" s="1"/>
      <c r="I1398" s="1"/>
      <c r="L1398" s="1"/>
      <c r="N1398" s="1"/>
      <c r="O1398" s="1" t="s">
        <v>2188</v>
      </c>
      <c r="P1398" s="3" t="s">
        <v>26</v>
      </c>
      <c r="Q1398" s="1"/>
    </row>
    <row r="1399" spans="1:17" ht="14" x14ac:dyDescent="0.15">
      <c r="A1399" s="2">
        <v>43736.813644988426</v>
      </c>
      <c r="B1399" s="3" t="s">
        <v>37</v>
      </c>
      <c r="C1399" s="3" t="s">
        <v>29</v>
      </c>
      <c r="D1399" s="3" t="s">
        <v>23</v>
      </c>
      <c r="E1399" s="1" t="s">
        <v>1747</v>
      </c>
      <c r="F1399" s="1"/>
      <c r="I1399" s="1"/>
      <c r="L1399" s="1"/>
      <c r="M1399" s="3" t="s">
        <v>21</v>
      </c>
      <c r="N1399" s="1"/>
      <c r="O1399" s="1"/>
      <c r="P1399" s="3" t="s">
        <v>26</v>
      </c>
      <c r="Q1399" s="1"/>
    </row>
    <row r="1400" spans="1:17" ht="13" x14ac:dyDescent="0.15">
      <c r="A1400" s="2">
        <v>43737.031481087964</v>
      </c>
      <c r="B1400" s="3" t="s">
        <v>16</v>
      </c>
      <c r="C1400" s="3" t="s">
        <v>19</v>
      </c>
      <c r="D1400" s="3" t="s">
        <v>23</v>
      </c>
      <c r="E1400" s="1"/>
      <c r="F1400" s="1"/>
      <c r="I1400" s="1"/>
      <c r="J1400" s="3" t="s">
        <v>36</v>
      </c>
      <c r="K1400" s="3" t="s">
        <v>19</v>
      </c>
      <c r="L1400" s="1"/>
      <c r="N1400" s="1"/>
      <c r="O1400" s="1"/>
      <c r="P1400" s="3" t="s">
        <v>26</v>
      </c>
      <c r="Q1400" s="1"/>
    </row>
    <row r="1401" spans="1:17" ht="13" x14ac:dyDescent="0.15">
      <c r="A1401" s="2">
        <v>43737.385318831017</v>
      </c>
      <c r="B1401" s="3" t="s">
        <v>16</v>
      </c>
      <c r="C1401" s="3" t="s">
        <v>50</v>
      </c>
      <c r="D1401" s="9" t="s">
        <v>368</v>
      </c>
      <c r="E1401" s="1"/>
      <c r="F1401" s="1"/>
      <c r="I1401" s="1"/>
      <c r="J1401" s="3" t="s">
        <v>18</v>
      </c>
      <c r="K1401" s="3" t="s">
        <v>19</v>
      </c>
      <c r="L1401" s="1"/>
      <c r="N1401" s="1"/>
      <c r="O1401" s="1"/>
      <c r="P1401" s="3" t="s">
        <v>26</v>
      </c>
      <c r="Q1401" s="1"/>
    </row>
    <row r="1402" spans="1:17" ht="28" x14ac:dyDescent="0.15">
      <c r="A1402" s="2">
        <v>43737.509198611107</v>
      </c>
      <c r="B1402" s="3" t="s">
        <v>37</v>
      </c>
      <c r="C1402" s="3" t="s">
        <v>17</v>
      </c>
      <c r="D1402" s="3" t="s">
        <v>23</v>
      </c>
      <c r="E1402" s="1" t="s">
        <v>2189</v>
      </c>
      <c r="F1402" s="1"/>
      <c r="I1402" s="1"/>
      <c r="L1402" s="1"/>
      <c r="M1402" s="3" t="s">
        <v>20</v>
      </c>
      <c r="N1402" s="1" t="s">
        <v>2190</v>
      </c>
      <c r="O1402" s="1"/>
      <c r="P1402" s="3" t="s">
        <v>26</v>
      </c>
      <c r="Q1402" s="1" t="s">
        <v>2191</v>
      </c>
    </row>
    <row r="1403" spans="1:17" ht="13" x14ac:dyDescent="0.15">
      <c r="A1403" s="2">
        <v>43737.527250312502</v>
      </c>
      <c r="B1403" s="3" t="s">
        <v>37</v>
      </c>
      <c r="C1403" s="3" t="s">
        <v>29</v>
      </c>
      <c r="D1403" s="9" t="s">
        <v>368</v>
      </c>
      <c r="E1403" s="1"/>
      <c r="F1403" s="1"/>
      <c r="I1403" s="1"/>
      <c r="L1403" s="1"/>
      <c r="M1403" s="3" t="s">
        <v>21</v>
      </c>
      <c r="N1403" s="1"/>
      <c r="O1403" s="1"/>
      <c r="P1403" s="3" t="s">
        <v>26</v>
      </c>
      <c r="Q1403" s="1"/>
    </row>
    <row r="1404" spans="1:17" ht="42" x14ac:dyDescent="0.15">
      <c r="A1404" s="2">
        <v>43737.71654523148</v>
      </c>
      <c r="B1404" s="3" t="s">
        <v>22</v>
      </c>
      <c r="C1404" s="3" t="s">
        <v>101</v>
      </c>
      <c r="D1404" s="3" t="s">
        <v>23</v>
      </c>
      <c r="E1404" s="1" t="s">
        <v>2192</v>
      </c>
      <c r="F1404" s="1"/>
      <c r="I1404" s="1"/>
      <c r="L1404" s="1"/>
      <c r="N1404" s="1"/>
      <c r="O1404" s="1" t="s">
        <v>2193</v>
      </c>
      <c r="P1404" s="3" t="s">
        <v>26</v>
      </c>
      <c r="Q1404" s="1" t="s">
        <v>2194</v>
      </c>
    </row>
    <row r="1405" spans="1:17" ht="14" x14ac:dyDescent="0.15">
      <c r="A1405" s="2">
        <v>43737.876951990736</v>
      </c>
      <c r="B1405" s="3" t="s">
        <v>22</v>
      </c>
      <c r="C1405" s="3" t="s">
        <v>29</v>
      </c>
      <c r="D1405" s="9" t="s">
        <v>368</v>
      </c>
      <c r="E1405" s="1" t="s">
        <v>153</v>
      </c>
      <c r="F1405" s="1"/>
      <c r="I1405" s="1"/>
      <c r="L1405" s="1"/>
      <c r="N1405" s="1"/>
      <c r="O1405" s="1" t="s">
        <v>153</v>
      </c>
      <c r="P1405" s="3" t="s">
        <v>26</v>
      </c>
      <c r="Q1405" s="1" t="s">
        <v>2195</v>
      </c>
    </row>
    <row r="1406" spans="1:17" ht="126" x14ac:dyDescent="0.15">
      <c r="A1406" s="2">
        <v>43737.998284236106</v>
      </c>
      <c r="B1406" s="3" t="s">
        <v>22</v>
      </c>
      <c r="C1406" s="3" t="s">
        <v>19</v>
      </c>
      <c r="D1406" s="3" t="s">
        <v>23</v>
      </c>
      <c r="E1406" s="1" t="s">
        <v>2196</v>
      </c>
      <c r="F1406" s="1"/>
      <c r="I1406" s="1"/>
      <c r="L1406" s="1"/>
      <c r="N1406" s="1"/>
      <c r="O1406" s="1" t="s">
        <v>2197</v>
      </c>
      <c r="P1406" s="3" t="s">
        <v>20</v>
      </c>
      <c r="Q1406" s="1" t="s">
        <v>2198</v>
      </c>
    </row>
    <row r="1407" spans="1:17" ht="13" x14ac:dyDescent="0.15">
      <c r="A1407" s="2">
        <v>43739.145831076385</v>
      </c>
      <c r="B1407" s="3" t="s">
        <v>22</v>
      </c>
      <c r="C1407" s="3" t="s">
        <v>29</v>
      </c>
      <c r="D1407" s="3" t="s">
        <v>23</v>
      </c>
      <c r="E1407" s="1"/>
      <c r="F1407" s="1"/>
      <c r="I1407" s="1"/>
      <c r="L1407" s="1"/>
      <c r="N1407" s="1"/>
      <c r="O1407" s="1"/>
      <c r="P1407" s="3" t="s">
        <v>26</v>
      </c>
      <c r="Q1407" s="1"/>
    </row>
    <row r="1408" spans="1:17" ht="14" x14ac:dyDescent="0.15">
      <c r="A1408" s="2">
        <v>43739.363928530089</v>
      </c>
      <c r="B1408" s="3" t="s">
        <v>16</v>
      </c>
      <c r="C1408" s="3" t="s">
        <v>50</v>
      </c>
      <c r="D1408" s="3" t="s">
        <v>472</v>
      </c>
      <c r="E1408" s="1"/>
      <c r="F1408" s="1"/>
      <c r="I1408" s="1"/>
      <c r="J1408" s="3" t="s">
        <v>18</v>
      </c>
      <c r="K1408" s="3" t="s">
        <v>19</v>
      </c>
      <c r="L1408" s="1"/>
      <c r="N1408" s="1"/>
      <c r="O1408" s="1"/>
      <c r="P1408" s="3" t="s">
        <v>26</v>
      </c>
      <c r="Q1408" s="1" t="s">
        <v>2199</v>
      </c>
    </row>
    <row r="1409" spans="1:17" ht="13" x14ac:dyDescent="0.15">
      <c r="A1409" s="2">
        <v>43739.919044374998</v>
      </c>
      <c r="B1409" s="3" t="s">
        <v>37</v>
      </c>
      <c r="C1409" s="3" t="s">
        <v>29</v>
      </c>
      <c r="D1409" s="3" t="s">
        <v>23</v>
      </c>
      <c r="E1409" s="1"/>
      <c r="F1409" s="1"/>
      <c r="I1409" s="1"/>
      <c r="L1409" s="1"/>
      <c r="M1409" s="3" t="s">
        <v>20</v>
      </c>
      <c r="N1409" s="1"/>
      <c r="O1409" s="1"/>
      <c r="P1409" s="3" t="s">
        <v>26</v>
      </c>
      <c r="Q1409" s="1"/>
    </row>
    <row r="1410" spans="1:17" ht="14" x14ac:dyDescent="0.15">
      <c r="A1410" s="2">
        <v>43740.346469282405</v>
      </c>
      <c r="B1410" s="3" t="s">
        <v>22</v>
      </c>
      <c r="C1410" s="3" t="s">
        <v>19</v>
      </c>
      <c r="D1410" s="3" t="s">
        <v>68</v>
      </c>
      <c r="E1410" s="1"/>
      <c r="F1410" s="1"/>
      <c r="I1410" s="1"/>
      <c r="L1410" s="1"/>
      <c r="N1410" s="1"/>
      <c r="O1410" s="1" t="s">
        <v>2200</v>
      </c>
      <c r="P1410" s="3" t="s">
        <v>20</v>
      </c>
      <c r="Q1410" s="1"/>
    </row>
    <row r="1411" spans="1:17" ht="13" x14ac:dyDescent="0.15">
      <c r="A1411" s="2">
        <v>43740.412042858792</v>
      </c>
      <c r="B1411" s="3" t="s">
        <v>97</v>
      </c>
      <c r="D1411" s="9" t="s">
        <v>368</v>
      </c>
      <c r="E1411" s="1"/>
      <c r="F1411" s="1"/>
      <c r="G1411" s="3" t="s">
        <v>18</v>
      </c>
      <c r="H1411" s="3" t="s">
        <v>21</v>
      </c>
      <c r="I1411" s="1"/>
      <c r="J1411" s="3" t="s">
        <v>18</v>
      </c>
      <c r="K1411" s="3" t="s">
        <v>105</v>
      </c>
      <c r="L1411" s="1"/>
      <c r="N1411" s="1"/>
      <c r="O1411" s="1"/>
      <c r="P1411" s="3" t="s">
        <v>26</v>
      </c>
      <c r="Q1411" s="1"/>
    </row>
    <row r="1412" spans="1:17" ht="56" x14ac:dyDescent="0.15">
      <c r="A1412" s="2">
        <v>43740.93140966435</v>
      </c>
      <c r="B1412" s="3" t="s">
        <v>16</v>
      </c>
      <c r="C1412" s="3" t="s">
        <v>50</v>
      </c>
      <c r="D1412" s="3" t="s">
        <v>424</v>
      </c>
      <c r="E1412" s="1" t="s">
        <v>2201</v>
      </c>
      <c r="F1412" s="1"/>
      <c r="I1412" s="1"/>
      <c r="J1412" s="3" t="s">
        <v>18</v>
      </c>
      <c r="K1412" s="3" t="s">
        <v>19</v>
      </c>
      <c r="L1412" s="1" t="s">
        <v>2202</v>
      </c>
      <c r="N1412" s="1"/>
      <c r="O1412" s="1"/>
      <c r="P1412" s="3" t="s">
        <v>26</v>
      </c>
      <c r="Q1412" s="1" t="s">
        <v>2203</v>
      </c>
    </row>
    <row r="1413" spans="1:17" ht="42" x14ac:dyDescent="0.15">
      <c r="A1413" s="2">
        <v>43741.178400520832</v>
      </c>
      <c r="B1413" s="3" t="s">
        <v>22</v>
      </c>
      <c r="C1413" s="3" t="s">
        <v>19</v>
      </c>
      <c r="D1413" s="3" t="s">
        <v>23</v>
      </c>
      <c r="E1413" s="1" t="s">
        <v>2204</v>
      </c>
      <c r="F1413" s="1"/>
      <c r="I1413" s="1"/>
      <c r="L1413" s="1"/>
      <c r="N1413" s="1"/>
      <c r="O1413" s="1" t="s">
        <v>2205</v>
      </c>
      <c r="P1413" s="3" t="s">
        <v>26</v>
      </c>
      <c r="Q1413" s="1"/>
    </row>
    <row r="1414" spans="1:17" ht="13" x14ac:dyDescent="0.15">
      <c r="A1414" s="2">
        <v>43741.434331365745</v>
      </c>
      <c r="B1414" s="3" t="s">
        <v>16</v>
      </c>
      <c r="C1414" s="3" t="s">
        <v>29</v>
      </c>
      <c r="D1414" s="3" t="s">
        <v>23</v>
      </c>
      <c r="E1414" s="1"/>
      <c r="F1414" s="1"/>
      <c r="I1414" s="1"/>
      <c r="J1414" s="3" t="s">
        <v>36</v>
      </c>
      <c r="K1414" s="3" t="s">
        <v>105</v>
      </c>
      <c r="L1414" s="1"/>
      <c r="N1414" s="1"/>
      <c r="O1414" s="1"/>
      <c r="P1414" s="3" t="s">
        <v>26</v>
      </c>
      <c r="Q1414" s="1"/>
    </row>
    <row r="1415" spans="1:17" ht="14" x14ac:dyDescent="0.15">
      <c r="A1415" s="2">
        <v>43741.82653924769</v>
      </c>
      <c r="B1415" s="3" t="s">
        <v>22</v>
      </c>
      <c r="C1415" s="3" t="s">
        <v>317</v>
      </c>
      <c r="D1415" s="3" t="s">
        <v>23</v>
      </c>
      <c r="E1415" s="1"/>
      <c r="F1415" s="1"/>
      <c r="I1415" s="1"/>
      <c r="L1415" s="1"/>
      <c r="N1415" s="1"/>
      <c r="O1415" s="1" t="s">
        <v>531</v>
      </c>
      <c r="P1415" s="3" t="s">
        <v>20</v>
      </c>
      <c r="Q1415" s="1"/>
    </row>
    <row r="1416" spans="1:17" ht="13" x14ac:dyDescent="0.15">
      <c r="A1416" s="2">
        <v>43741.881420277779</v>
      </c>
      <c r="B1416" s="3" t="s">
        <v>16</v>
      </c>
      <c r="C1416" s="3" t="s">
        <v>17</v>
      </c>
      <c r="D1416" s="3" t="s">
        <v>23</v>
      </c>
      <c r="E1416" s="1"/>
      <c r="F1416" s="1"/>
      <c r="I1416" s="1"/>
      <c r="J1416" s="3" t="s">
        <v>43</v>
      </c>
      <c r="K1416" s="3" t="s">
        <v>19</v>
      </c>
      <c r="L1416" s="1"/>
      <c r="N1416" s="1"/>
      <c r="O1416" s="1"/>
      <c r="P1416" s="3" t="s">
        <v>26</v>
      </c>
      <c r="Q1416" s="1"/>
    </row>
    <row r="1417" spans="1:17" ht="14" x14ac:dyDescent="0.15">
      <c r="A1417" s="2">
        <v>43742.62756231481</v>
      </c>
      <c r="B1417" s="3" t="s">
        <v>16</v>
      </c>
      <c r="C1417" s="3" t="s">
        <v>29</v>
      </c>
      <c r="D1417" s="3" t="s">
        <v>23</v>
      </c>
      <c r="E1417" s="1" t="s">
        <v>2206</v>
      </c>
      <c r="F1417" s="1"/>
      <c r="I1417" s="1"/>
      <c r="J1417" s="3" t="s">
        <v>36</v>
      </c>
      <c r="K1417" s="3" t="s">
        <v>105</v>
      </c>
      <c r="L1417" s="1" t="s">
        <v>2207</v>
      </c>
      <c r="N1417" s="1"/>
      <c r="O1417" s="1"/>
      <c r="P1417" s="3" t="s">
        <v>26</v>
      </c>
      <c r="Q1417" s="1"/>
    </row>
    <row r="1418" spans="1:17" ht="56" x14ac:dyDescent="0.15">
      <c r="A1418" s="2">
        <v>43742.926314351847</v>
      </c>
      <c r="B1418" s="3" t="s">
        <v>37</v>
      </c>
      <c r="C1418" s="3" t="s">
        <v>17</v>
      </c>
      <c r="D1418" s="3" t="s">
        <v>23</v>
      </c>
      <c r="E1418" s="1" t="s">
        <v>2208</v>
      </c>
      <c r="F1418" s="1"/>
      <c r="I1418" s="1"/>
      <c r="L1418" s="1"/>
      <c r="M1418" s="3" t="s">
        <v>26</v>
      </c>
      <c r="N1418" s="1" t="s">
        <v>2209</v>
      </c>
      <c r="O1418" s="1"/>
      <c r="P1418" s="3" t="s">
        <v>26</v>
      </c>
      <c r="Q1418" s="1"/>
    </row>
    <row r="1419" spans="1:17" ht="56" x14ac:dyDescent="0.15">
      <c r="A1419" s="2">
        <v>43742.979173125001</v>
      </c>
      <c r="B1419" s="3" t="s">
        <v>16</v>
      </c>
      <c r="C1419" s="3" t="s">
        <v>50</v>
      </c>
      <c r="D1419" s="3" t="s">
        <v>23</v>
      </c>
      <c r="E1419" s="1" t="s">
        <v>2210</v>
      </c>
      <c r="F1419" s="1"/>
      <c r="I1419" s="1"/>
      <c r="J1419" s="3" t="s">
        <v>18</v>
      </c>
      <c r="K1419" s="3" t="s">
        <v>2211</v>
      </c>
      <c r="L1419" s="1" t="s">
        <v>2212</v>
      </c>
      <c r="N1419" s="1"/>
      <c r="O1419" s="1"/>
      <c r="P1419" s="3" t="s">
        <v>26</v>
      </c>
      <c r="Q1419" s="1" t="s">
        <v>2213</v>
      </c>
    </row>
    <row r="1420" spans="1:17" ht="28" x14ac:dyDescent="0.15">
      <c r="A1420" s="2">
        <v>43743.003785775465</v>
      </c>
      <c r="B1420" s="3" t="s">
        <v>22</v>
      </c>
      <c r="C1420" s="3" t="s">
        <v>2214</v>
      </c>
      <c r="D1420" s="3" t="s">
        <v>472</v>
      </c>
      <c r="E1420" s="1" t="s">
        <v>2215</v>
      </c>
      <c r="F1420" s="1"/>
      <c r="I1420" s="1"/>
      <c r="L1420" s="1"/>
      <c r="N1420" s="1"/>
      <c r="O1420" s="1" t="s">
        <v>2216</v>
      </c>
      <c r="P1420" s="3" t="s">
        <v>20</v>
      </c>
      <c r="Q1420" s="1" t="s">
        <v>155</v>
      </c>
    </row>
    <row r="1421" spans="1:17" ht="70" x14ac:dyDescent="0.15">
      <c r="A1421" s="2">
        <v>43743.053484756943</v>
      </c>
      <c r="B1421" s="3" t="s">
        <v>22</v>
      </c>
      <c r="C1421" s="3" t="s">
        <v>17</v>
      </c>
      <c r="D1421" s="3" t="s">
        <v>23</v>
      </c>
      <c r="E1421" s="1"/>
      <c r="F1421" s="1"/>
      <c r="I1421" s="1"/>
      <c r="L1421" s="1"/>
      <c r="N1421" s="1"/>
      <c r="O1421" s="1" t="s">
        <v>2217</v>
      </c>
      <c r="P1421" s="3" t="s">
        <v>26</v>
      </c>
      <c r="Q1421" s="1" t="s">
        <v>2218</v>
      </c>
    </row>
    <row r="1422" spans="1:17" ht="56" x14ac:dyDescent="0.15">
      <c r="A1422" s="2">
        <v>43743.06238851852</v>
      </c>
      <c r="B1422" s="3" t="s">
        <v>37</v>
      </c>
      <c r="C1422" s="3" t="s">
        <v>41</v>
      </c>
      <c r="D1422" s="3" t="s">
        <v>23</v>
      </c>
      <c r="E1422" s="1" t="s">
        <v>2219</v>
      </c>
      <c r="F1422" s="1"/>
      <c r="I1422" s="1"/>
      <c r="L1422" s="1"/>
      <c r="M1422" s="3" t="s">
        <v>20</v>
      </c>
      <c r="N1422" s="1" t="s">
        <v>2220</v>
      </c>
      <c r="O1422" s="1"/>
      <c r="P1422" s="3" t="s">
        <v>26</v>
      </c>
      <c r="Q1422" s="1" t="s">
        <v>2221</v>
      </c>
    </row>
    <row r="1423" spans="1:17" ht="14" x14ac:dyDescent="0.15">
      <c r="A1423" s="2">
        <v>43743.097069537034</v>
      </c>
      <c r="B1423" s="3" t="s">
        <v>22</v>
      </c>
      <c r="C1423" s="3" t="s">
        <v>29</v>
      </c>
      <c r="D1423" s="9" t="s">
        <v>368</v>
      </c>
      <c r="E1423" s="1"/>
      <c r="F1423" s="1"/>
      <c r="I1423" s="1"/>
      <c r="L1423" s="1"/>
      <c r="N1423" s="1"/>
      <c r="O1423" s="1" t="s">
        <v>2222</v>
      </c>
      <c r="P1423" s="3" t="s">
        <v>26</v>
      </c>
      <c r="Q1423" s="1" t="s">
        <v>2223</v>
      </c>
    </row>
    <row r="1424" spans="1:17" ht="13" x14ac:dyDescent="0.15">
      <c r="A1424" s="2">
        <v>43743.323227407411</v>
      </c>
      <c r="B1424" s="3" t="s">
        <v>22</v>
      </c>
      <c r="C1424" s="3" t="s">
        <v>19</v>
      </c>
      <c r="D1424" s="3" t="s">
        <v>23</v>
      </c>
      <c r="E1424" s="1"/>
      <c r="F1424" s="1"/>
      <c r="I1424" s="1"/>
      <c r="L1424" s="1"/>
      <c r="N1424" s="1"/>
      <c r="O1424" s="1"/>
      <c r="P1424" s="3" t="s">
        <v>26</v>
      </c>
      <c r="Q1424" s="1"/>
    </row>
    <row r="1425" spans="1:17" ht="14" x14ac:dyDescent="0.15">
      <c r="A1425" s="2">
        <v>43743.425867013888</v>
      </c>
      <c r="B1425" s="3" t="s">
        <v>22</v>
      </c>
      <c r="C1425" s="3" t="s">
        <v>317</v>
      </c>
      <c r="D1425" s="3" t="s">
        <v>68</v>
      </c>
      <c r="E1425" s="1" t="s">
        <v>2224</v>
      </c>
      <c r="F1425" s="1"/>
      <c r="I1425" s="1"/>
      <c r="L1425" s="1"/>
      <c r="N1425" s="1"/>
      <c r="O1425" s="1" t="s">
        <v>133</v>
      </c>
      <c r="P1425" s="3" t="s">
        <v>20</v>
      </c>
      <c r="Q1425" s="1"/>
    </row>
    <row r="1426" spans="1:17" ht="13" x14ac:dyDescent="0.15">
      <c r="A1426" s="2">
        <v>43743.519193148153</v>
      </c>
      <c r="B1426" s="3" t="s">
        <v>16</v>
      </c>
      <c r="C1426" s="3" t="s">
        <v>90</v>
      </c>
      <c r="D1426" s="3" t="s">
        <v>23</v>
      </c>
      <c r="E1426" s="1"/>
      <c r="F1426" s="1"/>
      <c r="I1426" s="1"/>
      <c r="J1426" s="3" t="s">
        <v>18</v>
      </c>
      <c r="K1426" s="3" t="s">
        <v>105</v>
      </c>
      <c r="L1426" s="1"/>
      <c r="N1426" s="1"/>
      <c r="O1426" s="1"/>
      <c r="P1426" s="3" t="s">
        <v>26</v>
      </c>
      <c r="Q1426" s="1"/>
    </row>
    <row r="1427" spans="1:17" ht="14" x14ac:dyDescent="0.15">
      <c r="A1427" s="2">
        <v>43743.590750185183</v>
      </c>
      <c r="B1427" s="3" t="s">
        <v>22</v>
      </c>
      <c r="C1427" s="3" t="s">
        <v>19</v>
      </c>
      <c r="D1427" s="3" t="s">
        <v>23</v>
      </c>
      <c r="E1427" s="1" t="s">
        <v>2225</v>
      </c>
      <c r="F1427" s="1"/>
      <c r="I1427" s="1"/>
      <c r="L1427" s="1"/>
      <c r="N1427" s="1"/>
      <c r="O1427" s="1" t="s">
        <v>2226</v>
      </c>
      <c r="P1427" s="3" t="s">
        <v>26</v>
      </c>
      <c r="Q1427" s="1" t="s">
        <v>2227</v>
      </c>
    </row>
    <row r="1428" spans="1:17" ht="13" x14ac:dyDescent="0.15">
      <c r="A1428" s="2">
        <v>43743.59434137732</v>
      </c>
      <c r="B1428" s="3" t="s">
        <v>16</v>
      </c>
      <c r="C1428" s="3" t="s">
        <v>19</v>
      </c>
      <c r="D1428" s="3" t="s">
        <v>23</v>
      </c>
      <c r="E1428" s="1"/>
      <c r="F1428" s="1"/>
      <c r="I1428" s="1"/>
      <c r="J1428" s="3" t="s">
        <v>85</v>
      </c>
      <c r="K1428" s="3" t="s">
        <v>19</v>
      </c>
      <c r="L1428" s="1"/>
      <c r="N1428" s="1"/>
      <c r="O1428" s="1"/>
      <c r="P1428" s="3" t="s">
        <v>26</v>
      </c>
      <c r="Q1428" s="1"/>
    </row>
    <row r="1429" spans="1:17" ht="13" x14ac:dyDescent="0.15">
      <c r="A1429" s="2">
        <v>43743.605172303243</v>
      </c>
      <c r="B1429" s="3" t="s">
        <v>16</v>
      </c>
      <c r="C1429" s="3" t="s">
        <v>29</v>
      </c>
      <c r="D1429" s="3" t="s">
        <v>23</v>
      </c>
      <c r="E1429" s="1"/>
      <c r="F1429" s="1"/>
      <c r="I1429" s="1"/>
      <c r="J1429" s="3" t="s">
        <v>85</v>
      </c>
      <c r="K1429" s="3" t="s">
        <v>19</v>
      </c>
      <c r="L1429" s="1"/>
      <c r="N1429" s="1"/>
      <c r="O1429" s="1"/>
      <c r="P1429" s="3" t="s">
        <v>26</v>
      </c>
      <c r="Q1429" s="1"/>
    </row>
    <row r="1430" spans="1:17" ht="14" x14ac:dyDescent="0.15">
      <c r="A1430" s="2">
        <v>43743.871467997684</v>
      </c>
      <c r="B1430" s="3" t="s">
        <v>16</v>
      </c>
      <c r="C1430" s="3" t="s">
        <v>50</v>
      </c>
      <c r="D1430" s="3" t="s">
        <v>23</v>
      </c>
      <c r="E1430" s="1"/>
      <c r="F1430" s="1"/>
      <c r="I1430" s="1"/>
      <c r="J1430" s="3" t="s">
        <v>43</v>
      </c>
      <c r="K1430" s="3" t="s">
        <v>19</v>
      </c>
      <c r="L1430" s="1"/>
      <c r="N1430" s="1"/>
      <c r="O1430" s="1"/>
      <c r="P1430" s="3" t="s">
        <v>26</v>
      </c>
      <c r="Q1430" s="1" t="s">
        <v>2228</v>
      </c>
    </row>
    <row r="1431" spans="1:17" ht="42" x14ac:dyDescent="0.15">
      <c r="A1431" s="2">
        <v>43743.87412414352</v>
      </c>
      <c r="B1431" s="3" t="s">
        <v>22</v>
      </c>
      <c r="C1431" s="3" t="s">
        <v>17</v>
      </c>
      <c r="D1431" s="3" t="s">
        <v>23</v>
      </c>
      <c r="E1431" s="1" t="s">
        <v>2229</v>
      </c>
      <c r="F1431" s="1"/>
      <c r="I1431" s="1"/>
      <c r="L1431" s="1"/>
      <c r="N1431" s="1"/>
      <c r="O1431" s="1" t="s">
        <v>2230</v>
      </c>
      <c r="P1431" s="3" t="s">
        <v>26</v>
      </c>
      <c r="Q1431" s="1" t="s">
        <v>2231</v>
      </c>
    </row>
    <row r="1432" spans="1:17" ht="13" x14ac:dyDescent="0.15">
      <c r="A1432" s="2">
        <v>43744.097287141209</v>
      </c>
      <c r="B1432" s="3" t="s">
        <v>22</v>
      </c>
      <c r="C1432" s="3" t="s">
        <v>29</v>
      </c>
      <c r="D1432" s="3" t="s">
        <v>68</v>
      </c>
      <c r="E1432" s="1"/>
      <c r="F1432" s="1"/>
      <c r="I1432" s="1"/>
      <c r="L1432" s="1"/>
      <c r="N1432" s="1"/>
      <c r="O1432" s="1"/>
      <c r="Q1432" s="1"/>
    </row>
    <row r="1433" spans="1:17" ht="13" x14ac:dyDescent="0.15">
      <c r="A1433" s="2">
        <v>43744.102559270832</v>
      </c>
      <c r="B1433" s="3" t="s">
        <v>37</v>
      </c>
      <c r="C1433" s="3" t="s">
        <v>101</v>
      </c>
      <c r="D1433" s="3" t="s">
        <v>23</v>
      </c>
      <c r="E1433" s="1"/>
      <c r="F1433" s="1"/>
      <c r="I1433" s="1"/>
      <c r="L1433" s="1"/>
      <c r="M1433" s="3" t="s">
        <v>20</v>
      </c>
      <c r="N1433" s="1"/>
      <c r="O1433" s="1"/>
      <c r="P1433" s="3" t="s">
        <v>26</v>
      </c>
      <c r="Q1433" s="1"/>
    </row>
    <row r="1434" spans="1:17" ht="70" x14ac:dyDescent="0.15">
      <c r="A1434" s="2">
        <v>43744.253081342591</v>
      </c>
      <c r="B1434" s="3" t="s">
        <v>16</v>
      </c>
      <c r="C1434" s="3" t="s">
        <v>17</v>
      </c>
      <c r="D1434" s="3" t="s">
        <v>23</v>
      </c>
      <c r="E1434" s="1" t="s">
        <v>2232</v>
      </c>
      <c r="F1434" s="1"/>
      <c r="I1434" s="1"/>
      <c r="J1434" s="3" t="s">
        <v>18</v>
      </c>
      <c r="K1434" s="3" t="s">
        <v>19</v>
      </c>
      <c r="L1434" s="1" t="s">
        <v>2233</v>
      </c>
      <c r="N1434" s="1"/>
      <c r="O1434" s="1"/>
      <c r="P1434" s="3" t="s">
        <v>26</v>
      </c>
      <c r="Q1434" s="1" t="s">
        <v>2234</v>
      </c>
    </row>
    <row r="1435" spans="1:17" ht="14" x14ac:dyDescent="0.15">
      <c r="A1435" s="2">
        <v>43744.325524664353</v>
      </c>
      <c r="B1435" s="3" t="s">
        <v>37</v>
      </c>
      <c r="C1435" s="3" t="s">
        <v>101</v>
      </c>
      <c r="D1435" s="3" t="s">
        <v>68</v>
      </c>
      <c r="E1435" s="1" t="s">
        <v>2235</v>
      </c>
      <c r="F1435" s="1"/>
      <c r="I1435" s="1"/>
      <c r="L1435" s="1"/>
      <c r="M1435" s="3" t="s">
        <v>21</v>
      </c>
      <c r="N1435" s="1"/>
      <c r="O1435" s="1"/>
      <c r="P1435" s="3" t="s">
        <v>26</v>
      </c>
      <c r="Q1435" s="1"/>
    </row>
    <row r="1436" spans="1:17" ht="84" x14ac:dyDescent="0.15">
      <c r="A1436" s="2">
        <v>43744.349981400461</v>
      </c>
      <c r="B1436" s="3" t="s">
        <v>37</v>
      </c>
      <c r="C1436" s="3" t="s">
        <v>50</v>
      </c>
      <c r="D1436" s="3" t="s">
        <v>23</v>
      </c>
      <c r="E1436" s="1" t="s">
        <v>2236</v>
      </c>
      <c r="F1436" s="1"/>
      <c r="I1436" s="1"/>
      <c r="L1436" s="1"/>
      <c r="M1436" s="3" t="s">
        <v>20</v>
      </c>
      <c r="N1436" s="1" t="s">
        <v>2237</v>
      </c>
      <c r="O1436" s="1"/>
      <c r="P1436" s="3" t="s">
        <v>26</v>
      </c>
      <c r="Q1436" s="1"/>
    </row>
    <row r="1437" spans="1:17" ht="28" x14ac:dyDescent="0.15">
      <c r="A1437" s="2">
        <v>43744.909728981482</v>
      </c>
      <c r="B1437" s="3" t="s">
        <v>22</v>
      </c>
      <c r="C1437" s="3" t="s">
        <v>19</v>
      </c>
      <c r="D1437" s="3" t="s">
        <v>23</v>
      </c>
      <c r="E1437" s="1"/>
      <c r="F1437" s="1"/>
      <c r="I1437" s="1"/>
      <c r="L1437" s="1"/>
      <c r="N1437" s="1"/>
      <c r="O1437" s="1" t="s">
        <v>2238</v>
      </c>
      <c r="P1437" s="3" t="s">
        <v>20</v>
      </c>
      <c r="Q1437" s="1" t="s">
        <v>2239</v>
      </c>
    </row>
    <row r="1438" spans="1:17" ht="28" x14ac:dyDescent="0.15">
      <c r="A1438" s="2">
        <v>43745.518576504634</v>
      </c>
      <c r="B1438" s="3" t="s">
        <v>97</v>
      </c>
      <c r="C1438" s="3" t="s">
        <v>101</v>
      </c>
      <c r="D1438" s="3" t="s">
        <v>23</v>
      </c>
      <c r="E1438" s="1" t="s">
        <v>2240</v>
      </c>
      <c r="F1438" s="1"/>
      <c r="G1438" s="3" t="s">
        <v>161</v>
      </c>
      <c r="H1438" s="3" t="s">
        <v>26</v>
      </c>
      <c r="I1438" s="1" t="s">
        <v>2241</v>
      </c>
      <c r="L1438" s="1"/>
      <c r="N1438" s="1"/>
      <c r="O1438" s="1"/>
      <c r="P1438" s="3" t="s">
        <v>26</v>
      </c>
      <c r="Q1438" s="1"/>
    </row>
    <row r="1439" spans="1:17" ht="42" x14ac:dyDescent="0.15">
      <c r="A1439" s="2">
        <v>43746.764961875</v>
      </c>
      <c r="B1439" s="3" t="s">
        <v>16</v>
      </c>
      <c r="C1439" s="3" t="s">
        <v>17</v>
      </c>
      <c r="D1439" s="3" t="s">
        <v>23</v>
      </c>
      <c r="E1439" s="1" t="s">
        <v>2242</v>
      </c>
      <c r="F1439" s="1"/>
      <c r="I1439" s="1"/>
      <c r="J1439" s="3" t="s">
        <v>18</v>
      </c>
      <c r="K1439" s="3" t="s">
        <v>19</v>
      </c>
      <c r="L1439" s="1" t="s">
        <v>2243</v>
      </c>
      <c r="N1439" s="1"/>
      <c r="O1439" s="1"/>
      <c r="P1439" s="3" t="s">
        <v>26</v>
      </c>
      <c r="Q1439" s="1"/>
    </row>
    <row r="1440" spans="1:17" ht="28" x14ac:dyDescent="0.15">
      <c r="A1440" s="2">
        <v>43746.988523969907</v>
      </c>
      <c r="B1440" s="3" t="s">
        <v>16</v>
      </c>
      <c r="C1440" s="3" t="s">
        <v>29</v>
      </c>
      <c r="D1440" s="3" t="s">
        <v>23</v>
      </c>
      <c r="E1440" s="1" t="s">
        <v>2244</v>
      </c>
      <c r="F1440" s="1"/>
      <c r="I1440" s="1"/>
      <c r="J1440" s="3" t="s">
        <v>161</v>
      </c>
      <c r="K1440" s="3" t="s">
        <v>19</v>
      </c>
      <c r="L1440" s="1" t="s">
        <v>2245</v>
      </c>
      <c r="N1440" s="1"/>
      <c r="O1440" s="1"/>
      <c r="P1440" s="3" t="s">
        <v>26</v>
      </c>
      <c r="Q1440" s="1" t="s">
        <v>2246</v>
      </c>
    </row>
    <row r="1441" spans="1:17" ht="13" x14ac:dyDescent="0.15">
      <c r="A1441" s="2">
        <v>43747.369730914354</v>
      </c>
      <c r="B1441" s="3" t="s">
        <v>22</v>
      </c>
      <c r="C1441" s="3" t="s">
        <v>19</v>
      </c>
      <c r="D1441" s="9" t="s">
        <v>368</v>
      </c>
      <c r="E1441" s="1"/>
      <c r="F1441" s="1"/>
      <c r="I1441" s="1"/>
      <c r="L1441" s="1"/>
      <c r="N1441" s="1"/>
      <c r="O1441" s="1"/>
      <c r="P1441" s="3" t="s">
        <v>26</v>
      </c>
      <c r="Q1441" s="1"/>
    </row>
    <row r="1442" spans="1:17" ht="42" x14ac:dyDescent="0.15">
      <c r="A1442" s="2">
        <v>43747.404037650464</v>
      </c>
      <c r="B1442" s="3" t="s">
        <v>22</v>
      </c>
      <c r="C1442" s="3" t="s">
        <v>279</v>
      </c>
      <c r="D1442" s="3" t="s">
        <v>68</v>
      </c>
      <c r="E1442" s="1" t="s">
        <v>2247</v>
      </c>
      <c r="F1442" s="1"/>
      <c r="I1442" s="1"/>
      <c r="L1442" s="1"/>
      <c r="N1442" s="1"/>
      <c r="O1442" s="1" t="s">
        <v>2248</v>
      </c>
      <c r="P1442" s="3" t="s">
        <v>20</v>
      </c>
      <c r="Q1442" s="1"/>
    </row>
    <row r="1443" spans="1:17" ht="28" x14ac:dyDescent="0.15">
      <c r="A1443" s="2">
        <v>43747.86292561343</v>
      </c>
      <c r="B1443" s="3" t="s">
        <v>22</v>
      </c>
      <c r="C1443" s="3" t="s">
        <v>29</v>
      </c>
      <c r="D1443" s="3" t="s">
        <v>23</v>
      </c>
      <c r="E1443" s="1"/>
      <c r="F1443" s="1"/>
      <c r="I1443" s="1"/>
      <c r="L1443" s="1"/>
      <c r="N1443" s="1"/>
      <c r="O1443" s="1" t="s">
        <v>2249</v>
      </c>
      <c r="P1443" s="3" t="s">
        <v>20</v>
      </c>
      <c r="Q1443" s="1"/>
    </row>
    <row r="1444" spans="1:17" ht="42" x14ac:dyDescent="0.15">
      <c r="A1444" s="2">
        <v>43748.295432604165</v>
      </c>
      <c r="B1444" s="3" t="s">
        <v>16</v>
      </c>
      <c r="C1444" s="3" t="s">
        <v>411</v>
      </c>
      <c r="D1444" s="3" t="s">
        <v>23</v>
      </c>
      <c r="E1444" s="1" t="s">
        <v>2250</v>
      </c>
      <c r="F1444" s="1"/>
      <c r="I1444" s="1"/>
      <c r="J1444" s="3" t="s">
        <v>43</v>
      </c>
      <c r="L1444" s="1"/>
      <c r="N1444" s="1"/>
      <c r="O1444" s="1"/>
      <c r="P1444" s="3" t="s">
        <v>26</v>
      </c>
      <c r="Q1444" s="1" t="s">
        <v>2251</v>
      </c>
    </row>
    <row r="1445" spans="1:17" ht="13" x14ac:dyDescent="0.15">
      <c r="A1445" s="2">
        <v>43748.676394166665</v>
      </c>
      <c r="B1445" s="3" t="s">
        <v>97</v>
      </c>
      <c r="C1445" s="3" t="s">
        <v>19</v>
      </c>
      <c r="D1445" s="3" t="s">
        <v>23</v>
      </c>
      <c r="E1445" s="1"/>
      <c r="F1445" s="1"/>
      <c r="G1445" s="3" t="s">
        <v>36</v>
      </c>
      <c r="H1445" s="3" t="s">
        <v>20</v>
      </c>
      <c r="I1445" s="1"/>
      <c r="L1445" s="1"/>
      <c r="N1445" s="1"/>
      <c r="O1445" s="1"/>
      <c r="P1445" s="3" t="s">
        <v>20</v>
      </c>
      <c r="Q1445" s="1"/>
    </row>
    <row r="1446" spans="1:17" ht="28" x14ac:dyDescent="0.15">
      <c r="A1446" s="2">
        <v>43748.891051712963</v>
      </c>
      <c r="B1446" s="3" t="s">
        <v>22</v>
      </c>
      <c r="C1446" s="3" t="s">
        <v>50</v>
      </c>
      <c r="D1446" s="3" t="s">
        <v>23</v>
      </c>
      <c r="E1446" s="1" t="s">
        <v>2252</v>
      </c>
      <c r="F1446" s="1"/>
      <c r="I1446" s="1"/>
      <c r="L1446" s="1"/>
      <c r="N1446" s="1"/>
      <c r="O1446" s="1" t="s">
        <v>2253</v>
      </c>
      <c r="P1446" s="3" t="s">
        <v>26</v>
      </c>
      <c r="Q1446" s="1" t="s">
        <v>2254</v>
      </c>
    </row>
    <row r="1447" spans="1:17" ht="13" x14ac:dyDescent="0.15">
      <c r="A1447" s="2">
        <v>43748.891407893519</v>
      </c>
      <c r="B1447" s="3" t="s">
        <v>37</v>
      </c>
      <c r="C1447" s="3" t="s">
        <v>90</v>
      </c>
      <c r="D1447" s="3" t="s">
        <v>23</v>
      </c>
      <c r="E1447" s="1"/>
      <c r="F1447" s="1"/>
      <c r="I1447" s="1"/>
      <c r="L1447" s="1"/>
      <c r="M1447" s="3" t="s">
        <v>20</v>
      </c>
      <c r="N1447" s="1"/>
      <c r="O1447" s="1"/>
      <c r="P1447" s="3" t="s">
        <v>26</v>
      </c>
      <c r="Q1447" s="1"/>
    </row>
    <row r="1448" spans="1:17" ht="56" x14ac:dyDescent="0.15">
      <c r="A1448" s="2">
        <v>43748.912876006943</v>
      </c>
      <c r="B1448" s="3" t="s">
        <v>22</v>
      </c>
      <c r="C1448" s="3" t="s">
        <v>19</v>
      </c>
      <c r="D1448" s="3" t="s">
        <v>23</v>
      </c>
      <c r="E1448" s="1" t="s">
        <v>2255</v>
      </c>
      <c r="F1448" s="1"/>
      <c r="I1448" s="1"/>
      <c r="L1448" s="1"/>
      <c r="N1448" s="1"/>
      <c r="O1448" s="1" t="s">
        <v>2256</v>
      </c>
      <c r="P1448" s="3" t="s">
        <v>26</v>
      </c>
      <c r="Q1448" s="1" t="s">
        <v>2257</v>
      </c>
    </row>
    <row r="1449" spans="1:17" ht="112" x14ac:dyDescent="0.15">
      <c r="A1449" s="2">
        <v>43749.156779398152</v>
      </c>
      <c r="B1449" s="3" t="s">
        <v>16</v>
      </c>
      <c r="C1449" s="3" t="s">
        <v>17</v>
      </c>
      <c r="D1449" s="3" t="s">
        <v>378</v>
      </c>
      <c r="E1449" s="1" t="s">
        <v>2258</v>
      </c>
      <c r="F1449" s="1"/>
      <c r="I1449" s="1"/>
      <c r="J1449" s="3" t="s">
        <v>18</v>
      </c>
      <c r="K1449" s="3" t="s">
        <v>19</v>
      </c>
      <c r="L1449" s="1" t="s">
        <v>2259</v>
      </c>
      <c r="N1449" s="1"/>
      <c r="O1449" s="1"/>
      <c r="P1449" s="3" t="s">
        <v>26</v>
      </c>
      <c r="Q1449" s="1"/>
    </row>
    <row r="1450" spans="1:17" ht="28" x14ac:dyDescent="0.15">
      <c r="A1450" s="2">
        <v>43749.583324108797</v>
      </c>
      <c r="B1450" s="3" t="s">
        <v>22</v>
      </c>
      <c r="C1450" s="3" t="s">
        <v>29</v>
      </c>
      <c r="D1450" s="3" t="s">
        <v>23</v>
      </c>
      <c r="E1450" s="1" t="s">
        <v>2260</v>
      </c>
      <c r="F1450" s="1"/>
      <c r="I1450" s="1"/>
      <c r="L1450" s="1"/>
      <c r="N1450" s="1"/>
      <c r="O1450" s="1" t="s">
        <v>2261</v>
      </c>
      <c r="P1450" s="3" t="s">
        <v>20</v>
      </c>
      <c r="Q1450" s="1" t="s">
        <v>2262</v>
      </c>
    </row>
    <row r="1451" spans="1:17" ht="13" x14ac:dyDescent="0.15">
      <c r="A1451" s="2">
        <v>43749.623017523147</v>
      </c>
      <c r="B1451" s="3" t="s">
        <v>16</v>
      </c>
      <c r="C1451" s="3" t="s">
        <v>17</v>
      </c>
      <c r="D1451" s="3" t="s">
        <v>23</v>
      </c>
      <c r="E1451" s="1"/>
      <c r="F1451" s="1"/>
      <c r="I1451" s="1"/>
      <c r="J1451" s="3" t="s">
        <v>36</v>
      </c>
      <c r="K1451" s="3" t="s">
        <v>19</v>
      </c>
      <c r="L1451" s="1"/>
      <c r="N1451" s="1"/>
      <c r="O1451" s="1"/>
      <c r="P1451" s="3" t="s">
        <v>26</v>
      </c>
      <c r="Q1451" s="1"/>
    </row>
    <row r="1452" spans="1:17" ht="13" x14ac:dyDescent="0.15">
      <c r="A1452" s="2">
        <v>43749.792690682865</v>
      </c>
      <c r="B1452" s="3" t="s">
        <v>37</v>
      </c>
      <c r="C1452" s="3" t="s">
        <v>50</v>
      </c>
      <c r="D1452" s="9" t="s">
        <v>368</v>
      </c>
      <c r="E1452" s="1"/>
      <c r="F1452" s="1"/>
      <c r="I1452" s="1"/>
      <c r="L1452" s="1"/>
      <c r="M1452" s="3" t="s">
        <v>26</v>
      </c>
      <c r="N1452" s="1"/>
      <c r="O1452" s="1"/>
      <c r="P1452" s="3" t="s">
        <v>26</v>
      </c>
      <c r="Q1452" s="1"/>
    </row>
    <row r="1453" spans="1:17" ht="13" x14ac:dyDescent="0.15">
      <c r="A1453" s="2">
        <v>43749.857971493053</v>
      </c>
      <c r="B1453" s="3" t="s">
        <v>37</v>
      </c>
      <c r="C1453" s="3" t="s">
        <v>19</v>
      </c>
      <c r="D1453" s="3" t="s">
        <v>23</v>
      </c>
      <c r="E1453" s="1"/>
      <c r="F1453" s="1"/>
      <c r="I1453" s="1"/>
      <c r="L1453" s="1"/>
      <c r="M1453" s="3" t="s">
        <v>20</v>
      </c>
      <c r="N1453" s="1"/>
      <c r="O1453" s="1"/>
      <c r="P1453" s="3" t="s">
        <v>21</v>
      </c>
      <c r="Q1453" s="1"/>
    </row>
    <row r="1454" spans="1:17" ht="42" x14ac:dyDescent="0.15">
      <c r="A1454" s="2">
        <v>43749.878853622686</v>
      </c>
      <c r="B1454" s="3" t="s">
        <v>22</v>
      </c>
      <c r="C1454" s="3" t="s">
        <v>17</v>
      </c>
      <c r="D1454" s="9" t="s">
        <v>368</v>
      </c>
      <c r="E1454" s="1" t="s">
        <v>2263</v>
      </c>
      <c r="F1454" s="1"/>
      <c r="I1454" s="1"/>
      <c r="L1454" s="1"/>
      <c r="N1454" s="1"/>
      <c r="O1454" s="1" t="s">
        <v>2264</v>
      </c>
      <c r="P1454" s="3" t="s">
        <v>26</v>
      </c>
      <c r="Q1454" s="1" t="s">
        <v>2265</v>
      </c>
    </row>
    <row r="1455" spans="1:17" ht="28" x14ac:dyDescent="0.15">
      <c r="A1455" s="2">
        <v>43750.279912025464</v>
      </c>
      <c r="B1455" s="3" t="s">
        <v>16</v>
      </c>
      <c r="C1455" s="3" t="s">
        <v>29</v>
      </c>
      <c r="D1455" s="3" t="s">
        <v>23</v>
      </c>
      <c r="E1455" s="1" t="s">
        <v>2266</v>
      </c>
      <c r="F1455" s="1"/>
      <c r="I1455" s="1"/>
      <c r="J1455" s="3" t="s">
        <v>43</v>
      </c>
      <c r="K1455" s="3" t="s">
        <v>19</v>
      </c>
      <c r="L1455" s="1" t="s">
        <v>2267</v>
      </c>
      <c r="N1455" s="1"/>
      <c r="O1455" s="1"/>
      <c r="P1455" s="3" t="s">
        <v>26</v>
      </c>
      <c r="Q1455" s="1" t="s">
        <v>2268</v>
      </c>
    </row>
    <row r="1456" spans="1:17" ht="14" x14ac:dyDescent="0.15">
      <c r="A1456" s="2">
        <v>43750.742739768517</v>
      </c>
      <c r="B1456" s="3" t="s">
        <v>22</v>
      </c>
      <c r="C1456" s="3" t="s">
        <v>19</v>
      </c>
      <c r="D1456" s="3" t="s">
        <v>23</v>
      </c>
      <c r="E1456" s="1"/>
      <c r="F1456" s="1"/>
      <c r="I1456" s="1"/>
      <c r="L1456" s="1"/>
      <c r="N1456" s="1"/>
      <c r="O1456" s="1" t="s">
        <v>943</v>
      </c>
      <c r="P1456" s="3" t="s">
        <v>26</v>
      </c>
      <c r="Q1456" s="1"/>
    </row>
    <row r="1457" spans="1:17" ht="13" x14ac:dyDescent="0.15">
      <c r="A1457" s="2">
        <v>43751.22507346065</v>
      </c>
      <c r="B1457" s="3" t="s">
        <v>16</v>
      </c>
      <c r="C1457" s="3" t="s">
        <v>19</v>
      </c>
      <c r="D1457" s="3" t="s">
        <v>23</v>
      </c>
      <c r="E1457" s="1"/>
      <c r="F1457" s="1"/>
      <c r="I1457" s="1"/>
      <c r="J1457" s="3" t="s">
        <v>43</v>
      </c>
      <c r="K1457" s="3" t="s">
        <v>19</v>
      </c>
      <c r="L1457" s="1"/>
      <c r="N1457" s="1"/>
      <c r="O1457" s="1"/>
      <c r="P1457" s="3" t="s">
        <v>26</v>
      </c>
      <c r="Q1457" s="1"/>
    </row>
    <row r="1458" spans="1:17" ht="13" x14ac:dyDescent="0.15">
      <c r="A1458" s="2">
        <v>43751.749924606484</v>
      </c>
      <c r="B1458" s="3" t="s">
        <v>16</v>
      </c>
      <c r="C1458" s="3" t="s">
        <v>29</v>
      </c>
      <c r="D1458" s="3" t="s">
        <v>23</v>
      </c>
      <c r="E1458" s="1"/>
      <c r="F1458" s="1"/>
      <c r="I1458" s="1"/>
      <c r="J1458" s="3" t="s">
        <v>18</v>
      </c>
      <c r="K1458" s="3" t="s">
        <v>19</v>
      </c>
      <c r="L1458" s="1"/>
      <c r="N1458" s="1"/>
      <c r="O1458" s="1"/>
      <c r="P1458" s="3" t="s">
        <v>26</v>
      </c>
      <c r="Q1458" s="1"/>
    </row>
    <row r="1459" spans="1:17" ht="84" x14ac:dyDescent="0.15">
      <c r="A1459" s="2">
        <v>43752.467948229169</v>
      </c>
      <c r="B1459" s="3" t="s">
        <v>16</v>
      </c>
      <c r="C1459" s="3" t="s">
        <v>2269</v>
      </c>
      <c r="D1459" s="3" t="s">
        <v>23</v>
      </c>
      <c r="E1459" s="1" t="s">
        <v>2270</v>
      </c>
      <c r="F1459" s="1"/>
      <c r="I1459" s="1"/>
      <c r="J1459" s="3" t="s">
        <v>43</v>
      </c>
      <c r="K1459" s="3" t="s">
        <v>2271</v>
      </c>
      <c r="L1459" s="1" t="s">
        <v>2272</v>
      </c>
      <c r="N1459" s="1"/>
      <c r="O1459" s="1"/>
      <c r="P1459" s="3" t="s">
        <v>26</v>
      </c>
      <c r="Q1459" s="1" t="s">
        <v>2273</v>
      </c>
    </row>
    <row r="1460" spans="1:17" ht="13" x14ac:dyDescent="0.15">
      <c r="A1460" s="2">
        <v>43752.776898032404</v>
      </c>
      <c r="B1460" s="3" t="s">
        <v>22</v>
      </c>
      <c r="C1460" s="3" t="s">
        <v>317</v>
      </c>
      <c r="D1460" s="3" t="s">
        <v>472</v>
      </c>
      <c r="E1460" s="1"/>
      <c r="F1460" s="1"/>
      <c r="I1460" s="1"/>
      <c r="L1460" s="1"/>
      <c r="N1460" s="1"/>
      <c r="O1460" s="1"/>
      <c r="P1460" s="3" t="s">
        <v>26</v>
      </c>
      <c r="Q1460" s="1"/>
    </row>
    <row r="1461" spans="1:17" ht="42" x14ac:dyDescent="0.15">
      <c r="A1461" s="2">
        <v>43753.690687696755</v>
      </c>
      <c r="B1461" s="3" t="s">
        <v>16</v>
      </c>
      <c r="C1461" s="3" t="s">
        <v>50</v>
      </c>
      <c r="D1461" s="3" t="s">
        <v>472</v>
      </c>
      <c r="E1461" s="1"/>
      <c r="F1461" s="1"/>
      <c r="I1461" s="1"/>
      <c r="J1461" s="3" t="s">
        <v>43</v>
      </c>
      <c r="K1461" s="3" t="s">
        <v>105</v>
      </c>
      <c r="L1461" s="1" t="s">
        <v>2274</v>
      </c>
      <c r="N1461" s="1"/>
      <c r="O1461" s="1"/>
      <c r="P1461" s="3" t="s">
        <v>26</v>
      </c>
      <c r="Q1461" s="1"/>
    </row>
    <row r="1462" spans="1:17" ht="42" x14ac:dyDescent="0.15">
      <c r="A1462" s="2">
        <v>43754.655742210649</v>
      </c>
      <c r="B1462" s="3" t="s">
        <v>16</v>
      </c>
      <c r="C1462" s="3" t="s">
        <v>29</v>
      </c>
      <c r="D1462" s="3" t="s">
        <v>23</v>
      </c>
      <c r="E1462" s="1" t="s">
        <v>2275</v>
      </c>
      <c r="F1462" s="1"/>
      <c r="I1462" s="1"/>
      <c r="J1462" s="3" t="s">
        <v>18</v>
      </c>
      <c r="K1462" s="3" t="s">
        <v>19</v>
      </c>
      <c r="L1462" s="1"/>
      <c r="N1462" s="1"/>
      <c r="O1462" s="1"/>
      <c r="P1462" s="3" t="s">
        <v>26</v>
      </c>
      <c r="Q1462" s="1" t="s">
        <v>2276</v>
      </c>
    </row>
    <row r="1463" spans="1:17" ht="28" x14ac:dyDescent="0.15">
      <c r="A1463" s="2">
        <v>43754.72999255787</v>
      </c>
      <c r="B1463" s="3" t="s">
        <v>16</v>
      </c>
      <c r="C1463" s="3" t="s">
        <v>50</v>
      </c>
      <c r="D1463" s="3" t="s">
        <v>23</v>
      </c>
      <c r="E1463" s="1" t="s">
        <v>2277</v>
      </c>
      <c r="F1463" s="1"/>
      <c r="I1463" s="1"/>
      <c r="J1463" s="3" t="s">
        <v>18</v>
      </c>
      <c r="L1463" s="1" t="s">
        <v>2278</v>
      </c>
      <c r="N1463" s="1"/>
      <c r="O1463" s="1"/>
      <c r="P1463" s="3" t="s">
        <v>26</v>
      </c>
      <c r="Q1463" s="1"/>
    </row>
    <row r="1464" spans="1:17" ht="14" x14ac:dyDescent="0.15">
      <c r="A1464" s="2">
        <v>43754.755361805554</v>
      </c>
      <c r="B1464" s="3" t="s">
        <v>22</v>
      </c>
      <c r="C1464" s="3" t="s">
        <v>29</v>
      </c>
      <c r="D1464" s="4" t="s">
        <v>23</v>
      </c>
      <c r="E1464" s="1" t="s">
        <v>2279</v>
      </c>
      <c r="F1464" s="1"/>
      <c r="I1464" s="1"/>
      <c r="L1464" s="1"/>
      <c r="N1464" s="1"/>
      <c r="O1464" s="1" t="s">
        <v>2280</v>
      </c>
      <c r="P1464" s="3" t="s">
        <v>20</v>
      </c>
      <c r="Q1464" s="1"/>
    </row>
    <row r="1465" spans="1:17" ht="14" x14ac:dyDescent="0.15">
      <c r="A1465" s="2">
        <v>43755.153376597227</v>
      </c>
      <c r="B1465" s="3" t="s">
        <v>37</v>
      </c>
      <c r="C1465" s="3" t="s">
        <v>50</v>
      </c>
      <c r="D1465" s="3" t="s">
        <v>68</v>
      </c>
      <c r="E1465" s="1"/>
      <c r="F1465" s="1"/>
      <c r="I1465" s="1"/>
      <c r="L1465" s="1"/>
      <c r="M1465" s="3" t="s">
        <v>20</v>
      </c>
      <c r="N1465" s="1"/>
      <c r="O1465" s="1"/>
      <c r="P1465" s="3" t="s">
        <v>26</v>
      </c>
      <c r="Q1465" s="1" t="s">
        <v>2281</v>
      </c>
    </row>
    <row r="1466" spans="1:17" ht="28" x14ac:dyDescent="0.15">
      <c r="A1466" s="2">
        <v>43755.280184386575</v>
      </c>
      <c r="B1466" s="3" t="s">
        <v>37</v>
      </c>
      <c r="C1466" s="3" t="s">
        <v>29</v>
      </c>
      <c r="D1466" s="3" t="s">
        <v>23</v>
      </c>
      <c r="E1466" s="1" t="s">
        <v>2282</v>
      </c>
      <c r="F1466" s="1"/>
      <c r="I1466" s="1"/>
      <c r="L1466" s="1"/>
      <c r="N1466" s="1"/>
      <c r="O1466" s="1" t="s">
        <v>2283</v>
      </c>
      <c r="P1466" s="3" t="s">
        <v>26</v>
      </c>
      <c r="Q1466" s="1" t="s">
        <v>2284</v>
      </c>
    </row>
    <row r="1467" spans="1:17" ht="13" x14ac:dyDescent="0.15">
      <c r="A1467" s="2">
        <v>43756.077727280091</v>
      </c>
      <c r="B1467" s="3" t="s">
        <v>37</v>
      </c>
      <c r="C1467" s="3" t="s">
        <v>50</v>
      </c>
      <c r="D1467" s="3" t="s">
        <v>23</v>
      </c>
      <c r="E1467" s="1"/>
      <c r="F1467" s="1"/>
      <c r="I1467" s="1"/>
      <c r="L1467" s="1"/>
      <c r="M1467" s="3" t="s">
        <v>20</v>
      </c>
      <c r="N1467" s="1"/>
      <c r="O1467" s="1"/>
      <c r="P1467" s="3" t="s">
        <v>26</v>
      </c>
      <c r="Q1467" s="1"/>
    </row>
    <row r="1468" spans="1:17" ht="56" x14ac:dyDescent="0.15">
      <c r="A1468" s="2">
        <v>43756.228035405089</v>
      </c>
      <c r="B1468" s="3" t="s">
        <v>22</v>
      </c>
      <c r="C1468" s="3" t="s">
        <v>50</v>
      </c>
      <c r="D1468" s="3" t="s">
        <v>23</v>
      </c>
      <c r="E1468" s="1" t="s">
        <v>2285</v>
      </c>
      <c r="F1468" s="1"/>
      <c r="I1468" s="1"/>
      <c r="L1468" s="1"/>
      <c r="N1468" s="1"/>
      <c r="O1468" s="1" t="s">
        <v>2286</v>
      </c>
      <c r="P1468" s="3" t="s">
        <v>26</v>
      </c>
      <c r="Q1468" s="1" t="s">
        <v>2287</v>
      </c>
    </row>
    <row r="1469" spans="1:17" ht="42" x14ac:dyDescent="0.15">
      <c r="A1469" s="2">
        <v>43756.292319918983</v>
      </c>
      <c r="B1469" s="3" t="s">
        <v>16</v>
      </c>
      <c r="C1469" s="3" t="s">
        <v>180</v>
      </c>
      <c r="D1469" s="3" t="s">
        <v>23</v>
      </c>
      <c r="E1469" s="1" t="s">
        <v>2288</v>
      </c>
      <c r="F1469" s="1"/>
      <c r="I1469" s="1"/>
      <c r="J1469" s="3" t="s">
        <v>18</v>
      </c>
      <c r="K1469" s="3" t="s">
        <v>19</v>
      </c>
      <c r="L1469" s="1" t="s">
        <v>2289</v>
      </c>
      <c r="N1469" s="1"/>
      <c r="O1469" s="1"/>
      <c r="P1469" s="3" t="s">
        <v>26</v>
      </c>
      <c r="Q1469" s="1" t="s">
        <v>2290</v>
      </c>
    </row>
    <row r="1470" spans="1:17" ht="14" x14ac:dyDescent="0.15">
      <c r="A1470" s="2">
        <v>43756.738259386577</v>
      </c>
      <c r="B1470" s="3" t="s">
        <v>22</v>
      </c>
      <c r="C1470" s="3" t="s">
        <v>31</v>
      </c>
      <c r="D1470" s="3" t="s">
        <v>23</v>
      </c>
      <c r="E1470" s="1"/>
      <c r="F1470" s="1"/>
      <c r="I1470" s="1"/>
      <c r="L1470" s="1"/>
      <c r="N1470" s="1"/>
      <c r="O1470" s="1" t="s">
        <v>2291</v>
      </c>
      <c r="P1470" s="3" t="s">
        <v>26</v>
      </c>
      <c r="Q1470" s="1"/>
    </row>
    <row r="1471" spans="1:17" ht="42" x14ac:dyDescent="0.15">
      <c r="A1471" s="2">
        <v>43757.92695390046</v>
      </c>
      <c r="B1471" s="3" t="s">
        <v>22</v>
      </c>
      <c r="C1471" s="3" t="s">
        <v>295</v>
      </c>
      <c r="D1471" s="3" t="s">
        <v>472</v>
      </c>
      <c r="E1471" s="1"/>
      <c r="F1471" s="1"/>
      <c r="I1471" s="1"/>
      <c r="L1471" s="1"/>
      <c r="N1471" s="1"/>
      <c r="O1471" s="1" t="s">
        <v>2292</v>
      </c>
      <c r="P1471" s="3" t="s">
        <v>26</v>
      </c>
      <c r="Q1471" s="1"/>
    </row>
    <row r="1472" spans="1:17" ht="28" x14ac:dyDescent="0.15">
      <c r="A1472" s="2">
        <v>43758.910498159719</v>
      </c>
      <c r="B1472" s="3" t="s">
        <v>22</v>
      </c>
      <c r="C1472" s="3" t="s">
        <v>19</v>
      </c>
      <c r="D1472" s="3" t="s">
        <v>23</v>
      </c>
      <c r="E1472" s="1"/>
      <c r="F1472" s="1"/>
      <c r="I1472" s="1"/>
      <c r="L1472" s="1"/>
      <c r="N1472" s="1"/>
      <c r="O1472" s="1" t="s">
        <v>2293</v>
      </c>
      <c r="P1472" s="3" t="s">
        <v>20</v>
      </c>
      <c r="Q1472" s="1"/>
    </row>
    <row r="1473" spans="1:17" ht="84" x14ac:dyDescent="0.15">
      <c r="A1473" s="2">
        <v>43759.186901967594</v>
      </c>
      <c r="B1473" s="3" t="s">
        <v>37</v>
      </c>
      <c r="C1473" s="3" t="s">
        <v>90</v>
      </c>
      <c r="D1473" s="3" t="s">
        <v>23</v>
      </c>
      <c r="E1473" s="1" t="s">
        <v>2294</v>
      </c>
      <c r="F1473" s="1"/>
      <c r="I1473" s="1"/>
      <c r="L1473" s="1"/>
      <c r="M1473" s="3" t="s">
        <v>20</v>
      </c>
      <c r="N1473" s="1" t="s">
        <v>2295</v>
      </c>
      <c r="O1473" s="1"/>
      <c r="P1473" s="3" t="s">
        <v>26</v>
      </c>
      <c r="Q1473" s="1" t="s">
        <v>2296</v>
      </c>
    </row>
    <row r="1474" spans="1:17" ht="70" x14ac:dyDescent="0.15">
      <c r="A1474" s="2">
        <v>43759.339996099538</v>
      </c>
      <c r="B1474" s="3" t="s">
        <v>22</v>
      </c>
      <c r="C1474" s="3" t="s">
        <v>29</v>
      </c>
      <c r="D1474" s="3" t="s">
        <v>23</v>
      </c>
      <c r="E1474" s="1" t="s">
        <v>2297</v>
      </c>
      <c r="F1474" s="1"/>
      <c r="I1474" s="1"/>
      <c r="L1474" s="1"/>
      <c r="N1474" s="1"/>
      <c r="O1474" s="1" t="s">
        <v>2298</v>
      </c>
      <c r="P1474" s="3" t="s">
        <v>26</v>
      </c>
      <c r="Q1474" s="1" t="s">
        <v>2299</v>
      </c>
    </row>
    <row r="1475" spans="1:17" ht="13" x14ac:dyDescent="0.15">
      <c r="A1475" s="2">
        <v>43760.365199131949</v>
      </c>
      <c r="B1475" s="3" t="s">
        <v>22</v>
      </c>
      <c r="C1475" s="3" t="s">
        <v>29</v>
      </c>
      <c r="D1475" s="3" t="s">
        <v>68</v>
      </c>
      <c r="E1475" s="1"/>
      <c r="F1475" s="1"/>
      <c r="I1475" s="1"/>
      <c r="L1475" s="1"/>
      <c r="N1475" s="1"/>
      <c r="O1475" s="1"/>
      <c r="P1475" s="3" t="s">
        <v>26</v>
      </c>
      <c r="Q1475" s="1"/>
    </row>
    <row r="1476" spans="1:17" ht="14" x14ac:dyDescent="0.15">
      <c r="A1476" s="2">
        <v>43761.873251863421</v>
      </c>
      <c r="B1476" s="3" t="s">
        <v>22</v>
      </c>
      <c r="C1476" s="3" t="s">
        <v>2300</v>
      </c>
      <c r="D1476" s="3" t="s">
        <v>68</v>
      </c>
      <c r="E1476" s="1"/>
      <c r="F1476" s="1"/>
      <c r="I1476" s="1"/>
      <c r="L1476" s="1"/>
      <c r="N1476" s="1"/>
      <c r="O1476" s="1" t="s">
        <v>2301</v>
      </c>
      <c r="P1476" s="3" t="s">
        <v>21</v>
      </c>
      <c r="Q1476" s="1"/>
    </row>
    <row r="1477" spans="1:17" ht="14" x14ac:dyDescent="0.15">
      <c r="A1477" s="2">
        <v>43762.387450879629</v>
      </c>
      <c r="B1477" s="3" t="s">
        <v>22</v>
      </c>
      <c r="C1477" s="3" t="s">
        <v>19</v>
      </c>
      <c r="D1477" s="3" t="s">
        <v>68</v>
      </c>
      <c r="E1477" s="1"/>
      <c r="F1477" s="1"/>
      <c r="I1477" s="1"/>
      <c r="L1477" s="1"/>
      <c r="N1477" s="1"/>
      <c r="O1477" s="1" t="s">
        <v>2302</v>
      </c>
      <c r="P1477" s="3" t="s">
        <v>26</v>
      </c>
      <c r="Q1477" s="1"/>
    </row>
    <row r="1478" spans="1:17" ht="14" x14ac:dyDescent="0.15">
      <c r="A1478" s="2">
        <v>43762.639583599535</v>
      </c>
      <c r="B1478" s="3" t="s">
        <v>16</v>
      </c>
      <c r="C1478" s="3" t="s">
        <v>31</v>
      </c>
      <c r="D1478" s="3" t="s">
        <v>378</v>
      </c>
      <c r="E1478" s="1"/>
      <c r="F1478" s="1"/>
      <c r="I1478" s="1"/>
      <c r="J1478" s="3" t="s">
        <v>36</v>
      </c>
      <c r="K1478" s="3" t="s">
        <v>19</v>
      </c>
      <c r="L1478" s="1"/>
      <c r="N1478" s="1"/>
      <c r="O1478" s="1"/>
      <c r="P1478" s="3" t="s">
        <v>26</v>
      </c>
      <c r="Q1478" s="1" t="s">
        <v>2303</v>
      </c>
    </row>
    <row r="1479" spans="1:17" ht="28" x14ac:dyDescent="0.15">
      <c r="A1479" s="2">
        <v>43762.953393692129</v>
      </c>
      <c r="B1479" s="3" t="s">
        <v>22</v>
      </c>
      <c r="C1479" s="3" t="s">
        <v>19</v>
      </c>
      <c r="D1479" s="3" t="s">
        <v>68</v>
      </c>
      <c r="E1479" s="1" t="s">
        <v>2304</v>
      </c>
      <c r="F1479" s="1"/>
      <c r="I1479" s="1"/>
      <c r="L1479" s="1"/>
      <c r="N1479" s="1"/>
      <c r="O1479" s="1" t="s">
        <v>2305</v>
      </c>
      <c r="P1479" s="3" t="s">
        <v>26</v>
      </c>
      <c r="Q1479" s="1" t="s">
        <v>155</v>
      </c>
    </row>
    <row r="1480" spans="1:17" ht="14" x14ac:dyDescent="0.15">
      <c r="A1480" s="2">
        <v>43762.984951435181</v>
      </c>
      <c r="B1480" s="3" t="s">
        <v>22</v>
      </c>
      <c r="C1480" s="3" t="s">
        <v>17</v>
      </c>
      <c r="D1480" s="3" t="s">
        <v>23</v>
      </c>
      <c r="E1480" s="1"/>
      <c r="F1480" s="1"/>
      <c r="I1480" s="1"/>
      <c r="L1480" s="1"/>
      <c r="N1480" s="1"/>
      <c r="O1480" s="1" t="s">
        <v>154</v>
      </c>
      <c r="P1480" s="3" t="s">
        <v>26</v>
      </c>
      <c r="Q1480" s="1" t="s">
        <v>2306</v>
      </c>
    </row>
    <row r="1481" spans="1:17" ht="13" x14ac:dyDescent="0.15">
      <c r="A1481" s="2">
        <v>43763.339703645834</v>
      </c>
      <c r="B1481" s="3" t="s">
        <v>16</v>
      </c>
      <c r="C1481" s="3" t="s">
        <v>29</v>
      </c>
      <c r="D1481" s="9" t="s">
        <v>368</v>
      </c>
      <c r="E1481" s="1"/>
      <c r="F1481" s="1"/>
      <c r="I1481" s="1"/>
      <c r="J1481" s="3" t="s">
        <v>43</v>
      </c>
      <c r="K1481" s="3" t="s">
        <v>19</v>
      </c>
      <c r="L1481" s="1"/>
      <c r="N1481" s="1"/>
      <c r="O1481" s="1"/>
      <c r="P1481" s="3" t="s">
        <v>26</v>
      </c>
      <c r="Q1481" s="1"/>
    </row>
    <row r="1482" spans="1:17" ht="13" x14ac:dyDescent="0.15">
      <c r="A1482" s="2">
        <v>43764.417975034725</v>
      </c>
      <c r="B1482" s="3" t="s">
        <v>16</v>
      </c>
      <c r="C1482" s="3" t="s">
        <v>19</v>
      </c>
      <c r="D1482" s="3" t="s">
        <v>23</v>
      </c>
      <c r="E1482" s="1"/>
      <c r="F1482" s="1"/>
      <c r="I1482" s="1"/>
      <c r="J1482" s="3" t="s">
        <v>18</v>
      </c>
      <c r="K1482" s="3" t="s">
        <v>105</v>
      </c>
      <c r="L1482" s="1"/>
      <c r="N1482" s="1"/>
      <c r="O1482" s="1"/>
      <c r="P1482" s="3" t="s">
        <v>26</v>
      </c>
      <c r="Q1482" s="1"/>
    </row>
    <row r="1483" spans="1:17" ht="14" x14ac:dyDescent="0.15">
      <c r="A1483" s="2">
        <v>43764.620390104166</v>
      </c>
      <c r="B1483" s="3" t="s">
        <v>22</v>
      </c>
      <c r="C1483" s="3" t="s">
        <v>19</v>
      </c>
      <c r="D1483" s="3" t="s">
        <v>23</v>
      </c>
      <c r="E1483" s="1"/>
      <c r="F1483" s="1"/>
      <c r="I1483" s="1"/>
      <c r="L1483" s="1"/>
      <c r="N1483" s="1"/>
      <c r="O1483" s="1" t="s">
        <v>2307</v>
      </c>
      <c r="P1483" s="3" t="s">
        <v>20</v>
      </c>
      <c r="Q1483" s="1"/>
    </row>
    <row r="1484" spans="1:17" ht="13" x14ac:dyDescent="0.15">
      <c r="A1484" s="2">
        <v>43764.691055000003</v>
      </c>
      <c r="B1484" s="3" t="s">
        <v>16</v>
      </c>
      <c r="C1484" s="3" t="s">
        <v>17</v>
      </c>
      <c r="D1484" s="3" t="s">
        <v>23</v>
      </c>
      <c r="E1484" s="1"/>
      <c r="F1484" s="1"/>
      <c r="I1484" s="1"/>
      <c r="J1484" s="3" t="s">
        <v>36</v>
      </c>
      <c r="K1484" s="3" t="s">
        <v>19</v>
      </c>
      <c r="L1484" s="1"/>
      <c r="N1484" s="1"/>
      <c r="O1484" s="1"/>
      <c r="P1484" s="3" t="s">
        <v>20</v>
      </c>
      <c r="Q1484" s="1"/>
    </row>
    <row r="1485" spans="1:17" ht="14" x14ac:dyDescent="0.15">
      <c r="A1485" s="2">
        <v>43764.766698194449</v>
      </c>
      <c r="B1485" s="3" t="s">
        <v>22</v>
      </c>
      <c r="C1485" s="3" t="s">
        <v>19</v>
      </c>
      <c r="D1485" s="3" t="s">
        <v>424</v>
      </c>
      <c r="E1485" s="1" t="s">
        <v>2308</v>
      </c>
      <c r="F1485" s="1"/>
      <c r="I1485" s="1"/>
      <c r="L1485" s="1"/>
      <c r="N1485" s="1"/>
      <c r="O1485" s="1" t="s">
        <v>1416</v>
      </c>
      <c r="P1485" s="3" t="s">
        <v>20</v>
      </c>
      <c r="Q1485" s="1"/>
    </row>
    <row r="1486" spans="1:17" ht="14" x14ac:dyDescent="0.15">
      <c r="A1486" s="2">
        <v>43765.96783731482</v>
      </c>
      <c r="B1486" s="3" t="s">
        <v>22</v>
      </c>
      <c r="C1486" s="3" t="s">
        <v>19</v>
      </c>
      <c r="D1486" s="3" t="s">
        <v>23</v>
      </c>
      <c r="E1486" s="1" t="s">
        <v>2309</v>
      </c>
      <c r="F1486" s="1"/>
      <c r="I1486" s="1"/>
      <c r="L1486" s="1"/>
      <c r="N1486" s="1"/>
      <c r="O1486" s="1" t="s">
        <v>943</v>
      </c>
      <c r="P1486" s="3" t="s">
        <v>21</v>
      </c>
      <c r="Q1486" s="1"/>
    </row>
    <row r="1487" spans="1:17" ht="13" x14ac:dyDescent="0.15">
      <c r="A1487" s="2">
        <v>43766.031073969905</v>
      </c>
      <c r="B1487" s="3" t="s">
        <v>22</v>
      </c>
      <c r="C1487" s="3" t="s">
        <v>19</v>
      </c>
      <c r="D1487" s="3" t="s">
        <v>68</v>
      </c>
      <c r="E1487" s="1"/>
      <c r="F1487" s="1"/>
      <c r="I1487" s="1"/>
      <c r="L1487" s="1"/>
      <c r="N1487" s="1"/>
      <c r="O1487" s="1"/>
      <c r="P1487" s="3" t="s">
        <v>26</v>
      </c>
      <c r="Q1487" s="1"/>
    </row>
    <row r="1488" spans="1:17" ht="14" x14ac:dyDescent="0.15">
      <c r="A1488" s="2">
        <v>43766.486984097224</v>
      </c>
      <c r="B1488" s="3" t="s">
        <v>97</v>
      </c>
      <c r="C1488" s="3" t="s">
        <v>50</v>
      </c>
      <c r="D1488" s="3" t="s">
        <v>68</v>
      </c>
      <c r="E1488" s="1" t="s">
        <v>2310</v>
      </c>
      <c r="F1488" s="1"/>
      <c r="G1488" s="3" t="s">
        <v>36</v>
      </c>
      <c r="H1488" s="3" t="s">
        <v>21</v>
      </c>
      <c r="I1488" s="1"/>
      <c r="J1488" s="3" t="s">
        <v>36</v>
      </c>
      <c r="K1488" s="3" t="s">
        <v>19</v>
      </c>
      <c r="L1488" s="1"/>
      <c r="N1488" s="1"/>
      <c r="O1488" s="1"/>
      <c r="P1488" s="3" t="s">
        <v>26</v>
      </c>
      <c r="Q1488" s="1"/>
    </row>
    <row r="1489" spans="1:17" ht="13" x14ac:dyDescent="0.15">
      <c r="A1489" s="2">
        <v>43766.705947592593</v>
      </c>
      <c r="B1489" s="3" t="s">
        <v>16</v>
      </c>
      <c r="C1489" s="3" t="s">
        <v>19</v>
      </c>
      <c r="D1489" s="3" t="s">
        <v>68</v>
      </c>
      <c r="E1489" s="1"/>
      <c r="F1489" s="1"/>
      <c r="I1489" s="1"/>
      <c r="J1489" s="3" t="s">
        <v>43</v>
      </c>
      <c r="K1489" s="3" t="s">
        <v>19</v>
      </c>
      <c r="L1489" s="1"/>
      <c r="N1489" s="1"/>
      <c r="O1489" s="1"/>
      <c r="P1489" s="3" t="s">
        <v>26</v>
      </c>
      <c r="Q1489" s="1"/>
    </row>
    <row r="1490" spans="1:17" ht="13" x14ac:dyDescent="0.15">
      <c r="A1490" s="2">
        <v>43767.601294155094</v>
      </c>
      <c r="B1490" s="3" t="s">
        <v>97</v>
      </c>
      <c r="C1490" s="3" t="s">
        <v>279</v>
      </c>
      <c r="D1490" s="3" t="s">
        <v>472</v>
      </c>
      <c r="E1490" s="1"/>
      <c r="F1490" s="1"/>
      <c r="G1490" s="3" t="s">
        <v>43</v>
      </c>
      <c r="H1490" s="3" t="s">
        <v>20</v>
      </c>
      <c r="I1490" s="1"/>
      <c r="J1490" s="3" t="s">
        <v>43</v>
      </c>
      <c r="K1490" s="3" t="s">
        <v>19</v>
      </c>
      <c r="L1490" s="1"/>
      <c r="N1490" s="1"/>
      <c r="O1490" s="1"/>
      <c r="P1490" s="3" t="s">
        <v>20</v>
      </c>
      <c r="Q1490" s="1"/>
    </row>
    <row r="1491" spans="1:17" ht="70" x14ac:dyDescent="0.15">
      <c r="A1491" s="2">
        <v>43767.737505694444</v>
      </c>
      <c r="B1491" s="3" t="s">
        <v>16</v>
      </c>
      <c r="C1491" s="3" t="s">
        <v>50</v>
      </c>
      <c r="D1491" s="3" t="s">
        <v>23</v>
      </c>
      <c r="E1491" s="1"/>
      <c r="F1491" s="1"/>
      <c r="I1491" s="1"/>
      <c r="J1491" s="3" t="s">
        <v>18</v>
      </c>
      <c r="K1491" s="3" t="s">
        <v>105</v>
      </c>
      <c r="L1491" s="1" t="s">
        <v>2311</v>
      </c>
      <c r="N1491" s="1"/>
      <c r="O1491" s="1"/>
      <c r="P1491" s="3" t="s">
        <v>20</v>
      </c>
      <c r="Q1491" s="1"/>
    </row>
    <row r="1492" spans="1:17" ht="28" x14ac:dyDescent="0.15">
      <c r="A1492" s="2">
        <v>43767.803565983791</v>
      </c>
      <c r="B1492" s="3" t="s">
        <v>97</v>
      </c>
      <c r="C1492" s="3" t="s">
        <v>50</v>
      </c>
      <c r="D1492" s="3" t="s">
        <v>23</v>
      </c>
      <c r="E1492" s="1" t="s">
        <v>2312</v>
      </c>
      <c r="F1492" s="1"/>
      <c r="G1492" s="3" t="s">
        <v>36</v>
      </c>
      <c r="H1492" s="3" t="s">
        <v>21</v>
      </c>
      <c r="I1492" s="1" t="s">
        <v>2313</v>
      </c>
      <c r="J1492" s="3" t="s">
        <v>36</v>
      </c>
      <c r="K1492" s="3" t="s">
        <v>19</v>
      </c>
      <c r="L1492" s="1"/>
      <c r="N1492" s="1"/>
      <c r="O1492" s="1"/>
      <c r="P1492" s="3" t="s">
        <v>26</v>
      </c>
      <c r="Q1492" s="1" t="s">
        <v>2314</v>
      </c>
    </row>
    <row r="1493" spans="1:17" ht="14" x14ac:dyDescent="0.15">
      <c r="A1493" s="2">
        <v>43768.645265543979</v>
      </c>
      <c r="B1493" s="3" t="s">
        <v>97</v>
      </c>
      <c r="C1493" s="3" t="s">
        <v>2315</v>
      </c>
      <c r="D1493" s="3" t="s">
        <v>23</v>
      </c>
      <c r="E1493" s="1" t="s">
        <v>26</v>
      </c>
      <c r="F1493" s="1"/>
      <c r="G1493" s="3" t="s">
        <v>18</v>
      </c>
      <c r="H1493" s="3" t="s">
        <v>20</v>
      </c>
      <c r="I1493" s="1"/>
      <c r="J1493" s="3" t="s">
        <v>18</v>
      </c>
      <c r="L1493" s="1"/>
      <c r="N1493" s="1"/>
      <c r="O1493" s="1"/>
      <c r="P1493" s="3" t="s">
        <v>26</v>
      </c>
      <c r="Q1493" s="1"/>
    </row>
    <row r="1494" spans="1:17" ht="14" x14ac:dyDescent="0.15">
      <c r="A1494" s="2">
        <v>43768.745359490742</v>
      </c>
      <c r="B1494" s="3" t="s">
        <v>22</v>
      </c>
      <c r="C1494" s="3" t="s">
        <v>19</v>
      </c>
      <c r="D1494" s="3" t="s">
        <v>23</v>
      </c>
      <c r="E1494" s="1"/>
      <c r="F1494" s="1"/>
      <c r="I1494" s="1"/>
      <c r="L1494" s="1"/>
      <c r="N1494" s="1"/>
      <c r="O1494" s="1" t="s">
        <v>122</v>
      </c>
      <c r="P1494" s="3" t="s">
        <v>26</v>
      </c>
      <c r="Q1494" s="1" t="s">
        <v>155</v>
      </c>
    </row>
    <row r="1495" spans="1:17" ht="13" x14ac:dyDescent="0.15">
      <c r="A1495" s="2">
        <v>43768.864017858796</v>
      </c>
      <c r="B1495" s="3" t="s">
        <v>22</v>
      </c>
      <c r="D1495" s="3" t="s">
        <v>68</v>
      </c>
      <c r="E1495" s="1"/>
      <c r="F1495" s="1"/>
      <c r="I1495" s="1"/>
      <c r="L1495" s="1"/>
      <c r="N1495" s="1"/>
      <c r="O1495" s="1"/>
      <c r="P1495" s="3" t="s">
        <v>20</v>
      </c>
      <c r="Q1495" s="1"/>
    </row>
    <row r="1496" spans="1:17" ht="14" x14ac:dyDescent="0.15">
      <c r="A1496" s="2">
        <v>43769.299706817124</v>
      </c>
      <c r="B1496" s="3" t="s">
        <v>22</v>
      </c>
      <c r="C1496" s="3" t="s">
        <v>19</v>
      </c>
      <c r="D1496" s="3" t="s">
        <v>23</v>
      </c>
      <c r="E1496" s="1" t="s">
        <v>2316</v>
      </c>
      <c r="F1496" s="1"/>
      <c r="I1496" s="1"/>
      <c r="L1496" s="1"/>
      <c r="N1496" s="1"/>
      <c r="O1496" s="1" t="s">
        <v>2317</v>
      </c>
      <c r="P1496" s="3" t="s">
        <v>26</v>
      </c>
      <c r="Q1496" s="1" t="s">
        <v>2318</v>
      </c>
    </row>
    <row r="1497" spans="1:17" ht="98" x14ac:dyDescent="0.15">
      <c r="A1497" s="2">
        <v>43769.461044641204</v>
      </c>
      <c r="B1497" s="3" t="s">
        <v>16</v>
      </c>
      <c r="C1497" s="3" t="s">
        <v>19</v>
      </c>
      <c r="D1497" s="3" t="s">
        <v>68</v>
      </c>
      <c r="E1497" s="1" t="s">
        <v>2319</v>
      </c>
      <c r="F1497" s="1"/>
      <c r="I1497" s="1"/>
      <c r="J1497" s="3" t="s">
        <v>43</v>
      </c>
      <c r="K1497" s="3" t="s">
        <v>19</v>
      </c>
      <c r="L1497" s="1" t="s">
        <v>2320</v>
      </c>
      <c r="N1497" s="1"/>
      <c r="O1497" s="1"/>
      <c r="P1497" s="3" t="s">
        <v>26</v>
      </c>
      <c r="Q1497" s="1"/>
    </row>
    <row r="1498" spans="1:17" ht="14" x14ac:dyDescent="0.15">
      <c r="A1498" s="2">
        <v>43769.516271018518</v>
      </c>
      <c r="B1498" s="3" t="s">
        <v>37</v>
      </c>
      <c r="C1498" s="3" t="s">
        <v>17</v>
      </c>
      <c r="D1498" s="3" t="s">
        <v>23</v>
      </c>
      <c r="E1498" s="1" t="s">
        <v>2321</v>
      </c>
      <c r="F1498" s="1"/>
      <c r="I1498" s="1"/>
      <c r="L1498" s="1"/>
      <c r="M1498" s="3" t="s">
        <v>20</v>
      </c>
      <c r="N1498" s="1"/>
      <c r="O1498" s="1"/>
      <c r="P1498" s="3" t="s">
        <v>26</v>
      </c>
      <c r="Q1498" s="1"/>
    </row>
    <row r="1499" spans="1:17" ht="56" x14ac:dyDescent="0.15">
      <c r="A1499" s="2">
        <v>43770.632373935186</v>
      </c>
      <c r="B1499" s="3" t="s">
        <v>16</v>
      </c>
      <c r="C1499" s="3" t="s">
        <v>17</v>
      </c>
      <c r="D1499" s="3" t="s">
        <v>23</v>
      </c>
      <c r="E1499" s="1" t="s">
        <v>2322</v>
      </c>
      <c r="F1499" s="1"/>
      <c r="I1499" s="1"/>
      <c r="J1499" s="3" t="s">
        <v>43</v>
      </c>
      <c r="K1499" s="3" t="s">
        <v>19</v>
      </c>
      <c r="L1499" s="1" t="s">
        <v>2323</v>
      </c>
      <c r="N1499" s="1"/>
      <c r="O1499" s="1"/>
      <c r="P1499" s="3" t="s">
        <v>26</v>
      </c>
      <c r="Q1499" s="1" t="s">
        <v>2324</v>
      </c>
    </row>
    <row r="1500" spans="1:17" ht="42" x14ac:dyDescent="0.15">
      <c r="A1500" s="2">
        <v>43771.768700590277</v>
      </c>
      <c r="B1500" s="3" t="s">
        <v>16</v>
      </c>
      <c r="C1500" s="3" t="s">
        <v>180</v>
      </c>
      <c r="D1500" s="3" t="s">
        <v>23</v>
      </c>
      <c r="E1500" s="1" t="s">
        <v>2325</v>
      </c>
      <c r="F1500" s="1"/>
      <c r="I1500" s="1"/>
      <c r="J1500" s="3" t="s">
        <v>43</v>
      </c>
      <c r="K1500" s="3" t="s">
        <v>2326</v>
      </c>
      <c r="L1500" s="1" t="s">
        <v>2327</v>
      </c>
      <c r="N1500" s="1"/>
      <c r="O1500" s="1"/>
      <c r="P1500" s="3" t="s">
        <v>26</v>
      </c>
      <c r="Q1500" s="1" t="s">
        <v>2328</v>
      </c>
    </row>
    <row r="1501" spans="1:17" ht="13" x14ac:dyDescent="0.15">
      <c r="A1501" s="2">
        <v>43772.422538020837</v>
      </c>
      <c r="B1501" s="3" t="s">
        <v>16</v>
      </c>
      <c r="C1501" s="3" t="s">
        <v>50</v>
      </c>
      <c r="D1501" s="3" t="s">
        <v>23</v>
      </c>
      <c r="E1501" s="1"/>
      <c r="F1501" s="1"/>
      <c r="I1501" s="1"/>
      <c r="J1501" s="3" t="s">
        <v>36</v>
      </c>
      <c r="L1501" s="1"/>
      <c r="N1501" s="1"/>
      <c r="O1501" s="1"/>
      <c r="P1501" s="3" t="s">
        <v>26</v>
      </c>
      <c r="Q1501" s="1"/>
    </row>
    <row r="1502" spans="1:17" ht="84" x14ac:dyDescent="0.15">
      <c r="A1502" s="2">
        <v>43773.450553888892</v>
      </c>
      <c r="B1502" s="3" t="s">
        <v>37</v>
      </c>
      <c r="C1502" s="3" t="s">
        <v>2329</v>
      </c>
      <c r="D1502" s="3" t="s">
        <v>23</v>
      </c>
      <c r="E1502" s="1" t="s">
        <v>2330</v>
      </c>
      <c r="F1502" s="1"/>
      <c r="I1502" s="1"/>
      <c r="L1502" s="1"/>
      <c r="M1502" s="3" t="s">
        <v>26</v>
      </c>
      <c r="N1502" s="1" t="s">
        <v>2331</v>
      </c>
      <c r="O1502" s="1"/>
      <c r="P1502" s="3" t="s">
        <v>26</v>
      </c>
      <c r="Q1502" s="1" t="s">
        <v>2332</v>
      </c>
    </row>
    <row r="1503" spans="1:17" ht="56" x14ac:dyDescent="0.15">
      <c r="A1503" s="2">
        <v>43773.603326168981</v>
      </c>
      <c r="B1503" s="3" t="s">
        <v>22</v>
      </c>
      <c r="C1503" s="3" t="s">
        <v>50</v>
      </c>
      <c r="D1503" s="3" t="s">
        <v>23</v>
      </c>
      <c r="E1503" s="1" t="s">
        <v>2333</v>
      </c>
      <c r="F1503" s="1"/>
      <c r="I1503" s="1"/>
      <c r="L1503" s="1"/>
      <c r="N1503" s="1"/>
      <c r="O1503" s="1" t="s">
        <v>2334</v>
      </c>
      <c r="P1503" s="3" t="s">
        <v>26</v>
      </c>
      <c r="Q1503" s="1" t="s">
        <v>2335</v>
      </c>
    </row>
    <row r="1504" spans="1:17" ht="42" x14ac:dyDescent="0.15">
      <c r="A1504" s="2">
        <v>43773.727159062502</v>
      </c>
      <c r="B1504" s="3" t="s">
        <v>16</v>
      </c>
      <c r="C1504" s="3" t="s">
        <v>17</v>
      </c>
      <c r="D1504" s="3" t="s">
        <v>424</v>
      </c>
      <c r="E1504" s="1" t="s">
        <v>2336</v>
      </c>
      <c r="F1504" s="1"/>
      <c r="I1504" s="1"/>
      <c r="J1504" s="3" t="s">
        <v>18</v>
      </c>
      <c r="K1504" s="3" t="s">
        <v>19</v>
      </c>
      <c r="L1504" s="1" t="s">
        <v>2337</v>
      </c>
      <c r="N1504" s="1"/>
      <c r="O1504" s="1"/>
      <c r="P1504" s="3" t="s">
        <v>20</v>
      </c>
      <c r="Q1504" s="1"/>
    </row>
    <row r="1505" spans="1:17" ht="13" x14ac:dyDescent="0.15">
      <c r="A1505" s="2">
        <v>43774.361932719912</v>
      </c>
      <c r="B1505" s="3" t="s">
        <v>22</v>
      </c>
      <c r="C1505" s="3" t="s">
        <v>17</v>
      </c>
      <c r="D1505" s="3" t="s">
        <v>23</v>
      </c>
      <c r="E1505" s="1"/>
      <c r="F1505" s="1"/>
      <c r="I1505" s="1"/>
      <c r="L1505" s="1"/>
      <c r="N1505" s="1"/>
      <c r="O1505" s="1"/>
      <c r="P1505" s="3" t="s">
        <v>26</v>
      </c>
      <c r="Q1505" s="1"/>
    </row>
    <row r="1506" spans="1:17" ht="56" x14ac:dyDescent="0.15">
      <c r="A1506" s="2">
        <v>43774.543742164351</v>
      </c>
      <c r="B1506" s="3" t="s">
        <v>37</v>
      </c>
      <c r="C1506" s="3" t="s">
        <v>101</v>
      </c>
      <c r="D1506" s="3" t="s">
        <v>68</v>
      </c>
      <c r="E1506" s="1" t="s">
        <v>2338</v>
      </c>
      <c r="F1506" s="1"/>
      <c r="I1506" s="1"/>
      <c r="L1506" s="1"/>
      <c r="M1506" s="3" t="s">
        <v>21</v>
      </c>
      <c r="N1506" s="1" t="s">
        <v>2339</v>
      </c>
      <c r="O1506" s="1"/>
      <c r="P1506" s="3" t="s">
        <v>26</v>
      </c>
      <c r="Q1506" s="1" t="s">
        <v>2340</v>
      </c>
    </row>
    <row r="1507" spans="1:17" ht="70" x14ac:dyDescent="0.15">
      <c r="A1507" s="2">
        <v>43774.646924247689</v>
      </c>
      <c r="B1507" s="3" t="s">
        <v>37</v>
      </c>
      <c r="C1507" s="3" t="s">
        <v>2341</v>
      </c>
      <c r="D1507" s="3" t="s">
        <v>23</v>
      </c>
      <c r="E1507" s="1" t="s">
        <v>2342</v>
      </c>
      <c r="F1507" s="1"/>
      <c r="I1507" s="1"/>
      <c r="L1507" s="1"/>
      <c r="N1507" s="1"/>
      <c r="O1507" s="1" t="s">
        <v>2343</v>
      </c>
      <c r="P1507" s="3" t="s">
        <v>26</v>
      </c>
      <c r="Q1507" s="1" t="s">
        <v>2344</v>
      </c>
    </row>
    <row r="1508" spans="1:17" ht="13" x14ac:dyDescent="0.15">
      <c r="A1508" s="2">
        <v>43774.792393344906</v>
      </c>
      <c r="B1508" s="3" t="s">
        <v>97</v>
      </c>
      <c r="C1508" s="3" t="s">
        <v>411</v>
      </c>
      <c r="D1508" s="3" t="s">
        <v>472</v>
      </c>
      <c r="E1508" s="1"/>
      <c r="F1508" s="1"/>
      <c r="G1508" s="3" t="s">
        <v>43</v>
      </c>
      <c r="H1508" s="3" t="s">
        <v>21</v>
      </c>
      <c r="I1508" s="1"/>
      <c r="L1508" s="1"/>
      <c r="N1508" s="1"/>
      <c r="O1508" s="1"/>
      <c r="P1508" s="3" t="s">
        <v>26</v>
      </c>
      <c r="Q1508" s="1"/>
    </row>
    <row r="1509" spans="1:17" ht="42" x14ac:dyDescent="0.15">
      <c r="A1509" s="2">
        <v>43774.937428553239</v>
      </c>
      <c r="B1509" s="3" t="s">
        <v>16</v>
      </c>
      <c r="C1509" s="3" t="s">
        <v>29</v>
      </c>
      <c r="D1509" s="9" t="s">
        <v>368</v>
      </c>
      <c r="E1509" s="1" t="s">
        <v>2345</v>
      </c>
      <c r="F1509" s="1"/>
      <c r="I1509" s="1"/>
      <c r="J1509" s="3" t="s">
        <v>18</v>
      </c>
      <c r="K1509" s="3" t="s">
        <v>105</v>
      </c>
      <c r="L1509" s="1" t="s">
        <v>2346</v>
      </c>
      <c r="N1509" s="1"/>
      <c r="O1509" s="1"/>
      <c r="P1509" s="3" t="s">
        <v>26</v>
      </c>
      <c r="Q1509" s="1"/>
    </row>
    <row r="1510" spans="1:17" ht="56" x14ac:dyDescent="0.15">
      <c r="A1510" s="2">
        <v>43775.186459664357</v>
      </c>
      <c r="B1510" s="3" t="s">
        <v>16</v>
      </c>
      <c r="C1510" s="3" t="s">
        <v>19</v>
      </c>
      <c r="D1510" s="3" t="s">
        <v>23</v>
      </c>
      <c r="E1510" s="1" t="s">
        <v>2347</v>
      </c>
      <c r="F1510" s="1"/>
      <c r="I1510" s="1"/>
      <c r="J1510" s="3" t="s">
        <v>18</v>
      </c>
      <c r="K1510" s="3" t="s">
        <v>19</v>
      </c>
      <c r="L1510" s="6" t="s">
        <v>2348</v>
      </c>
      <c r="N1510" s="1"/>
      <c r="O1510" s="1"/>
      <c r="P1510" s="3" t="s">
        <v>26</v>
      </c>
      <c r="Q1510" s="1" t="s">
        <v>2349</v>
      </c>
    </row>
    <row r="1511" spans="1:17" ht="13" x14ac:dyDescent="0.15">
      <c r="A1511" s="2">
        <v>43775.207305034724</v>
      </c>
      <c r="B1511" s="3" t="s">
        <v>16</v>
      </c>
      <c r="C1511" s="3" t="s">
        <v>50</v>
      </c>
      <c r="D1511" s="3" t="s">
        <v>68</v>
      </c>
      <c r="E1511" s="1"/>
      <c r="F1511" s="1"/>
      <c r="I1511" s="1"/>
      <c r="J1511" s="3" t="s">
        <v>43</v>
      </c>
      <c r="K1511" s="3" t="s">
        <v>19</v>
      </c>
      <c r="L1511" s="1"/>
      <c r="N1511" s="1"/>
      <c r="O1511" s="1"/>
      <c r="P1511" s="3" t="s">
        <v>26</v>
      </c>
      <c r="Q1511" s="1"/>
    </row>
    <row r="1512" spans="1:17" ht="13" x14ac:dyDescent="0.15">
      <c r="A1512" s="2">
        <v>43775.488403275463</v>
      </c>
      <c r="B1512" s="3" t="s">
        <v>16</v>
      </c>
      <c r="C1512" s="3" t="s">
        <v>17</v>
      </c>
      <c r="D1512" s="3" t="s">
        <v>23</v>
      </c>
      <c r="E1512" s="1"/>
      <c r="F1512" s="1"/>
      <c r="I1512" s="1"/>
      <c r="J1512" s="3" t="s">
        <v>18</v>
      </c>
      <c r="K1512" s="3" t="s">
        <v>19</v>
      </c>
      <c r="L1512" s="1"/>
      <c r="N1512" s="1"/>
      <c r="O1512" s="1"/>
      <c r="P1512" s="3" t="s">
        <v>26</v>
      </c>
      <c r="Q1512" s="1"/>
    </row>
    <row r="1513" spans="1:17" ht="13" x14ac:dyDescent="0.15">
      <c r="A1513" s="2">
        <v>43776.231159178242</v>
      </c>
      <c r="B1513" s="3" t="s">
        <v>22</v>
      </c>
      <c r="C1513" s="3" t="s">
        <v>50</v>
      </c>
      <c r="D1513" s="3" t="s">
        <v>68</v>
      </c>
      <c r="E1513" s="1"/>
      <c r="F1513" s="1"/>
      <c r="I1513" s="1"/>
      <c r="L1513" s="1"/>
      <c r="N1513" s="1"/>
      <c r="O1513" s="1"/>
      <c r="P1513" s="3" t="s">
        <v>26</v>
      </c>
      <c r="Q1513" s="1"/>
    </row>
    <row r="1514" spans="1:17" ht="28" x14ac:dyDescent="0.15">
      <c r="A1514" s="2">
        <v>43776.64958459491</v>
      </c>
      <c r="B1514" s="3" t="s">
        <v>16</v>
      </c>
      <c r="C1514" s="3" t="s">
        <v>50</v>
      </c>
      <c r="D1514" s="3" t="s">
        <v>23</v>
      </c>
      <c r="E1514" s="1" t="s">
        <v>2350</v>
      </c>
      <c r="F1514" s="1"/>
      <c r="I1514" s="1"/>
      <c r="J1514" s="3" t="s">
        <v>18</v>
      </c>
      <c r="K1514" s="3" t="s">
        <v>19</v>
      </c>
      <c r="L1514" s="1" t="s">
        <v>2351</v>
      </c>
      <c r="N1514" s="1"/>
      <c r="O1514" s="1"/>
      <c r="P1514" s="3" t="s">
        <v>26</v>
      </c>
      <c r="Q1514" s="1" t="s">
        <v>2352</v>
      </c>
    </row>
    <row r="1515" spans="1:17" ht="42" x14ac:dyDescent="0.15">
      <c r="A1515" s="2">
        <v>43776.897531226852</v>
      </c>
      <c r="B1515" s="3" t="s">
        <v>16</v>
      </c>
      <c r="C1515" s="3" t="s">
        <v>19</v>
      </c>
      <c r="D1515" s="3" t="s">
        <v>424</v>
      </c>
      <c r="E1515" s="1" t="s">
        <v>2353</v>
      </c>
      <c r="F1515" s="1"/>
      <c r="I1515" s="1"/>
      <c r="J1515" s="3" t="s">
        <v>43</v>
      </c>
      <c r="K1515" s="3" t="s">
        <v>19</v>
      </c>
      <c r="L1515" s="1" t="s">
        <v>2354</v>
      </c>
      <c r="N1515" s="1"/>
      <c r="O1515" s="1"/>
      <c r="P1515" s="3" t="s">
        <v>26</v>
      </c>
      <c r="Q1515" s="1" t="s">
        <v>2355</v>
      </c>
    </row>
    <row r="1516" spans="1:17" ht="28" x14ac:dyDescent="0.15">
      <c r="A1516" s="2">
        <v>43777.338672696758</v>
      </c>
      <c r="B1516" s="3" t="s">
        <v>16</v>
      </c>
      <c r="C1516" s="3" t="s">
        <v>29</v>
      </c>
      <c r="D1516" s="3" t="s">
        <v>68</v>
      </c>
      <c r="E1516" s="1"/>
      <c r="F1516" s="1"/>
      <c r="I1516" s="1"/>
      <c r="J1516" s="3" t="s">
        <v>36</v>
      </c>
      <c r="K1516" s="3" t="s">
        <v>19</v>
      </c>
      <c r="L1516" s="1" t="s">
        <v>2356</v>
      </c>
      <c r="N1516" s="1"/>
      <c r="O1516" s="1"/>
      <c r="P1516" s="3" t="s">
        <v>26</v>
      </c>
      <c r="Q1516" s="1"/>
    </row>
    <row r="1517" spans="1:17" ht="14" x14ac:dyDescent="0.15">
      <c r="A1517" s="2">
        <v>43778.661277488427</v>
      </c>
      <c r="B1517" s="3" t="s">
        <v>22</v>
      </c>
      <c r="C1517" s="3" t="s">
        <v>29</v>
      </c>
      <c r="D1517" s="3" t="s">
        <v>23</v>
      </c>
      <c r="E1517" s="1" t="s">
        <v>2357</v>
      </c>
      <c r="F1517" s="1"/>
      <c r="I1517" s="1"/>
      <c r="L1517" s="1"/>
      <c r="N1517" s="1"/>
      <c r="O1517" s="1" t="s">
        <v>153</v>
      </c>
      <c r="P1517" s="3" t="s">
        <v>20</v>
      </c>
      <c r="Q1517" s="1"/>
    </row>
    <row r="1518" spans="1:17" ht="13" x14ac:dyDescent="0.15">
      <c r="A1518" s="2">
        <v>43779.795165266201</v>
      </c>
      <c r="B1518" s="3" t="s">
        <v>22</v>
      </c>
      <c r="C1518" s="3" t="s">
        <v>50</v>
      </c>
      <c r="D1518" s="3" t="s">
        <v>68</v>
      </c>
      <c r="E1518" s="1"/>
      <c r="F1518" s="1"/>
      <c r="I1518" s="1"/>
      <c r="L1518" s="1"/>
      <c r="N1518" s="1"/>
      <c r="O1518" s="1"/>
      <c r="P1518" s="3" t="s">
        <v>20</v>
      </c>
      <c r="Q1518" s="1"/>
    </row>
    <row r="1519" spans="1:17" ht="56" x14ac:dyDescent="0.15">
      <c r="A1519" s="2">
        <v>43780.864331539356</v>
      </c>
      <c r="B1519" s="3" t="s">
        <v>22</v>
      </c>
      <c r="C1519" s="3" t="s">
        <v>29</v>
      </c>
      <c r="D1519" s="3" t="s">
        <v>23</v>
      </c>
      <c r="E1519" s="1" t="s">
        <v>2358</v>
      </c>
      <c r="F1519" s="1"/>
      <c r="I1519" s="1"/>
      <c r="L1519" s="1"/>
      <c r="N1519" s="1"/>
      <c r="O1519" s="1" t="s">
        <v>2359</v>
      </c>
      <c r="P1519" s="3" t="s">
        <v>26</v>
      </c>
      <c r="Q1519" s="1"/>
    </row>
    <row r="1520" spans="1:17" ht="14" x14ac:dyDescent="0.15">
      <c r="A1520" s="2">
        <v>43781.932648171292</v>
      </c>
      <c r="B1520" s="3" t="s">
        <v>22</v>
      </c>
      <c r="C1520" s="3" t="s">
        <v>19</v>
      </c>
      <c r="D1520" s="3" t="s">
        <v>68</v>
      </c>
      <c r="E1520" s="1"/>
      <c r="F1520" s="1"/>
      <c r="I1520" s="1"/>
      <c r="L1520" s="1"/>
      <c r="N1520" s="1"/>
      <c r="O1520" s="1" t="s">
        <v>1416</v>
      </c>
      <c r="P1520" s="3" t="s">
        <v>26</v>
      </c>
      <c r="Q1520" s="1"/>
    </row>
    <row r="1521" spans="1:17" ht="13" x14ac:dyDescent="0.15">
      <c r="A1521" s="2">
        <v>43782.896453587964</v>
      </c>
      <c r="B1521" s="3" t="s">
        <v>16</v>
      </c>
      <c r="C1521" s="3" t="s">
        <v>29</v>
      </c>
      <c r="D1521" s="3" t="s">
        <v>472</v>
      </c>
      <c r="E1521" s="1"/>
      <c r="F1521" s="1"/>
      <c r="I1521" s="1"/>
      <c r="J1521" s="3" t="s">
        <v>43</v>
      </c>
      <c r="K1521" s="3" t="s">
        <v>19</v>
      </c>
      <c r="L1521" s="1"/>
      <c r="N1521" s="1"/>
      <c r="O1521" s="1"/>
      <c r="P1521" s="3" t="s">
        <v>26</v>
      </c>
      <c r="Q1521" s="1"/>
    </row>
    <row r="1522" spans="1:17" ht="13" x14ac:dyDescent="0.15">
      <c r="A1522" s="2">
        <v>43783.587842881941</v>
      </c>
      <c r="B1522" s="3" t="s">
        <v>22</v>
      </c>
      <c r="C1522" s="3" t="s">
        <v>31</v>
      </c>
      <c r="D1522" s="3" t="s">
        <v>23</v>
      </c>
      <c r="E1522" s="1"/>
      <c r="F1522" s="1"/>
      <c r="I1522" s="1"/>
      <c r="L1522" s="1"/>
      <c r="N1522" s="1"/>
      <c r="O1522" s="1"/>
      <c r="P1522" s="3" t="s">
        <v>26</v>
      </c>
      <c r="Q1522" s="1"/>
    </row>
    <row r="1523" spans="1:17" ht="14" x14ac:dyDescent="0.15">
      <c r="A1523" s="2">
        <v>43783.700531898146</v>
      </c>
      <c r="B1523" s="3" t="s">
        <v>22</v>
      </c>
      <c r="C1523" s="3" t="s">
        <v>29</v>
      </c>
      <c r="D1523" s="3" t="s">
        <v>68</v>
      </c>
      <c r="E1523" s="1"/>
      <c r="F1523" s="1"/>
      <c r="I1523" s="1"/>
      <c r="L1523" s="1"/>
      <c r="N1523" s="1"/>
      <c r="O1523" s="1" t="s">
        <v>2360</v>
      </c>
      <c r="P1523" s="3" t="s">
        <v>20</v>
      </c>
      <c r="Q1523" s="1"/>
    </row>
    <row r="1524" spans="1:17" ht="28" x14ac:dyDescent="0.15">
      <c r="A1524" s="2">
        <v>43784.096638402778</v>
      </c>
      <c r="B1524" s="3" t="s">
        <v>16</v>
      </c>
      <c r="C1524" s="3" t="s">
        <v>2361</v>
      </c>
      <c r="D1524" s="3" t="s">
        <v>23</v>
      </c>
      <c r="E1524" s="1" t="s">
        <v>2362</v>
      </c>
      <c r="F1524" s="1"/>
      <c r="I1524" s="1"/>
      <c r="J1524" s="3" t="s">
        <v>18</v>
      </c>
      <c r="K1524" s="3" t="s">
        <v>105</v>
      </c>
      <c r="L1524" s="1" t="s">
        <v>2363</v>
      </c>
      <c r="N1524" s="1"/>
      <c r="O1524" s="1"/>
      <c r="P1524" s="3" t="s">
        <v>26</v>
      </c>
      <c r="Q1524" s="1" t="s">
        <v>2364</v>
      </c>
    </row>
    <row r="1525" spans="1:17" ht="70" x14ac:dyDescent="0.15">
      <c r="A1525" s="2">
        <v>43784.891974143524</v>
      </c>
      <c r="B1525" s="3" t="s">
        <v>16</v>
      </c>
      <c r="C1525" s="3" t="s">
        <v>19</v>
      </c>
      <c r="D1525" s="3" t="s">
        <v>68</v>
      </c>
      <c r="E1525" s="1" t="s">
        <v>2365</v>
      </c>
      <c r="F1525" s="1"/>
      <c r="I1525" s="1"/>
      <c r="J1525" s="3" t="s">
        <v>43</v>
      </c>
      <c r="K1525" s="3" t="s">
        <v>19</v>
      </c>
      <c r="L1525" s="1" t="s">
        <v>2366</v>
      </c>
      <c r="N1525" s="1"/>
      <c r="O1525" s="1"/>
      <c r="P1525" s="3" t="s">
        <v>26</v>
      </c>
      <c r="Q1525" s="1"/>
    </row>
    <row r="1526" spans="1:17" ht="13" x14ac:dyDescent="0.15">
      <c r="A1526" s="2">
        <v>43785.186809270832</v>
      </c>
      <c r="B1526" s="3" t="s">
        <v>16</v>
      </c>
      <c r="C1526" s="3" t="s">
        <v>17</v>
      </c>
      <c r="D1526" s="3" t="s">
        <v>68</v>
      </c>
      <c r="E1526" s="1"/>
      <c r="F1526" s="1"/>
      <c r="I1526" s="1"/>
      <c r="J1526" s="3" t="s">
        <v>18</v>
      </c>
      <c r="K1526" s="3" t="s">
        <v>19</v>
      </c>
      <c r="L1526" s="1"/>
      <c r="N1526" s="1"/>
      <c r="O1526" s="1"/>
      <c r="P1526" s="3" t="s">
        <v>26</v>
      </c>
      <c r="Q1526" s="1"/>
    </row>
    <row r="1527" spans="1:17" ht="28" x14ac:dyDescent="0.15">
      <c r="A1527" s="2">
        <v>43788.516405833332</v>
      </c>
      <c r="B1527" s="3" t="s">
        <v>22</v>
      </c>
      <c r="C1527" s="3" t="s">
        <v>29</v>
      </c>
      <c r="D1527" s="3" t="s">
        <v>23</v>
      </c>
      <c r="E1527" s="1" t="s">
        <v>2367</v>
      </c>
      <c r="F1527" s="1"/>
      <c r="I1527" s="1"/>
      <c r="L1527" s="1"/>
      <c r="N1527" s="1"/>
      <c r="O1527" s="1" t="s">
        <v>2368</v>
      </c>
      <c r="P1527" s="3" t="s">
        <v>26</v>
      </c>
      <c r="Q1527" s="1" t="s">
        <v>2369</v>
      </c>
    </row>
    <row r="1528" spans="1:17" ht="28" x14ac:dyDescent="0.15">
      <c r="A1528" s="2">
        <v>43789.027258831018</v>
      </c>
      <c r="B1528" s="3" t="s">
        <v>22</v>
      </c>
      <c r="C1528" s="3" t="s">
        <v>17</v>
      </c>
      <c r="D1528" s="3" t="s">
        <v>23</v>
      </c>
      <c r="E1528" s="1"/>
      <c r="F1528" s="1"/>
      <c r="I1528" s="1"/>
      <c r="L1528" s="1"/>
      <c r="N1528" s="1"/>
      <c r="O1528" s="1" t="s">
        <v>2370</v>
      </c>
      <c r="P1528" s="3" t="s">
        <v>26</v>
      </c>
      <c r="Q1528" s="1"/>
    </row>
    <row r="1529" spans="1:17" ht="98" x14ac:dyDescent="0.15">
      <c r="A1529" s="2">
        <v>43790.688842592594</v>
      </c>
      <c r="B1529" s="3" t="s">
        <v>37</v>
      </c>
      <c r="C1529" s="3" t="s">
        <v>2371</v>
      </c>
      <c r="D1529" s="3" t="s">
        <v>68</v>
      </c>
      <c r="E1529" s="1" t="s">
        <v>2372</v>
      </c>
      <c r="F1529" s="1"/>
      <c r="I1529" s="1"/>
      <c r="L1529" s="1"/>
      <c r="M1529" s="3" t="s">
        <v>20</v>
      </c>
      <c r="N1529" s="6" t="s">
        <v>2373</v>
      </c>
      <c r="O1529" s="1"/>
      <c r="P1529" s="3" t="s">
        <v>26</v>
      </c>
      <c r="Q1529" s="1" t="s">
        <v>2374</v>
      </c>
    </row>
    <row r="1530" spans="1:17" ht="14" x14ac:dyDescent="0.15">
      <c r="A1530" s="2">
        <v>43791.104247546296</v>
      </c>
      <c r="B1530" s="3" t="s">
        <v>37</v>
      </c>
      <c r="C1530" s="3" t="s">
        <v>31</v>
      </c>
      <c r="D1530" s="3" t="s">
        <v>23</v>
      </c>
      <c r="E1530" s="1" t="s">
        <v>2375</v>
      </c>
      <c r="F1530" s="1"/>
      <c r="I1530" s="1"/>
      <c r="L1530" s="1"/>
      <c r="M1530" s="3" t="s">
        <v>20</v>
      </c>
      <c r="N1530" s="1" t="s">
        <v>2376</v>
      </c>
      <c r="O1530" s="1"/>
      <c r="Q1530" s="1"/>
    </row>
    <row r="1531" spans="1:17" ht="13" x14ac:dyDescent="0.15">
      <c r="A1531" s="2">
        <v>43791.800576423615</v>
      </c>
      <c r="B1531" s="3" t="s">
        <v>16</v>
      </c>
      <c r="C1531" s="3" t="s">
        <v>17</v>
      </c>
      <c r="D1531" s="3" t="s">
        <v>23</v>
      </c>
      <c r="E1531" s="1"/>
      <c r="F1531" s="1"/>
      <c r="I1531" s="1"/>
      <c r="J1531" s="3" t="s">
        <v>18</v>
      </c>
      <c r="K1531" s="3" t="s">
        <v>19</v>
      </c>
      <c r="L1531" s="1"/>
      <c r="N1531" s="1"/>
      <c r="O1531" s="1"/>
      <c r="P1531" s="3" t="s">
        <v>26</v>
      </c>
      <c r="Q1531" s="1"/>
    </row>
    <row r="1532" spans="1:17" ht="13" x14ac:dyDescent="0.15">
      <c r="A1532" s="2">
        <v>43792.778996504625</v>
      </c>
      <c r="B1532" s="3" t="s">
        <v>22</v>
      </c>
      <c r="C1532" s="3" t="s">
        <v>50</v>
      </c>
      <c r="D1532" s="3" t="s">
        <v>472</v>
      </c>
      <c r="E1532" s="1"/>
      <c r="F1532" s="1"/>
      <c r="I1532" s="1"/>
      <c r="L1532" s="1"/>
      <c r="N1532" s="1"/>
      <c r="O1532" s="1"/>
      <c r="P1532" s="3" t="s">
        <v>20</v>
      </c>
      <c r="Q1532" s="1"/>
    </row>
    <row r="1533" spans="1:17" ht="224" x14ac:dyDescent="0.15">
      <c r="A1533" s="2">
        <v>43794.00843188657</v>
      </c>
      <c r="B1533" s="3" t="s">
        <v>37</v>
      </c>
      <c r="C1533" s="3" t="s">
        <v>411</v>
      </c>
      <c r="D1533" s="3" t="s">
        <v>23</v>
      </c>
      <c r="E1533" s="1" t="s">
        <v>2377</v>
      </c>
      <c r="F1533" s="1"/>
      <c r="I1533" s="1"/>
      <c r="L1533" s="1"/>
      <c r="M1533" s="3" t="s">
        <v>26</v>
      </c>
      <c r="N1533" s="1" t="s">
        <v>2378</v>
      </c>
      <c r="O1533" s="1"/>
      <c r="P1533" s="3" t="s">
        <v>26</v>
      </c>
      <c r="Q1533" s="1" t="s">
        <v>2379</v>
      </c>
    </row>
    <row r="1534" spans="1:17" ht="28" x14ac:dyDescent="0.15">
      <c r="A1534" s="2">
        <v>43794.091628009264</v>
      </c>
      <c r="B1534" s="3" t="s">
        <v>22</v>
      </c>
      <c r="C1534" s="3" t="s">
        <v>29</v>
      </c>
      <c r="D1534" s="3" t="s">
        <v>23</v>
      </c>
      <c r="E1534" s="1"/>
      <c r="F1534" s="1"/>
      <c r="I1534" s="1"/>
      <c r="L1534" s="1"/>
      <c r="N1534" s="1"/>
      <c r="O1534" s="1" t="s">
        <v>2380</v>
      </c>
      <c r="P1534" s="3" t="s">
        <v>26</v>
      </c>
      <c r="Q1534" s="1"/>
    </row>
    <row r="1535" spans="1:17" ht="13" x14ac:dyDescent="0.15">
      <c r="A1535" s="2">
        <v>43794.749796793985</v>
      </c>
      <c r="B1535" s="3" t="s">
        <v>37</v>
      </c>
      <c r="C1535" s="3" t="s">
        <v>29</v>
      </c>
      <c r="D1535" s="3" t="s">
        <v>23</v>
      </c>
      <c r="E1535" s="1"/>
      <c r="F1535" s="1"/>
      <c r="I1535" s="1"/>
      <c r="L1535" s="1"/>
      <c r="M1535" s="3" t="s">
        <v>20</v>
      </c>
      <c r="N1535" s="1"/>
      <c r="O1535" s="1"/>
      <c r="P1535" s="3" t="s">
        <v>26</v>
      </c>
      <c r="Q1535" s="1"/>
    </row>
    <row r="1536" spans="1:17" ht="13" x14ac:dyDescent="0.15">
      <c r="A1536" s="2">
        <v>43794.850056319439</v>
      </c>
      <c r="B1536" s="3" t="s">
        <v>16</v>
      </c>
      <c r="C1536" s="3" t="s">
        <v>50</v>
      </c>
      <c r="D1536" s="3" t="s">
        <v>23</v>
      </c>
      <c r="E1536" s="1"/>
      <c r="F1536" s="1"/>
      <c r="I1536" s="1"/>
      <c r="J1536" s="3" t="s">
        <v>18</v>
      </c>
      <c r="K1536" s="3" t="s">
        <v>105</v>
      </c>
      <c r="L1536" s="1"/>
      <c r="N1536" s="1"/>
      <c r="O1536" s="1"/>
      <c r="P1536" s="3" t="s">
        <v>20</v>
      </c>
      <c r="Q1536" s="1"/>
    </row>
    <row r="1537" spans="1:17" ht="56" x14ac:dyDescent="0.15">
      <c r="A1537" s="2">
        <v>43795.838641793976</v>
      </c>
      <c r="B1537" s="3" t="s">
        <v>37</v>
      </c>
      <c r="C1537" s="3" t="s">
        <v>295</v>
      </c>
      <c r="D1537" s="3" t="s">
        <v>472</v>
      </c>
      <c r="E1537" s="1" t="s">
        <v>2381</v>
      </c>
      <c r="F1537" s="1"/>
      <c r="I1537" s="1"/>
      <c r="L1537" s="1"/>
      <c r="M1537" s="3" t="s">
        <v>26</v>
      </c>
      <c r="N1537" s="1" t="s">
        <v>2382</v>
      </c>
      <c r="O1537" s="1"/>
      <c r="P1537" s="3" t="s">
        <v>26</v>
      </c>
      <c r="Q1537" s="1" t="s">
        <v>2383</v>
      </c>
    </row>
    <row r="1538" spans="1:17" ht="42" x14ac:dyDescent="0.15">
      <c r="A1538" s="2">
        <v>43796.006994675925</v>
      </c>
      <c r="B1538" s="3" t="s">
        <v>22</v>
      </c>
      <c r="C1538" s="3" t="s">
        <v>19</v>
      </c>
      <c r="D1538" s="3" t="s">
        <v>68</v>
      </c>
      <c r="E1538" s="1" t="s">
        <v>2384</v>
      </c>
      <c r="F1538" s="1"/>
      <c r="I1538" s="1"/>
      <c r="L1538" s="1"/>
      <c r="N1538" s="1"/>
      <c r="O1538" s="1" t="s">
        <v>2385</v>
      </c>
      <c r="P1538" s="3" t="s">
        <v>26</v>
      </c>
      <c r="Q1538" s="1" t="s">
        <v>2386</v>
      </c>
    </row>
    <row r="1539" spans="1:17" ht="14" x14ac:dyDescent="0.15">
      <c r="A1539" s="2">
        <v>43796.854111979163</v>
      </c>
      <c r="B1539" s="3" t="s">
        <v>22</v>
      </c>
      <c r="C1539" s="3" t="s">
        <v>29</v>
      </c>
      <c r="D1539" s="3" t="s">
        <v>23</v>
      </c>
      <c r="E1539" s="1"/>
      <c r="F1539" s="1"/>
      <c r="I1539" s="1"/>
      <c r="L1539" s="1"/>
      <c r="N1539" s="1"/>
      <c r="O1539" s="1" t="s">
        <v>775</v>
      </c>
      <c r="P1539" s="3" t="s">
        <v>26</v>
      </c>
      <c r="Q1539" s="1"/>
    </row>
    <row r="1540" spans="1:17" ht="42" x14ac:dyDescent="0.15">
      <c r="A1540" s="2">
        <v>43798.568233865743</v>
      </c>
      <c r="B1540" s="3" t="s">
        <v>16</v>
      </c>
      <c r="C1540" s="3" t="s">
        <v>29</v>
      </c>
      <c r="D1540" s="3" t="s">
        <v>23</v>
      </c>
      <c r="E1540" s="1" t="s">
        <v>2387</v>
      </c>
      <c r="F1540" s="1"/>
      <c r="I1540" s="1"/>
      <c r="J1540" s="3" t="s">
        <v>36</v>
      </c>
      <c r="K1540" s="3" t="s">
        <v>19</v>
      </c>
      <c r="L1540" s="1" t="s">
        <v>2388</v>
      </c>
      <c r="N1540" s="1"/>
      <c r="O1540" s="1"/>
      <c r="P1540" s="3" t="s">
        <v>26</v>
      </c>
      <c r="Q1540" s="1" t="s">
        <v>21</v>
      </c>
    </row>
    <row r="1541" spans="1:17" ht="140" x14ac:dyDescent="0.15">
      <c r="A1541" s="2">
        <v>43798.650282222225</v>
      </c>
      <c r="B1541" s="3" t="s">
        <v>97</v>
      </c>
      <c r="C1541" s="3" t="s">
        <v>101</v>
      </c>
      <c r="D1541" s="3" t="s">
        <v>23</v>
      </c>
      <c r="E1541" s="1" t="s">
        <v>2389</v>
      </c>
      <c r="F1541" s="1"/>
      <c r="G1541" s="3" t="s">
        <v>18</v>
      </c>
      <c r="H1541" s="3" t="s">
        <v>26</v>
      </c>
      <c r="I1541" s="1" t="s">
        <v>2390</v>
      </c>
      <c r="L1541" s="1"/>
      <c r="N1541" s="1"/>
      <c r="O1541" s="1"/>
      <c r="P1541" s="3" t="s">
        <v>26</v>
      </c>
      <c r="Q1541" s="1"/>
    </row>
    <row r="1542" spans="1:17" ht="56" x14ac:dyDescent="0.15">
      <c r="A1542" s="2">
        <v>43798.657555740741</v>
      </c>
      <c r="B1542" s="3" t="s">
        <v>16</v>
      </c>
      <c r="C1542" s="3" t="s">
        <v>50</v>
      </c>
      <c r="D1542" s="9" t="s">
        <v>368</v>
      </c>
      <c r="E1542" s="1" t="s">
        <v>2391</v>
      </c>
      <c r="F1542" s="1"/>
      <c r="I1542" s="1"/>
      <c r="J1542" s="3" t="s">
        <v>43</v>
      </c>
      <c r="K1542" s="3" t="s">
        <v>2392</v>
      </c>
      <c r="L1542" s="1" t="s">
        <v>2393</v>
      </c>
      <c r="N1542" s="1"/>
      <c r="O1542" s="1"/>
      <c r="P1542" s="3" t="s">
        <v>26</v>
      </c>
      <c r="Q1542" s="1" t="s">
        <v>2394</v>
      </c>
    </row>
    <row r="1543" spans="1:17" ht="13" x14ac:dyDescent="0.15">
      <c r="A1543" s="2">
        <v>43799.196800555554</v>
      </c>
      <c r="B1543" s="3" t="s">
        <v>16</v>
      </c>
      <c r="C1543" s="3" t="s">
        <v>19</v>
      </c>
      <c r="D1543" s="3" t="s">
        <v>23</v>
      </c>
      <c r="E1543" s="1"/>
      <c r="F1543" s="1"/>
      <c r="I1543" s="1"/>
      <c r="J1543" s="3" t="s">
        <v>18</v>
      </c>
      <c r="K1543" s="3" t="s">
        <v>19</v>
      </c>
      <c r="L1543" s="1"/>
      <c r="N1543" s="1"/>
      <c r="O1543" s="1"/>
      <c r="P1543" s="3" t="s">
        <v>26</v>
      </c>
      <c r="Q1543" s="1"/>
    </row>
    <row r="1544" spans="1:17" ht="28" x14ac:dyDescent="0.15">
      <c r="A1544" s="2">
        <v>43800.020712106481</v>
      </c>
      <c r="B1544" s="3" t="s">
        <v>22</v>
      </c>
      <c r="C1544" s="3" t="s">
        <v>19</v>
      </c>
      <c r="D1544" s="3" t="s">
        <v>23</v>
      </c>
      <c r="E1544" s="1" t="s">
        <v>2395</v>
      </c>
      <c r="F1544" s="1"/>
      <c r="I1544" s="1"/>
      <c r="L1544" s="1"/>
      <c r="N1544" s="1"/>
      <c r="O1544" s="1" t="s">
        <v>2396</v>
      </c>
      <c r="P1544" s="3" t="s">
        <v>26</v>
      </c>
      <c r="Q1544" s="1" t="s">
        <v>2397</v>
      </c>
    </row>
    <row r="1545" spans="1:17" ht="13" x14ac:dyDescent="0.15">
      <c r="A1545" s="2">
        <v>43800.216413043978</v>
      </c>
      <c r="B1545" s="3" t="s">
        <v>16</v>
      </c>
      <c r="C1545" s="3" t="s">
        <v>29</v>
      </c>
      <c r="D1545" s="3" t="s">
        <v>23</v>
      </c>
      <c r="E1545" s="1"/>
      <c r="F1545" s="1"/>
      <c r="I1545" s="1"/>
      <c r="J1545" s="3" t="s">
        <v>18</v>
      </c>
      <c r="K1545" s="3" t="s">
        <v>19</v>
      </c>
      <c r="L1545" s="1"/>
      <c r="N1545" s="1"/>
      <c r="O1545" s="1"/>
      <c r="P1545" s="3" t="s">
        <v>26</v>
      </c>
      <c r="Q1545" s="1"/>
    </row>
    <row r="1546" spans="1:17" ht="28" x14ac:dyDescent="0.15">
      <c r="A1546" s="2">
        <v>43800.936123252315</v>
      </c>
      <c r="B1546" s="3" t="s">
        <v>16</v>
      </c>
      <c r="C1546" s="3" t="s">
        <v>50</v>
      </c>
      <c r="D1546" s="3" t="s">
        <v>68</v>
      </c>
      <c r="E1546" s="1"/>
      <c r="F1546" s="1"/>
      <c r="I1546" s="1"/>
      <c r="J1546" s="3" t="s">
        <v>18</v>
      </c>
      <c r="K1546" s="3" t="s">
        <v>105</v>
      </c>
      <c r="L1546" s="1" t="s">
        <v>2398</v>
      </c>
      <c r="N1546" s="1"/>
      <c r="O1546" s="1"/>
      <c r="P1546" s="3" t="s">
        <v>20</v>
      </c>
      <c r="Q1546" s="1"/>
    </row>
    <row r="1547" spans="1:17" ht="14" x14ac:dyDescent="0.15">
      <c r="A1547" s="2">
        <v>43801.658048819445</v>
      </c>
      <c r="B1547" s="3" t="s">
        <v>97</v>
      </c>
      <c r="C1547" s="3" t="s">
        <v>156</v>
      </c>
      <c r="D1547" s="3" t="s">
        <v>23</v>
      </c>
      <c r="E1547" s="1"/>
      <c r="F1547" s="1"/>
      <c r="G1547" s="3" t="s">
        <v>36</v>
      </c>
      <c r="H1547" s="3" t="s">
        <v>26</v>
      </c>
      <c r="I1547" s="1" t="s">
        <v>133</v>
      </c>
      <c r="J1547" s="3" t="s">
        <v>18</v>
      </c>
      <c r="K1547" s="3" t="s">
        <v>19</v>
      </c>
      <c r="L1547" s="1"/>
      <c r="N1547" s="1"/>
      <c r="O1547" s="1"/>
      <c r="P1547" s="3" t="s">
        <v>20</v>
      </c>
      <c r="Q1547" s="1"/>
    </row>
    <row r="1548" spans="1:17" ht="42" x14ac:dyDescent="0.15">
      <c r="A1548" s="2">
        <v>43802.108030046293</v>
      </c>
      <c r="B1548" s="3" t="s">
        <v>22</v>
      </c>
      <c r="C1548" s="3" t="s">
        <v>50</v>
      </c>
      <c r="D1548" s="3" t="s">
        <v>23</v>
      </c>
      <c r="E1548" s="1" t="s">
        <v>2399</v>
      </c>
      <c r="F1548" s="1"/>
      <c r="I1548" s="1"/>
      <c r="L1548" s="1"/>
      <c r="N1548" s="1"/>
      <c r="O1548" s="1" t="s">
        <v>2400</v>
      </c>
      <c r="P1548" s="3" t="s">
        <v>26</v>
      </c>
      <c r="Q1548" s="1"/>
    </row>
    <row r="1549" spans="1:17" ht="13" x14ac:dyDescent="0.15">
      <c r="A1549" s="2">
        <v>43806.010110763891</v>
      </c>
      <c r="B1549" s="3" t="s">
        <v>16</v>
      </c>
      <c r="C1549" s="3" t="s">
        <v>17</v>
      </c>
      <c r="D1549" s="3" t="s">
        <v>378</v>
      </c>
      <c r="E1549" s="1"/>
      <c r="F1549" s="1"/>
      <c r="I1549" s="1"/>
      <c r="J1549" s="3" t="s">
        <v>18</v>
      </c>
      <c r="K1549" s="3" t="s">
        <v>19</v>
      </c>
      <c r="L1549" s="1"/>
      <c r="N1549" s="1"/>
      <c r="O1549" s="1"/>
      <c r="P1549" s="3" t="s">
        <v>26</v>
      </c>
      <c r="Q1549" s="1"/>
    </row>
    <row r="1550" spans="1:17" ht="13" x14ac:dyDescent="0.15">
      <c r="A1550" s="2">
        <v>43806.611347488426</v>
      </c>
      <c r="B1550" s="3" t="s">
        <v>16</v>
      </c>
      <c r="C1550" s="3" t="s">
        <v>29</v>
      </c>
      <c r="D1550" s="3" t="s">
        <v>23</v>
      </c>
      <c r="E1550" s="1"/>
      <c r="F1550" s="1"/>
      <c r="I1550" s="1"/>
      <c r="J1550" s="3" t="s">
        <v>36</v>
      </c>
      <c r="K1550" s="3" t="s">
        <v>105</v>
      </c>
      <c r="L1550" s="1"/>
      <c r="N1550" s="1"/>
      <c r="O1550" s="1"/>
      <c r="P1550" s="3" t="s">
        <v>26</v>
      </c>
      <c r="Q1550" s="1"/>
    </row>
    <row r="1551" spans="1:17" ht="28" x14ac:dyDescent="0.15">
      <c r="A1551" s="2">
        <v>43806.688002592593</v>
      </c>
      <c r="B1551" s="3" t="s">
        <v>22</v>
      </c>
      <c r="C1551" s="3" t="s">
        <v>31</v>
      </c>
      <c r="D1551" s="3" t="s">
        <v>23</v>
      </c>
      <c r="E1551" s="1" t="s">
        <v>2401</v>
      </c>
      <c r="F1551" s="1"/>
      <c r="I1551" s="1"/>
      <c r="L1551" s="1"/>
      <c r="N1551" s="1"/>
      <c r="O1551" s="1" t="s">
        <v>2402</v>
      </c>
      <c r="P1551" s="3" t="s">
        <v>26</v>
      </c>
      <c r="Q1551" s="1"/>
    </row>
    <row r="1552" spans="1:17" ht="28" x14ac:dyDescent="0.15">
      <c r="A1552" s="2">
        <v>43807.247205752312</v>
      </c>
      <c r="B1552" s="3" t="s">
        <v>16</v>
      </c>
      <c r="C1552" s="3" t="s">
        <v>50</v>
      </c>
      <c r="D1552" s="3" t="s">
        <v>23</v>
      </c>
      <c r="E1552" s="1" t="s">
        <v>2403</v>
      </c>
      <c r="F1552" s="1"/>
      <c r="I1552" s="1"/>
      <c r="J1552" s="3" t="s">
        <v>18</v>
      </c>
      <c r="K1552" s="3" t="s">
        <v>19</v>
      </c>
      <c r="L1552" s="1" t="s">
        <v>2404</v>
      </c>
      <c r="N1552" s="1"/>
      <c r="O1552" s="1"/>
      <c r="P1552" s="3" t="s">
        <v>26</v>
      </c>
      <c r="Q1552" s="1"/>
    </row>
    <row r="1553" spans="1:17" ht="84" x14ac:dyDescent="0.15">
      <c r="A1553" s="2">
        <v>43807.262759224541</v>
      </c>
      <c r="B1553" s="3" t="s">
        <v>22</v>
      </c>
      <c r="C1553" s="3" t="s">
        <v>19</v>
      </c>
      <c r="D1553" s="3" t="s">
        <v>23</v>
      </c>
      <c r="E1553" s="1" t="s">
        <v>2405</v>
      </c>
      <c r="F1553" s="1"/>
      <c r="I1553" s="1"/>
      <c r="L1553" s="1"/>
      <c r="N1553" s="1"/>
      <c r="O1553" s="1" t="s">
        <v>2406</v>
      </c>
      <c r="P1553" s="3" t="s">
        <v>26</v>
      </c>
      <c r="Q1553" s="1" t="s">
        <v>2407</v>
      </c>
    </row>
    <row r="1554" spans="1:17" ht="14" x14ac:dyDescent="0.15">
      <c r="A1554" s="2">
        <v>43807.822110763889</v>
      </c>
      <c r="B1554" s="3" t="s">
        <v>16</v>
      </c>
      <c r="C1554" s="3" t="s">
        <v>19</v>
      </c>
      <c r="D1554" s="3" t="s">
        <v>23</v>
      </c>
      <c r="E1554" s="1" t="s">
        <v>2408</v>
      </c>
      <c r="F1554" s="1"/>
      <c r="I1554" s="1"/>
      <c r="J1554" s="3" t="s">
        <v>36</v>
      </c>
      <c r="K1554" s="3" t="s">
        <v>19</v>
      </c>
      <c r="L1554" s="1" t="s">
        <v>2409</v>
      </c>
      <c r="N1554" s="1"/>
      <c r="O1554" s="1"/>
      <c r="P1554" s="3" t="s">
        <v>20</v>
      </c>
      <c r="Q1554" s="1"/>
    </row>
    <row r="1555" spans="1:17" ht="28" x14ac:dyDescent="0.15">
      <c r="A1555" s="2">
        <v>43807.8504412037</v>
      </c>
      <c r="B1555" s="3" t="s">
        <v>97</v>
      </c>
      <c r="D1555" s="3" t="s">
        <v>68</v>
      </c>
      <c r="E1555" s="1"/>
      <c r="F1555" s="1"/>
      <c r="G1555" s="3" t="s">
        <v>43</v>
      </c>
      <c r="H1555" s="3" t="s">
        <v>21</v>
      </c>
      <c r="I1555" s="1"/>
      <c r="J1555" s="3" t="s">
        <v>43</v>
      </c>
      <c r="L1555" s="1"/>
      <c r="N1555" s="1"/>
      <c r="O1555" s="1"/>
      <c r="P1555" s="3" t="s">
        <v>21</v>
      </c>
      <c r="Q1555" s="1" t="s">
        <v>2410</v>
      </c>
    </row>
    <row r="1556" spans="1:17" ht="14" x14ac:dyDescent="0.15">
      <c r="A1556" s="2">
        <v>43807.863028449079</v>
      </c>
      <c r="B1556" s="3" t="s">
        <v>37</v>
      </c>
      <c r="C1556" s="3" t="s">
        <v>19</v>
      </c>
      <c r="D1556" s="3" t="s">
        <v>23</v>
      </c>
      <c r="E1556" s="1" t="s">
        <v>2411</v>
      </c>
      <c r="F1556" s="1"/>
      <c r="I1556" s="1"/>
      <c r="L1556" s="1"/>
      <c r="M1556" s="3" t="s">
        <v>26</v>
      </c>
      <c r="N1556" s="1" t="s">
        <v>2412</v>
      </c>
      <c r="O1556" s="1"/>
      <c r="P1556" s="3" t="s">
        <v>26</v>
      </c>
      <c r="Q1556" s="1"/>
    </row>
    <row r="1557" spans="1:17" ht="28" x14ac:dyDescent="0.15">
      <c r="A1557" s="2">
        <v>43808.141305405094</v>
      </c>
      <c r="B1557" s="3" t="s">
        <v>22</v>
      </c>
      <c r="C1557" s="3" t="s">
        <v>50</v>
      </c>
      <c r="D1557" s="3" t="s">
        <v>23</v>
      </c>
      <c r="E1557" s="1"/>
      <c r="F1557" s="1"/>
      <c r="I1557" s="1"/>
      <c r="L1557" s="1"/>
      <c r="N1557" s="1"/>
      <c r="O1557" s="1" t="s">
        <v>2413</v>
      </c>
      <c r="P1557" s="3" t="s">
        <v>26</v>
      </c>
      <c r="Q1557" s="1"/>
    </row>
    <row r="1558" spans="1:17" ht="13" x14ac:dyDescent="0.15">
      <c r="A1558" s="2">
        <v>43808.274219166662</v>
      </c>
      <c r="B1558" s="3" t="s">
        <v>22</v>
      </c>
      <c r="C1558" s="3" t="s">
        <v>19</v>
      </c>
      <c r="D1558" s="3" t="s">
        <v>23</v>
      </c>
      <c r="E1558" s="1"/>
      <c r="F1558" s="1"/>
      <c r="I1558" s="1"/>
      <c r="L1558" s="1"/>
      <c r="N1558" s="1"/>
      <c r="O1558" s="1"/>
      <c r="P1558" s="3" t="s">
        <v>20</v>
      </c>
      <c r="Q1558" s="1"/>
    </row>
    <row r="1559" spans="1:17" ht="13" x14ac:dyDescent="0.15">
      <c r="A1559" s="2">
        <v>43808.995340844907</v>
      </c>
      <c r="B1559" s="3" t="s">
        <v>22</v>
      </c>
      <c r="C1559" s="3" t="s">
        <v>17</v>
      </c>
      <c r="D1559" s="3" t="s">
        <v>68</v>
      </c>
      <c r="E1559" s="1"/>
      <c r="F1559" s="1"/>
      <c r="I1559" s="1"/>
      <c r="L1559" s="1"/>
      <c r="N1559" s="1"/>
      <c r="O1559" s="1"/>
      <c r="P1559" s="3" t="s">
        <v>26</v>
      </c>
      <c r="Q1559" s="1"/>
    </row>
    <row r="1560" spans="1:17" ht="42" x14ac:dyDescent="0.15">
      <c r="A1560" s="2">
        <v>43810.229075983792</v>
      </c>
      <c r="B1560" s="3" t="s">
        <v>22</v>
      </c>
      <c r="C1560" s="3" t="s">
        <v>17</v>
      </c>
      <c r="D1560" s="3" t="s">
        <v>23</v>
      </c>
      <c r="E1560" s="1" t="s">
        <v>2414</v>
      </c>
      <c r="F1560" s="1"/>
      <c r="I1560" s="1"/>
      <c r="L1560" s="1"/>
      <c r="N1560" s="1"/>
      <c r="O1560" s="1" t="s">
        <v>2415</v>
      </c>
      <c r="P1560" s="3" t="s">
        <v>26</v>
      </c>
      <c r="Q1560" s="1"/>
    </row>
    <row r="1561" spans="1:17" ht="13" x14ac:dyDescent="0.15">
      <c r="A1561" s="2">
        <v>43810.571383715273</v>
      </c>
      <c r="B1561" s="3" t="s">
        <v>22</v>
      </c>
      <c r="C1561" s="3" t="s">
        <v>19</v>
      </c>
      <c r="D1561" s="3" t="s">
        <v>23</v>
      </c>
      <c r="E1561" s="1"/>
      <c r="F1561" s="1"/>
      <c r="I1561" s="1"/>
      <c r="L1561" s="1"/>
      <c r="N1561" s="1"/>
      <c r="O1561" s="1"/>
      <c r="P1561" s="3" t="s">
        <v>26</v>
      </c>
      <c r="Q1561" s="1"/>
    </row>
    <row r="1562" spans="1:17" ht="70" x14ac:dyDescent="0.15">
      <c r="A1562" s="2">
        <v>43810.830028842596</v>
      </c>
      <c r="B1562" s="3" t="s">
        <v>16</v>
      </c>
      <c r="C1562" s="3" t="s">
        <v>17</v>
      </c>
      <c r="D1562" s="3" t="s">
        <v>23</v>
      </c>
      <c r="E1562" s="1" t="s">
        <v>2416</v>
      </c>
      <c r="F1562" s="1"/>
      <c r="I1562" s="1"/>
      <c r="J1562" s="3" t="s">
        <v>18</v>
      </c>
      <c r="K1562" s="3" t="s">
        <v>19</v>
      </c>
      <c r="L1562" s="1" t="s">
        <v>2417</v>
      </c>
      <c r="N1562" s="1"/>
      <c r="O1562" s="1"/>
      <c r="P1562" s="3" t="s">
        <v>26</v>
      </c>
      <c r="Q1562" s="1"/>
    </row>
    <row r="1563" spans="1:17" ht="42" x14ac:dyDescent="0.15">
      <c r="A1563" s="2">
        <v>43811.908788865738</v>
      </c>
      <c r="B1563" s="3" t="s">
        <v>22</v>
      </c>
      <c r="C1563" s="3" t="s">
        <v>50</v>
      </c>
      <c r="D1563" s="3" t="s">
        <v>23</v>
      </c>
      <c r="E1563" s="1" t="s">
        <v>2418</v>
      </c>
      <c r="F1563" s="1"/>
      <c r="I1563" s="1"/>
      <c r="L1563" s="1"/>
      <c r="N1563" s="1"/>
      <c r="O1563" s="1" t="s">
        <v>2419</v>
      </c>
      <c r="P1563" s="3" t="s">
        <v>26</v>
      </c>
      <c r="Q1563" s="1" t="s">
        <v>2420</v>
      </c>
    </row>
    <row r="1564" spans="1:17" ht="14" x14ac:dyDescent="0.15">
      <c r="A1564" s="2">
        <v>43812.255985972224</v>
      </c>
      <c r="B1564" s="3" t="s">
        <v>37</v>
      </c>
      <c r="C1564" s="3" t="s">
        <v>41</v>
      </c>
      <c r="D1564" s="3" t="s">
        <v>23</v>
      </c>
      <c r="E1564" s="1"/>
      <c r="F1564" s="1"/>
      <c r="I1564" s="1"/>
      <c r="L1564" s="1"/>
      <c r="M1564" s="3" t="s">
        <v>26</v>
      </c>
      <c r="N1564" s="1" t="s">
        <v>2421</v>
      </c>
      <c r="O1564" s="1"/>
      <c r="P1564" s="3" t="s">
        <v>26</v>
      </c>
      <c r="Q1564" s="1"/>
    </row>
    <row r="1565" spans="1:17" ht="14" x14ac:dyDescent="0.15">
      <c r="A1565" s="2">
        <v>43812.393025162033</v>
      </c>
      <c r="B1565" s="3" t="s">
        <v>16</v>
      </c>
      <c r="D1565" s="3" t="s">
        <v>378</v>
      </c>
      <c r="E1565" s="1"/>
      <c r="F1565" s="1"/>
      <c r="I1565" s="1"/>
      <c r="J1565" s="3" t="s">
        <v>36</v>
      </c>
      <c r="K1565" s="3" t="s">
        <v>19</v>
      </c>
      <c r="L1565" s="1"/>
      <c r="N1565" s="1"/>
      <c r="O1565" s="1"/>
      <c r="P1565" s="3" t="s">
        <v>21</v>
      </c>
      <c r="Q1565" s="1" t="s">
        <v>21</v>
      </c>
    </row>
    <row r="1566" spans="1:17" ht="14" x14ac:dyDescent="0.15">
      <c r="A1566" s="2">
        <v>43812.577364791665</v>
      </c>
      <c r="B1566" s="3" t="s">
        <v>37</v>
      </c>
      <c r="C1566" s="3" t="s">
        <v>279</v>
      </c>
      <c r="D1566" s="9" t="s">
        <v>368</v>
      </c>
      <c r="E1566" s="1"/>
      <c r="F1566" s="1"/>
      <c r="I1566" s="1"/>
      <c r="L1566" s="1"/>
      <c r="M1566" s="3" t="s">
        <v>26</v>
      </c>
      <c r="N1566" s="1" t="s">
        <v>2422</v>
      </c>
      <c r="O1566" s="1"/>
      <c r="P1566" s="3" t="s">
        <v>26</v>
      </c>
      <c r="Q1566" s="1"/>
    </row>
    <row r="1567" spans="1:17" ht="14" x14ac:dyDescent="0.15">
      <c r="A1567" s="2">
        <v>43813.706081157405</v>
      </c>
      <c r="B1567" s="3" t="s">
        <v>22</v>
      </c>
      <c r="C1567" s="3" t="s">
        <v>50</v>
      </c>
      <c r="D1567" s="3" t="s">
        <v>424</v>
      </c>
      <c r="E1567" s="1" t="s">
        <v>2423</v>
      </c>
      <c r="F1567" s="1"/>
      <c r="I1567" s="1"/>
      <c r="L1567" s="1"/>
      <c r="N1567" s="1"/>
      <c r="O1567" s="1" t="s">
        <v>2424</v>
      </c>
      <c r="P1567" s="3" t="s">
        <v>26</v>
      </c>
      <c r="Q1567" s="1"/>
    </row>
    <row r="1568" spans="1:17" ht="112" x14ac:dyDescent="0.15">
      <c r="A1568" s="2">
        <v>43813.87183679398</v>
      </c>
      <c r="B1568" s="3" t="s">
        <v>22</v>
      </c>
      <c r="C1568" s="3" t="s">
        <v>29</v>
      </c>
      <c r="D1568" s="3" t="s">
        <v>23</v>
      </c>
      <c r="E1568" s="1"/>
      <c r="F1568" s="1"/>
      <c r="I1568" s="1"/>
      <c r="L1568" s="1"/>
      <c r="N1568" s="1"/>
      <c r="O1568" s="1" t="s">
        <v>2425</v>
      </c>
      <c r="P1568" s="3" t="s">
        <v>26</v>
      </c>
      <c r="Q1568" s="1" t="s">
        <v>2426</v>
      </c>
    </row>
    <row r="1569" spans="1:17" ht="28" x14ac:dyDescent="0.15">
      <c r="A1569" s="2">
        <v>43817.732538263888</v>
      </c>
      <c r="B1569" s="3" t="s">
        <v>22</v>
      </c>
      <c r="C1569" s="3" t="s">
        <v>29</v>
      </c>
      <c r="D1569" s="3" t="s">
        <v>23</v>
      </c>
      <c r="E1569" s="1" t="s">
        <v>2427</v>
      </c>
      <c r="F1569" s="1"/>
      <c r="I1569" s="1"/>
      <c r="L1569" s="1"/>
      <c r="N1569" s="1"/>
      <c r="O1569" s="1"/>
      <c r="P1569" s="3" t="s">
        <v>26</v>
      </c>
      <c r="Q1569" s="1"/>
    </row>
    <row r="1570" spans="1:17" ht="98" x14ac:dyDescent="0.15">
      <c r="A1570" s="2">
        <v>43818.425167291665</v>
      </c>
      <c r="B1570" s="3" t="s">
        <v>22</v>
      </c>
      <c r="C1570" s="3" t="s">
        <v>17</v>
      </c>
      <c r="D1570" s="3" t="s">
        <v>23</v>
      </c>
      <c r="E1570" s="1" t="s">
        <v>2428</v>
      </c>
      <c r="F1570" s="1"/>
      <c r="I1570" s="1"/>
      <c r="L1570" s="1"/>
      <c r="N1570" s="1"/>
      <c r="O1570" s="1" t="s">
        <v>2429</v>
      </c>
      <c r="P1570" s="3" t="s">
        <v>26</v>
      </c>
      <c r="Q1570" s="1" t="s">
        <v>2430</v>
      </c>
    </row>
    <row r="1571" spans="1:17" ht="13" x14ac:dyDescent="0.15">
      <c r="A1571" s="2">
        <v>43819.386384189813</v>
      </c>
      <c r="B1571" s="3" t="s">
        <v>16</v>
      </c>
      <c r="C1571" s="3" t="s">
        <v>19</v>
      </c>
      <c r="D1571" s="3" t="s">
        <v>68</v>
      </c>
      <c r="E1571" s="1"/>
      <c r="F1571" s="1"/>
      <c r="I1571" s="1"/>
      <c r="J1571" s="3" t="s">
        <v>43</v>
      </c>
      <c r="K1571" s="3" t="s">
        <v>19</v>
      </c>
      <c r="L1571" s="1"/>
      <c r="N1571" s="1"/>
      <c r="O1571" s="1"/>
      <c r="P1571" s="3" t="s">
        <v>26</v>
      </c>
      <c r="Q1571" s="1"/>
    </row>
    <row r="1572" spans="1:17" ht="42" x14ac:dyDescent="0.15">
      <c r="A1572" s="2">
        <v>43822.761665601851</v>
      </c>
      <c r="B1572" s="3" t="s">
        <v>22</v>
      </c>
      <c r="C1572" s="3" t="s">
        <v>29</v>
      </c>
      <c r="D1572" s="3" t="s">
        <v>23</v>
      </c>
      <c r="E1572" s="1"/>
      <c r="F1572" s="1"/>
      <c r="I1572" s="1"/>
      <c r="L1572" s="1"/>
      <c r="N1572" s="1"/>
      <c r="O1572" s="1" t="s">
        <v>2431</v>
      </c>
      <c r="P1572" s="3" t="s">
        <v>26</v>
      </c>
      <c r="Q1572" s="1"/>
    </row>
    <row r="1573" spans="1:17" ht="42" x14ac:dyDescent="0.15">
      <c r="A1573" s="2">
        <v>43822.922135682871</v>
      </c>
      <c r="B1573" s="3" t="s">
        <v>22</v>
      </c>
      <c r="C1573" s="3" t="s">
        <v>50</v>
      </c>
      <c r="D1573" s="3" t="s">
        <v>472</v>
      </c>
      <c r="E1573" s="1" t="s">
        <v>2432</v>
      </c>
      <c r="F1573" s="1"/>
      <c r="I1573" s="1"/>
      <c r="L1573" s="1"/>
      <c r="N1573" s="1"/>
      <c r="O1573" s="1" t="s">
        <v>2433</v>
      </c>
      <c r="P1573" s="3" t="s">
        <v>26</v>
      </c>
      <c r="Q1573" s="1"/>
    </row>
    <row r="1574" spans="1:17" ht="56" x14ac:dyDescent="0.15">
      <c r="A1574" s="2">
        <v>43822.959326620374</v>
      </c>
      <c r="B1574" s="3" t="s">
        <v>22</v>
      </c>
      <c r="C1574" s="3" t="s">
        <v>17</v>
      </c>
      <c r="D1574" s="3" t="s">
        <v>23</v>
      </c>
      <c r="E1574" s="1" t="s">
        <v>2434</v>
      </c>
      <c r="F1574" s="1"/>
      <c r="I1574" s="1"/>
      <c r="L1574" s="1"/>
      <c r="N1574" s="1"/>
      <c r="O1574" s="1" t="s">
        <v>2435</v>
      </c>
      <c r="P1574" s="3" t="s">
        <v>26</v>
      </c>
      <c r="Q1574" s="1" t="s">
        <v>2436</v>
      </c>
    </row>
    <row r="1575" spans="1:17" ht="14" x14ac:dyDescent="0.15">
      <c r="A1575" s="2">
        <v>43823.894474375003</v>
      </c>
      <c r="B1575" s="3" t="s">
        <v>22</v>
      </c>
      <c r="C1575" s="3" t="s">
        <v>19</v>
      </c>
      <c r="D1575" s="3" t="s">
        <v>68</v>
      </c>
      <c r="E1575" s="1"/>
      <c r="F1575" s="1"/>
      <c r="I1575" s="1"/>
      <c r="L1575" s="1"/>
      <c r="N1575" s="1"/>
      <c r="O1575" s="1" t="s">
        <v>2437</v>
      </c>
      <c r="P1575" s="3" t="s">
        <v>26</v>
      </c>
      <c r="Q1575" s="1"/>
    </row>
    <row r="1576" spans="1:17" ht="13" x14ac:dyDescent="0.15">
      <c r="A1576" s="2">
        <v>43825.531656898151</v>
      </c>
      <c r="B1576" s="3" t="s">
        <v>22</v>
      </c>
      <c r="C1576" s="3" t="s">
        <v>29</v>
      </c>
      <c r="D1576" s="3" t="s">
        <v>23</v>
      </c>
      <c r="E1576" s="1"/>
      <c r="F1576" s="1"/>
      <c r="I1576" s="1"/>
      <c r="L1576" s="1"/>
      <c r="N1576" s="1"/>
      <c r="O1576" s="1"/>
      <c r="P1576" s="3" t="s">
        <v>26</v>
      </c>
      <c r="Q1576" s="1"/>
    </row>
    <row r="1577" spans="1:17" ht="13" x14ac:dyDescent="0.15">
      <c r="A1577" s="2">
        <v>43825.759208796298</v>
      </c>
      <c r="B1577" s="3" t="s">
        <v>22</v>
      </c>
      <c r="C1577" s="3" t="s">
        <v>19</v>
      </c>
      <c r="D1577" s="3" t="s">
        <v>23</v>
      </c>
      <c r="E1577" s="1"/>
      <c r="F1577" s="1"/>
      <c r="I1577" s="1"/>
      <c r="L1577" s="1"/>
      <c r="N1577" s="1"/>
      <c r="O1577" s="1"/>
      <c r="P1577" s="3" t="s">
        <v>26</v>
      </c>
      <c r="Q1577" s="1"/>
    </row>
    <row r="1578" spans="1:17" ht="70" x14ac:dyDescent="0.15">
      <c r="A1578" s="2">
        <v>43826.472929039352</v>
      </c>
      <c r="B1578" s="3" t="s">
        <v>16</v>
      </c>
      <c r="C1578" s="3" t="s">
        <v>50</v>
      </c>
      <c r="D1578" s="3" t="s">
        <v>23</v>
      </c>
      <c r="E1578" s="1" t="s">
        <v>2438</v>
      </c>
      <c r="F1578" s="1"/>
      <c r="I1578" s="1"/>
      <c r="J1578" s="3" t="s">
        <v>43</v>
      </c>
      <c r="K1578" s="3" t="s">
        <v>19</v>
      </c>
      <c r="L1578" s="1" t="s">
        <v>2439</v>
      </c>
      <c r="N1578" s="1"/>
      <c r="O1578" s="1"/>
      <c r="P1578" s="3" t="s">
        <v>26</v>
      </c>
      <c r="Q1578" s="1" t="s">
        <v>2440</v>
      </c>
    </row>
    <row r="1579" spans="1:17" ht="13" x14ac:dyDescent="0.15">
      <c r="A1579" s="2">
        <v>43828.558251527778</v>
      </c>
      <c r="B1579" s="3" t="s">
        <v>22</v>
      </c>
      <c r="C1579" s="3" t="s">
        <v>50</v>
      </c>
      <c r="D1579" s="3" t="s">
        <v>68</v>
      </c>
      <c r="E1579" s="1"/>
      <c r="F1579" s="1"/>
      <c r="I1579" s="1"/>
      <c r="L1579" s="1"/>
      <c r="N1579" s="1"/>
      <c r="O1579" s="1"/>
      <c r="P1579" s="3" t="s">
        <v>26</v>
      </c>
      <c r="Q1579" s="1"/>
    </row>
    <row r="1580" spans="1:17" ht="13" x14ac:dyDescent="0.15">
      <c r="A1580" s="2">
        <v>43828.912424027774</v>
      </c>
      <c r="B1580" s="3" t="s">
        <v>22</v>
      </c>
      <c r="C1580" s="3" t="s">
        <v>29</v>
      </c>
      <c r="D1580" s="3" t="s">
        <v>424</v>
      </c>
      <c r="E1580" s="1"/>
      <c r="F1580" s="1"/>
      <c r="I1580" s="1"/>
      <c r="L1580" s="1"/>
      <c r="N1580" s="1"/>
      <c r="O1580" s="1"/>
      <c r="P1580" s="3" t="s">
        <v>26</v>
      </c>
      <c r="Q1580" s="1"/>
    </row>
    <row r="1581" spans="1:17" ht="70" x14ac:dyDescent="0.15">
      <c r="A1581" s="2">
        <v>43829.488279513884</v>
      </c>
      <c r="B1581" s="3" t="s">
        <v>16</v>
      </c>
      <c r="C1581" s="3" t="s">
        <v>29</v>
      </c>
      <c r="D1581" s="3" t="s">
        <v>23</v>
      </c>
      <c r="E1581" s="1" t="s">
        <v>2441</v>
      </c>
      <c r="F1581" s="1"/>
      <c r="I1581" s="1"/>
      <c r="J1581" s="3" t="s">
        <v>18</v>
      </c>
      <c r="K1581" s="3" t="s">
        <v>19</v>
      </c>
      <c r="L1581" s="1" t="s">
        <v>2442</v>
      </c>
      <c r="N1581" s="1"/>
      <c r="O1581" s="1"/>
      <c r="P1581" s="3" t="s">
        <v>26</v>
      </c>
      <c r="Q1581" s="1" t="s">
        <v>2443</v>
      </c>
    </row>
    <row r="1582" spans="1:17" ht="13" x14ac:dyDescent="0.15">
      <c r="A1582" s="2">
        <v>43829.83256667824</v>
      </c>
      <c r="B1582" s="3" t="s">
        <v>16</v>
      </c>
      <c r="C1582" s="3" t="s">
        <v>17</v>
      </c>
      <c r="D1582" s="3" t="s">
        <v>68</v>
      </c>
      <c r="E1582" s="1"/>
      <c r="F1582" s="1"/>
      <c r="I1582" s="1"/>
      <c r="J1582" s="3" t="s">
        <v>18</v>
      </c>
      <c r="K1582" s="3" t="s">
        <v>19</v>
      </c>
      <c r="L1582" s="1"/>
      <c r="N1582" s="1"/>
      <c r="O1582" s="1"/>
      <c r="P1582" s="3" t="s">
        <v>20</v>
      </c>
      <c r="Q1582" s="1"/>
    </row>
    <row r="1583" spans="1:17" ht="28" x14ac:dyDescent="0.15">
      <c r="A1583" s="2">
        <v>43830.575293101851</v>
      </c>
      <c r="B1583" s="3" t="s">
        <v>22</v>
      </c>
      <c r="C1583" s="3" t="s">
        <v>19</v>
      </c>
      <c r="D1583" s="3" t="s">
        <v>23</v>
      </c>
      <c r="E1583" s="1" t="s">
        <v>2444</v>
      </c>
      <c r="F1583" s="1"/>
      <c r="I1583" s="1"/>
      <c r="L1583" s="1"/>
      <c r="N1583" s="1"/>
      <c r="O1583" s="1" t="s">
        <v>2445</v>
      </c>
      <c r="P1583" s="3" t="s">
        <v>26</v>
      </c>
      <c r="Q1583" s="1" t="s">
        <v>2446</v>
      </c>
    </row>
    <row r="1584" spans="1:17" ht="210" x14ac:dyDescent="0.15">
      <c r="A1584" s="2">
        <v>43831.162713437501</v>
      </c>
      <c r="B1584" s="3" t="s">
        <v>16</v>
      </c>
      <c r="C1584" s="3" t="s">
        <v>29</v>
      </c>
      <c r="D1584" s="3" t="s">
        <v>472</v>
      </c>
      <c r="E1584" s="1" t="s">
        <v>2447</v>
      </c>
      <c r="F1584" s="1"/>
      <c r="I1584" s="1"/>
      <c r="J1584" s="3" t="s">
        <v>36</v>
      </c>
      <c r="K1584" s="3" t="s">
        <v>19</v>
      </c>
      <c r="L1584" s="1"/>
      <c r="N1584" s="1"/>
      <c r="O1584" s="1"/>
      <c r="P1584" s="3" t="s">
        <v>26</v>
      </c>
      <c r="Q1584" s="1"/>
    </row>
    <row r="1585" spans="1:17" ht="70" x14ac:dyDescent="0.15">
      <c r="A1585" s="2">
        <v>43831.841949409718</v>
      </c>
      <c r="B1585" s="3" t="s">
        <v>22</v>
      </c>
      <c r="C1585" s="3" t="s">
        <v>19</v>
      </c>
      <c r="D1585" s="3" t="s">
        <v>23</v>
      </c>
      <c r="E1585" s="1" t="s">
        <v>2448</v>
      </c>
      <c r="F1585" s="1"/>
      <c r="I1585" s="1"/>
      <c r="L1585" s="1"/>
      <c r="N1585" s="1"/>
      <c r="O1585" s="1" t="s">
        <v>2449</v>
      </c>
      <c r="P1585" s="3" t="s">
        <v>26</v>
      </c>
      <c r="Q1585" s="1" t="s">
        <v>2450</v>
      </c>
    </row>
    <row r="1586" spans="1:17" ht="112" x14ac:dyDescent="0.15">
      <c r="A1586" s="2">
        <v>43831.881534386572</v>
      </c>
      <c r="B1586" s="3" t="s">
        <v>16</v>
      </c>
      <c r="C1586" s="3" t="s">
        <v>120</v>
      </c>
      <c r="D1586" s="3" t="s">
        <v>23</v>
      </c>
      <c r="E1586" s="1" t="s">
        <v>2451</v>
      </c>
      <c r="F1586" s="1"/>
      <c r="I1586" s="1"/>
      <c r="J1586" s="3" t="s">
        <v>36</v>
      </c>
      <c r="K1586" s="3" t="s">
        <v>2452</v>
      </c>
      <c r="L1586" s="1" t="s">
        <v>2453</v>
      </c>
      <c r="N1586" s="1"/>
      <c r="O1586" s="1"/>
      <c r="P1586" s="3" t="s">
        <v>26</v>
      </c>
      <c r="Q1586" s="1" t="s">
        <v>2454</v>
      </c>
    </row>
    <row r="1587" spans="1:17" ht="70" x14ac:dyDescent="0.15">
      <c r="A1587" s="2">
        <v>43832.180143738427</v>
      </c>
      <c r="B1587" s="3" t="s">
        <v>16</v>
      </c>
      <c r="C1587" s="3" t="s">
        <v>17</v>
      </c>
      <c r="D1587" s="3" t="s">
        <v>68</v>
      </c>
      <c r="E1587" s="1" t="s">
        <v>2455</v>
      </c>
      <c r="F1587" s="1"/>
      <c r="I1587" s="1"/>
      <c r="J1587" s="3" t="s">
        <v>36</v>
      </c>
      <c r="K1587" s="3" t="s">
        <v>19</v>
      </c>
      <c r="L1587" s="1" t="s">
        <v>2456</v>
      </c>
      <c r="N1587" s="1"/>
      <c r="O1587" s="1"/>
      <c r="P1587" s="3" t="s">
        <v>26</v>
      </c>
      <c r="Q1587" s="1"/>
    </row>
    <row r="1588" spans="1:17" ht="42" x14ac:dyDescent="0.15">
      <c r="A1588" s="2">
        <v>43832.625950243055</v>
      </c>
      <c r="B1588" s="3" t="s">
        <v>16</v>
      </c>
      <c r="C1588" s="3" t="s">
        <v>17</v>
      </c>
      <c r="D1588" s="3" t="s">
        <v>68</v>
      </c>
      <c r="E1588" s="1" t="s">
        <v>2457</v>
      </c>
      <c r="F1588" s="1"/>
      <c r="I1588" s="1"/>
      <c r="J1588" s="3" t="s">
        <v>43</v>
      </c>
      <c r="K1588" s="3" t="s">
        <v>19</v>
      </c>
      <c r="L1588" s="1" t="s">
        <v>296</v>
      </c>
      <c r="N1588" s="1"/>
      <c r="O1588" s="1"/>
      <c r="P1588" s="3" t="s">
        <v>20</v>
      </c>
      <c r="Q1588" s="1" t="s">
        <v>2458</v>
      </c>
    </row>
    <row r="1589" spans="1:17" ht="210" x14ac:dyDescent="0.15">
      <c r="A1589" s="2">
        <v>43832.756775127316</v>
      </c>
      <c r="B1589" s="3" t="s">
        <v>37</v>
      </c>
      <c r="C1589" s="3" t="s">
        <v>29</v>
      </c>
      <c r="D1589" s="3" t="s">
        <v>23</v>
      </c>
      <c r="E1589" s="1" t="s">
        <v>2459</v>
      </c>
      <c r="F1589" s="1"/>
      <c r="I1589" s="1"/>
      <c r="L1589" s="1"/>
      <c r="M1589" s="3" t="s">
        <v>21</v>
      </c>
      <c r="N1589" s="1" t="s">
        <v>2460</v>
      </c>
      <c r="O1589" s="1"/>
      <c r="P1589" s="3" t="s">
        <v>26</v>
      </c>
      <c r="Q1589" s="1" t="s">
        <v>2461</v>
      </c>
    </row>
    <row r="1590" spans="1:17" ht="14" x14ac:dyDescent="0.15">
      <c r="A1590" s="2">
        <v>43833.482733275465</v>
      </c>
      <c r="B1590" s="3" t="s">
        <v>97</v>
      </c>
      <c r="C1590" s="3" t="s">
        <v>101</v>
      </c>
      <c r="D1590" s="3" t="s">
        <v>23</v>
      </c>
      <c r="E1590" s="1"/>
      <c r="F1590" s="1"/>
      <c r="G1590" s="3" t="s">
        <v>1099</v>
      </c>
      <c r="H1590" s="3" t="s">
        <v>26</v>
      </c>
      <c r="I1590" s="1" t="s">
        <v>2462</v>
      </c>
      <c r="L1590" s="1"/>
      <c r="N1590" s="1"/>
      <c r="O1590" s="1"/>
      <c r="P1590" s="3" t="s">
        <v>26</v>
      </c>
      <c r="Q1590" s="1" t="s">
        <v>2463</v>
      </c>
    </row>
    <row r="1591" spans="1:17" ht="13" x14ac:dyDescent="0.15">
      <c r="A1591" s="2">
        <v>43833.505266932872</v>
      </c>
      <c r="B1591" s="3" t="s">
        <v>16</v>
      </c>
      <c r="C1591" s="3" t="s">
        <v>50</v>
      </c>
      <c r="D1591" s="3" t="s">
        <v>23</v>
      </c>
      <c r="E1591" s="1"/>
      <c r="F1591" s="1"/>
      <c r="I1591" s="1"/>
      <c r="J1591" s="3" t="s">
        <v>18</v>
      </c>
      <c r="K1591" s="3" t="s">
        <v>19</v>
      </c>
      <c r="L1591" s="1"/>
      <c r="N1591" s="1"/>
      <c r="O1591" s="1"/>
      <c r="P1591" s="3" t="s">
        <v>26</v>
      </c>
      <c r="Q1591" s="1"/>
    </row>
    <row r="1592" spans="1:17" ht="28" x14ac:dyDescent="0.15">
      <c r="A1592" s="2">
        <v>43833.827879629629</v>
      </c>
      <c r="B1592" s="3" t="s">
        <v>37</v>
      </c>
      <c r="C1592" s="3" t="s">
        <v>29</v>
      </c>
      <c r="D1592" s="3" t="s">
        <v>68</v>
      </c>
      <c r="E1592" s="1"/>
      <c r="F1592" s="1"/>
      <c r="I1592" s="1"/>
      <c r="L1592" s="1"/>
      <c r="M1592" s="3" t="s">
        <v>21</v>
      </c>
      <c r="N1592" s="1" t="s">
        <v>2464</v>
      </c>
      <c r="O1592" s="1"/>
      <c r="P1592" s="3" t="s">
        <v>26</v>
      </c>
      <c r="Q1592" s="1"/>
    </row>
    <row r="1593" spans="1:17" ht="14" x14ac:dyDescent="0.15">
      <c r="A1593" s="2">
        <v>43834.107640995368</v>
      </c>
      <c r="B1593" s="3" t="s">
        <v>16</v>
      </c>
      <c r="C1593" s="3" t="s">
        <v>19</v>
      </c>
      <c r="D1593" s="3" t="s">
        <v>23</v>
      </c>
      <c r="E1593" s="1" t="s">
        <v>2465</v>
      </c>
      <c r="F1593" s="1"/>
      <c r="I1593" s="1"/>
      <c r="J1593" s="3" t="s">
        <v>36</v>
      </c>
      <c r="K1593" s="3" t="s">
        <v>19</v>
      </c>
      <c r="L1593" s="1" t="s">
        <v>73</v>
      </c>
      <c r="N1593" s="1"/>
      <c r="O1593" s="1"/>
      <c r="P1593" s="3" t="s">
        <v>20</v>
      </c>
      <c r="Q1593" s="1" t="s">
        <v>155</v>
      </c>
    </row>
    <row r="1594" spans="1:17" ht="28" x14ac:dyDescent="0.15">
      <c r="A1594" s="2">
        <v>43835.754058715276</v>
      </c>
      <c r="B1594" s="3" t="s">
        <v>22</v>
      </c>
      <c r="C1594" s="3" t="s">
        <v>29</v>
      </c>
      <c r="D1594" s="3" t="s">
        <v>23</v>
      </c>
      <c r="E1594" s="1"/>
      <c r="F1594" s="1"/>
      <c r="I1594" s="1"/>
      <c r="L1594" s="1"/>
      <c r="N1594" s="1"/>
      <c r="O1594" s="1" t="s">
        <v>2466</v>
      </c>
      <c r="P1594" s="3" t="s">
        <v>26</v>
      </c>
      <c r="Q1594" s="1"/>
    </row>
    <row r="1595" spans="1:17" ht="42" x14ac:dyDescent="0.15">
      <c r="A1595" s="2">
        <v>43836.150667986112</v>
      </c>
      <c r="B1595" s="3" t="s">
        <v>22</v>
      </c>
      <c r="C1595" s="3" t="s">
        <v>295</v>
      </c>
      <c r="D1595" s="3" t="s">
        <v>23</v>
      </c>
      <c r="E1595" s="1" t="s">
        <v>2467</v>
      </c>
      <c r="F1595" s="1"/>
      <c r="I1595" s="1"/>
      <c r="L1595" s="1"/>
      <c r="N1595" s="1"/>
      <c r="O1595" s="1" t="s">
        <v>2468</v>
      </c>
      <c r="P1595" s="3" t="s">
        <v>26</v>
      </c>
      <c r="Q1595" s="1"/>
    </row>
    <row r="1596" spans="1:17" ht="28" x14ac:dyDescent="0.15">
      <c r="A1596" s="2">
        <v>43836.866584305557</v>
      </c>
      <c r="B1596" s="3" t="s">
        <v>22</v>
      </c>
      <c r="C1596" s="3" t="s">
        <v>17</v>
      </c>
      <c r="D1596" s="4" t="s">
        <v>23</v>
      </c>
      <c r="E1596" s="1"/>
      <c r="F1596" s="1"/>
      <c r="I1596" s="1"/>
      <c r="L1596" s="1"/>
      <c r="N1596" s="1"/>
      <c r="O1596" s="1" t="s">
        <v>2469</v>
      </c>
      <c r="Q1596" s="1"/>
    </row>
    <row r="1597" spans="1:17" ht="70" x14ac:dyDescent="0.15">
      <c r="A1597" s="2">
        <v>43838.878131134261</v>
      </c>
      <c r="B1597" s="3" t="s">
        <v>22</v>
      </c>
      <c r="C1597" s="3" t="s">
        <v>2470</v>
      </c>
      <c r="D1597" s="3" t="s">
        <v>23</v>
      </c>
      <c r="E1597" s="1" t="s">
        <v>2471</v>
      </c>
      <c r="F1597" s="1"/>
      <c r="I1597" s="1"/>
      <c r="L1597" s="1"/>
      <c r="N1597" s="1"/>
      <c r="O1597" s="1" t="s">
        <v>2472</v>
      </c>
      <c r="P1597" s="3" t="s">
        <v>26</v>
      </c>
      <c r="Q1597" s="1"/>
    </row>
    <row r="1598" spans="1:17" ht="13" x14ac:dyDescent="0.15">
      <c r="A1598" s="2">
        <v>43839.56752409722</v>
      </c>
      <c r="B1598" s="3" t="s">
        <v>16</v>
      </c>
      <c r="C1598" s="3" t="s">
        <v>17</v>
      </c>
      <c r="D1598" s="3" t="s">
        <v>23</v>
      </c>
      <c r="E1598" s="1"/>
      <c r="F1598" s="1"/>
      <c r="I1598" s="1"/>
      <c r="J1598" s="3" t="s">
        <v>43</v>
      </c>
      <c r="K1598" s="3" t="s">
        <v>19</v>
      </c>
      <c r="L1598" s="1"/>
      <c r="N1598" s="1"/>
      <c r="O1598" s="1"/>
      <c r="P1598" s="3" t="s">
        <v>26</v>
      </c>
      <c r="Q1598" s="1"/>
    </row>
    <row r="1599" spans="1:17" ht="56" x14ac:dyDescent="0.15">
      <c r="A1599" s="2">
        <v>43840.716781342591</v>
      </c>
      <c r="B1599" s="3" t="s">
        <v>22</v>
      </c>
      <c r="C1599" s="3" t="s">
        <v>19</v>
      </c>
      <c r="D1599" s="3" t="s">
        <v>23</v>
      </c>
      <c r="E1599" s="1" t="s">
        <v>2473</v>
      </c>
      <c r="F1599" s="1"/>
      <c r="I1599" s="1"/>
      <c r="L1599" s="1"/>
      <c r="N1599" s="1"/>
      <c r="O1599" s="1" t="s">
        <v>2474</v>
      </c>
      <c r="P1599" s="3" t="s">
        <v>26</v>
      </c>
      <c r="Q1599" s="1" t="s">
        <v>524</v>
      </c>
    </row>
    <row r="1600" spans="1:17" ht="42" x14ac:dyDescent="0.15">
      <c r="A1600" s="2">
        <v>43841.665148703702</v>
      </c>
      <c r="B1600" s="3" t="s">
        <v>16</v>
      </c>
      <c r="C1600" s="3" t="s">
        <v>17</v>
      </c>
      <c r="D1600" s="3" t="s">
        <v>23</v>
      </c>
      <c r="E1600" s="1" t="s">
        <v>2475</v>
      </c>
      <c r="F1600" s="1"/>
      <c r="I1600" s="1"/>
      <c r="J1600" s="3" t="s">
        <v>36</v>
      </c>
      <c r="K1600" s="3" t="s">
        <v>19</v>
      </c>
      <c r="L1600" s="1" t="s">
        <v>2476</v>
      </c>
      <c r="N1600" s="1"/>
      <c r="O1600" s="1"/>
      <c r="P1600" s="3" t="s">
        <v>26</v>
      </c>
      <c r="Q1600" s="1" t="s">
        <v>2477</v>
      </c>
    </row>
    <row r="1601" spans="1:17" ht="13" x14ac:dyDescent="0.15">
      <c r="A1601" s="2">
        <v>43842.695220011577</v>
      </c>
      <c r="B1601" s="3" t="s">
        <v>97</v>
      </c>
      <c r="C1601" s="3" t="s">
        <v>156</v>
      </c>
      <c r="D1601" s="3" t="s">
        <v>23</v>
      </c>
      <c r="E1601" s="1"/>
      <c r="F1601" s="1"/>
      <c r="G1601" s="3" t="s">
        <v>43</v>
      </c>
      <c r="H1601" s="3" t="s">
        <v>20</v>
      </c>
      <c r="I1601" s="1"/>
      <c r="L1601" s="1"/>
      <c r="N1601" s="1"/>
      <c r="O1601" s="1"/>
      <c r="P1601" s="3" t="s">
        <v>26</v>
      </c>
      <c r="Q1601" s="1"/>
    </row>
    <row r="1602" spans="1:17" ht="13" x14ac:dyDescent="0.15">
      <c r="A1602" s="2">
        <v>43843.192079930552</v>
      </c>
      <c r="B1602" s="3" t="s">
        <v>22</v>
      </c>
      <c r="C1602" s="3" t="s">
        <v>29</v>
      </c>
      <c r="D1602" s="3" t="s">
        <v>68</v>
      </c>
      <c r="E1602" s="1"/>
      <c r="F1602" s="1"/>
      <c r="I1602" s="1"/>
      <c r="L1602" s="1"/>
      <c r="N1602" s="1"/>
      <c r="O1602" s="1"/>
      <c r="P1602" s="3" t="s">
        <v>26</v>
      </c>
      <c r="Q1602" s="1"/>
    </row>
    <row r="1603" spans="1:17" ht="13" x14ac:dyDescent="0.15">
      <c r="A1603" s="2">
        <v>43843.807925613422</v>
      </c>
      <c r="B1603" s="3" t="s">
        <v>16</v>
      </c>
      <c r="C1603" s="3" t="s">
        <v>29</v>
      </c>
      <c r="D1603" s="3" t="s">
        <v>23</v>
      </c>
      <c r="E1603" s="1"/>
      <c r="F1603" s="1"/>
      <c r="I1603" s="1"/>
      <c r="J1603" s="3" t="s">
        <v>36</v>
      </c>
      <c r="K1603" s="3" t="s">
        <v>19</v>
      </c>
      <c r="L1603" s="1"/>
      <c r="N1603" s="1"/>
      <c r="O1603" s="1"/>
      <c r="P1603" s="3" t="s">
        <v>26</v>
      </c>
      <c r="Q1603" s="1"/>
    </row>
    <row r="1604" spans="1:17" ht="14" x14ac:dyDescent="0.15">
      <c r="A1604" s="2">
        <v>43844.4806459838</v>
      </c>
      <c r="B1604" s="3" t="s">
        <v>16</v>
      </c>
      <c r="C1604" s="3" t="s">
        <v>19</v>
      </c>
      <c r="D1604" s="3" t="s">
        <v>23</v>
      </c>
      <c r="E1604" s="1" t="s">
        <v>2478</v>
      </c>
      <c r="F1604" s="1"/>
      <c r="I1604" s="1"/>
      <c r="J1604" s="3" t="s">
        <v>43</v>
      </c>
      <c r="K1604" s="3" t="s">
        <v>19</v>
      </c>
      <c r="L1604" s="1" t="s">
        <v>2479</v>
      </c>
      <c r="N1604" s="1"/>
      <c r="O1604" s="1"/>
      <c r="P1604" s="3" t="s">
        <v>26</v>
      </c>
      <c r="Q1604" s="1" t="s">
        <v>736</v>
      </c>
    </row>
    <row r="1605" spans="1:17" ht="14" x14ac:dyDescent="0.15">
      <c r="A1605" s="2">
        <v>43846.681843668979</v>
      </c>
      <c r="B1605" s="3" t="s">
        <v>22</v>
      </c>
      <c r="C1605" s="3" t="s">
        <v>317</v>
      </c>
      <c r="D1605" s="3" t="s">
        <v>23</v>
      </c>
      <c r="E1605" s="1" t="s">
        <v>2480</v>
      </c>
      <c r="F1605" s="1"/>
      <c r="I1605" s="1"/>
      <c r="L1605" s="1"/>
      <c r="N1605" s="1"/>
      <c r="O1605" s="1"/>
      <c r="P1605" s="3" t="s">
        <v>26</v>
      </c>
      <c r="Q1605" s="1"/>
    </row>
    <row r="1606" spans="1:17" ht="28" x14ac:dyDescent="0.15">
      <c r="A1606" s="2">
        <v>43847.648678645834</v>
      </c>
      <c r="B1606" s="3" t="s">
        <v>22</v>
      </c>
      <c r="C1606" s="3" t="s">
        <v>29</v>
      </c>
      <c r="D1606" s="9" t="s">
        <v>368</v>
      </c>
      <c r="E1606" s="1" t="s">
        <v>2481</v>
      </c>
      <c r="F1606" s="1"/>
      <c r="I1606" s="1"/>
      <c r="L1606" s="1"/>
      <c r="N1606" s="1"/>
      <c r="O1606" s="1" t="s">
        <v>2482</v>
      </c>
      <c r="P1606" s="3" t="s">
        <v>26</v>
      </c>
      <c r="Q1606" s="1" t="s">
        <v>2483</v>
      </c>
    </row>
    <row r="1607" spans="1:17" ht="14" x14ac:dyDescent="0.15">
      <c r="A1607" s="2">
        <v>43847.764384074078</v>
      </c>
      <c r="B1607" s="3" t="s">
        <v>22</v>
      </c>
      <c r="C1607" s="3" t="s">
        <v>19</v>
      </c>
      <c r="D1607" s="3" t="s">
        <v>472</v>
      </c>
      <c r="E1607" s="1"/>
      <c r="F1607" s="1"/>
      <c r="I1607" s="1"/>
      <c r="L1607" s="1"/>
      <c r="N1607" s="1"/>
      <c r="O1607" s="1" t="s">
        <v>2484</v>
      </c>
      <c r="P1607" s="3" t="s">
        <v>20</v>
      </c>
      <c r="Q1607" s="1" t="s">
        <v>2485</v>
      </c>
    </row>
    <row r="1608" spans="1:17" ht="42" x14ac:dyDescent="0.15">
      <c r="A1608" s="2">
        <v>43848.534573680554</v>
      </c>
      <c r="B1608" s="3" t="s">
        <v>22</v>
      </c>
      <c r="C1608" s="3" t="s">
        <v>29</v>
      </c>
      <c r="D1608" s="3" t="s">
        <v>23</v>
      </c>
      <c r="E1608" s="1"/>
      <c r="F1608" s="1"/>
      <c r="I1608" s="1"/>
      <c r="L1608" s="1"/>
      <c r="N1608" s="1"/>
      <c r="O1608" s="1" t="s">
        <v>2486</v>
      </c>
      <c r="P1608" s="3" t="s">
        <v>26</v>
      </c>
      <c r="Q1608" s="1" t="s">
        <v>2487</v>
      </c>
    </row>
    <row r="1609" spans="1:17" ht="28" x14ac:dyDescent="0.15">
      <c r="A1609" s="2">
        <v>43849.046588969912</v>
      </c>
      <c r="B1609" s="3" t="s">
        <v>22</v>
      </c>
      <c r="C1609" s="3" t="s">
        <v>17</v>
      </c>
      <c r="D1609" s="3" t="s">
        <v>23</v>
      </c>
      <c r="E1609" s="1" t="s">
        <v>2488</v>
      </c>
      <c r="F1609" s="1"/>
      <c r="I1609" s="1"/>
      <c r="L1609" s="1"/>
      <c r="N1609" s="1"/>
      <c r="O1609" s="1" t="s">
        <v>2489</v>
      </c>
      <c r="P1609" s="3" t="s">
        <v>26</v>
      </c>
      <c r="Q1609" s="1" t="s">
        <v>2490</v>
      </c>
    </row>
    <row r="1610" spans="1:17" ht="13" x14ac:dyDescent="0.15">
      <c r="A1610" s="2">
        <v>43849.770327789352</v>
      </c>
      <c r="B1610" s="3" t="s">
        <v>22</v>
      </c>
      <c r="C1610" s="3" t="s">
        <v>50</v>
      </c>
      <c r="D1610" s="3" t="s">
        <v>68</v>
      </c>
      <c r="E1610" s="1"/>
      <c r="F1610" s="1"/>
      <c r="I1610" s="1"/>
      <c r="L1610" s="1"/>
      <c r="N1610" s="1"/>
      <c r="O1610" s="1"/>
      <c r="P1610" s="3" t="s">
        <v>20</v>
      </c>
      <c r="Q1610" s="1"/>
    </row>
    <row r="1611" spans="1:17" ht="42" x14ac:dyDescent="0.15">
      <c r="A1611" s="2">
        <v>43849.791666168981</v>
      </c>
      <c r="B1611" s="3" t="s">
        <v>22</v>
      </c>
      <c r="C1611" s="3" t="s">
        <v>29</v>
      </c>
      <c r="D1611" s="3" t="s">
        <v>23</v>
      </c>
      <c r="E1611" s="1" t="s">
        <v>2491</v>
      </c>
      <c r="F1611" s="1"/>
      <c r="I1611" s="1"/>
      <c r="L1611" s="1"/>
      <c r="N1611" s="1"/>
      <c r="O1611" s="1" t="s">
        <v>2492</v>
      </c>
      <c r="P1611" s="3" t="s">
        <v>26</v>
      </c>
      <c r="Q1611" s="1"/>
    </row>
    <row r="1612" spans="1:17" ht="42" x14ac:dyDescent="0.15">
      <c r="A1612" s="2">
        <v>43850.275095879631</v>
      </c>
      <c r="B1612" s="3" t="s">
        <v>22</v>
      </c>
      <c r="C1612" s="3" t="s">
        <v>19</v>
      </c>
      <c r="D1612" s="3" t="s">
        <v>23</v>
      </c>
      <c r="E1612" s="1" t="s">
        <v>2493</v>
      </c>
      <c r="F1612" s="1"/>
      <c r="I1612" s="1"/>
      <c r="L1612" s="1"/>
      <c r="N1612" s="1"/>
      <c r="O1612" s="1" t="s">
        <v>153</v>
      </c>
      <c r="P1612" s="3" t="s">
        <v>26</v>
      </c>
      <c r="Q1612" s="1" t="s">
        <v>199</v>
      </c>
    </row>
    <row r="1613" spans="1:17" ht="13" x14ac:dyDescent="0.15">
      <c r="A1613" s="2">
        <v>43850.811508865736</v>
      </c>
      <c r="B1613" s="3" t="s">
        <v>16</v>
      </c>
      <c r="C1613" s="3" t="s">
        <v>29</v>
      </c>
      <c r="D1613" s="3" t="s">
        <v>23</v>
      </c>
      <c r="E1613" s="1"/>
      <c r="F1613" s="1"/>
      <c r="I1613" s="1"/>
      <c r="J1613" s="3" t="s">
        <v>43</v>
      </c>
      <c r="K1613" s="3" t="s">
        <v>19</v>
      </c>
      <c r="L1613" s="1"/>
      <c r="N1613" s="1"/>
      <c r="O1613" s="1"/>
      <c r="P1613" s="3" t="s">
        <v>26</v>
      </c>
      <c r="Q1613" s="1"/>
    </row>
    <row r="1614" spans="1:17" ht="42" x14ac:dyDescent="0.15">
      <c r="A1614" s="2">
        <v>43851.438669131945</v>
      </c>
      <c r="B1614" s="3" t="s">
        <v>16</v>
      </c>
      <c r="C1614" s="3" t="s">
        <v>29</v>
      </c>
      <c r="D1614" s="3" t="s">
        <v>23</v>
      </c>
      <c r="E1614" s="1" t="s">
        <v>2494</v>
      </c>
      <c r="F1614" s="1"/>
      <c r="I1614" s="1"/>
      <c r="J1614" s="3" t="s">
        <v>18</v>
      </c>
      <c r="K1614" s="3" t="s">
        <v>105</v>
      </c>
      <c r="L1614" s="1" t="s">
        <v>2495</v>
      </c>
      <c r="N1614" s="1"/>
      <c r="O1614" s="1"/>
      <c r="P1614" s="3" t="s">
        <v>26</v>
      </c>
      <c r="Q1614" s="1"/>
    </row>
    <row r="1615" spans="1:17" ht="13" x14ac:dyDescent="0.15">
      <c r="A1615" s="2">
        <v>43851.546039259258</v>
      </c>
      <c r="B1615" s="3" t="s">
        <v>22</v>
      </c>
      <c r="C1615" s="3" t="s">
        <v>29</v>
      </c>
      <c r="D1615" s="3" t="s">
        <v>23</v>
      </c>
      <c r="E1615" s="1"/>
      <c r="F1615" s="1"/>
      <c r="I1615" s="1"/>
      <c r="L1615" s="1"/>
      <c r="N1615" s="1"/>
      <c r="O1615" s="1"/>
      <c r="P1615" s="3" t="s">
        <v>26</v>
      </c>
      <c r="Q1615" s="1"/>
    </row>
    <row r="1616" spans="1:17" ht="13" x14ac:dyDescent="0.15">
      <c r="A1616" s="2">
        <v>43851.849799930555</v>
      </c>
      <c r="B1616" s="3" t="s">
        <v>22</v>
      </c>
      <c r="C1616" s="3" t="s">
        <v>17</v>
      </c>
      <c r="D1616" s="3" t="s">
        <v>23</v>
      </c>
      <c r="E1616" s="1"/>
      <c r="F1616" s="1"/>
      <c r="I1616" s="1"/>
      <c r="L1616" s="1"/>
      <c r="N1616" s="1"/>
      <c r="O1616" s="1"/>
      <c r="P1616" s="3" t="s">
        <v>26</v>
      </c>
      <c r="Q1616" s="1"/>
    </row>
    <row r="1617" spans="1:17" ht="28" x14ac:dyDescent="0.15">
      <c r="A1617" s="2">
        <v>43851.85572467593</v>
      </c>
      <c r="B1617" s="3" t="s">
        <v>22</v>
      </c>
      <c r="C1617" s="3" t="s">
        <v>317</v>
      </c>
      <c r="D1617" s="3" t="s">
        <v>23</v>
      </c>
      <c r="E1617" s="1"/>
      <c r="F1617" s="1"/>
      <c r="I1617" s="1"/>
      <c r="L1617" s="1"/>
      <c r="N1617" s="1"/>
      <c r="O1617" s="1" t="s">
        <v>2496</v>
      </c>
      <c r="P1617" s="3" t="s">
        <v>20</v>
      </c>
      <c r="Q1617" s="1" t="s">
        <v>2497</v>
      </c>
    </row>
    <row r="1618" spans="1:17" ht="42" x14ac:dyDescent="0.15">
      <c r="A1618" s="2">
        <v>43854.349939039355</v>
      </c>
      <c r="B1618" s="3" t="s">
        <v>22</v>
      </c>
      <c r="C1618" s="3" t="s">
        <v>120</v>
      </c>
      <c r="D1618" s="3" t="s">
        <v>23</v>
      </c>
      <c r="E1618" s="1" t="s">
        <v>2498</v>
      </c>
      <c r="F1618" s="1"/>
      <c r="I1618" s="1"/>
      <c r="L1618" s="1"/>
      <c r="N1618" s="1"/>
      <c r="O1618" s="1" t="s">
        <v>2499</v>
      </c>
      <c r="P1618" s="3" t="s">
        <v>26</v>
      </c>
      <c r="Q1618" s="1"/>
    </row>
    <row r="1619" spans="1:17" ht="13" x14ac:dyDescent="0.15">
      <c r="A1619" s="2">
        <v>43854.727588090274</v>
      </c>
      <c r="B1619" s="3" t="s">
        <v>16</v>
      </c>
      <c r="C1619" s="3" t="s">
        <v>17</v>
      </c>
      <c r="D1619" s="3" t="s">
        <v>23</v>
      </c>
      <c r="E1619" s="1"/>
      <c r="F1619" s="1"/>
      <c r="I1619" s="1"/>
      <c r="J1619" s="3" t="s">
        <v>18</v>
      </c>
      <c r="K1619" s="3" t="s">
        <v>19</v>
      </c>
      <c r="L1619" s="1"/>
      <c r="N1619" s="1"/>
      <c r="O1619" s="1"/>
      <c r="P1619" s="3" t="s">
        <v>26</v>
      </c>
      <c r="Q1619" s="1"/>
    </row>
    <row r="1620" spans="1:17" ht="224" x14ac:dyDescent="0.15">
      <c r="A1620" s="2">
        <v>43854.910161608801</v>
      </c>
      <c r="B1620" s="3" t="s">
        <v>16</v>
      </c>
      <c r="C1620" s="3" t="s">
        <v>156</v>
      </c>
      <c r="D1620" s="3" t="s">
        <v>23</v>
      </c>
      <c r="E1620" s="1" t="s">
        <v>2500</v>
      </c>
      <c r="F1620" s="1"/>
      <c r="I1620" s="1"/>
      <c r="J1620" s="3" t="s">
        <v>36</v>
      </c>
      <c r="K1620" s="3" t="s">
        <v>19</v>
      </c>
      <c r="L1620" s="1" t="s">
        <v>2501</v>
      </c>
      <c r="N1620" s="1"/>
      <c r="O1620" s="1"/>
      <c r="P1620" s="3" t="s">
        <v>26</v>
      </c>
      <c r="Q1620" s="1" t="s">
        <v>2502</v>
      </c>
    </row>
    <row r="1621" spans="1:17" ht="14" x14ac:dyDescent="0.15">
      <c r="A1621" s="2">
        <v>43855.120740081024</v>
      </c>
      <c r="B1621" s="3" t="s">
        <v>22</v>
      </c>
      <c r="C1621" s="3" t="s">
        <v>17</v>
      </c>
      <c r="D1621" s="3" t="s">
        <v>68</v>
      </c>
      <c r="E1621" s="1"/>
      <c r="F1621" s="1"/>
      <c r="I1621" s="1"/>
      <c r="L1621" s="1"/>
      <c r="N1621" s="1"/>
      <c r="O1621" s="1" t="s">
        <v>2503</v>
      </c>
      <c r="P1621" s="3" t="s">
        <v>20</v>
      </c>
      <c r="Q1621" s="1"/>
    </row>
    <row r="1622" spans="1:17" ht="56" x14ac:dyDescent="0.15">
      <c r="A1622" s="2">
        <v>43856.659696805553</v>
      </c>
      <c r="B1622" s="3" t="s">
        <v>22</v>
      </c>
      <c r="C1622" s="3" t="s">
        <v>50</v>
      </c>
      <c r="D1622" s="3" t="s">
        <v>23</v>
      </c>
      <c r="E1622" s="1" t="s">
        <v>2504</v>
      </c>
      <c r="F1622" s="1"/>
      <c r="I1622" s="1"/>
      <c r="L1622" s="1"/>
      <c r="N1622" s="1"/>
      <c r="O1622" s="1" t="s">
        <v>2505</v>
      </c>
      <c r="P1622" s="3" t="s">
        <v>26</v>
      </c>
      <c r="Q1622" s="1" t="s">
        <v>2506</v>
      </c>
    </row>
    <row r="1623" spans="1:17" ht="13" x14ac:dyDescent="0.15">
      <c r="A1623" s="2">
        <v>43858.157707928243</v>
      </c>
      <c r="B1623" s="3" t="s">
        <v>16</v>
      </c>
      <c r="C1623" s="3" t="s">
        <v>17</v>
      </c>
      <c r="D1623" s="3" t="s">
        <v>23</v>
      </c>
      <c r="E1623" s="1"/>
      <c r="F1623" s="1"/>
      <c r="I1623" s="1"/>
      <c r="J1623" s="3" t="s">
        <v>36</v>
      </c>
      <c r="K1623" s="3" t="s">
        <v>19</v>
      </c>
      <c r="L1623" s="1"/>
      <c r="N1623" s="1"/>
      <c r="O1623" s="1"/>
      <c r="P1623" s="3" t="s">
        <v>26</v>
      </c>
      <c r="Q1623" s="1"/>
    </row>
    <row r="1624" spans="1:17" ht="13" x14ac:dyDescent="0.15">
      <c r="A1624" s="2">
        <v>43859.506113090276</v>
      </c>
      <c r="B1624" s="3" t="s">
        <v>16</v>
      </c>
      <c r="C1624" s="3" t="s">
        <v>19</v>
      </c>
      <c r="D1624" s="3" t="s">
        <v>68</v>
      </c>
      <c r="E1624" s="1"/>
      <c r="F1624" s="1"/>
      <c r="I1624" s="1"/>
      <c r="L1624" s="1"/>
      <c r="N1624" s="1"/>
      <c r="O1624" s="1"/>
      <c r="Q1624" s="1"/>
    </row>
    <row r="1625" spans="1:17" ht="84" x14ac:dyDescent="0.15">
      <c r="A1625" s="2">
        <v>43859.583435381945</v>
      </c>
      <c r="B1625" s="3" t="s">
        <v>22</v>
      </c>
      <c r="C1625" s="3" t="s">
        <v>17</v>
      </c>
      <c r="D1625" s="3" t="s">
        <v>23</v>
      </c>
      <c r="E1625" s="1" t="s">
        <v>2507</v>
      </c>
      <c r="F1625" s="1"/>
      <c r="I1625" s="1"/>
      <c r="L1625" s="1"/>
      <c r="N1625" s="1"/>
      <c r="O1625" s="1" t="s">
        <v>2508</v>
      </c>
      <c r="P1625" s="3" t="s">
        <v>26</v>
      </c>
      <c r="Q1625" s="1" t="s">
        <v>2509</v>
      </c>
    </row>
    <row r="1626" spans="1:17" ht="28" x14ac:dyDescent="0.15">
      <c r="A1626" s="2">
        <v>43859.608348587964</v>
      </c>
      <c r="B1626" s="3" t="s">
        <v>22</v>
      </c>
      <c r="C1626" s="3" t="s">
        <v>29</v>
      </c>
      <c r="D1626" s="3" t="s">
        <v>23</v>
      </c>
      <c r="E1626" s="1"/>
      <c r="F1626" s="1"/>
      <c r="I1626" s="1"/>
      <c r="L1626" s="1"/>
      <c r="N1626" s="1"/>
      <c r="O1626" s="1" t="s">
        <v>2510</v>
      </c>
      <c r="P1626" s="3" t="s">
        <v>26</v>
      </c>
      <c r="Q1626" s="1"/>
    </row>
    <row r="1627" spans="1:17" ht="28" x14ac:dyDescent="0.15">
      <c r="A1627" s="2">
        <v>43860.288852673606</v>
      </c>
      <c r="B1627" s="3" t="s">
        <v>97</v>
      </c>
      <c r="C1627" s="3" t="s">
        <v>50</v>
      </c>
      <c r="D1627" s="3" t="s">
        <v>23</v>
      </c>
      <c r="E1627" s="1" t="s">
        <v>2511</v>
      </c>
      <c r="F1627" s="1"/>
      <c r="G1627" s="3" t="s">
        <v>43</v>
      </c>
      <c r="H1627" s="3" t="s">
        <v>26</v>
      </c>
      <c r="I1627" s="1" t="s">
        <v>2512</v>
      </c>
      <c r="L1627" s="1"/>
      <c r="N1627" s="1"/>
      <c r="O1627" s="1"/>
      <c r="P1627" s="3" t="s">
        <v>26</v>
      </c>
      <c r="Q1627" s="1" t="s">
        <v>2513</v>
      </c>
    </row>
    <row r="1628" spans="1:17" ht="13" x14ac:dyDescent="0.15">
      <c r="A1628" s="2">
        <v>43860.489973298609</v>
      </c>
      <c r="B1628" s="3" t="s">
        <v>16</v>
      </c>
      <c r="C1628" s="3" t="s">
        <v>173</v>
      </c>
      <c r="D1628" s="3" t="s">
        <v>23</v>
      </c>
      <c r="E1628" s="1"/>
      <c r="F1628" s="1"/>
      <c r="I1628" s="1"/>
      <c r="J1628" s="3" t="s">
        <v>36</v>
      </c>
      <c r="K1628" s="3" t="s">
        <v>19</v>
      </c>
      <c r="L1628" s="1"/>
      <c r="N1628" s="1"/>
      <c r="O1628" s="1"/>
      <c r="P1628" s="3" t="s">
        <v>26</v>
      </c>
      <c r="Q1628" s="1"/>
    </row>
    <row r="1629" spans="1:17" ht="42" x14ac:dyDescent="0.15">
      <c r="A1629" s="2">
        <v>43860.631695497686</v>
      </c>
      <c r="B1629" s="3" t="s">
        <v>37</v>
      </c>
      <c r="C1629" s="3" t="s">
        <v>50</v>
      </c>
      <c r="D1629" s="3" t="s">
        <v>23</v>
      </c>
      <c r="E1629" s="1" t="s">
        <v>2514</v>
      </c>
      <c r="F1629" s="1"/>
      <c r="I1629" s="1"/>
      <c r="L1629" s="1"/>
      <c r="M1629" s="3" t="s">
        <v>20</v>
      </c>
      <c r="N1629" s="1" t="s">
        <v>2515</v>
      </c>
      <c r="O1629" s="1"/>
      <c r="P1629" s="3" t="s">
        <v>26</v>
      </c>
      <c r="Q1629" s="1" t="s">
        <v>2516</v>
      </c>
    </row>
    <row r="1630" spans="1:17" ht="98" x14ac:dyDescent="0.15">
      <c r="A1630" s="2">
        <v>43860.678676840282</v>
      </c>
      <c r="B1630" s="3" t="s">
        <v>16</v>
      </c>
      <c r="C1630" s="3" t="s">
        <v>2517</v>
      </c>
      <c r="D1630" s="3" t="s">
        <v>23</v>
      </c>
      <c r="E1630" s="1" t="s">
        <v>2518</v>
      </c>
      <c r="F1630" s="1"/>
      <c r="I1630" s="1"/>
      <c r="J1630" s="3" t="s">
        <v>43</v>
      </c>
      <c r="K1630" s="3" t="s">
        <v>105</v>
      </c>
      <c r="L1630" s="1" t="s">
        <v>2519</v>
      </c>
      <c r="N1630" s="1"/>
      <c r="O1630" s="1"/>
      <c r="P1630" s="3" t="s">
        <v>26</v>
      </c>
      <c r="Q1630" s="1" t="s">
        <v>2520</v>
      </c>
    </row>
    <row r="1631" spans="1:17" ht="14" x14ac:dyDescent="0.15">
      <c r="A1631" s="2">
        <v>43860.749690439814</v>
      </c>
      <c r="B1631" s="3" t="s">
        <v>16</v>
      </c>
      <c r="C1631" s="3" t="s">
        <v>31</v>
      </c>
      <c r="D1631" s="3" t="s">
        <v>68</v>
      </c>
      <c r="E1631" s="1" t="s">
        <v>2521</v>
      </c>
      <c r="F1631" s="1"/>
      <c r="I1631" s="1"/>
      <c r="J1631" s="3" t="s">
        <v>36</v>
      </c>
      <c r="K1631" s="3" t="s">
        <v>19</v>
      </c>
      <c r="L1631" s="1" t="s">
        <v>2522</v>
      </c>
      <c r="N1631" s="1"/>
      <c r="O1631" s="1"/>
      <c r="P1631" s="3" t="s">
        <v>26</v>
      </c>
      <c r="Q1631" s="1"/>
    </row>
    <row r="1632" spans="1:17" ht="112" x14ac:dyDescent="0.15">
      <c r="A1632" s="2">
        <v>43861.560568449073</v>
      </c>
      <c r="B1632" s="3" t="s">
        <v>16</v>
      </c>
      <c r="C1632" s="3" t="s">
        <v>17</v>
      </c>
      <c r="D1632" s="3" t="s">
        <v>23</v>
      </c>
      <c r="E1632" s="1" t="s">
        <v>2523</v>
      </c>
      <c r="F1632" s="1"/>
      <c r="I1632" s="1"/>
      <c r="J1632" s="3" t="s">
        <v>18</v>
      </c>
      <c r="K1632" s="3" t="s">
        <v>19</v>
      </c>
      <c r="L1632" s="1" t="s">
        <v>2524</v>
      </c>
      <c r="N1632" s="1"/>
      <c r="O1632" s="1"/>
      <c r="P1632" s="3" t="s">
        <v>26</v>
      </c>
      <c r="Q1632" s="1" t="s">
        <v>2525</v>
      </c>
    </row>
    <row r="1633" spans="1:17" ht="42" x14ac:dyDescent="0.15">
      <c r="A1633" s="2">
        <v>43861.677528553242</v>
      </c>
      <c r="B1633" s="3" t="s">
        <v>22</v>
      </c>
      <c r="C1633" s="3" t="s">
        <v>50</v>
      </c>
      <c r="D1633" s="3" t="s">
        <v>23</v>
      </c>
      <c r="E1633" s="1" t="s">
        <v>2526</v>
      </c>
      <c r="F1633" s="1"/>
      <c r="I1633" s="1"/>
      <c r="L1633" s="1"/>
      <c r="N1633" s="1"/>
      <c r="O1633" s="1" t="s">
        <v>2527</v>
      </c>
      <c r="P1633" s="3" t="s">
        <v>26</v>
      </c>
      <c r="Q1633" s="1" t="s">
        <v>1231</v>
      </c>
    </row>
    <row r="1634" spans="1:17" ht="28" x14ac:dyDescent="0.15">
      <c r="A1634" s="2">
        <v>43861.876395555555</v>
      </c>
      <c r="B1634" s="3" t="s">
        <v>16</v>
      </c>
      <c r="C1634" s="3" t="s">
        <v>19</v>
      </c>
      <c r="D1634" s="9" t="s">
        <v>368</v>
      </c>
      <c r="E1634" s="1"/>
      <c r="F1634" s="1"/>
      <c r="I1634" s="1"/>
      <c r="J1634" s="3" t="s">
        <v>36</v>
      </c>
      <c r="K1634" s="3" t="s">
        <v>19</v>
      </c>
      <c r="L1634" s="1" t="s">
        <v>2528</v>
      </c>
      <c r="N1634" s="1"/>
      <c r="O1634" s="1"/>
      <c r="P1634" s="3" t="s">
        <v>20</v>
      </c>
      <c r="Q1634" s="1" t="s">
        <v>2529</v>
      </c>
    </row>
    <row r="1635" spans="1:17" ht="13" x14ac:dyDescent="0.15">
      <c r="A1635" s="2">
        <v>43861.887660196764</v>
      </c>
      <c r="B1635" s="3" t="s">
        <v>16</v>
      </c>
      <c r="C1635" s="3" t="s">
        <v>50</v>
      </c>
      <c r="D1635" s="3" t="s">
        <v>68</v>
      </c>
      <c r="E1635" s="1"/>
      <c r="F1635" s="1"/>
      <c r="I1635" s="1"/>
      <c r="J1635" s="3" t="s">
        <v>18</v>
      </c>
      <c r="K1635" s="3" t="s">
        <v>19</v>
      </c>
      <c r="L1635" s="1"/>
      <c r="N1635" s="1"/>
      <c r="O1635" s="1"/>
      <c r="P1635" s="3" t="s">
        <v>26</v>
      </c>
      <c r="Q1635" s="1"/>
    </row>
    <row r="1636" spans="1:17" ht="14" x14ac:dyDescent="0.15">
      <c r="A1636" s="2">
        <v>43861.967656979163</v>
      </c>
      <c r="B1636" s="3" t="s">
        <v>22</v>
      </c>
      <c r="C1636" s="3" t="s">
        <v>29</v>
      </c>
      <c r="D1636" s="3" t="s">
        <v>23</v>
      </c>
      <c r="E1636" s="1" t="s">
        <v>2530</v>
      </c>
      <c r="F1636" s="1"/>
      <c r="I1636" s="1"/>
      <c r="L1636" s="1"/>
      <c r="N1636" s="1"/>
      <c r="O1636" s="1" t="s">
        <v>2531</v>
      </c>
      <c r="P1636" s="3" t="s">
        <v>20</v>
      </c>
      <c r="Q1636" s="1"/>
    </row>
    <row r="1637" spans="1:17" ht="42" x14ac:dyDescent="0.15">
      <c r="A1637" s="2">
        <v>43862.586157256941</v>
      </c>
      <c r="B1637" s="3" t="s">
        <v>16</v>
      </c>
      <c r="C1637" s="3" t="s">
        <v>19</v>
      </c>
      <c r="D1637" s="3" t="s">
        <v>23</v>
      </c>
      <c r="E1637" s="1" t="s">
        <v>2532</v>
      </c>
      <c r="F1637" s="1"/>
      <c r="I1637" s="1"/>
      <c r="J1637" s="3" t="s">
        <v>36</v>
      </c>
      <c r="K1637" s="3" t="s">
        <v>19</v>
      </c>
      <c r="L1637" s="1" t="s">
        <v>2533</v>
      </c>
      <c r="N1637" s="1"/>
      <c r="O1637" s="1"/>
      <c r="P1637" s="3" t="s">
        <v>26</v>
      </c>
      <c r="Q1637" s="1"/>
    </row>
    <row r="1638" spans="1:17" ht="70" x14ac:dyDescent="0.15">
      <c r="A1638" s="2">
        <v>43863.84572287037</v>
      </c>
      <c r="B1638" s="3" t="s">
        <v>16</v>
      </c>
      <c r="C1638" s="3" t="s">
        <v>19</v>
      </c>
      <c r="D1638" s="3" t="s">
        <v>23</v>
      </c>
      <c r="E1638" s="1" t="s">
        <v>2534</v>
      </c>
      <c r="F1638" s="1"/>
      <c r="I1638" s="1"/>
      <c r="J1638" s="3" t="s">
        <v>18</v>
      </c>
      <c r="K1638" s="3" t="s">
        <v>19</v>
      </c>
      <c r="L1638" s="1" t="s">
        <v>2535</v>
      </c>
      <c r="N1638" s="1"/>
      <c r="O1638" s="1"/>
      <c r="P1638" s="3" t="s">
        <v>26</v>
      </c>
      <c r="Q1638" s="1" t="s">
        <v>2536</v>
      </c>
    </row>
    <row r="1639" spans="1:17" ht="98" x14ac:dyDescent="0.15">
      <c r="A1639" s="2">
        <v>43865.013056087962</v>
      </c>
      <c r="B1639" s="3" t="s">
        <v>16</v>
      </c>
      <c r="C1639" s="3" t="s">
        <v>50</v>
      </c>
      <c r="D1639" s="3" t="s">
        <v>23</v>
      </c>
      <c r="E1639" s="1" t="s">
        <v>2537</v>
      </c>
      <c r="F1639" s="1"/>
      <c r="I1639" s="1"/>
      <c r="J1639" s="3" t="s">
        <v>36</v>
      </c>
      <c r="K1639" s="3" t="s">
        <v>50</v>
      </c>
      <c r="L1639" s="1" t="s">
        <v>2538</v>
      </c>
      <c r="N1639" s="1"/>
      <c r="O1639" s="1"/>
      <c r="P1639" s="3" t="s">
        <v>26</v>
      </c>
      <c r="Q1639" s="1" t="s">
        <v>2539</v>
      </c>
    </row>
    <row r="1640" spans="1:17" ht="13" x14ac:dyDescent="0.15">
      <c r="A1640" s="2">
        <v>43865.134640231481</v>
      </c>
      <c r="B1640" s="3" t="s">
        <v>22</v>
      </c>
      <c r="C1640" s="3" t="s">
        <v>19</v>
      </c>
      <c r="D1640" s="3" t="s">
        <v>23</v>
      </c>
      <c r="E1640" s="1"/>
      <c r="F1640" s="1"/>
      <c r="I1640" s="1"/>
      <c r="L1640" s="1"/>
      <c r="N1640" s="1"/>
      <c r="O1640" s="1"/>
      <c r="P1640" s="3" t="s">
        <v>20</v>
      </c>
      <c r="Q1640" s="1"/>
    </row>
    <row r="1641" spans="1:17" ht="42" x14ac:dyDescent="0.15">
      <c r="A1641" s="2">
        <v>43865.579545717592</v>
      </c>
      <c r="B1641" s="3" t="s">
        <v>22</v>
      </c>
      <c r="C1641" s="3" t="s">
        <v>17</v>
      </c>
      <c r="D1641" s="3" t="s">
        <v>23</v>
      </c>
      <c r="E1641" s="1" t="s">
        <v>2540</v>
      </c>
      <c r="F1641" s="1"/>
      <c r="I1641" s="1"/>
      <c r="L1641" s="1"/>
      <c r="N1641" s="1"/>
      <c r="O1641" s="1" t="s">
        <v>2541</v>
      </c>
      <c r="P1641" s="3" t="s">
        <v>26</v>
      </c>
      <c r="Q1641" s="1" t="s">
        <v>2542</v>
      </c>
    </row>
    <row r="1642" spans="1:17" ht="70" x14ac:dyDescent="0.15">
      <c r="A1642" s="2">
        <v>43865.739785787038</v>
      </c>
      <c r="B1642" s="3" t="s">
        <v>22</v>
      </c>
      <c r="C1642" s="3" t="s">
        <v>156</v>
      </c>
      <c r="D1642" s="3" t="s">
        <v>23</v>
      </c>
      <c r="E1642" s="1" t="s">
        <v>2543</v>
      </c>
      <c r="F1642" s="1"/>
      <c r="I1642" s="1"/>
      <c r="L1642" s="1"/>
      <c r="N1642" s="1"/>
      <c r="O1642" s="1" t="s">
        <v>2544</v>
      </c>
      <c r="P1642" s="3" t="s">
        <v>26</v>
      </c>
      <c r="Q1642" s="1" t="s">
        <v>2545</v>
      </c>
    </row>
    <row r="1643" spans="1:17" ht="28" x14ac:dyDescent="0.15">
      <c r="A1643" s="2">
        <v>43866.583746412041</v>
      </c>
      <c r="B1643" s="3" t="s">
        <v>37</v>
      </c>
      <c r="C1643" s="3" t="s">
        <v>29</v>
      </c>
      <c r="D1643" s="3" t="s">
        <v>23</v>
      </c>
      <c r="E1643" s="1" t="s">
        <v>2546</v>
      </c>
      <c r="F1643" s="1"/>
      <c r="I1643" s="1"/>
      <c r="L1643" s="1"/>
      <c r="M1643" s="3" t="s">
        <v>26</v>
      </c>
      <c r="N1643" s="1" t="s">
        <v>2547</v>
      </c>
      <c r="O1643" s="1"/>
      <c r="P1643" s="3" t="s">
        <v>26</v>
      </c>
      <c r="Q1643" s="1" t="s">
        <v>2548</v>
      </c>
    </row>
    <row r="1644" spans="1:17" ht="14" x14ac:dyDescent="0.15">
      <c r="A1644" s="2">
        <v>43866.95047895833</v>
      </c>
      <c r="B1644" s="3" t="s">
        <v>22</v>
      </c>
      <c r="C1644" s="3" t="s">
        <v>19</v>
      </c>
      <c r="D1644" s="3" t="s">
        <v>23</v>
      </c>
      <c r="E1644" s="1"/>
      <c r="F1644" s="1"/>
      <c r="I1644" s="1"/>
      <c r="L1644" s="1"/>
      <c r="N1644" s="1"/>
      <c r="O1644" s="1" t="s">
        <v>531</v>
      </c>
      <c r="P1644" s="3" t="s">
        <v>21</v>
      </c>
      <c r="Q1644" s="1"/>
    </row>
    <row r="1645" spans="1:17" ht="84" x14ac:dyDescent="0.15">
      <c r="A1645" s="2">
        <v>43867.86314671296</v>
      </c>
      <c r="B1645" s="3" t="s">
        <v>22</v>
      </c>
      <c r="C1645" s="3" t="s">
        <v>50</v>
      </c>
      <c r="D1645" s="3" t="s">
        <v>23</v>
      </c>
      <c r="E1645" s="1" t="s">
        <v>2549</v>
      </c>
      <c r="F1645" s="1"/>
      <c r="I1645" s="1"/>
      <c r="L1645" s="1"/>
      <c r="N1645" s="1"/>
      <c r="O1645" s="1" t="s">
        <v>2550</v>
      </c>
      <c r="P1645" s="3" t="s">
        <v>20</v>
      </c>
      <c r="Q1645" s="1"/>
    </row>
    <row r="1646" spans="1:17" ht="13" x14ac:dyDescent="0.15">
      <c r="A1646" s="2">
        <v>43868.862343946763</v>
      </c>
      <c r="B1646" s="3" t="s">
        <v>16</v>
      </c>
      <c r="C1646" s="3" t="s">
        <v>19</v>
      </c>
      <c r="D1646" s="3" t="s">
        <v>23</v>
      </c>
      <c r="E1646" s="1"/>
      <c r="F1646" s="1"/>
      <c r="I1646" s="1"/>
      <c r="J1646" s="3" t="s">
        <v>36</v>
      </c>
      <c r="K1646" s="3" t="s">
        <v>19</v>
      </c>
      <c r="L1646" s="1"/>
      <c r="N1646" s="1"/>
      <c r="O1646" s="1"/>
      <c r="P1646" s="3" t="s">
        <v>26</v>
      </c>
      <c r="Q1646" s="1"/>
    </row>
    <row r="1647" spans="1:17" ht="56" x14ac:dyDescent="0.15">
      <c r="A1647" s="2">
        <v>43869.731528159726</v>
      </c>
      <c r="B1647" s="3" t="s">
        <v>22</v>
      </c>
      <c r="C1647" s="3" t="s">
        <v>173</v>
      </c>
      <c r="D1647" s="3" t="s">
        <v>68</v>
      </c>
      <c r="E1647" s="1"/>
      <c r="F1647" s="1"/>
      <c r="I1647" s="1"/>
      <c r="L1647" s="1"/>
      <c r="N1647" s="1"/>
      <c r="O1647" s="1" t="s">
        <v>2551</v>
      </c>
      <c r="P1647" s="3" t="s">
        <v>26</v>
      </c>
      <c r="Q1647" s="1"/>
    </row>
    <row r="1648" spans="1:17" ht="13" x14ac:dyDescent="0.15">
      <c r="A1648" s="2">
        <v>43870.637343472219</v>
      </c>
      <c r="B1648" s="3" t="s">
        <v>16</v>
      </c>
      <c r="C1648" s="3" t="s">
        <v>17</v>
      </c>
      <c r="D1648" s="3" t="s">
        <v>23</v>
      </c>
      <c r="E1648" s="1"/>
      <c r="F1648" s="1"/>
      <c r="I1648" s="1"/>
      <c r="J1648" s="3" t="s">
        <v>36</v>
      </c>
      <c r="K1648" s="3" t="s">
        <v>19</v>
      </c>
      <c r="L1648" s="1"/>
      <c r="N1648" s="1"/>
      <c r="O1648" s="1"/>
      <c r="P1648" s="3" t="s">
        <v>26</v>
      </c>
      <c r="Q1648" s="1"/>
    </row>
    <row r="1649" spans="1:17" ht="13" x14ac:dyDescent="0.15">
      <c r="A1649" s="2">
        <v>43870.744472256949</v>
      </c>
      <c r="B1649" s="3" t="s">
        <v>16</v>
      </c>
      <c r="C1649" s="3" t="s">
        <v>17</v>
      </c>
      <c r="D1649" s="3" t="s">
        <v>68</v>
      </c>
      <c r="E1649" s="1"/>
      <c r="F1649" s="1"/>
      <c r="I1649" s="1"/>
      <c r="J1649" s="3" t="s">
        <v>36</v>
      </c>
      <c r="K1649" s="3" t="s">
        <v>105</v>
      </c>
      <c r="L1649" s="1"/>
      <c r="N1649" s="1"/>
      <c r="O1649" s="1"/>
      <c r="P1649" s="3" t="s">
        <v>26</v>
      </c>
      <c r="Q1649" s="1"/>
    </row>
    <row r="1650" spans="1:17" ht="98" x14ac:dyDescent="0.15">
      <c r="A1650" s="2">
        <v>43871.254563877315</v>
      </c>
      <c r="B1650" s="3" t="s">
        <v>22</v>
      </c>
      <c r="C1650" s="3" t="s">
        <v>173</v>
      </c>
      <c r="D1650" s="9" t="s">
        <v>368</v>
      </c>
      <c r="E1650" s="1" t="s">
        <v>2552</v>
      </c>
      <c r="F1650" s="1"/>
      <c r="I1650" s="1"/>
      <c r="L1650" s="1"/>
      <c r="N1650" s="1"/>
      <c r="O1650" s="1" t="s">
        <v>2553</v>
      </c>
      <c r="P1650" s="3" t="s">
        <v>26</v>
      </c>
      <c r="Q1650" s="1" t="s">
        <v>2554</v>
      </c>
    </row>
    <row r="1651" spans="1:17" ht="13" x14ac:dyDescent="0.15">
      <c r="A1651" s="2">
        <v>43871.914953761574</v>
      </c>
      <c r="B1651" s="3" t="s">
        <v>16</v>
      </c>
      <c r="C1651" s="3" t="s">
        <v>29</v>
      </c>
      <c r="D1651" s="3" t="s">
        <v>23</v>
      </c>
      <c r="E1651" s="1"/>
      <c r="F1651" s="1"/>
      <c r="I1651" s="1"/>
      <c r="J1651" s="3" t="s">
        <v>18</v>
      </c>
      <c r="K1651" s="3" t="s">
        <v>19</v>
      </c>
      <c r="L1651" s="1"/>
      <c r="N1651" s="1"/>
      <c r="O1651" s="1"/>
      <c r="P1651" s="3" t="s">
        <v>20</v>
      </c>
      <c r="Q1651" s="1"/>
    </row>
    <row r="1652" spans="1:17" ht="14" x14ac:dyDescent="0.15">
      <c r="A1652" s="2">
        <v>43873.786462418982</v>
      </c>
      <c r="B1652" s="3" t="s">
        <v>22</v>
      </c>
      <c r="C1652" s="3" t="s">
        <v>17</v>
      </c>
      <c r="D1652" s="3" t="s">
        <v>378</v>
      </c>
      <c r="E1652" s="1" t="s">
        <v>2555</v>
      </c>
      <c r="F1652" s="1"/>
      <c r="I1652" s="1"/>
      <c r="L1652" s="1"/>
      <c r="N1652" s="1"/>
      <c r="O1652" s="1" t="s">
        <v>154</v>
      </c>
      <c r="P1652" s="3" t="s">
        <v>26</v>
      </c>
      <c r="Q1652" s="1" t="s">
        <v>2556</v>
      </c>
    </row>
    <row r="1653" spans="1:17" ht="14" x14ac:dyDescent="0.15">
      <c r="A1653" s="2">
        <v>43874.021068136572</v>
      </c>
      <c r="B1653" s="3" t="s">
        <v>22</v>
      </c>
      <c r="C1653" s="3" t="s">
        <v>90</v>
      </c>
      <c r="D1653" s="3" t="s">
        <v>23</v>
      </c>
      <c r="E1653" s="1"/>
      <c r="F1653" s="1"/>
      <c r="I1653" s="1"/>
      <c r="L1653" s="1"/>
      <c r="N1653" s="1"/>
      <c r="O1653" s="1" t="s">
        <v>2557</v>
      </c>
      <c r="P1653" s="3" t="s">
        <v>26</v>
      </c>
      <c r="Q1653" s="1"/>
    </row>
    <row r="1654" spans="1:17" ht="28" x14ac:dyDescent="0.15">
      <c r="A1654" s="2">
        <v>43876.88017005787</v>
      </c>
      <c r="B1654" s="3" t="s">
        <v>22</v>
      </c>
      <c r="C1654" s="3" t="s">
        <v>50</v>
      </c>
      <c r="D1654" s="3" t="s">
        <v>23</v>
      </c>
      <c r="E1654" s="1"/>
      <c r="F1654" s="1"/>
      <c r="I1654" s="1"/>
      <c r="L1654" s="1"/>
      <c r="N1654" s="1"/>
      <c r="O1654" s="1" t="s">
        <v>2558</v>
      </c>
      <c r="P1654" s="3" t="s">
        <v>20</v>
      </c>
      <c r="Q1654" s="1"/>
    </row>
    <row r="1655" spans="1:17" ht="14" x14ac:dyDescent="0.15">
      <c r="A1655" s="2">
        <v>43877.822395451389</v>
      </c>
      <c r="B1655" s="3" t="s">
        <v>22</v>
      </c>
      <c r="C1655" s="3" t="s">
        <v>19</v>
      </c>
      <c r="D1655" s="3" t="s">
        <v>68</v>
      </c>
      <c r="E1655" s="1" t="s">
        <v>2559</v>
      </c>
      <c r="F1655" s="1"/>
      <c r="I1655" s="1"/>
      <c r="L1655" s="1"/>
      <c r="N1655" s="1"/>
      <c r="O1655" s="1" t="s">
        <v>2560</v>
      </c>
      <c r="P1655" s="3" t="s">
        <v>26</v>
      </c>
      <c r="Q1655" s="1"/>
    </row>
    <row r="1656" spans="1:17" ht="28" x14ac:dyDescent="0.15">
      <c r="A1656" s="2">
        <v>43878.56989673611</v>
      </c>
      <c r="B1656" s="3" t="s">
        <v>37</v>
      </c>
      <c r="C1656" s="3" t="s">
        <v>19</v>
      </c>
      <c r="D1656" s="3" t="s">
        <v>23</v>
      </c>
      <c r="E1656" s="1" t="s">
        <v>2561</v>
      </c>
      <c r="F1656" s="1"/>
      <c r="I1656" s="1"/>
      <c r="L1656" s="1"/>
      <c r="M1656" s="3" t="s">
        <v>26</v>
      </c>
      <c r="N1656" s="1"/>
      <c r="O1656" s="1"/>
      <c r="P1656" s="3" t="s">
        <v>26</v>
      </c>
      <c r="Q1656" s="1"/>
    </row>
    <row r="1657" spans="1:17" ht="14" x14ac:dyDescent="0.15">
      <c r="A1657" s="2">
        <v>43879.681256354168</v>
      </c>
      <c r="B1657" s="3" t="s">
        <v>22</v>
      </c>
      <c r="C1657" s="3" t="s">
        <v>29</v>
      </c>
      <c r="D1657" s="3" t="s">
        <v>68</v>
      </c>
      <c r="E1657" s="1" t="s">
        <v>2562</v>
      </c>
      <c r="F1657" s="1"/>
      <c r="I1657" s="1"/>
      <c r="L1657" s="1"/>
      <c r="N1657" s="1"/>
      <c r="O1657" s="1" t="s">
        <v>2563</v>
      </c>
      <c r="P1657" s="3" t="s">
        <v>26</v>
      </c>
      <c r="Q1657" s="1"/>
    </row>
    <row r="1658" spans="1:17" ht="56" x14ac:dyDescent="0.15">
      <c r="A1658" s="2">
        <v>43881.854825173607</v>
      </c>
      <c r="B1658" s="3" t="s">
        <v>22</v>
      </c>
      <c r="C1658" s="3" t="s">
        <v>50</v>
      </c>
      <c r="D1658" s="3" t="s">
        <v>23</v>
      </c>
      <c r="E1658" s="1" t="s">
        <v>2564</v>
      </c>
      <c r="F1658" s="1"/>
      <c r="I1658" s="1"/>
      <c r="L1658" s="1"/>
      <c r="N1658" s="1"/>
      <c r="O1658" s="1" t="s">
        <v>2565</v>
      </c>
      <c r="P1658" s="3" t="s">
        <v>20</v>
      </c>
      <c r="Q1658" s="1" t="s">
        <v>2566</v>
      </c>
    </row>
    <row r="1659" spans="1:17" ht="13" x14ac:dyDescent="0.15">
      <c r="A1659" s="2">
        <v>43882.311654236109</v>
      </c>
      <c r="B1659" s="3" t="s">
        <v>37</v>
      </c>
      <c r="C1659" s="3" t="s">
        <v>180</v>
      </c>
      <c r="D1659" s="9" t="s">
        <v>368</v>
      </c>
      <c r="E1659" s="1"/>
      <c r="F1659" s="1"/>
      <c r="I1659" s="1"/>
      <c r="L1659" s="1"/>
      <c r="M1659" s="3" t="s">
        <v>20</v>
      </c>
      <c r="N1659" s="1"/>
      <c r="O1659" s="1"/>
      <c r="Q1659" s="1"/>
    </row>
    <row r="1660" spans="1:17" ht="13" x14ac:dyDescent="0.15">
      <c r="A1660" s="2">
        <v>43883.659107939813</v>
      </c>
      <c r="B1660" s="3" t="s">
        <v>22</v>
      </c>
      <c r="C1660" s="3" t="s">
        <v>19</v>
      </c>
      <c r="D1660" s="3" t="s">
        <v>23</v>
      </c>
      <c r="E1660" s="1"/>
      <c r="F1660" s="1"/>
      <c r="I1660" s="1"/>
      <c r="L1660" s="1"/>
      <c r="N1660" s="1"/>
      <c r="O1660" s="1"/>
      <c r="P1660" s="3" t="s">
        <v>26</v>
      </c>
      <c r="Q1660" s="1"/>
    </row>
    <row r="1661" spans="1:17" ht="154" x14ac:dyDescent="0.15">
      <c r="A1661" s="2">
        <v>43885.07768563657</v>
      </c>
      <c r="B1661" s="3" t="s">
        <v>22</v>
      </c>
      <c r="C1661" s="3" t="s">
        <v>17</v>
      </c>
      <c r="D1661" s="3" t="s">
        <v>23</v>
      </c>
      <c r="E1661" s="1" t="s">
        <v>2567</v>
      </c>
      <c r="F1661" s="1"/>
      <c r="I1661" s="1"/>
      <c r="L1661" s="1"/>
      <c r="N1661" s="1"/>
      <c r="O1661" s="1" t="s">
        <v>2568</v>
      </c>
      <c r="P1661" s="3" t="s">
        <v>26</v>
      </c>
      <c r="Q1661" s="1" t="s">
        <v>2569</v>
      </c>
    </row>
    <row r="1662" spans="1:17" ht="28" x14ac:dyDescent="0.15">
      <c r="A1662" s="2">
        <v>43885.590030590276</v>
      </c>
      <c r="B1662" s="3" t="s">
        <v>16</v>
      </c>
      <c r="C1662" s="3" t="s">
        <v>317</v>
      </c>
      <c r="D1662" s="3" t="s">
        <v>2570</v>
      </c>
      <c r="E1662" s="1"/>
      <c r="F1662" s="1"/>
      <c r="I1662" s="1"/>
      <c r="J1662" s="3" t="s">
        <v>36</v>
      </c>
      <c r="K1662" s="3" t="s">
        <v>2571</v>
      </c>
      <c r="L1662" s="1" t="s">
        <v>2572</v>
      </c>
      <c r="N1662" s="1"/>
      <c r="O1662" s="1"/>
      <c r="P1662" s="3" t="s">
        <v>26</v>
      </c>
      <c r="Q1662" s="1"/>
    </row>
    <row r="1663" spans="1:17" ht="28" x14ac:dyDescent="0.15">
      <c r="A1663" s="2">
        <v>43886.174206550924</v>
      </c>
      <c r="B1663" s="3" t="s">
        <v>22</v>
      </c>
      <c r="C1663" s="3" t="s">
        <v>17</v>
      </c>
      <c r="D1663" s="3" t="s">
        <v>23</v>
      </c>
      <c r="E1663" s="1"/>
      <c r="F1663" s="1"/>
      <c r="I1663" s="1"/>
      <c r="L1663" s="1"/>
      <c r="N1663" s="1"/>
      <c r="O1663" s="1" t="s">
        <v>2573</v>
      </c>
      <c r="P1663" s="3" t="s">
        <v>20</v>
      </c>
      <c r="Q1663" s="1"/>
    </row>
    <row r="1664" spans="1:17" ht="70" x14ac:dyDescent="0.15">
      <c r="A1664" s="2">
        <v>43886.240893055554</v>
      </c>
      <c r="B1664" s="3" t="s">
        <v>22</v>
      </c>
      <c r="C1664" s="3" t="s">
        <v>120</v>
      </c>
      <c r="D1664" s="3" t="s">
        <v>23</v>
      </c>
      <c r="E1664" s="1" t="s">
        <v>2574</v>
      </c>
      <c r="F1664" s="1"/>
      <c r="I1664" s="1"/>
      <c r="L1664" s="1"/>
      <c r="N1664" s="1"/>
      <c r="O1664" s="1" t="s">
        <v>2575</v>
      </c>
      <c r="P1664" s="3" t="s">
        <v>26</v>
      </c>
      <c r="Q1664" s="1" t="s">
        <v>2576</v>
      </c>
    </row>
    <row r="1665" spans="1:17" ht="28" x14ac:dyDescent="0.15">
      <c r="A1665" s="2">
        <v>43886.966574293983</v>
      </c>
      <c r="B1665" s="3" t="s">
        <v>22</v>
      </c>
      <c r="C1665" s="3" t="s">
        <v>19</v>
      </c>
      <c r="D1665" s="3" t="s">
        <v>23</v>
      </c>
      <c r="E1665" s="1" t="s">
        <v>2577</v>
      </c>
      <c r="F1665" s="1"/>
      <c r="I1665" s="1"/>
      <c r="L1665" s="1"/>
      <c r="N1665" s="1"/>
      <c r="O1665" s="1" t="s">
        <v>2578</v>
      </c>
      <c r="P1665" s="3" t="s">
        <v>26</v>
      </c>
      <c r="Q1665" s="1" t="s">
        <v>2579</v>
      </c>
    </row>
    <row r="1666" spans="1:17" ht="42" x14ac:dyDescent="0.15">
      <c r="A1666" s="2">
        <v>43888.544191226851</v>
      </c>
      <c r="B1666" s="3" t="s">
        <v>22</v>
      </c>
      <c r="C1666" s="3" t="s">
        <v>29</v>
      </c>
      <c r="D1666" s="3" t="s">
        <v>68</v>
      </c>
      <c r="E1666" s="1" t="s">
        <v>2580</v>
      </c>
      <c r="F1666" s="1"/>
      <c r="I1666" s="1"/>
      <c r="L1666" s="1"/>
      <c r="N1666" s="1"/>
      <c r="O1666" s="1" t="s">
        <v>2581</v>
      </c>
      <c r="P1666" s="3" t="s">
        <v>26</v>
      </c>
      <c r="Q1666" s="1" t="s">
        <v>1907</v>
      </c>
    </row>
    <row r="1667" spans="1:17" ht="13" x14ac:dyDescent="0.15">
      <c r="A1667" s="2">
        <v>43889.554231886577</v>
      </c>
      <c r="B1667" s="3" t="s">
        <v>16</v>
      </c>
      <c r="C1667" s="3" t="s">
        <v>50</v>
      </c>
      <c r="D1667" s="3" t="s">
        <v>23</v>
      </c>
      <c r="E1667" s="1"/>
      <c r="F1667" s="1"/>
      <c r="I1667" s="1"/>
      <c r="J1667" s="3" t="s">
        <v>18</v>
      </c>
      <c r="K1667" s="3" t="s">
        <v>19</v>
      </c>
      <c r="L1667" s="1"/>
      <c r="N1667" s="1"/>
      <c r="O1667" s="1"/>
      <c r="P1667" s="3" t="s">
        <v>26</v>
      </c>
      <c r="Q1667" s="1"/>
    </row>
    <row r="1668" spans="1:17" ht="28" x14ac:dyDescent="0.15">
      <c r="A1668" s="2">
        <v>43890.007378599534</v>
      </c>
      <c r="B1668" s="3" t="s">
        <v>16</v>
      </c>
      <c r="C1668" s="3" t="s">
        <v>101</v>
      </c>
      <c r="D1668" s="3" t="s">
        <v>424</v>
      </c>
      <c r="E1668" s="1" t="s">
        <v>2582</v>
      </c>
      <c r="F1668" s="1"/>
      <c r="I1668" s="1"/>
      <c r="J1668" s="3" t="s">
        <v>18</v>
      </c>
      <c r="K1668" s="3" t="s">
        <v>2583</v>
      </c>
      <c r="L1668" s="1" t="s">
        <v>2584</v>
      </c>
      <c r="N1668" s="1"/>
      <c r="O1668" s="1"/>
      <c r="P1668" s="3" t="s">
        <v>20</v>
      </c>
      <c r="Q1668" s="1"/>
    </row>
    <row r="1669" spans="1:17" ht="42" x14ac:dyDescent="0.15">
      <c r="A1669" s="2">
        <v>43890.014107685187</v>
      </c>
      <c r="B1669" s="3" t="s">
        <v>16</v>
      </c>
      <c r="C1669" s="3" t="s">
        <v>19</v>
      </c>
      <c r="D1669" s="3" t="s">
        <v>23</v>
      </c>
      <c r="E1669" s="1" t="s">
        <v>2585</v>
      </c>
      <c r="F1669" s="1"/>
      <c r="I1669" s="1"/>
      <c r="J1669" s="3" t="s">
        <v>36</v>
      </c>
      <c r="K1669" s="3" t="s">
        <v>19</v>
      </c>
      <c r="L1669" s="1" t="s">
        <v>2586</v>
      </c>
      <c r="N1669" s="1"/>
      <c r="O1669" s="1"/>
      <c r="P1669" s="3" t="s">
        <v>26</v>
      </c>
      <c r="Q1669" s="1"/>
    </row>
    <row r="1670" spans="1:17" ht="28" x14ac:dyDescent="0.15">
      <c r="A1670" s="2">
        <v>43890.912639456015</v>
      </c>
      <c r="B1670" s="3" t="s">
        <v>16</v>
      </c>
      <c r="C1670" s="3" t="s">
        <v>90</v>
      </c>
      <c r="D1670" s="3" t="s">
        <v>23</v>
      </c>
      <c r="E1670" s="1"/>
      <c r="F1670" s="1"/>
      <c r="I1670" s="1"/>
      <c r="J1670" s="3" t="s">
        <v>43</v>
      </c>
      <c r="K1670" s="3" t="s">
        <v>19</v>
      </c>
      <c r="L1670" s="1" t="s">
        <v>2587</v>
      </c>
      <c r="N1670" s="1"/>
      <c r="O1670" s="1"/>
      <c r="P1670" s="3" t="s">
        <v>26</v>
      </c>
      <c r="Q1670" s="1" t="s">
        <v>2588</v>
      </c>
    </row>
    <row r="1671" spans="1:17" ht="28" x14ac:dyDescent="0.15">
      <c r="A1671" s="2">
        <v>43891.946226168977</v>
      </c>
      <c r="B1671" s="3" t="s">
        <v>22</v>
      </c>
      <c r="C1671" s="3" t="s">
        <v>29</v>
      </c>
      <c r="D1671" s="3" t="s">
        <v>23</v>
      </c>
      <c r="E1671" s="1" t="s">
        <v>2589</v>
      </c>
      <c r="F1671" s="1"/>
      <c r="I1671" s="1"/>
      <c r="L1671" s="1"/>
      <c r="N1671" s="1"/>
      <c r="O1671" s="1" t="s">
        <v>2590</v>
      </c>
      <c r="P1671" s="3" t="s">
        <v>26</v>
      </c>
      <c r="Q1671" s="1"/>
    </row>
    <row r="1672" spans="1:17" ht="42" x14ac:dyDescent="0.15">
      <c r="A1672" s="2">
        <v>43892.410235324074</v>
      </c>
      <c r="B1672" s="3" t="s">
        <v>22</v>
      </c>
      <c r="C1672" s="3" t="s">
        <v>29</v>
      </c>
      <c r="D1672" s="3" t="s">
        <v>23</v>
      </c>
      <c r="E1672" s="1"/>
      <c r="F1672" s="1"/>
      <c r="I1672" s="1"/>
      <c r="L1672" s="1"/>
      <c r="N1672" s="1"/>
      <c r="O1672" s="1" t="s">
        <v>2591</v>
      </c>
      <c r="P1672" s="3" t="s">
        <v>26</v>
      </c>
      <c r="Q1672" s="1"/>
    </row>
    <row r="1673" spans="1:17" ht="28" x14ac:dyDescent="0.15">
      <c r="A1673" s="2">
        <v>43892.633389733797</v>
      </c>
      <c r="B1673" s="3" t="s">
        <v>16</v>
      </c>
      <c r="C1673" s="3" t="s">
        <v>29</v>
      </c>
      <c r="D1673" s="3" t="s">
        <v>23</v>
      </c>
      <c r="E1673" s="1"/>
      <c r="F1673" s="1"/>
      <c r="I1673" s="1"/>
      <c r="J1673" s="3" t="s">
        <v>43</v>
      </c>
      <c r="K1673" s="3" t="s">
        <v>19</v>
      </c>
      <c r="L1673" s="1"/>
      <c r="N1673" s="1"/>
      <c r="O1673" s="1"/>
      <c r="P1673" s="3" t="s">
        <v>26</v>
      </c>
      <c r="Q1673" s="1" t="s">
        <v>2592</v>
      </c>
    </row>
    <row r="1674" spans="1:17" ht="13" x14ac:dyDescent="0.15">
      <c r="A1674" s="2">
        <v>43893.809147326392</v>
      </c>
      <c r="B1674" s="3" t="s">
        <v>16</v>
      </c>
      <c r="C1674" s="3" t="s">
        <v>50</v>
      </c>
      <c r="D1674" s="3" t="s">
        <v>23</v>
      </c>
      <c r="E1674" s="1"/>
      <c r="F1674" s="1"/>
      <c r="I1674" s="1"/>
      <c r="J1674" s="3" t="s">
        <v>36</v>
      </c>
      <c r="K1674" s="3" t="s">
        <v>19</v>
      </c>
      <c r="L1674" s="1"/>
      <c r="N1674" s="1"/>
      <c r="O1674" s="1"/>
      <c r="P1674" s="3" t="s">
        <v>26</v>
      </c>
      <c r="Q1674" s="1"/>
    </row>
    <row r="1675" spans="1:17" ht="42" x14ac:dyDescent="0.15">
      <c r="A1675" s="2">
        <v>43894.826521863426</v>
      </c>
      <c r="B1675" s="3" t="s">
        <v>22</v>
      </c>
      <c r="C1675" s="3" t="s">
        <v>17</v>
      </c>
      <c r="D1675" s="3" t="s">
        <v>68</v>
      </c>
      <c r="E1675" s="1" t="s">
        <v>2593</v>
      </c>
      <c r="F1675" s="1"/>
      <c r="I1675" s="1"/>
      <c r="L1675" s="1"/>
      <c r="N1675" s="1"/>
      <c r="O1675" s="1" t="s">
        <v>2594</v>
      </c>
      <c r="P1675" s="3" t="s">
        <v>26</v>
      </c>
      <c r="Q1675" s="1" t="s">
        <v>2595</v>
      </c>
    </row>
    <row r="1676" spans="1:17" ht="56" x14ac:dyDescent="0.15">
      <c r="A1676" s="2">
        <v>43894.997783993051</v>
      </c>
      <c r="B1676" s="3" t="s">
        <v>16</v>
      </c>
      <c r="C1676" s="3" t="s">
        <v>19</v>
      </c>
      <c r="D1676" s="11" t="s">
        <v>368</v>
      </c>
      <c r="E1676" s="1" t="s">
        <v>2596</v>
      </c>
      <c r="F1676" s="1"/>
      <c r="I1676" s="1"/>
      <c r="J1676" s="3" t="s">
        <v>161</v>
      </c>
      <c r="K1676" s="3" t="s">
        <v>19</v>
      </c>
      <c r="L1676" s="1" t="s">
        <v>2597</v>
      </c>
      <c r="N1676" s="1"/>
      <c r="O1676" s="1"/>
      <c r="P1676" s="3" t="s">
        <v>26</v>
      </c>
      <c r="Q1676" s="1" t="s">
        <v>2598</v>
      </c>
    </row>
    <row r="1677" spans="1:17" ht="56" x14ac:dyDescent="0.15">
      <c r="A1677" s="2">
        <v>43897.670320914352</v>
      </c>
      <c r="B1677" s="3" t="s">
        <v>22</v>
      </c>
      <c r="C1677" s="3" t="s">
        <v>17</v>
      </c>
      <c r="D1677" s="4" t="s">
        <v>23</v>
      </c>
      <c r="E1677" s="1" t="s">
        <v>2599</v>
      </c>
      <c r="F1677" s="1"/>
      <c r="I1677" s="1"/>
      <c r="L1677" s="1"/>
      <c r="N1677" s="1"/>
      <c r="O1677" s="1" t="s">
        <v>2600</v>
      </c>
      <c r="P1677" s="3" t="s">
        <v>26</v>
      </c>
      <c r="Q1677" s="1" t="s">
        <v>2601</v>
      </c>
    </row>
    <row r="1678" spans="1:17" ht="14" x14ac:dyDescent="0.15">
      <c r="A1678" s="2">
        <v>43898.366307337958</v>
      </c>
      <c r="B1678" s="3" t="s">
        <v>22</v>
      </c>
      <c r="C1678" s="3" t="s">
        <v>29</v>
      </c>
      <c r="D1678" s="3" t="s">
        <v>68</v>
      </c>
      <c r="E1678" s="1"/>
      <c r="F1678" s="1"/>
      <c r="I1678" s="1"/>
      <c r="L1678" s="1"/>
      <c r="N1678" s="1"/>
      <c r="O1678" s="1" t="s">
        <v>19</v>
      </c>
      <c r="P1678" s="3" t="s">
        <v>26</v>
      </c>
      <c r="Q1678" s="1"/>
    </row>
    <row r="1679" spans="1:17" ht="13" x14ac:dyDescent="0.15">
      <c r="A1679" s="2">
        <v>43898.444904953707</v>
      </c>
      <c r="B1679" s="3" t="s">
        <v>97</v>
      </c>
      <c r="C1679" s="3" t="s">
        <v>156</v>
      </c>
      <c r="D1679" s="3" t="s">
        <v>23</v>
      </c>
      <c r="E1679" s="1"/>
      <c r="F1679" s="1"/>
      <c r="G1679" s="3" t="s">
        <v>2602</v>
      </c>
      <c r="H1679" s="3" t="s">
        <v>26</v>
      </c>
      <c r="I1679" s="1"/>
      <c r="L1679" s="1"/>
      <c r="N1679" s="1"/>
      <c r="O1679" s="1"/>
      <c r="P1679" s="3" t="s">
        <v>26</v>
      </c>
      <c r="Q1679" s="1"/>
    </row>
    <row r="1680" spans="1:17" ht="154" x14ac:dyDescent="0.15">
      <c r="A1680" s="2">
        <v>43898.602810428245</v>
      </c>
      <c r="B1680" s="3" t="s">
        <v>22</v>
      </c>
      <c r="C1680" s="3" t="s">
        <v>50</v>
      </c>
      <c r="D1680" s="3" t="s">
        <v>23</v>
      </c>
      <c r="E1680" s="1" t="s">
        <v>2603</v>
      </c>
      <c r="F1680" s="1"/>
      <c r="I1680" s="1"/>
      <c r="L1680" s="1"/>
      <c r="N1680" s="1"/>
      <c r="O1680" s="1" t="s">
        <v>2603</v>
      </c>
      <c r="P1680" s="3" t="s">
        <v>26</v>
      </c>
      <c r="Q1680" s="1" t="s">
        <v>2603</v>
      </c>
    </row>
    <row r="1681" spans="1:17" ht="28" x14ac:dyDescent="0.15">
      <c r="A1681" s="2">
        <v>43898.603963900459</v>
      </c>
      <c r="B1681" s="3" t="s">
        <v>22</v>
      </c>
      <c r="C1681" s="3" t="s">
        <v>29</v>
      </c>
      <c r="D1681" s="3" t="s">
        <v>68</v>
      </c>
      <c r="E1681" s="1" t="s">
        <v>2604</v>
      </c>
      <c r="F1681" s="1"/>
      <c r="I1681" s="1"/>
      <c r="L1681" s="1"/>
      <c r="N1681" s="1"/>
      <c r="O1681" s="1" t="s">
        <v>2605</v>
      </c>
      <c r="P1681" s="3" t="s">
        <v>26</v>
      </c>
      <c r="Q1681" s="1" t="s">
        <v>21</v>
      </c>
    </row>
    <row r="1682" spans="1:17" ht="13" x14ac:dyDescent="0.15">
      <c r="A1682" s="2">
        <v>43898.879910706019</v>
      </c>
      <c r="B1682" s="3" t="s">
        <v>16</v>
      </c>
      <c r="C1682" s="3" t="s">
        <v>17</v>
      </c>
      <c r="D1682" s="3" t="s">
        <v>68</v>
      </c>
      <c r="E1682" s="1"/>
      <c r="F1682" s="1"/>
      <c r="I1682" s="1"/>
      <c r="J1682" s="3" t="s">
        <v>43</v>
      </c>
      <c r="K1682" s="3" t="s">
        <v>19</v>
      </c>
      <c r="L1682" s="1"/>
      <c r="N1682" s="1"/>
      <c r="O1682" s="1"/>
      <c r="P1682" s="3" t="s">
        <v>26</v>
      </c>
      <c r="Q1682" s="1"/>
    </row>
    <row r="1683" spans="1:17" ht="13" x14ac:dyDescent="0.15">
      <c r="A1683" s="2">
        <v>43899.105188576388</v>
      </c>
      <c r="B1683" s="3" t="s">
        <v>16</v>
      </c>
      <c r="C1683" s="3" t="s">
        <v>19</v>
      </c>
      <c r="D1683" s="3" t="s">
        <v>23</v>
      </c>
      <c r="E1683" s="1"/>
      <c r="F1683" s="1"/>
      <c r="I1683" s="1"/>
      <c r="J1683" s="3" t="s">
        <v>161</v>
      </c>
      <c r="K1683" s="3" t="s">
        <v>19</v>
      </c>
      <c r="L1683" s="1"/>
      <c r="N1683" s="1"/>
      <c r="O1683" s="1"/>
      <c r="P1683" s="3" t="s">
        <v>26</v>
      </c>
      <c r="Q1683" s="1"/>
    </row>
    <row r="1684" spans="1:17" ht="28" x14ac:dyDescent="0.15">
      <c r="A1684" s="2">
        <v>43899.526312199072</v>
      </c>
      <c r="B1684" s="3" t="s">
        <v>16</v>
      </c>
      <c r="C1684" s="3" t="s">
        <v>98</v>
      </c>
      <c r="D1684" s="3" t="s">
        <v>23</v>
      </c>
      <c r="E1684" s="1" t="s">
        <v>2606</v>
      </c>
      <c r="F1684" s="1"/>
      <c r="I1684" s="1"/>
      <c r="J1684" s="3" t="s">
        <v>43</v>
      </c>
      <c r="K1684" s="3" t="s">
        <v>19</v>
      </c>
      <c r="L1684" s="1" t="s">
        <v>2607</v>
      </c>
      <c r="N1684" s="1"/>
      <c r="O1684" s="1"/>
      <c r="P1684" s="3" t="s">
        <v>20</v>
      </c>
      <c r="Q1684" s="1" t="s">
        <v>2608</v>
      </c>
    </row>
    <row r="1685" spans="1:17" ht="56" x14ac:dyDescent="0.15">
      <c r="A1685" s="2">
        <v>43901.786417881944</v>
      </c>
      <c r="B1685" s="3" t="s">
        <v>16</v>
      </c>
      <c r="C1685" s="3" t="s">
        <v>29</v>
      </c>
      <c r="D1685" s="3" t="s">
        <v>23</v>
      </c>
      <c r="E1685" s="1" t="s">
        <v>2609</v>
      </c>
      <c r="F1685" s="1"/>
      <c r="I1685" s="1"/>
      <c r="J1685" s="3" t="s">
        <v>18</v>
      </c>
      <c r="K1685" s="3" t="s">
        <v>19</v>
      </c>
      <c r="L1685" s="1" t="s">
        <v>2610</v>
      </c>
      <c r="N1685" s="1"/>
      <c r="O1685" s="1"/>
      <c r="P1685" s="3" t="s">
        <v>26</v>
      </c>
      <c r="Q1685" s="1"/>
    </row>
    <row r="1686" spans="1:17" ht="28" x14ac:dyDescent="0.15">
      <c r="A1686" s="2">
        <v>43903.150024918985</v>
      </c>
      <c r="B1686" s="3" t="s">
        <v>22</v>
      </c>
      <c r="C1686" s="3" t="s">
        <v>17</v>
      </c>
      <c r="D1686" s="3" t="s">
        <v>23</v>
      </c>
      <c r="E1686" s="1" t="s">
        <v>2611</v>
      </c>
      <c r="F1686" s="1"/>
      <c r="I1686" s="1"/>
      <c r="L1686" s="1"/>
      <c r="N1686" s="1"/>
      <c r="O1686" s="1" t="s">
        <v>2612</v>
      </c>
      <c r="P1686" s="3" t="s">
        <v>26</v>
      </c>
      <c r="Q1686" s="1" t="s">
        <v>2613</v>
      </c>
    </row>
    <row r="1687" spans="1:17" ht="42" x14ac:dyDescent="0.15">
      <c r="A1687" s="2">
        <v>43903.187058599535</v>
      </c>
      <c r="B1687" s="3" t="s">
        <v>22</v>
      </c>
      <c r="C1687" s="3" t="s">
        <v>29</v>
      </c>
      <c r="D1687" s="3" t="s">
        <v>23</v>
      </c>
      <c r="E1687" s="1"/>
      <c r="F1687" s="1"/>
      <c r="I1687" s="1"/>
      <c r="L1687" s="1"/>
      <c r="N1687" s="1"/>
      <c r="O1687" s="1" t="s">
        <v>2614</v>
      </c>
      <c r="P1687" s="3" t="s">
        <v>21</v>
      </c>
      <c r="Q1687" s="1"/>
    </row>
    <row r="1688" spans="1:17" ht="42" x14ac:dyDescent="0.15">
      <c r="A1688" s="2">
        <v>43903.407544456015</v>
      </c>
      <c r="B1688" s="3" t="s">
        <v>37</v>
      </c>
      <c r="C1688" s="3" t="s">
        <v>50</v>
      </c>
      <c r="D1688" s="9" t="s">
        <v>368</v>
      </c>
      <c r="E1688" s="1" t="s">
        <v>2615</v>
      </c>
      <c r="F1688" s="1"/>
      <c r="I1688" s="1"/>
      <c r="L1688" s="1"/>
      <c r="M1688" s="3" t="s">
        <v>20</v>
      </c>
      <c r="N1688" s="1" t="s">
        <v>2616</v>
      </c>
      <c r="O1688" s="1"/>
      <c r="P1688" s="3" t="s">
        <v>26</v>
      </c>
      <c r="Q1688" s="1" t="s">
        <v>2617</v>
      </c>
    </row>
    <row r="1689" spans="1:17" ht="13" x14ac:dyDescent="0.15">
      <c r="A1689" s="2">
        <v>43903.606767037039</v>
      </c>
      <c r="B1689" s="3" t="s">
        <v>37</v>
      </c>
      <c r="C1689" s="3" t="s">
        <v>29</v>
      </c>
      <c r="D1689" s="3" t="s">
        <v>68</v>
      </c>
      <c r="E1689" s="1"/>
      <c r="F1689" s="1"/>
      <c r="I1689" s="1"/>
      <c r="L1689" s="1"/>
      <c r="M1689" s="3" t="s">
        <v>21</v>
      </c>
      <c r="N1689" s="1"/>
      <c r="O1689" s="1"/>
      <c r="P1689" s="3" t="s">
        <v>26</v>
      </c>
      <c r="Q1689" s="1"/>
    </row>
    <row r="1690" spans="1:17" ht="13" x14ac:dyDescent="0.15">
      <c r="A1690" s="2">
        <v>43904.60169221065</v>
      </c>
      <c r="B1690" s="3" t="s">
        <v>22</v>
      </c>
      <c r="C1690" s="3" t="s">
        <v>29</v>
      </c>
      <c r="D1690" s="9" t="s">
        <v>368</v>
      </c>
      <c r="E1690" s="1"/>
      <c r="F1690" s="1"/>
      <c r="I1690" s="1"/>
      <c r="L1690" s="1"/>
      <c r="N1690" s="1"/>
      <c r="O1690" s="1"/>
      <c r="P1690" s="3" t="s">
        <v>26</v>
      </c>
      <c r="Q1690" s="1"/>
    </row>
    <row r="1691" spans="1:17" ht="13" x14ac:dyDescent="0.15">
      <c r="A1691" s="2">
        <v>43904.922053287039</v>
      </c>
      <c r="B1691" s="3" t="s">
        <v>37</v>
      </c>
      <c r="C1691" s="3" t="s">
        <v>19</v>
      </c>
      <c r="D1691" s="3" t="s">
        <v>23</v>
      </c>
      <c r="E1691" s="1"/>
      <c r="F1691" s="1"/>
      <c r="I1691" s="1"/>
      <c r="L1691" s="1"/>
      <c r="M1691" s="3" t="s">
        <v>21</v>
      </c>
      <c r="N1691" s="1"/>
      <c r="O1691" s="1"/>
      <c r="P1691" s="3" t="s">
        <v>21</v>
      </c>
      <c r="Q1691" s="1"/>
    </row>
    <row r="1692" spans="1:17" ht="56" x14ac:dyDescent="0.15">
      <c r="A1692" s="2">
        <v>43905.952502037035</v>
      </c>
      <c r="B1692" s="3" t="s">
        <v>16</v>
      </c>
      <c r="C1692" s="3" t="s">
        <v>29</v>
      </c>
      <c r="D1692" s="3" t="s">
        <v>23</v>
      </c>
      <c r="E1692" s="1" t="s">
        <v>2618</v>
      </c>
      <c r="F1692" s="1"/>
      <c r="I1692" s="1"/>
      <c r="J1692" s="3" t="s">
        <v>18</v>
      </c>
      <c r="K1692" s="3" t="s">
        <v>19</v>
      </c>
      <c r="L1692" s="1" t="s">
        <v>2619</v>
      </c>
      <c r="N1692" s="1"/>
      <c r="O1692" s="1"/>
      <c r="P1692" s="3" t="s">
        <v>26</v>
      </c>
      <c r="Q1692" s="1" t="s">
        <v>2620</v>
      </c>
    </row>
    <row r="1693" spans="1:17" ht="28" x14ac:dyDescent="0.15">
      <c r="A1693" s="2">
        <v>43906.299870613424</v>
      </c>
      <c r="B1693" s="3" t="s">
        <v>16</v>
      </c>
      <c r="C1693" s="3" t="s">
        <v>50</v>
      </c>
      <c r="E1693" s="1" t="s">
        <v>2621</v>
      </c>
      <c r="F1693" s="1"/>
      <c r="I1693" s="1"/>
      <c r="K1693" s="3" t="s">
        <v>2622</v>
      </c>
      <c r="L1693" s="1" t="s">
        <v>2623</v>
      </c>
      <c r="N1693" s="1"/>
      <c r="O1693" s="1"/>
      <c r="P1693" s="3" t="s">
        <v>26</v>
      </c>
      <c r="Q1693" s="1"/>
    </row>
    <row r="1694" spans="1:17" ht="252" x14ac:dyDescent="0.15">
      <c r="A1694" s="2">
        <v>43906.388970636574</v>
      </c>
      <c r="B1694" s="3" t="s">
        <v>37</v>
      </c>
      <c r="C1694" s="3" t="s">
        <v>2624</v>
      </c>
      <c r="D1694" s="3" t="s">
        <v>23</v>
      </c>
      <c r="E1694" s="1" t="s">
        <v>2625</v>
      </c>
      <c r="F1694" s="1"/>
      <c r="I1694" s="1"/>
      <c r="L1694" s="1"/>
      <c r="N1694" s="1"/>
      <c r="O1694" s="1" t="s">
        <v>2626</v>
      </c>
      <c r="P1694" s="3" t="s">
        <v>26</v>
      </c>
      <c r="Q1694" s="1" t="s">
        <v>2627</v>
      </c>
    </row>
    <row r="1695" spans="1:17" ht="14" x14ac:dyDescent="0.15">
      <c r="A1695" s="2">
        <v>43906.885725266198</v>
      </c>
      <c r="B1695" s="3" t="s">
        <v>22</v>
      </c>
      <c r="C1695" s="3" t="s">
        <v>17</v>
      </c>
      <c r="D1695" s="3" t="s">
        <v>23</v>
      </c>
      <c r="E1695" s="1"/>
      <c r="F1695" s="1"/>
      <c r="I1695" s="1"/>
      <c r="L1695" s="1"/>
      <c r="N1695" s="1"/>
      <c r="O1695" s="1" t="s">
        <v>2628</v>
      </c>
      <c r="P1695" s="3" t="s">
        <v>26</v>
      </c>
      <c r="Q1695" s="1"/>
    </row>
    <row r="1696" spans="1:17" ht="56" x14ac:dyDescent="0.15">
      <c r="A1696" s="2">
        <v>43906.927980798609</v>
      </c>
      <c r="B1696" s="3" t="s">
        <v>16</v>
      </c>
      <c r="C1696" s="3" t="s">
        <v>19</v>
      </c>
      <c r="D1696" s="3" t="s">
        <v>23</v>
      </c>
      <c r="E1696" s="1" t="s">
        <v>2629</v>
      </c>
      <c r="F1696" s="1"/>
      <c r="I1696" s="1"/>
      <c r="J1696" s="3" t="s">
        <v>36</v>
      </c>
      <c r="K1696" s="3" t="s">
        <v>19</v>
      </c>
      <c r="L1696" s="1" t="s">
        <v>2630</v>
      </c>
      <c r="N1696" s="1"/>
      <c r="O1696" s="1"/>
      <c r="P1696" s="3" t="s">
        <v>26</v>
      </c>
      <c r="Q1696" s="1" t="s">
        <v>2631</v>
      </c>
    </row>
    <row r="1697" spans="1:17" ht="42" x14ac:dyDescent="0.15">
      <c r="A1697" s="2">
        <v>43907.797753043982</v>
      </c>
      <c r="B1697" s="3" t="s">
        <v>16</v>
      </c>
      <c r="C1697" s="3" t="s">
        <v>19</v>
      </c>
      <c r="D1697" s="3" t="s">
        <v>23</v>
      </c>
      <c r="E1697" s="1" t="s">
        <v>2632</v>
      </c>
      <c r="F1697" s="1"/>
      <c r="I1697" s="1"/>
      <c r="J1697" s="3" t="s">
        <v>18</v>
      </c>
      <c r="K1697" s="3" t="s">
        <v>105</v>
      </c>
      <c r="L1697" s="1"/>
      <c r="N1697" s="1"/>
      <c r="O1697" s="1"/>
      <c r="P1697" s="3" t="s">
        <v>26</v>
      </c>
      <c r="Q1697" s="1" t="s">
        <v>2633</v>
      </c>
    </row>
    <row r="1698" spans="1:17" ht="13" x14ac:dyDescent="0.15">
      <c r="A1698" s="2">
        <v>43907.808562858801</v>
      </c>
      <c r="B1698" s="3" t="s">
        <v>16</v>
      </c>
      <c r="C1698" s="3" t="s">
        <v>29</v>
      </c>
      <c r="D1698" s="3" t="s">
        <v>23</v>
      </c>
      <c r="E1698" s="1"/>
      <c r="F1698" s="1"/>
      <c r="I1698" s="1"/>
      <c r="J1698" s="3" t="s">
        <v>36</v>
      </c>
      <c r="K1698" s="3" t="s">
        <v>19</v>
      </c>
      <c r="L1698" s="1"/>
      <c r="N1698" s="1"/>
      <c r="O1698" s="1"/>
      <c r="P1698" s="3" t="s">
        <v>26</v>
      </c>
      <c r="Q1698" s="1"/>
    </row>
    <row r="1699" spans="1:17" ht="42" x14ac:dyDescent="0.15">
      <c r="A1699" s="2">
        <v>43907.936544432872</v>
      </c>
      <c r="B1699" s="3" t="s">
        <v>16</v>
      </c>
      <c r="C1699" s="3" t="s">
        <v>29</v>
      </c>
      <c r="D1699" s="3" t="s">
        <v>23</v>
      </c>
      <c r="E1699" s="1" t="s">
        <v>2634</v>
      </c>
      <c r="F1699" s="1"/>
      <c r="I1699" s="1"/>
      <c r="J1699" s="3" t="s">
        <v>43</v>
      </c>
      <c r="K1699" s="3" t="s">
        <v>19</v>
      </c>
      <c r="L1699" s="1" t="s">
        <v>2635</v>
      </c>
      <c r="N1699" s="1"/>
      <c r="O1699" s="1"/>
      <c r="P1699" s="3" t="s">
        <v>26</v>
      </c>
      <c r="Q1699" s="1"/>
    </row>
    <row r="1700" spans="1:17" ht="56" x14ac:dyDescent="0.15">
      <c r="A1700" s="2">
        <v>43908.128034571761</v>
      </c>
      <c r="B1700" s="3" t="s">
        <v>22</v>
      </c>
      <c r="C1700" s="3" t="s">
        <v>120</v>
      </c>
      <c r="D1700" s="3" t="s">
        <v>23</v>
      </c>
      <c r="E1700" s="1" t="s">
        <v>2636</v>
      </c>
      <c r="F1700" s="1"/>
      <c r="I1700" s="1"/>
      <c r="L1700" s="1"/>
      <c r="N1700" s="1"/>
      <c r="O1700" s="1" t="s">
        <v>2637</v>
      </c>
      <c r="P1700" s="3" t="s">
        <v>26</v>
      </c>
      <c r="Q1700" s="1" t="s">
        <v>2638</v>
      </c>
    </row>
    <row r="1701" spans="1:17" ht="13" x14ac:dyDescent="0.15">
      <c r="A1701" s="2">
        <v>43908.160155196761</v>
      </c>
      <c r="B1701" s="3" t="s">
        <v>22</v>
      </c>
      <c r="C1701" s="3" t="s">
        <v>19</v>
      </c>
      <c r="D1701" s="3" t="s">
        <v>23</v>
      </c>
      <c r="E1701" s="1"/>
      <c r="F1701" s="1"/>
      <c r="I1701" s="1"/>
      <c r="L1701" s="1"/>
      <c r="N1701" s="1"/>
      <c r="O1701" s="1"/>
      <c r="P1701" s="3" t="s">
        <v>26</v>
      </c>
      <c r="Q1701" s="1"/>
    </row>
    <row r="1702" spans="1:17" ht="28" x14ac:dyDescent="0.15">
      <c r="A1702" s="2">
        <v>43908.527949143521</v>
      </c>
      <c r="B1702" s="3" t="s">
        <v>22</v>
      </c>
      <c r="C1702" s="3" t="s">
        <v>29</v>
      </c>
      <c r="D1702" s="3" t="s">
        <v>68</v>
      </c>
      <c r="E1702" s="1" t="s">
        <v>2639</v>
      </c>
      <c r="F1702" s="1"/>
      <c r="I1702" s="1"/>
      <c r="L1702" s="1"/>
      <c r="N1702" s="1"/>
      <c r="O1702" s="1" t="s">
        <v>1652</v>
      </c>
      <c r="P1702" s="3" t="s">
        <v>26</v>
      </c>
      <c r="Q1702" s="1"/>
    </row>
    <row r="1703" spans="1:17" ht="13" x14ac:dyDescent="0.15">
      <c r="A1703" s="2">
        <v>43909.018637025467</v>
      </c>
      <c r="B1703" s="3" t="s">
        <v>16</v>
      </c>
      <c r="C1703" s="3" t="s">
        <v>19</v>
      </c>
      <c r="D1703" s="3" t="s">
        <v>23</v>
      </c>
      <c r="E1703" s="1"/>
      <c r="F1703" s="1"/>
      <c r="I1703" s="1"/>
      <c r="J1703" s="3" t="s">
        <v>161</v>
      </c>
      <c r="K1703" s="3" t="s">
        <v>19</v>
      </c>
      <c r="L1703" s="1"/>
      <c r="N1703" s="1"/>
      <c r="O1703" s="1"/>
      <c r="P1703" s="3" t="s">
        <v>20</v>
      </c>
      <c r="Q1703" s="1"/>
    </row>
    <row r="1704" spans="1:17" ht="13" x14ac:dyDescent="0.15">
      <c r="A1704" s="2">
        <v>43910.431662060189</v>
      </c>
      <c r="B1704" s="3" t="s">
        <v>37</v>
      </c>
      <c r="C1704" s="3" t="s">
        <v>50</v>
      </c>
      <c r="D1704" s="3" t="s">
        <v>68</v>
      </c>
      <c r="E1704" s="1"/>
      <c r="F1704" s="1"/>
      <c r="I1704" s="1"/>
      <c r="L1704" s="1"/>
      <c r="M1704" s="3" t="s">
        <v>26</v>
      </c>
      <c r="N1704" s="1"/>
      <c r="O1704" s="1"/>
      <c r="P1704" s="3" t="s">
        <v>26</v>
      </c>
      <c r="Q1704" s="1"/>
    </row>
    <row r="1705" spans="1:17" ht="28" x14ac:dyDescent="0.15">
      <c r="A1705" s="2">
        <v>43910.801584733796</v>
      </c>
      <c r="B1705" s="3" t="s">
        <v>22</v>
      </c>
      <c r="C1705" s="3" t="s">
        <v>50</v>
      </c>
      <c r="D1705" s="3" t="s">
        <v>68</v>
      </c>
      <c r="E1705" s="1"/>
      <c r="F1705" s="1"/>
      <c r="I1705" s="1"/>
      <c r="L1705" s="1"/>
      <c r="N1705" s="1"/>
      <c r="O1705" s="1" t="s">
        <v>2640</v>
      </c>
      <c r="P1705" s="3" t="s">
        <v>20</v>
      </c>
      <c r="Q1705" s="1" t="s">
        <v>155</v>
      </c>
    </row>
    <row r="1706" spans="1:17" ht="13" x14ac:dyDescent="0.15">
      <c r="A1706" s="2">
        <v>43912.21743532407</v>
      </c>
      <c r="B1706" s="3" t="s">
        <v>22</v>
      </c>
      <c r="C1706" s="3" t="s">
        <v>29</v>
      </c>
      <c r="D1706" s="3" t="s">
        <v>23</v>
      </c>
      <c r="E1706" s="1"/>
      <c r="F1706" s="1"/>
      <c r="I1706" s="1"/>
      <c r="L1706" s="1"/>
      <c r="N1706" s="1"/>
      <c r="O1706" s="1"/>
      <c r="P1706" s="3" t="s">
        <v>26</v>
      </c>
      <c r="Q1706" s="1"/>
    </row>
    <row r="1707" spans="1:17" ht="70" x14ac:dyDescent="0.15">
      <c r="A1707" s="2">
        <v>43912.384109907405</v>
      </c>
      <c r="B1707" s="3" t="s">
        <v>22</v>
      </c>
      <c r="C1707" s="3" t="s">
        <v>19</v>
      </c>
      <c r="D1707" s="3" t="s">
        <v>23</v>
      </c>
      <c r="E1707" s="1" t="s">
        <v>2641</v>
      </c>
      <c r="F1707" s="1"/>
      <c r="I1707" s="1"/>
      <c r="L1707" s="1"/>
      <c r="N1707" s="1"/>
      <c r="O1707" s="1" t="s">
        <v>2642</v>
      </c>
      <c r="P1707" s="3" t="s">
        <v>26</v>
      </c>
      <c r="Q1707" s="1" t="s">
        <v>2643</v>
      </c>
    </row>
    <row r="1708" spans="1:17" ht="13" x14ac:dyDescent="0.15">
      <c r="A1708" s="2">
        <v>43912.664355960645</v>
      </c>
      <c r="B1708" s="3" t="s">
        <v>16</v>
      </c>
      <c r="C1708" s="3" t="s">
        <v>17</v>
      </c>
      <c r="D1708" s="3" t="s">
        <v>378</v>
      </c>
      <c r="E1708" s="1"/>
      <c r="F1708" s="1"/>
      <c r="I1708" s="1"/>
      <c r="J1708" s="3" t="s">
        <v>18</v>
      </c>
      <c r="K1708" s="3" t="s">
        <v>19</v>
      </c>
      <c r="L1708" s="1"/>
      <c r="N1708" s="1"/>
      <c r="O1708" s="1"/>
      <c r="P1708" s="3" t="s">
        <v>26</v>
      </c>
      <c r="Q1708" s="1"/>
    </row>
    <row r="1709" spans="1:17" ht="13" x14ac:dyDescent="0.15">
      <c r="A1709" s="2">
        <v>43913.151722291666</v>
      </c>
      <c r="B1709" s="3" t="s">
        <v>16</v>
      </c>
      <c r="C1709" s="3" t="s">
        <v>180</v>
      </c>
      <c r="D1709" s="3" t="s">
        <v>23</v>
      </c>
      <c r="E1709" s="1"/>
      <c r="F1709" s="1"/>
      <c r="I1709" s="1"/>
      <c r="J1709" s="3" t="s">
        <v>36</v>
      </c>
      <c r="K1709" s="3" t="s">
        <v>19</v>
      </c>
      <c r="L1709" s="1"/>
      <c r="N1709" s="1"/>
      <c r="O1709" s="1"/>
      <c r="P1709" s="3" t="s">
        <v>26</v>
      </c>
      <c r="Q1709" s="1"/>
    </row>
    <row r="1710" spans="1:17" ht="13" x14ac:dyDescent="0.15">
      <c r="A1710" s="2">
        <v>43913.168707210643</v>
      </c>
      <c r="B1710" s="3" t="s">
        <v>22</v>
      </c>
      <c r="C1710" s="3" t="s">
        <v>50</v>
      </c>
      <c r="D1710" s="3" t="s">
        <v>472</v>
      </c>
      <c r="E1710" s="1"/>
      <c r="F1710" s="1"/>
      <c r="I1710" s="1"/>
      <c r="L1710" s="1"/>
      <c r="N1710" s="1"/>
      <c r="O1710" s="1"/>
      <c r="P1710" s="3" t="s">
        <v>26</v>
      </c>
      <c r="Q1710" s="1"/>
    </row>
    <row r="1711" spans="1:17" ht="56" x14ac:dyDescent="0.15">
      <c r="A1711" s="2">
        <v>43913.563923599533</v>
      </c>
      <c r="B1711" s="3" t="s">
        <v>16</v>
      </c>
      <c r="C1711" s="3" t="s">
        <v>50</v>
      </c>
      <c r="D1711" s="3" t="s">
        <v>424</v>
      </c>
      <c r="E1711" s="1" t="s">
        <v>2644</v>
      </c>
      <c r="F1711" s="1"/>
      <c r="I1711" s="1"/>
      <c r="J1711" s="3" t="s">
        <v>18</v>
      </c>
      <c r="K1711" s="3" t="s">
        <v>19</v>
      </c>
      <c r="L1711" s="1" t="s">
        <v>2645</v>
      </c>
      <c r="N1711" s="1"/>
      <c r="O1711" s="1"/>
      <c r="P1711" s="3" t="s">
        <v>26</v>
      </c>
      <c r="Q1711" s="1" t="s">
        <v>731</v>
      </c>
    </row>
    <row r="1712" spans="1:17" ht="42" x14ac:dyDescent="0.15">
      <c r="A1712" s="2">
        <v>43914.565043935188</v>
      </c>
      <c r="B1712" s="3" t="s">
        <v>22</v>
      </c>
      <c r="C1712" s="3" t="s">
        <v>17</v>
      </c>
      <c r="D1712" s="3" t="s">
        <v>23</v>
      </c>
      <c r="E1712" s="1"/>
      <c r="F1712" s="1"/>
      <c r="I1712" s="1"/>
      <c r="L1712" s="1"/>
      <c r="N1712" s="1"/>
      <c r="O1712" s="1" t="s">
        <v>2646</v>
      </c>
      <c r="P1712" s="3" t="s">
        <v>26</v>
      </c>
      <c r="Q1712" s="1" t="s">
        <v>155</v>
      </c>
    </row>
    <row r="1713" spans="1:17" ht="182" x14ac:dyDescent="0.15">
      <c r="A1713" s="2">
        <v>43916.490384629629</v>
      </c>
      <c r="B1713" s="3" t="s">
        <v>16</v>
      </c>
      <c r="C1713" s="3" t="s">
        <v>173</v>
      </c>
      <c r="D1713" s="3" t="s">
        <v>68</v>
      </c>
      <c r="E1713" s="1" t="s">
        <v>2647</v>
      </c>
      <c r="F1713" s="1"/>
      <c r="I1713" s="1"/>
      <c r="J1713" s="3" t="s">
        <v>18</v>
      </c>
      <c r="K1713" s="3" t="s">
        <v>2648</v>
      </c>
      <c r="L1713" s="1" t="s">
        <v>2649</v>
      </c>
      <c r="N1713" s="1"/>
      <c r="O1713" s="1"/>
      <c r="P1713" s="3" t="s">
        <v>26</v>
      </c>
      <c r="Q1713" s="1"/>
    </row>
    <row r="1714" spans="1:17" ht="13" x14ac:dyDescent="0.15">
      <c r="A1714" s="2">
        <v>43916.869534155092</v>
      </c>
      <c r="B1714" s="3" t="s">
        <v>22</v>
      </c>
      <c r="C1714" s="3" t="s">
        <v>19</v>
      </c>
      <c r="E1714" s="1"/>
      <c r="F1714" s="1"/>
      <c r="I1714" s="1"/>
      <c r="L1714" s="1"/>
      <c r="N1714" s="1"/>
      <c r="O1714" s="1"/>
      <c r="Q1714" s="1"/>
    </row>
    <row r="1715" spans="1:17" ht="42" x14ac:dyDescent="0.15">
      <c r="A1715" s="2">
        <v>43917.122720185187</v>
      </c>
      <c r="B1715" s="3" t="s">
        <v>22</v>
      </c>
      <c r="C1715" s="3" t="s">
        <v>50</v>
      </c>
      <c r="D1715" s="3" t="s">
        <v>23</v>
      </c>
      <c r="E1715" s="1" t="s">
        <v>2650</v>
      </c>
      <c r="F1715" s="1"/>
      <c r="I1715" s="1"/>
      <c r="L1715" s="1"/>
      <c r="N1715" s="1"/>
      <c r="O1715" s="1" t="s">
        <v>2651</v>
      </c>
      <c r="P1715" s="3" t="s">
        <v>26</v>
      </c>
      <c r="Q1715" s="1"/>
    </row>
    <row r="1716" spans="1:17" ht="28" x14ac:dyDescent="0.15">
      <c r="A1716" s="2">
        <v>43917.341334074074</v>
      </c>
      <c r="B1716" s="3" t="s">
        <v>22</v>
      </c>
      <c r="C1716" s="3" t="s">
        <v>19</v>
      </c>
      <c r="D1716" s="3" t="s">
        <v>23</v>
      </c>
      <c r="E1716" s="1" t="s">
        <v>2652</v>
      </c>
      <c r="F1716" s="1"/>
      <c r="I1716" s="1"/>
      <c r="L1716" s="1"/>
      <c r="N1716" s="1"/>
      <c r="O1716" s="1" t="s">
        <v>2653</v>
      </c>
      <c r="P1716" s="3" t="s">
        <v>26</v>
      </c>
      <c r="Q1716" s="1" t="s">
        <v>155</v>
      </c>
    </row>
    <row r="1717" spans="1:17" ht="14" x14ac:dyDescent="0.15">
      <c r="A1717" s="2">
        <v>43917.750854722224</v>
      </c>
      <c r="B1717" s="3" t="s">
        <v>22</v>
      </c>
      <c r="C1717" s="3" t="s">
        <v>29</v>
      </c>
      <c r="D1717" s="3" t="s">
        <v>23</v>
      </c>
      <c r="E1717" s="1" t="s">
        <v>2654</v>
      </c>
      <c r="F1717" s="1"/>
      <c r="I1717" s="1"/>
      <c r="L1717" s="1"/>
      <c r="N1717" s="1"/>
      <c r="O1717" s="1" t="s">
        <v>2655</v>
      </c>
      <c r="P1717" s="3" t="s">
        <v>26</v>
      </c>
      <c r="Q1717" s="1" t="s">
        <v>1907</v>
      </c>
    </row>
    <row r="1718" spans="1:17" ht="28" x14ac:dyDescent="0.15">
      <c r="A1718" s="2">
        <v>43918.224339432869</v>
      </c>
      <c r="B1718" s="3" t="s">
        <v>97</v>
      </c>
      <c r="C1718" s="3" t="s">
        <v>279</v>
      </c>
      <c r="D1718" s="3" t="s">
        <v>23</v>
      </c>
      <c r="E1718" s="1" t="s">
        <v>2656</v>
      </c>
      <c r="F1718" s="1"/>
      <c r="G1718" s="3" t="s">
        <v>2657</v>
      </c>
      <c r="H1718" s="3" t="s">
        <v>26</v>
      </c>
      <c r="I1718" s="1" t="s">
        <v>2658</v>
      </c>
      <c r="L1718" s="1"/>
      <c r="N1718" s="1"/>
      <c r="O1718" s="1"/>
      <c r="P1718" s="3" t="s">
        <v>26</v>
      </c>
      <c r="Q1718" s="1" t="s">
        <v>2659</v>
      </c>
    </row>
    <row r="1719" spans="1:17" ht="56" x14ac:dyDescent="0.15">
      <c r="A1719" s="2">
        <v>43918.295605254629</v>
      </c>
      <c r="B1719" s="3" t="s">
        <v>16</v>
      </c>
      <c r="C1719" s="3" t="s">
        <v>17</v>
      </c>
      <c r="D1719" s="3" t="s">
        <v>23</v>
      </c>
      <c r="E1719" s="1" t="s">
        <v>2660</v>
      </c>
      <c r="F1719" s="1"/>
      <c r="I1719" s="1"/>
      <c r="J1719" s="3" t="s">
        <v>18</v>
      </c>
      <c r="K1719" s="3" t="s">
        <v>19</v>
      </c>
      <c r="L1719" s="1" t="s">
        <v>2661</v>
      </c>
      <c r="N1719" s="1"/>
      <c r="O1719" s="1"/>
      <c r="P1719" s="3" t="s">
        <v>26</v>
      </c>
      <c r="Q1719" s="1"/>
    </row>
    <row r="1720" spans="1:17" ht="13" x14ac:dyDescent="0.15">
      <c r="A1720" s="2">
        <v>43918.739975092598</v>
      </c>
      <c r="B1720" s="3" t="s">
        <v>16</v>
      </c>
      <c r="C1720" s="3" t="s">
        <v>17</v>
      </c>
      <c r="D1720" s="3" t="s">
        <v>23</v>
      </c>
      <c r="E1720" s="1"/>
      <c r="F1720" s="1"/>
      <c r="I1720" s="1"/>
      <c r="J1720" s="3" t="s">
        <v>43</v>
      </c>
      <c r="K1720" s="3" t="s">
        <v>19</v>
      </c>
      <c r="L1720" s="1"/>
      <c r="N1720" s="1"/>
      <c r="O1720" s="1"/>
      <c r="P1720" s="3" t="s">
        <v>26</v>
      </c>
      <c r="Q1720" s="1"/>
    </row>
    <row r="1721" spans="1:17" ht="13" x14ac:dyDescent="0.15">
      <c r="A1721" s="2">
        <v>43919.624492175921</v>
      </c>
      <c r="B1721" s="3" t="s">
        <v>16</v>
      </c>
      <c r="C1721" s="3" t="s">
        <v>50</v>
      </c>
      <c r="D1721" s="3" t="s">
        <v>23</v>
      </c>
      <c r="E1721" s="1"/>
      <c r="F1721" s="1"/>
      <c r="I1721" s="1"/>
      <c r="J1721" s="3" t="s">
        <v>18</v>
      </c>
      <c r="K1721" s="3" t="s">
        <v>19</v>
      </c>
      <c r="L1721" s="1"/>
      <c r="N1721" s="1"/>
      <c r="O1721" s="1"/>
      <c r="P1721" s="3" t="s">
        <v>26</v>
      </c>
      <c r="Q1721" s="1"/>
    </row>
    <row r="1722" spans="1:17" ht="28" x14ac:dyDescent="0.15">
      <c r="A1722" s="2">
        <v>43920.933392361112</v>
      </c>
      <c r="B1722" s="3" t="s">
        <v>22</v>
      </c>
      <c r="C1722" s="3" t="s">
        <v>19</v>
      </c>
      <c r="D1722" s="3" t="s">
        <v>23</v>
      </c>
      <c r="E1722" s="1"/>
      <c r="F1722" s="1"/>
      <c r="I1722" s="1"/>
      <c r="L1722" s="1"/>
      <c r="N1722" s="1"/>
      <c r="O1722" s="1" t="s">
        <v>2662</v>
      </c>
      <c r="P1722" s="3" t="s">
        <v>26</v>
      </c>
      <c r="Q1722" s="1"/>
    </row>
    <row r="1723" spans="1:17" ht="42" x14ac:dyDescent="0.15">
      <c r="A1723" s="2">
        <v>43921.393002337965</v>
      </c>
      <c r="B1723" s="3" t="s">
        <v>22</v>
      </c>
      <c r="C1723" s="3" t="s">
        <v>50</v>
      </c>
      <c r="D1723" s="3" t="s">
        <v>23</v>
      </c>
      <c r="E1723" s="1" t="s">
        <v>2663</v>
      </c>
      <c r="F1723" s="1"/>
      <c r="I1723" s="1"/>
      <c r="L1723" s="1"/>
      <c r="N1723" s="1"/>
      <c r="O1723" s="1" t="s">
        <v>2664</v>
      </c>
      <c r="P1723" s="3" t="s">
        <v>26</v>
      </c>
      <c r="Q1723" s="1" t="s">
        <v>2665</v>
      </c>
    </row>
    <row r="1724" spans="1:17" ht="70" x14ac:dyDescent="0.15">
      <c r="A1724" s="2">
        <v>43921.97539482639</v>
      </c>
      <c r="B1724" s="3" t="s">
        <v>22</v>
      </c>
      <c r="C1724" s="3" t="s">
        <v>180</v>
      </c>
      <c r="D1724" s="3" t="s">
        <v>68</v>
      </c>
      <c r="E1724" s="1" t="s">
        <v>2666</v>
      </c>
      <c r="F1724" s="1"/>
      <c r="I1724" s="1"/>
      <c r="L1724" s="1"/>
      <c r="N1724" s="1"/>
      <c r="O1724" s="1" t="s">
        <v>2667</v>
      </c>
      <c r="P1724" s="3" t="s">
        <v>26</v>
      </c>
      <c r="Q1724" s="1" t="s">
        <v>2668</v>
      </c>
    </row>
    <row r="1725" spans="1:17" ht="14" x14ac:dyDescent="0.15">
      <c r="A1725" s="2">
        <v>43922.083250127311</v>
      </c>
      <c r="B1725" s="3" t="s">
        <v>22</v>
      </c>
      <c r="C1725" s="3" t="s">
        <v>180</v>
      </c>
      <c r="D1725" s="3" t="s">
        <v>23</v>
      </c>
      <c r="E1725" s="1"/>
      <c r="F1725" s="1"/>
      <c r="I1725" s="1"/>
      <c r="L1725" s="1"/>
      <c r="N1725" s="1"/>
      <c r="O1725" s="1"/>
      <c r="P1725" s="3" t="s">
        <v>26</v>
      </c>
      <c r="Q1725" s="1" t="s">
        <v>2669</v>
      </c>
    </row>
    <row r="1726" spans="1:17" ht="42" x14ac:dyDescent="0.15">
      <c r="A1726" s="2">
        <v>43922.410357627319</v>
      </c>
      <c r="B1726" s="3" t="s">
        <v>37</v>
      </c>
      <c r="C1726" s="3" t="s">
        <v>156</v>
      </c>
      <c r="D1726" s="3" t="s">
        <v>68</v>
      </c>
      <c r="E1726" s="1" t="s">
        <v>2670</v>
      </c>
      <c r="F1726" s="1"/>
      <c r="I1726" s="1"/>
      <c r="L1726" s="1"/>
      <c r="M1726" s="3" t="s">
        <v>20</v>
      </c>
      <c r="N1726" s="1" t="s">
        <v>2671</v>
      </c>
      <c r="O1726" s="1"/>
      <c r="P1726" s="3" t="s">
        <v>26</v>
      </c>
      <c r="Q1726" s="1" t="s">
        <v>2672</v>
      </c>
    </row>
    <row r="1727" spans="1:17" ht="28" x14ac:dyDescent="0.15">
      <c r="A1727" s="2">
        <v>43923.068581203705</v>
      </c>
      <c r="B1727" s="3" t="s">
        <v>22</v>
      </c>
      <c r="C1727" s="3" t="s">
        <v>19</v>
      </c>
      <c r="D1727" s="3" t="s">
        <v>23</v>
      </c>
      <c r="E1727" s="1" t="s">
        <v>2673</v>
      </c>
      <c r="F1727" s="1"/>
      <c r="I1727" s="1"/>
      <c r="L1727" s="1"/>
      <c r="N1727" s="1"/>
      <c r="O1727" s="1" t="s">
        <v>2674</v>
      </c>
      <c r="P1727" s="3" t="s">
        <v>26</v>
      </c>
      <c r="Q1727" s="1" t="s">
        <v>155</v>
      </c>
    </row>
    <row r="1728" spans="1:17" ht="13" x14ac:dyDescent="0.15">
      <c r="A1728" s="2">
        <v>43923.465964710645</v>
      </c>
      <c r="B1728" s="3" t="s">
        <v>22</v>
      </c>
      <c r="C1728" s="3" t="s">
        <v>19</v>
      </c>
      <c r="D1728" s="3" t="s">
        <v>23</v>
      </c>
      <c r="E1728" s="1"/>
      <c r="F1728" s="1"/>
      <c r="I1728" s="1"/>
      <c r="L1728" s="1"/>
      <c r="N1728" s="1"/>
      <c r="O1728" s="1"/>
      <c r="P1728" s="3" t="s">
        <v>20</v>
      </c>
      <c r="Q1728" s="1"/>
    </row>
    <row r="1729" spans="1:17" ht="13" x14ac:dyDescent="0.15">
      <c r="A1729" s="2">
        <v>43924.772328425926</v>
      </c>
      <c r="B1729" s="3" t="s">
        <v>22</v>
      </c>
      <c r="C1729" s="3" t="s">
        <v>19</v>
      </c>
      <c r="D1729" s="3" t="s">
        <v>68</v>
      </c>
      <c r="E1729" s="1"/>
      <c r="F1729" s="1"/>
      <c r="I1729" s="1"/>
      <c r="L1729" s="1"/>
      <c r="N1729" s="1"/>
      <c r="O1729" s="1"/>
      <c r="P1729" s="3" t="s">
        <v>26</v>
      </c>
      <c r="Q1729" s="1"/>
    </row>
    <row r="1730" spans="1:17" ht="70" x14ac:dyDescent="0.15">
      <c r="A1730" s="2">
        <v>43925.347110682866</v>
      </c>
      <c r="B1730" s="3" t="s">
        <v>97</v>
      </c>
      <c r="C1730" s="3" t="s">
        <v>98</v>
      </c>
      <c r="D1730" s="3" t="s">
        <v>68</v>
      </c>
      <c r="E1730" s="1" t="s">
        <v>2675</v>
      </c>
      <c r="F1730" s="1"/>
      <c r="G1730" s="3" t="s">
        <v>2676</v>
      </c>
      <c r="H1730" s="3" t="s">
        <v>20</v>
      </c>
      <c r="I1730" s="1" t="s">
        <v>2677</v>
      </c>
      <c r="J1730" s="3" t="s">
        <v>43</v>
      </c>
      <c r="K1730" s="3" t="s">
        <v>19</v>
      </c>
      <c r="L1730" s="1" t="s">
        <v>2678</v>
      </c>
      <c r="N1730" s="1"/>
      <c r="O1730" s="1"/>
      <c r="P1730" s="3" t="s">
        <v>26</v>
      </c>
      <c r="Q1730" s="1"/>
    </row>
    <row r="1731" spans="1:17" ht="14" x14ac:dyDescent="0.15">
      <c r="A1731" s="2">
        <v>43925.375084189815</v>
      </c>
      <c r="B1731" s="3" t="s">
        <v>22</v>
      </c>
      <c r="C1731" s="3" t="s">
        <v>17</v>
      </c>
      <c r="D1731" s="3" t="s">
        <v>23</v>
      </c>
      <c r="E1731" s="1"/>
      <c r="F1731" s="1"/>
      <c r="I1731" s="1"/>
      <c r="L1731" s="1"/>
      <c r="N1731" s="1"/>
      <c r="O1731" s="1" t="s">
        <v>2679</v>
      </c>
      <c r="P1731" s="3" t="s">
        <v>26</v>
      </c>
      <c r="Q1731" s="1" t="s">
        <v>2680</v>
      </c>
    </row>
    <row r="1732" spans="1:17" ht="42" x14ac:dyDescent="0.15">
      <c r="A1732" s="2">
        <v>43925.538640243059</v>
      </c>
      <c r="B1732" s="3" t="s">
        <v>16</v>
      </c>
      <c r="C1732" s="3" t="s">
        <v>29</v>
      </c>
      <c r="D1732" s="3" t="s">
        <v>23</v>
      </c>
      <c r="E1732" s="1"/>
      <c r="F1732" s="1"/>
      <c r="I1732" s="1"/>
      <c r="J1732" s="3" t="s">
        <v>18</v>
      </c>
      <c r="K1732" s="3" t="s">
        <v>19</v>
      </c>
      <c r="L1732" s="1" t="s">
        <v>2681</v>
      </c>
      <c r="N1732" s="1"/>
      <c r="O1732" s="1"/>
      <c r="P1732" s="3" t="s">
        <v>26</v>
      </c>
      <c r="Q1732" s="1"/>
    </row>
    <row r="1733" spans="1:17" ht="56" x14ac:dyDescent="0.15">
      <c r="A1733" s="2">
        <v>43926.784755648143</v>
      </c>
      <c r="B1733" s="3" t="s">
        <v>22</v>
      </c>
      <c r="C1733" s="3" t="s">
        <v>17</v>
      </c>
      <c r="D1733" s="3" t="s">
        <v>23</v>
      </c>
      <c r="E1733" s="1" t="s">
        <v>2682</v>
      </c>
      <c r="F1733" s="1"/>
      <c r="I1733" s="1"/>
      <c r="L1733" s="1"/>
      <c r="N1733" s="1"/>
      <c r="O1733" s="1" t="s">
        <v>2683</v>
      </c>
      <c r="P1733" s="3" t="s">
        <v>26</v>
      </c>
      <c r="Q1733" s="1" t="s">
        <v>2684</v>
      </c>
    </row>
    <row r="1734" spans="1:17" ht="28" x14ac:dyDescent="0.15">
      <c r="A1734" s="2">
        <v>43927.246075636576</v>
      </c>
      <c r="B1734" s="3" t="s">
        <v>22</v>
      </c>
      <c r="C1734" s="3" t="s">
        <v>19</v>
      </c>
      <c r="D1734" s="3" t="s">
        <v>23</v>
      </c>
      <c r="E1734" s="1" t="s">
        <v>2685</v>
      </c>
      <c r="F1734" s="1"/>
      <c r="I1734" s="1"/>
      <c r="L1734" s="1"/>
      <c r="N1734" s="1"/>
      <c r="O1734" s="1" t="s">
        <v>2686</v>
      </c>
      <c r="P1734" s="3" t="s">
        <v>26</v>
      </c>
      <c r="Q1734" s="1" t="s">
        <v>2687</v>
      </c>
    </row>
    <row r="1735" spans="1:17" ht="70" x14ac:dyDescent="0.15">
      <c r="A1735" s="2">
        <v>43927.798722314816</v>
      </c>
      <c r="B1735" s="3" t="s">
        <v>37</v>
      </c>
      <c r="C1735" s="3" t="s">
        <v>50</v>
      </c>
      <c r="D1735" s="3" t="s">
        <v>23</v>
      </c>
      <c r="E1735" s="1" t="s">
        <v>2688</v>
      </c>
      <c r="F1735" s="1"/>
      <c r="I1735" s="1"/>
      <c r="L1735" s="1"/>
      <c r="M1735" s="3" t="s">
        <v>20</v>
      </c>
      <c r="N1735" s="1" t="s">
        <v>2689</v>
      </c>
      <c r="O1735" s="1"/>
      <c r="P1735" s="3" t="s">
        <v>26</v>
      </c>
      <c r="Q1735" s="1" t="s">
        <v>2690</v>
      </c>
    </row>
    <row r="1736" spans="1:17" ht="28" x14ac:dyDescent="0.15">
      <c r="A1736" s="2">
        <v>43928.964703692131</v>
      </c>
      <c r="B1736" s="3" t="s">
        <v>37</v>
      </c>
      <c r="C1736" s="3" t="s">
        <v>37</v>
      </c>
      <c r="D1736" s="3" t="s">
        <v>23</v>
      </c>
      <c r="E1736" s="1" t="s">
        <v>2691</v>
      </c>
      <c r="F1736" s="1"/>
      <c r="I1736" s="1"/>
      <c r="L1736" s="1"/>
      <c r="M1736" s="3" t="s">
        <v>26</v>
      </c>
      <c r="N1736" s="6" t="s">
        <v>2692</v>
      </c>
      <c r="O1736" s="1"/>
      <c r="P1736" s="3" t="s">
        <v>26</v>
      </c>
      <c r="Q1736" s="1"/>
    </row>
    <row r="1737" spans="1:17" ht="70" x14ac:dyDescent="0.15">
      <c r="A1737" s="2">
        <v>43929.358849583332</v>
      </c>
      <c r="B1737" s="3" t="s">
        <v>37</v>
      </c>
      <c r="C1737" s="3" t="s">
        <v>2693</v>
      </c>
      <c r="D1737" s="9" t="s">
        <v>368</v>
      </c>
      <c r="E1737" s="1" t="s">
        <v>2694</v>
      </c>
      <c r="F1737" s="1"/>
      <c r="I1737" s="1"/>
      <c r="L1737" s="1"/>
      <c r="N1737" s="1"/>
      <c r="O1737" s="1" t="s">
        <v>2695</v>
      </c>
      <c r="P1737" s="3" t="s">
        <v>26</v>
      </c>
      <c r="Q1737" s="1" t="s">
        <v>2696</v>
      </c>
    </row>
    <row r="1738" spans="1:17" ht="98" x14ac:dyDescent="0.15">
      <c r="A1738" s="2">
        <v>43930.082935196755</v>
      </c>
      <c r="B1738" s="3" t="s">
        <v>16</v>
      </c>
      <c r="C1738" s="3" t="s">
        <v>19</v>
      </c>
      <c r="D1738" s="3" t="s">
        <v>23</v>
      </c>
      <c r="E1738" s="1" t="s">
        <v>2697</v>
      </c>
      <c r="F1738" s="1"/>
      <c r="I1738" s="1"/>
      <c r="J1738" s="3" t="s">
        <v>36</v>
      </c>
      <c r="K1738" s="3" t="s">
        <v>19</v>
      </c>
      <c r="L1738" s="1" t="s">
        <v>2698</v>
      </c>
      <c r="N1738" s="1"/>
      <c r="O1738" s="1"/>
      <c r="P1738" s="3" t="s">
        <v>26</v>
      </c>
      <c r="Q1738" s="1" t="s">
        <v>2699</v>
      </c>
    </row>
    <row r="1739" spans="1:17" ht="70" x14ac:dyDescent="0.15">
      <c r="A1739" s="2">
        <v>43930.270305543978</v>
      </c>
      <c r="B1739" s="3" t="s">
        <v>16</v>
      </c>
      <c r="C1739" s="3" t="s">
        <v>19</v>
      </c>
      <c r="D1739" s="3" t="s">
        <v>23</v>
      </c>
      <c r="E1739" s="1" t="s">
        <v>2700</v>
      </c>
      <c r="F1739" s="1"/>
      <c r="I1739" s="1"/>
      <c r="J1739" s="3" t="s">
        <v>18</v>
      </c>
      <c r="L1739" s="1"/>
      <c r="N1739" s="1"/>
      <c r="O1739" s="1" t="s">
        <v>2701</v>
      </c>
      <c r="P1739" s="3" t="s">
        <v>26</v>
      </c>
      <c r="Q1739" s="1"/>
    </row>
    <row r="1740" spans="1:17" ht="13" x14ac:dyDescent="0.15">
      <c r="A1740" s="2">
        <v>43930.626237372686</v>
      </c>
      <c r="B1740" s="3" t="s">
        <v>16</v>
      </c>
      <c r="C1740" s="3" t="s">
        <v>29</v>
      </c>
      <c r="D1740" s="3" t="s">
        <v>23</v>
      </c>
      <c r="E1740" s="1"/>
      <c r="F1740" s="1"/>
      <c r="I1740" s="1"/>
      <c r="J1740" s="3" t="s">
        <v>18</v>
      </c>
      <c r="K1740" s="3" t="s">
        <v>19</v>
      </c>
      <c r="L1740" s="1"/>
      <c r="N1740" s="1"/>
      <c r="O1740" s="1"/>
      <c r="P1740" s="3" t="s">
        <v>26</v>
      </c>
      <c r="Q1740" s="1"/>
    </row>
    <row r="1741" spans="1:17" ht="28" x14ac:dyDescent="0.15">
      <c r="A1741" s="2">
        <v>43932.09788912037</v>
      </c>
      <c r="B1741" s="3" t="s">
        <v>16</v>
      </c>
      <c r="C1741" s="3" t="s">
        <v>2674</v>
      </c>
      <c r="D1741" s="9" t="s">
        <v>368</v>
      </c>
      <c r="E1741" s="1"/>
      <c r="F1741" s="1"/>
      <c r="I1741" s="1"/>
      <c r="J1741" s="3" t="s">
        <v>43</v>
      </c>
      <c r="K1741" s="3" t="s">
        <v>2674</v>
      </c>
      <c r="L1741" s="1" t="s">
        <v>2702</v>
      </c>
      <c r="N1741" s="1"/>
      <c r="O1741" s="1"/>
      <c r="P1741" s="3" t="s">
        <v>26</v>
      </c>
      <c r="Q1741" s="1" t="s">
        <v>155</v>
      </c>
    </row>
    <row r="1742" spans="1:17" ht="13" x14ac:dyDescent="0.15">
      <c r="A1742" s="2">
        <v>43933.095491979169</v>
      </c>
      <c r="B1742" s="3" t="s">
        <v>16</v>
      </c>
      <c r="C1742" s="3" t="s">
        <v>50</v>
      </c>
      <c r="D1742" s="9" t="s">
        <v>368</v>
      </c>
      <c r="E1742" s="1"/>
      <c r="F1742" s="1"/>
      <c r="I1742" s="1"/>
      <c r="J1742" s="3" t="s">
        <v>43</v>
      </c>
      <c r="K1742" s="3" t="s">
        <v>19</v>
      </c>
      <c r="L1742" s="1"/>
      <c r="N1742" s="1"/>
      <c r="O1742" s="1"/>
      <c r="P1742" s="3" t="s">
        <v>26</v>
      </c>
      <c r="Q1742" s="1"/>
    </row>
    <row r="1743" spans="1:17" ht="14" x14ac:dyDescent="0.15">
      <c r="A1743" s="2">
        <v>43934.060632789347</v>
      </c>
      <c r="B1743" s="3" t="s">
        <v>22</v>
      </c>
      <c r="C1743" s="3" t="s">
        <v>19</v>
      </c>
      <c r="D1743" s="3" t="s">
        <v>68</v>
      </c>
      <c r="E1743" s="1" t="s">
        <v>2703</v>
      </c>
      <c r="F1743" s="1"/>
      <c r="I1743" s="1"/>
      <c r="L1743" s="1"/>
      <c r="N1743" s="1"/>
      <c r="O1743" s="1" t="s">
        <v>2704</v>
      </c>
      <c r="P1743" s="3" t="s">
        <v>26</v>
      </c>
      <c r="Q1743" s="1"/>
    </row>
    <row r="1744" spans="1:17" ht="13" x14ac:dyDescent="0.15">
      <c r="A1744" s="2">
        <v>43934.520403379633</v>
      </c>
      <c r="B1744" s="3" t="s">
        <v>16</v>
      </c>
      <c r="C1744" s="3" t="s">
        <v>50</v>
      </c>
      <c r="D1744" s="3" t="s">
        <v>23</v>
      </c>
      <c r="E1744" s="1"/>
      <c r="F1744" s="1"/>
      <c r="I1744" s="1"/>
      <c r="J1744" s="3" t="s">
        <v>43</v>
      </c>
      <c r="K1744" s="3" t="s">
        <v>105</v>
      </c>
      <c r="L1744" s="1"/>
      <c r="N1744" s="1"/>
      <c r="O1744" s="1"/>
      <c r="P1744" s="3" t="s">
        <v>26</v>
      </c>
      <c r="Q1744" s="1"/>
    </row>
    <row r="1745" spans="1:17" ht="13" x14ac:dyDescent="0.15">
      <c r="A1745" s="2">
        <v>43934.597191226851</v>
      </c>
      <c r="B1745" s="3" t="s">
        <v>16</v>
      </c>
      <c r="C1745" s="3" t="s">
        <v>19</v>
      </c>
      <c r="D1745" s="3" t="s">
        <v>68</v>
      </c>
      <c r="E1745" s="1"/>
      <c r="F1745" s="1"/>
      <c r="I1745" s="1"/>
      <c r="J1745" s="3" t="s">
        <v>43</v>
      </c>
      <c r="K1745" s="3" t="s">
        <v>19</v>
      </c>
      <c r="L1745" s="1"/>
      <c r="N1745" s="1"/>
      <c r="O1745" s="1"/>
      <c r="P1745" s="3" t="s">
        <v>26</v>
      </c>
      <c r="Q1745" s="1"/>
    </row>
    <row r="1746" spans="1:17" ht="14" x14ac:dyDescent="0.15">
      <c r="A1746" s="2">
        <v>43935.452579467594</v>
      </c>
      <c r="B1746" s="3" t="s">
        <v>22</v>
      </c>
      <c r="C1746" s="3" t="s">
        <v>29</v>
      </c>
      <c r="D1746" s="3" t="s">
        <v>23</v>
      </c>
      <c r="E1746" s="1" t="s">
        <v>2705</v>
      </c>
      <c r="F1746" s="1"/>
      <c r="I1746" s="1"/>
      <c r="L1746" s="1"/>
      <c r="N1746" s="1"/>
      <c r="O1746" s="1" t="s">
        <v>2706</v>
      </c>
      <c r="P1746" s="3" t="s">
        <v>20</v>
      </c>
      <c r="Q1746" s="1"/>
    </row>
    <row r="1747" spans="1:17" ht="28" x14ac:dyDescent="0.15">
      <c r="A1747" s="2">
        <v>43935.474248321756</v>
      </c>
      <c r="B1747" s="3" t="s">
        <v>16</v>
      </c>
      <c r="C1747" s="3" t="s">
        <v>17</v>
      </c>
      <c r="D1747" s="3" t="s">
        <v>23</v>
      </c>
      <c r="E1747" s="1" t="s">
        <v>2707</v>
      </c>
      <c r="F1747" s="1"/>
      <c r="I1747" s="1"/>
      <c r="J1747" s="3" t="s">
        <v>161</v>
      </c>
      <c r="K1747" s="3" t="s">
        <v>19</v>
      </c>
      <c r="L1747" s="1" t="s">
        <v>2708</v>
      </c>
      <c r="N1747" s="1"/>
      <c r="O1747" s="1"/>
      <c r="P1747" s="3" t="s">
        <v>26</v>
      </c>
      <c r="Q1747" s="1" t="s">
        <v>2709</v>
      </c>
    </row>
    <row r="1748" spans="1:17" ht="13" x14ac:dyDescent="0.15">
      <c r="A1748" s="2">
        <v>43935.674498101856</v>
      </c>
      <c r="B1748" s="3" t="s">
        <v>22</v>
      </c>
      <c r="C1748" s="3" t="s">
        <v>19</v>
      </c>
      <c r="D1748" s="3" t="s">
        <v>68</v>
      </c>
      <c r="E1748" s="1"/>
      <c r="F1748" s="1"/>
      <c r="I1748" s="1"/>
      <c r="L1748" s="1"/>
      <c r="N1748" s="1"/>
      <c r="O1748" s="1"/>
      <c r="P1748" s="3" t="s">
        <v>26</v>
      </c>
      <c r="Q1748" s="1"/>
    </row>
    <row r="1749" spans="1:17" ht="42" x14ac:dyDescent="0.15">
      <c r="A1749" s="2">
        <v>43935.961681620371</v>
      </c>
      <c r="B1749" s="3" t="s">
        <v>22</v>
      </c>
      <c r="C1749" s="3" t="s">
        <v>17</v>
      </c>
      <c r="D1749" s="3" t="s">
        <v>68</v>
      </c>
      <c r="E1749" s="1" t="s">
        <v>2710</v>
      </c>
      <c r="F1749" s="1"/>
      <c r="I1749" s="1"/>
      <c r="L1749" s="1"/>
      <c r="N1749" s="1"/>
      <c r="O1749" s="1" t="s">
        <v>2711</v>
      </c>
      <c r="P1749" s="3" t="s">
        <v>26</v>
      </c>
      <c r="Q1749" s="1" t="s">
        <v>731</v>
      </c>
    </row>
    <row r="1750" spans="1:17" ht="98" x14ac:dyDescent="0.15">
      <c r="A1750" s="2">
        <v>43937.460675717593</v>
      </c>
      <c r="B1750" s="3" t="s">
        <v>22</v>
      </c>
      <c r="C1750" s="3" t="s">
        <v>31</v>
      </c>
      <c r="D1750" s="3" t="s">
        <v>23</v>
      </c>
      <c r="E1750" s="1" t="s">
        <v>2712</v>
      </c>
      <c r="F1750" s="1"/>
      <c r="I1750" s="1"/>
      <c r="L1750" s="1"/>
      <c r="N1750" s="1"/>
      <c r="O1750" s="1" t="s">
        <v>2713</v>
      </c>
      <c r="P1750" s="3" t="s">
        <v>26</v>
      </c>
      <c r="Q1750" s="1" t="s">
        <v>2714</v>
      </c>
    </row>
    <row r="1751" spans="1:17" ht="13" x14ac:dyDescent="0.15">
      <c r="A1751" s="2">
        <v>43937.97397201389</v>
      </c>
      <c r="B1751" s="3" t="s">
        <v>16</v>
      </c>
      <c r="C1751" s="3" t="s">
        <v>50</v>
      </c>
      <c r="D1751" s="3" t="s">
        <v>23</v>
      </c>
      <c r="E1751" s="1"/>
      <c r="F1751" s="1"/>
      <c r="I1751" s="1"/>
      <c r="J1751" s="3" t="s">
        <v>18</v>
      </c>
      <c r="K1751" s="3" t="s">
        <v>19</v>
      </c>
      <c r="L1751" s="1"/>
      <c r="N1751" s="1"/>
      <c r="O1751" s="1"/>
      <c r="P1751" s="3" t="s">
        <v>26</v>
      </c>
      <c r="Q1751" s="1"/>
    </row>
    <row r="1752" spans="1:17" ht="42" x14ac:dyDescent="0.15">
      <c r="A1752" s="2">
        <v>43938.898426157408</v>
      </c>
      <c r="B1752" s="3" t="s">
        <v>22</v>
      </c>
      <c r="C1752" s="3" t="s">
        <v>17</v>
      </c>
      <c r="D1752" s="9" t="s">
        <v>368</v>
      </c>
      <c r="E1752" s="1" t="s">
        <v>2715</v>
      </c>
      <c r="F1752" s="1"/>
      <c r="I1752" s="1"/>
      <c r="L1752" s="1"/>
      <c r="N1752" s="1"/>
      <c r="O1752" s="1" t="s">
        <v>2716</v>
      </c>
      <c r="P1752" s="3" t="s">
        <v>26</v>
      </c>
      <c r="Q1752" s="1" t="s">
        <v>2717</v>
      </c>
    </row>
    <row r="1753" spans="1:17" ht="14" x14ac:dyDescent="0.15">
      <c r="A1753" s="2">
        <v>43939.138472037041</v>
      </c>
      <c r="B1753" s="3" t="s">
        <v>16</v>
      </c>
      <c r="C1753" s="3" t="s">
        <v>29</v>
      </c>
      <c r="D1753" s="3" t="s">
        <v>68</v>
      </c>
      <c r="E1753" s="1" t="s">
        <v>21</v>
      </c>
      <c r="F1753" s="1"/>
      <c r="I1753" s="1"/>
      <c r="J1753" s="3" t="s">
        <v>161</v>
      </c>
      <c r="K1753" s="3" t="s">
        <v>19</v>
      </c>
      <c r="L1753" s="1" t="s">
        <v>21</v>
      </c>
      <c r="N1753" s="1"/>
      <c r="O1753" s="1"/>
      <c r="P1753" s="3" t="s">
        <v>20</v>
      </c>
      <c r="Q1753" s="1" t="s">
        <v>153</v>
      </c>
    </row>
    <row r="1754" spans="1:17" ht="28" x14ac:dyDescent="0.15">
      <c r="A1754" s="2">
        <v>43939.433563113431</v>
      </c>
      <c r="B1754" s="3" t="s">
        <v>37</v>
      </c>
      <c r="C1754" s="3" t="s">
        <v>17</v>
      </c>
      <c r="D1754" s="3" t="s">
        <v>23</v>
      </c>
      <c r="E1754" s="1" t="s">
        <v>2718</v>
      </c>
      <c r="F1754" s="1"/>
      <c r="I1754" s="1"/>
      <c r="J1754" s="3" t="s">
        <v>43</v>
      </c>
      <c r="K1754" s="3" t="s">
        <v>19</v>
      </c>
      <c r="L1754" s="1" t="s">
        <v>2719</v>
      </c>
      <c r="M1754" s="3" t="s">
        <v>26</v>
      </c>
      <c r="N1754" s="1"/>
      <c r="O1754" s="1"/>
      <c r="P1754" s="3" t="s">
        <v>26</v>
      </c>
      <c r="Q1754" s="1" t="s">
        <v>2720</v>
      </c>
    </row>
    <row r="1755" spans="1:17" ht="56" x14ac:dyDescent="0.15">
      <c r="A1755" s="2">
        <v>43939.657858599538</v>
      </c>
      <c r="B1755" s="3" t="s">
        <v>16</v>
      </c>
      <c r="C1755" s="3" t="s">
        <v>17</v>
      </c>
      <c r="D1755" s="3" t="s">
        <v>68</v>
      </c>
      <c r="E1755" s="1" t="s">
        <v>2721</v>
      </c>
      <c r="F1755" s="1"/>
      <c r="I1755" s="1"/>
      <c r="J1755" s="3" t="s">
        <v>43</v>
      </c>
      <c r="K1755" s="3" t="s">
        <v>19</v>
      </c>
      <c r="L1755" s="1" t="s">
        <v>2722</v>
      </c>
      <c r="N1755" s="1"/>
      <c r="O1755" s="1"/>
      <c r="P1755" s="3" t="s">
        <v>26</v>
      </c>
      <c r="Q1755" s="1"/>
    </row>
    <row r="1756" spans="1:17" ht="98" x14ac:dyDescent="0.15">
      <c r="A1756" s="2">
        <v>43940.155369502318</v>
      </c>
      <c r="B1756" s="3" t="s">
        <v>22</v>
      </c>
      <c r="C1756" s="3" t="s">
        <v>2723</v>
      </c>
      <c r="D1756" s="3" t="s">
        <v>68</v>
      </c>
      <c r="E1756" s="1" t="s">
        <v>2724</v>
      </c>
      <c r="F1756" s="1"/>
      <c r="I1756" s="1"/>
      <c r="L1756" s="1"/>
      <c r="N1756" s="1"/>
      <c r="O1756" s="1" t="s">
        <v>2725</v>
      </c>
      <c r="P1756" s="3" t="s">
        <v>26</v>
      </c>
      <c r="Q1756" s="1" t="s">
        <v>2726</v>
      </c>
    </row>
    <row r="1757" spans="1:17" ht="28" x14ac:dyDescent="0.15">
      <c r="A1757" s="2">
        <v>43940.867711354163</v>
      </c>
      <c r="B1757" s="3" t="s">
        <v>16</v>
      </c>
      <c r="C1757" s="3" t="s">
        <v>19</v>
      </c>
      <c r="D1757" s="3" t="s">
        <v>23</v>
      </c>
      <c r="E1757" s="1" t="s">
        <v>2727</v>
      </c>
      <c r="F1757" s="1"/>
      <c r="I1757" s="1"/>
      <c r="J1757" s="3" t="s">
        <v>36</v>
      </c>
      <c r="K1757" s="3" t="s">
        <v>19</v>
      </c>
      <c r="L1757" s="1" t="s">
        <v>2728</v>
      </c>
      <c r="N1757" s="1"/>
      <c r="O1757" s="1"/>
      <c r="P1757" s="3" t="s">
        <v>20</v>
      </c>
      <c r="Q1757" s="1" t="s">
        <v>2729</v>
      </c>
    </row>
    <row r="1758" spans="1:17" ht="28" x14ac:dyDescent="0.15">
      <c r="A1758" s="2">
        <v>43940.901395891204</v>
      </c>
      <c r="B1758" s="3" t="s">
        <v>16</v>
      </c>
      <c r="C1758" s="3" t="s">
        <v>17</v>
      </c>
      <c r="D1758" s="3" t="s">
        <v>23</v>
      </c>
      <c r="E1758" s="1" t="s">
        <v>2730</v>
      </c>
      <c r="F1758" s="1"/>
      <c r="I1758" s="1"/>
      <c r="J1758" s="3" t="s">
        <v>43</v>
      </c>
      <c r="K1758" s="3" t="s">
        <v>19</v>
      </c>
      <c r="L1758" s="1"/>
      <c r="N1758" s="1"/>
      <c r="O1758" s="1"/>
      <c r="P1758" s="3" t="s">
        <v>26</v>
      </c>
      <c r="Q1758" s="1"/>
    </row>
    <row r="1759" spans="1:17" ht="98" x14ac:dyDescent="0.15">
      <c r="A1759" s="2">
        <v>43941.450440081018</v>
      </c>
      <c r="B1759" s="3" t="s">
        <v>16</v>
      </c>
      <c r="C1759" s="3" t="s">
        <v>37</v>
      </c>
      <c r="D1759" s="3" t="s">
        <v>23</v>
      </c>
      <c r="E1759" s="1" t="s">
        <v>2731</v>
      </c>
      <c r="F1759" s="1"/>
      <c r="I1759" s="1"/>
      <c r="J1759" s="3" t="s">
        <v>18</v>
      </c>
      <c r="K1759" s="3" t="s">
        <v>2732</v>
      </c>
      <c r="L1759" s="1" t="s">
        <v>2733</v>
      </c>
      <c r="N1759" s="1"/>
      <c r="O1759" s="1"/>
      <c r="P1759" s="3" t="s">
        <v>26</v>
      </c>
      <c r="Q1759" s="1"/>
    </row>
    <row r="1760" spans="1:17" ht="13" x14ac:dyDescent="0.15">
      <c r="A1760" s="2">
        <v>43941.459197002318</v>
      </c>
      <c r="B1760" s="3" t="s">
        <v>37</v>
      </c>
      <c r="C1760" s="3" t="s">
        <v>29</v>
      </c>
      <c r="D1760" s="3" t="s">
        <v>23</v>
      </c>
      <c r="E1760" s="1"/>
      <c r="F1760" s="1"/>
      <c r="I1760" s="1"/>
      <c r="L1760" s="1"/>
      <c r="M1760" s="3" t="s">
        <v>20</v>
      </c>
      <c r="N1760" s="1"/>
      <c r="O1760" s="1"/>
      <c r="P1760" s="3" t="s">
        <v>26</v>
      </c>
      <c r="Q1760" s="1"/>
    </row>
    <row r="1761" spans="1:17" ht="14" x14ac:dyDescent="0.15">
      <c r="A1761" s="2">
        <v>43942.357402615744</v>
      </c>
      <c r="B1761" s="3" t="s">
        <v>22</v>
      </c>
      <c r="C1761" s="3" t="s">
        <v>29</v>
      </c>
      <c r="D1761" s="3" t="s">
        <v>68</v>
      </c>
      <c r="E1761" s="1" t="s">
        <v>1962</v>
      </c>
      <c r="F1761" s="1"/>
      <c r="I1761" s="1"/>
      <c r="L1761" s="1"/>
      <c r="N1761" s="1"/>
      <c r="O1761" s="1" t="s">
        <v>2734</v>
      </c>
      <c r="P1761" s="3" t="s">
        <v>21</v>
      </c>
      <c r="Q1761" s="1" t="s">
        <v>155</v>
      </c>
    </row>
    <row r="1762" spans="1:17" ht="28" x14ac:dyDescent="0.15">
      <c r="A1762" s="2">
        <v>43944.039493958335</v>
      </c>
      <c r="B1762" s="3" t="s">
        <v>37</v>
      </c>
      <c r="C1762" s="3" t="s">
        <v>50</v>
      </c>
      <c r="D1762" s="3" t="s">
        <v>68</v>
      </c>
      <c r="E1762" s="1" t="s">
        <v>2735</v>
      </c>
      <c r="F1762" s="1"/>
      <c r="I1762" s="1"/>
      <c r="L1762" s="1"/>
      <c r="M1762" s="3" t="s">
        <v>20</v>
      </c>
      <c r="N1762" s="1" t="s">
        <v>2736</v>
      </c>
      <c r="O1762" s="1"/>
      <c r="P1762" s="3" t="s">
        <v>20</v>
      </c>
      <c r="Q1762" s="1" t="s">
        <v>1614</v>
      </c>
    </row>
    <row r="1763" spans="1:17" ht="13" x14ac:dyDescent="0.15">
      <c r="A1763" s="2">
        <v>43944.933761203705</v>
      </c>
      <c r="B1763" s="3" t="s">
        <v>22</v>
      </c>
      <c r="C1763" s="3" t="s">
        <v>19</v>
      </c>
      <c r="D1763" s="3" t="s">
        <v>23</v>
      </c>
      <c r="E1763" s="1"/>
      <c r="F1763" s="1"/>
      <c r="I1763" s="1"/>
      <c r="L1763" s="1"/>
      <c r="N1763" s="1"/>
      <c r="O1763" s="1"/>
      <c r="P1763" s="3" t="s">
        <v>26</v>
      </c>
      <c r="Q1763" s="1"/>
    </row>
    <row r="1764" spans="1:17" ht="13" x14ac:dyDescent="0.15">
      <c r="A1764" s="2">
        <v>43945.135137627316</v>
      </c>
      <c r="B1764" s="3" t="s">
        <v>16</v>
      </c>
      <c r="C1764" s="3" t="s">
        <v>173</v>
      </c>
      <c r="D1764" s="3" t="s">
        <v>23</v>
      </c>
      <c r="E1764" s="1"/>
      <c r="F1764" s="1"/>
      <c r="I1764" s="1"/>
      <c r="J1764" s="3" t="s">
        <v>18</v>
      </c>
      <c r="K1764" s="3" t="s">
        <v>19</v>
      </c>
      <c r="L1764" s="1"/>
      <c r="N1764" s="1"/>
      <c r="O1764" s="1"/>
      <c r="P1764" s="3" t="s">
        <v>26</v>
      </c>
      <c r="Q1764" s="1"/>
    </row>
    <row r="1765" spans="1:17" ht="14" x14ac:dyDescent="0.15">
      <c r="A1765" s="2">
        <v>43945.662758715276</v>
      </c>
      <c r="B1765" s="3" t="s">
        <v>22</v>
      </c>
      <c r="C1765" s="3" t="s">
        <v>295</v>
      </c>
      <c r="D1765" s="3" t="s">
        <v>23</v>
      </c>
      <c r="E1765" s="1"/>
      <c r="F1765" s="1"/>
      <c r="I1765" s="1"/>
      <c r="L1765" s="1"/>
      <c r="N1765" s="1"/>
      <c r="O1765" s="1" t="s">
        <v>2737</v>
      </c>
      <c r="P1765" s="3" t="s">
        <v>26</v>
      </c>
      <c r="Q1765" s="1"/>
    </row>
    <row r="1766" spans="1:17" ht="28" x14ac:dyDescent="0.15">
      <c r="A1766" s="2">
        <v>43946.672273379634</v>
      </c>
      <c r="B1766" s="3" t="s">
        <v>22</v>
      </c>
      <c r="C1766" s="3" t="s">
        <v>50</v>
      </c>
      <c r="D1766" s="9" t="s">
        <v>368</v>
      </c>
      <c r="E1766" s="1"/>
      <c r="F1766" s="1"/>
      <c r="I1766" s="1"/>
      <c r="L1766" s="1"/>
      <c r="N1766" s="1"/>
      <c r="O1766" s="1" t="s">
        <v>2738</v>
      </c>
      <c r="P1766" s="3" t="s">
        <v>26</v>
      </c>
      <c r="Q1766" s="1"/>
    </row>
    <row r="1767" spans="1:17" ht="13" x14ac:dyDescent="0.15">
      <c r="A1767" s="2">
        <v>43946.679382754628</v>
      </c>
      <c r="B1767" s="3" t="s">
        <v>37</v>
      </c>
      <c r="C1767" s="3" t="s">
        <v>156</v>
      </c>
      <c r="D1767" s="3" t="s">
        <v>23</v>
      </c>
      <c r="E1767" s="1"/>
      <c r="F1767" s="1"/>
      <c r="I1767" s="1"/>
      <c r="L1767" s="1"/>
      <c r="M1767" s="3" t="s">
        <v>26</v>
      </c>
      <c r="N1767" s="1"/>
      <c r="O1767" s="1"/>
      <c r="P1767" s="3" t="s">
        <v>26</v>
      </c>
      <c r="Q1767" s="1"/>
    </row>
    <row r="1768" spans="1:17" ht="13" x14ac:dyDescent="0.15">
      <c r="A1768" s="2">
        <v>43947.008071585646</v>
      </c>
      <c r="B1768" s="3" t="s">
        <v>16</v>
      </c>
      <c r="C1768" s="3" t="s">
        <v>17</v>
      </c>
      <c r="D1768" s="3" t="s">
        <v>23</v>
      </c>
      <c r="E1768" s="1"/>
      <c r="F1768" s="1"/>
      <c r="I1768" s="1"/>
      <c r="J1768" s="3" t="s">
        <v>18</v>
      </c>
      <c r="K1768" s="3" t="s">
        <v>19</v>
      </c>
      <c r="L1768" s="1"/>
      <c r="N1768" s="1"/>
      <c r="O1768" s="1"/>
      <c r="P1768" s="3" t="s">
        <v>26</v>
      </c>
      <c r="Q1768" s="1"/>
    </row>
    <row r="1769" spans="1:17" ht="14" x14ac:dyDescent="0.15">
      <c r="A1769" s="2">
        <v>43947.633935358797</v>
      </c>
      <c r="B1769" s="3" t="s">
        <v>22</v>
      </c>
      <c r="C1769" s="3" t="s">
        <v>19</v>
      </c>
      <c r="D1769" s="3" t="s">
        <v>68</v>
      </c>
      <c r="E1769" s="1" t="s">
        <v>2739</v>
      </c>
      <c r="F1769" s="1"/>
      <c r="I1769" s="1"/>
      <c r="L1769" s="1"/>
      <c r="N1769" s="1"/>
      <c r="O1769" s="1" t="s">
        <v>2740</v>
      </c>
      <c r="P1769" s="3" t="s">
        <v>20</v>
      </c>
      <c r="Q1769" s="1"/>
    </row>
    <row r="1770" spans="1:17" ht="13" x14ac:dyDescent="0.15">
      <c r="A1770" s="2">
        <v>43947.889421921296</v>
      </c>
      <c r="B1770" s="3" t="s">
        <v>16</v>
      </c>
      <c r="C1770" s="3" t="s">
        <v>29</v>
      </c>
      <c r="D1770" s="3" t="s">
        <v>68</v>
      </c>
      <c r="E1770" s="1"/>
      <c r="F1770" s="1"/>
      <c r="I1770" s="1"/>
      <c r="J1770" s="3" t="s">
        <v>43</v>
      </c>
      <c r="K1770" s="3" t="s">
        <v>19</v>
      </c>
      <c r="L1770" s="1"/>
      <c r="N1770" s="1"/>
      <c r="O1770" s="1"/>
      <c r="P1770" s="3" t="s">
        <v>26</v>
      </c>
      <c r="Q1770" s="1"/>
    </row>
    <row r="1771" spans="1:17" ht="14" x14ac:dyDescent="0.15">
      <c r="A1771" s="2">
        <v>43948.263478472218</v>
      </c>
      <c r="B1771" s="3" t="s">
        <v>22</v>
      </c>
      <c r="C1771" s="3" t="s">
        <v>317</v>
      </c>
      <c r="D1771" s="3" t="s">
        <v>68</v>
      </c>
      <c r="E1771" s="1"/>
      <c r="F1771" s="1"/>
      <c r="I1771" s="1"/>
      <c r="L1771" s="1"/>
      <c r="N1771" s="1"/>
      <c r="O1771" s="1" t="s">
        <v>1172</v>
      </c>
      <c r="P1771" s="3" t="s">
        <v>26</v>
      </c>
      <c r="Q1771" s="1"/>
    </row>
    <row r="1772" spans="1:17" ht="13" x14ac:dyDescent="0.15">
      <c r="A1772" s="2">
        <v>43948.597791180553</v>
      </c>
      <c r="B1772" s="3" t="s">
        <v>16</v>
      </c>
      <c r="C1772" s="3" t="s">
        <v>19</v>
      </c>
      <c r="D1772" s="3" t="s">
        <v>23</v>
      </c>
      <c r="E1772" s="1"/>
      <c r="F1772" s="1"/>
      <c r="I1772" s="1"/>
      <c r="J1772" s="3" t="s">
        <v>18</v>
      </c>
      <c r="K1772" s="3" t="s">
        <v>19</v>
      </c>
      <c r="L1772" s="1"/>
      <c r="N1772" s="1"/>
      <c r="O1772" s="1"/>
      <c r="P1772" s="3" t="s">
        <v>26</v>
      </c>
      <c r="Q1772" s="1"/>
    </row>
    <row r="1773" spans="1:17" ht="13" x14ac:dyDescent="0.15">
      <c r="A1773" s="2">
        <v>43949.053065162036</v>
      </c>
      <c r="B1773" s="3" t="s">
        <v>16</v>
      </c>
      <c r="C1773" s="3" t="s">
        <v>19</v>
      </c>
      <c r="D1773" s="3" t="s">
        <v>68</v>
      </c>
      <c r="E1773" s="1"/>
      <c r="F1773" s="1"/>
      <c r="I1773" s="1"/>
      <c r="J1773" s="3" t="s">
        <v>18</v>
      </c>
      <c r="K1773" s="3" t="s">
        <v>19</v>
      </c>
      <c r="L1773" s="1"/>
      <c r="N1773" s="1"/>
      <c r="O1773" s="1"/>
      <c r="P1773" s="3" t="s">
        <v>20</v>
      </c>
      <c r="Q1773" s="1"/>
    </row>
    <row r="1774" spans="1:17" ht="14" x14ac:dyDescent="0.15">
      <c r="A1774" s="2">
        <v>43949.848833993055</v>
      </c>
      <c r="B1774" s="3" t="s">
        <v>22</v>
      </c>
      <c r="C1774" s="3" t="s">
        <v>19</v>
      </c>
      <c r="D1774" s="3" t="s">
        <v>68</v>
      </c>
      <c r="E1774" s="1" t="s">
        <v>2741</v>
      </c>
      <c r="F1774" s="1"/>
      <c r="I1774" s="1"/>
      <c r="L1774" s="1"/>
      <c r="N1774" s="1"/>
      <c r="O1774" s="1" t="s">
        <v>137</v>
      </c>
      <c r="P1774" s="3" t="s">
        <v>21</v>
      </c>
      <c r="Q1774" s="1"/>
    </row>
    <row r="1775" spans="1:17" ht="42" x14ac:dyDescent="0.15">
      <c r="A1775" s="2">
        <v>43950.613418229172</v>
      </c>
      <c r="B1775" s="3" t="s">
        <v>16</v>
      </c>
      <c r="C1775" s="3" t="s">
        <v>17</v>
      </c>
      <c r="D1775" s="3" t="s">
        <v>424</v>
      </c>
      <c r="E1775" s="1" t="s">
        <v>2742</v>
      </c>
      <c r="F1775" s="1"/>
      <c r="I1775" s="1"/>
      <c r="J1775" s="3" t="s">
        <v>18</v>
      </c>
      <c r="K1775" s="3" t="s">
        <v>19</v>
      </c>
      <c r="L1775" s="1" t="s">
        <v>2743</v>
      </c>
      <c r="N1775" s="1"/>
      <c r="O1775" s="1"/>
      <c r="P1775" s="3" t="s">
        <v>26</v>
      </c>
      <c r="Q1775" s="1" t="s">
        <v>2744</v>
      </c>
    </row>
    <row r="1776" spans="1:17" ht="14" x14ac:dyDescent="0.15">
      <c r="A1776" s="2">
        <v>43950.71038005787</v>
      </c>
      <c r="B1776" s="3" t="s">
        <v>16</v>
      </c>
      <c r="C1776" s="3" t="s">
        <v>29</v>
      </c>
      <c r="D1776" s="3" t="s">
        <v>23</v>
      </c>
      <c r="E1776" s="1"/>
      <c r="F1776" s="1"/>
      <c r="I1776" s="1"/>
      <c r="J1776" s="3" t="s">
        <v>43</v>
      </c>
      <c r="K1776" s="3" t="s">
        <v>19</v>
      </c>
      <c r="L1776" s="1" t="s">
        <v>2745</v>
      </c>
      <c r="N1776" s="1"/>
      <c r="O1776" s="1"/>
      <c r="P1776" s="3" t="s">
        <v>26</v>
      </c>
      <c r="Q1776" s="1"/>
    </row>
    <row r="1777" spans="1:17" ht="13" x14ac:dyDescent="0.15">
      <c r="A1777" s="2">
        <v>43951.72681393518</v>
      </c>
      <c r="B1777" s="3" t="s">
        <v>22</v>
      </c>
      <c r="C1777" s="3" t="s">
        <v>19</v>
      </c>
      <c r="D1777" s="3" t="s">
        <v>23</v>
      </c>
      <c r="E1777" s="1"/>
      <c r="F1777" s="1"/>
      <c r="I1777" s="1"/>
      <c r="L1777" s="1"/>
      <c r="N1777" s="1"/>
      <c r="O1777" s="1"/>
      <c r="P1777" s="3" t="s">
        <v>26</v>
      </c>
      <c r="Q1777" s="1"/>
    </row>
    <row r="1778" spans="1:17" ht="13" x14ac:dyDescent="0.15">
      <c r="A1778" s="2">
        <v>43952.39843288195</v>
      </c>
      <c r="B1778" s="3" t="s">
        <v>22</v>
      </c>
      <c r="C1778" s="3" t="s">
        <v>50</v>
      </c>
      <c r="D1778" s="3" t="s">
        <v>68</v>
      </c>
      <c r="E1778" s="1"/>
      <c r="F1778" s="1"/>
      <c r="I1778" s="1"/>
      <c r="L1778" s="1"/>
      <c r="N1778" s="1"/>
      <c r="O1778" s="1"/>
      <c r="P1778" s="3" t="s">
        <v>26</v>
      </c>
      <c r="Q1778" s="1"/>
    </row>
    <row r="1779" spans="1:17" ht="14" x14ac:dyDescent="0.15">
      <c r="A1779" s="2">
        <v>43952.761312962961</v>
      </c>
      <c r="B1779" s="3" t="s">
        <v>16</v>
      </c>
      <c r="C1779" s="3" t="s">
        <v>17</v>
      </c>
      <c r="D1779" s="3" t="s">
        <v>23</v>
      </c>
      <c r="E1779" s="1"/>
      <c r="F1779" s="1"/>
      <c r="I1779" s="1"/>
      <c r="J1779" s="3" t="s">
        <v>18</v>
      </c>
      <c r="K1779" s="3" t="s">
        <v>19</v>
      </c>
      <c r="L1779" s="1" t="s">
        <v>122</v>
      </c>
      <c r="N1779" s="1"/>
      <c r="O1779" s="1"/>
      <c r="P1779" s="3" t="s">
        <v>26</v>
      </c>
      <c r="Q1779" s="1" t="s">
        <v>2746</v>
      </c>
    </row>
    <row r="1780" spans="1:17" ht="14" x14ac:dyDescent="0.15">
      <c r="A1780" s="2">
        <v>43952.868702777778</v>
      </c>
      <c r="B1780" s="3" t="s">
        <v>22</v>
      </c>
      <c r="C1780" s="3" t="s">
        <v>19</v>
      </c>
      <c r="D1780" s="3" t="s">
        <v>23</v>
      </c>
      <c r="E1780" s="1"/>
      <c r="F1780" s="1"/>
      <c r="I1780" s="1"/>
      <c r="L1780" s="1"/>
      <c r="N1780" s="1"/>
      <c r="O1780" s="1" t="s">
        <v>50</v>
      </c>
      <c r="P1780" s="3" t="s">
        <v>26</v>
      </c>
      <c r="Q1780" s="1" t="s">
        <v>976</v>
      </c>
    </row>
    <row r="1781" spans="1:17" ht="28" x14ac:dyDescent="0.15">
      <c r="A1781" s="2">
        <v>43956.620891446757</v>
      </c>
      <c r="B1781" s="3" t="s">
        <v>22</v>
      </c>
      <c r="C1781" s="3" t="s">
        <v>50</v>
      </c>
      <c r="D1781" s="3" t="s">
        <v>23</v>
      </c>
      <c r="E1781" s="1" t="s">
        <v>2747</v>
      </c>
      <c r="F1781" s="1"/>
      <c r="I1781" s="1"/>
      <c r="L1781" s="1"/>
      <c r="N1781" s="1"/>
      <c r="O1781" s="1" t="s">
        <v>2748</v>
      </c>
      <c r="P1781" s="3" t="s">
        <v>26</v>
      </c>
      <c r="Q1781" s="1"/>
    </row>
    <row r="1782" spans="1:17" ht="84" x14ac:dyDescent="0.15">
      <c r="A1782" s="2">
        <v>43956.649957152782</v>
      </c>
      <c r="B1782" s="3" t="s">
        <v>16</v>
      </c>
      <c r="C1782" s="3" t="s">
        <v>29</v>
      </c>
      <c r="D1782" s="3" t="s">
        <v>23</v>
      </c>
      <c r="E1782" s="1" t="s">
        <v>2749</v>
      </c>
      <c r="F1782" s="1"/>
      <c r="I1782" s="1"/>
      <c r="J1782" s="3" t="s">
        <v>18</v>
      </c>
      <c r="K1782" s="3" t="s">
        <v>105</v>
      </c>
      <c r="L1782" s="1" t="s">
        <v>2750</v>
      </c>
      <c r="N1782" s="1"/>
      <c r="O1782" s="1"/>
      <c r="P1782" s="3" t="s">
        <v>26</v>
      </c>
      <c r="Q1782" s="1"/>
    </row>
    <row r="1783" spans="1:17" ht="14" x14ac:dyDescent="0.15">
      <c r="A1783" s="2">
        <v>43956.794069074072</v>
      </c>
      <c r="B1783" s="3" t="s">
        <v>37</v>
      </c>
      <c r="C1783" s="3" t="s">
        <v>29</v>
      </c>
      <c r="D1783" s="3" t="s">
        <v>68</v>
      </c>
      <c r="E1783" s="1" t="s">
        <v>2751</v>
      </c>
      <c r="F1783" s="1"/>
      <c r="I1783" s="1"/>
      <c r="L1783" s="1"/>
      <c r="M1783" s="3" t="s">
        <v>21</v>
      </c>
      <c r="N1783" s="1" t="s">
        <v>943</v>
      </c>
      <c r="O1783" s="1"/>
      <c r="P1783" s="3" t="s">
        <v>20</v>
      </c>
      <c r="Q1783" s="1" t="s">
        <v>155</v>
      </c>
    </row>
    <row r="1784" spans="1:17" ht="84" x14ac:dyDescent="0.15">
      <c r="A1784" s="2">
        <v>43957.44679696759</v>
      </c>
      <c r="B1784" s="3" t="s">
        <v>37</v>
      </c>
      <c r="C1784" s="3" t="s">
        <v>50</v>
      </c>
      <c r="D1784" s="3" t="s">
        <v>23</v>
      </c>
      <c r="E1784" s="1" t="s">
        <v>2752</v>
      </c>
      <c r="F1784" s="1"/>
      <c r="I1784" s="1"/>
      <c r="L1784" s="1"/>
      <c r="M1784" s="3" t="s">
        <v>20</v>
      </c>
      <c r="N1784" s="1" t="s">
        <v>2753</v>
      </c>
      <c r="O1784" s="1"/>
      <c r="P1784" s="3" t="s">
        <v>26</v>
      </c>
      <c r="Q1784" s="1" t="s">
        <v>2754</v>
      </c>
    </row>
    <row r="1785" spans="1:17" ht="13" x14ac:dyDescent="0.15">
      <c r="A1785" s="2">
        <v>43958.457690034724</v>
      </c>
      <c r="B1785" s="3" t="s">
        <v>22</v>
      </c>
      <c r="C1785" s="3" t="s">
        <v>29</v>
      </c>
      <c r="D1785" s="3" t="s">
        <v>23</v>
      </c>
      <c r="E1785" s="1"/>
      <c r="F1785" s="1"/>
      <c r="I1785" s="1"/>
      <c r="L1785" s="1"/>
      <c r="N1785" s="1"/>
      <c r="O1785" s="1"/>
      <c r="P1785" s="3" t="s">
        <v>26</v>
      </c>
      <c r="Q1785" s="1"/>
    </row>
    <row r="1786" spans="1:17" ht="70" x14ac:dyDescent="0.15">
      <c r="A1786" s="2">
        <v>43958.746374710652</v>
      </c>
      <c r="B1786" s="3" t="s">
        <v>22</v>
      </c>
      <c r="C1786" s="3" t="s">
        <v>50</v>
      </c>
      <c r="D1786" s="3" t="s">
        <v>68</v>
      </c>
      <c r="E1786" s="1" t="s">
        <v>2755</v>
      </c>
      <c r="F1786" s="1"/>
      <c r="I1786" s="1"/>
      <c r="L1786" s="1"/>
      <c r="N1786" s="1"/>
      <c r="O1786" s="1" t="s">
        <v>2756</v>
      </c>
      <c r="P1786" s="3" t="s">
        <v>26</v>
      </c>
      <c r="Q1786" s="1" t="s">
        <v>2757</v>
      </c>
    </row>
    <row r="1787" spans="1:17" ht="28" x14ac:dyDescent="0.15">
      <c r="A1787" s="2">
        <v>43959.926862361113</v>
      </c>
      <c r="B1787" s="3" t="s">
        <v>22</v>
      </c>
      <c r="C1787" s="3" t="s">
        <v>19</v>
      </c>
      <c r="D1787" s="3" t="s">
        <v>23</v>
      </c>
      <c r="E1787" s="1"/>
      <c r="F1787" s="1"/>
      <c r="I1787" s="1"/>
      <c r="L1787" s="1"/>
      <c r="N1787" s="1"/>
      <c r="O1787" s="1" t="s">
        <v>775</v>
      </c>
      <c r="P1787" s="3" t="s">
        <v>21</v>
      </c>
      <c r="Q1787" s="1" t="s">
        <v>2758</v>
      </c>
    </row>
    <row r="1788" spans="1:17" ht="13" x14ac:dyDescent="0.15">
      <c r="A1788" s="2">
        <v>43960.75652278935</v>
      </c>
      <c r="B1788" s="3" t="s">
        <v>16</v>
      </c>
      <c r="C1788" s="3" t="s">
        <v>19</v>
      </c>
      <c r="D1788" s="3" t="s">
        <v>23</v>
      </c>
      <c r="E1788" s="1"/>
      <c r="F1788" s="1"/>
      <c r="I1788" s="1"/>
      <c r="J1788" s="3" t="s">
        <v>43</v>
      </c>
      <c r="K1788" s="3" t="s">
        <v>19</v>
      </c>
      <c r="L1788" s="1"/>
      <c r="N1788" s="1"/>
      <c r="O1788" s="1"/>
      <c r="P1788" s="3" t="s">
        <v>26</v>
      </c>
      <c r="Q1788" s="1"/>
    </row>
    <row r="1789" spans="1:17" ht="14" x14ac:dyDescent="0.15">
      <c r="A1789" s="2">
        <v>43961.036110243054</v>
      </c>
      <c r="B1789" s="3" t="s">
        <v>22</v>
      </c>
      <c r="C1789" s="3" t="s">
        <v>17</v>
      </c>
      <c r="D1789" s="3" t="s">
        <v>23</v>
      </c>
      <c r="E1789" s="1"/>
      <c r="F1789" s="1"/>
      <c r="I1789" s="1"/>
      <c r="L1789" s="1"/>
      <c r="N1789" s="1"/>
      <c r="O1789" s="1" t="s">
        <v>122</v>
      </c>
      <c r="P1789" s="3" t="s">
        <v>20</v>
      </c>
      <c r="Q1789" s="1"/>
    </row>
    <row r="1790" spans="1:17" ht="13" x14ac:dyDescent="0.15">
      <c r="A1790" s="2">
        <v>43961.236311076384</v>
      </c>
      <c r="B1790" s="3" t="s">
        <v>97</v>
      </c>
      <c r="C1790" s="3" t="s">
        <v>101</v>
      </c>
      <c r="D1790" s="3" t="s">
        <v>23</v>
      </c>
      <c r="E1790" s="1"/>
      <c r="F1790" s="1"/>
      <c r="G1790" s="3" t="s">
        <v>43</v>
      </c>
      <c r="H1790" s="3" t="s">
        <v>26</v>
      </c>
      <c r="I1790" s="1"/>
      <c r="J1790" s="3" t="s">
        <v>43</v>
      </c>
      <c r="K1790" s="3" t="s">
        <v>105</v>
      </c>
      <c r="L1790" s="1"/>
      <c r="N1790" s="1"/>
      <c r="O1790" s="1"/>
      <c r="P1790" s="3" t="s">
        <v>26</v>
      </c>
      <c r="Q1790" s="1"/>
    </row>
    <row r="1791" spans="1:17" ht="42" x14ac:dyDescent="0.15">
      <c r="A1791" s="2">
        <v>43961.576062048611</v>
      </c>
      <c r="B1791" s="3" t="s">
        <v>22</v>
      </c>
      <c r="C1791" s="3" t="s">
        <v>19</v>
      </c>
      <c r="D1791" s="3" t="s">
        <v>68</v>
      </c>
      <c r="E1791" s="1" t="s">
        <v>2759</v>
      </c>
      <c r="F1791" s="1"/>
      <c r="I1791" s="1"/>
      <c r="L1791" s="1"/>
      <c r="N1791" s="1"/>
      <c r="O1791" s="1" t="s">
        <v>2760</v>
      </c>
      <c r="P1791" s="3" t="s">
        <v>20</v>
      </c>
      <c r="Q1791" s="1"/>
    </row>
    <row r="1792" spans="1:17" ht="14" x14ac:dyDescent="0.15">
      <c r="A1792" s="2">
        <v>43961.905102928242</v>
      </c>
      <c r="B1792" s="3" t="s">
        <v>22</v>
      </c>
      <c r="C1792" s="3" t="s">
        <v>37</v>
      </c>
      <c r="D1792" s="3" t="s">
        <v>472</v>
      </c>
      <c r="E1792" s="1" t="s">
        <v>2761</v>
      </c>
      <c r="F1792" s="1"/>
      <c r="I1792" s="1"/>
      <c r="L1792" s="1"/>
      <c r="N1792" s="1"/>
      <c r="O1792" s="1" t="s">
        <v>761</v>
      </c>
      <c r="P1792" s="3" t="s">
        <v>26</v>
      </c>
      <c r="Q1792" s="1" t="s">
        <v>2762</v>
      </c>
    </row>
    <row r="1793" spans="1:17" ht="182" x14ac:dyDescent="0.15">
      <c r="A1793" s="2">
        <v>43963.953852071762</v>
      </c>
      <c r="B1793" s="3" t="s">
        <v>22</v>
      </c>
      <c r="C1793" s="3" t="s">
        <v>19</v>
      </c>
      <c r="D1793" s="3" t="s">
        <v>23</v>
      </c>
      <c r="E1793" s="1" t="s">
        <v>2763</v>
      </c>
      <c r="F1793" s="1"/>
      <c r="I1793" s="1"/>
      <c r="L1793" s="1"/>
      <c r="N1793" s="1"/>
      <c r="O1793" s="1" t="s">
        <v>2764</v>
      </c>
      <c r="P1793" s="3" t="s">
        <v>26</v>
      </c>
      <c r="Q1793" s="1" t="s">
        <v>2765</v>
      </c>
    </row>
    <row r="1794" spans="1:17" ht="14" x14ac:dyDescent="0.15">
      <c r="A1794" s="2">
        <v>43964.467804629632</v>
      </c>
      <c r="B1794" s="3" t="s">
        <v>16</v>
      </c>
      <c r="C1794" s="3" t="s">
        <v>19</v>
      </c>
      <c r="D1794" s="3" t="s">
        <v>23</v>
      </c>
      <c r="E1794" s="1" t="s">
        <v>2766</v>
      </c>
      <c r="F1794" s="1"/>
      <c r="I1794" s="1"/>
      <c r="J1794" s="3" t="s">
        <v>18</v>
      </c>
      <c r="K1794" s="3" t="s">
        <v>19</v>
      </c>
      <c r="L1794" s="1" t="s">
        <v>2767</v>
      </c>
      <c r="N1794" s="1"/>
      <c r="O1794" s="1"/>
      <c r="P1794" s="3" t="s">
        <v>26</v>
      </c>
      <c r="Q1794" s="1" t="s">
        <v>479</v>
      </c>
    </row>
    <row r="1795" spans="1:17" ht="42" x14ac:dyDescent="0.15">
      <c r="A1795" s="2">
        <v>43965.370480173609</v>
      </c>
      <c r="B1795" s="3" t="s">
        <v>16</v>
      </c>
      <c r="C1795" s="3" t="s">
        <v>29</v>
      </c>
      <c r="D1795" s="3" t="s">
        <v>23</v>
      </c>
      <c r="E1795" s="1" t="s">
        <v>2768</v>
      </c>
      <c r="F1795" s="1"/>
      <c r="I1795" s="1"/>
      <c r="J1795" s="3" t="s">
        <v>36</v>
      </c>
      <c r="K1795" s="3" t="s">
        <v>2769</v>
      </c>
      <c r="L1795" s="1" t="s">
        <v>2770</v>
      </c>
      <c r="N1795" s="1"/>
      <c r="O1795" s="1"/>
      <c r="P1795" s="3" t="s">
        <v>26</v>
      </c>
      <c r="Q1795" s="1" t="s">
        <v>2771</v>
      </c>
    </row>
    <row r="1796" spans="1:17" ht="84" x14ac:dyDescent="0.15">
      <c r="A1796" s="2">
        <v>43965.941775821761</v>
      </c>
      <c r="B1796" s="3" t="s">
        <v>16</v>
      </c>
      <c r="C1796" s="3" t="s">
        <v>29</v>
      </c>
      <c r="D1796" s="3" t="s">
        <v>23</v>
      </c>
      <c r="E1796" s="1" t="s">
        <v>2772</v>
      </c>
      <c r="F1796" s="1"/>
      <c r="I1796" s="1"/>
      <c r="J1796" s="3" t="s">
        <v>18</v>
      </c>
      <c r="K1796" s="3" t="s">
        <v>19</v>
      </c>
      <c r="L1796" s="1" t="s">
        <v>2773</v>
      </c>
      <c r="N1796" s="1"/>
      <c r="O1796" s="1"/>
      <c r="P1796" s="3" t="s">
        <v>26</v>
      </c>
      <c r="Q1796" s="1" t="s">
        <v>2774</v>
      </c>
    </row>
    <row r="1797" spans="1:17" ht="70" x14ac:dyDescent="0.15">
      <c r="A1797" s="2">
        <v>43966.129256574073</v>
      </c>
      <c r="B1797" s="3" t="s">
        <v>16</v>
      </c>
      <c r="C1797" s="3" t="s">
        <v>29</v>
      </c>
      <c r="D1797" s="3" t="s">
        <v>23</v>
      </c>
      <c r="E1797" s="1" t="s">
        <v>2775</v>
      </c>
      <c r="F1797" s="1"/>
      <c r="I1797" s="1"/>
      <c r="J1797" s="3" t="s">
        <v>18</v>
      </c>
      <c r="K1797" s="3" t="s">
        <v>19</v>
      </c>
      <c r="L1797" s="1" t="s">
        <v>2776</v>
      </c>
      <c r="N1797" s="1"/>
      <c r="O1797" s="1"/>
      <c r="P1797" s="3" t="s">
        <v>26</v>
      </c>
      <c r="Q1797" s="1" t="s">
        <v>2777</v>
      </c>
    </row>
    <row r="1798" spans="1:17" ht="42" x14ac:dyDescent="0.15">
      <c r="A1798" s="2">
        <v>43967.051679317126</v>
      </c>
      <c r="B1798" s="3" t="s">
        <v>22</v>
      </c>
      <c r="C1798" s="3" t="s">
        <v>17</v>
      </c>
      <c r="D1798" s="3" t="s">
        <v>23</v>
      </c>
      <c r="E1798" s="1" t="s">
        <v>2778</v>
      </c>
      <c r="F1798" s="1"/>
      <c r="I1798" s="1"/>
      <c r="L1798" s="1"/>
      <c r="N1798" s="1"/>
      <c r="O1798" s="1" t="s">
        <v>2779</v>
      </c>
      <c r="P1798" s="3" t="s">
        <v>26</v>
      </c>
      <c r="Q1798" s="1"/>
    </row>
    <row r="1799" spans="1:17" ht="98" x14ac:dyDescent="0.15">
      <c r="A1799" s="2">
        <v>43969.511047002314</v>
      </c>
      <c r="B1799" s="3" t="s">
        <v>16</v>
      </c>
      <c r="C1799" s="3" t="s">
        <v>29</v>
      </c>
      <c r="D1799" s="3" t="s">
        <v>23</v>
      </c>
      <c r="E1799" s="1" t="s">
        <v>2780</v>
      </c>
      <c r="F1799" s="1"/>
      <c r="I1799" s="1"/>
      <c r="J1799" s="3" t="s">
        <v>18</v>
      </c>
      <c r="K1799" s="3" t="s">
        <v>19</v>
      </c>
      <c r="L1799" s="1" t="s">
        <v>2781</v>
      </c>
      <c r="N1799" s="1"/>
      <c r="O1799" s="1"/>
      <c r="P1799" s="3" t="s">
        <v>26</v>
      </c>
      <c r="Q1799" s="1" t="s">
        <v>2782</v>
      </c>
    </row>
    <row r="1800" spans="1:17" ht="13" x14ac:dyDescent="0.15">
      <c r="A1800" s="2">
        <v>43969.559349675925</v>
      </c>
      <c r="B1800" s="3" t="s">
        <v>22</v>
      </c>
      <c r="C1800" s="3" t="s">
        <v>50</v>
      </c>
      <c r="D1800" s="3" t="s">
        <v>23</v>
      </c>
      <c r="E1800" s="1"/>
      <c r="F1800" s="1"/>
      <c r="I1800" s="1"/>
      <c r="L1800" s="1"/>
      <c r="N1800" s="1"/>
      <c r="O1800" s="1"/>
      <c r="P1800" s="3" t="s">
        <v>26</v>
      </c>
      <c r="Q1800" s="1"/>
    </row>
    <row r="1801" spans="1:17" ht="28" x14ac:dyDescent="0.15">
      <c r="A1801" s="2">
        <v>43969.581029641202</v>
      </c>
      <c r="B1801" s="3" t="s">
        <v>22</v>
      </c>
      <c r="C1801" s="3" t="s">
        <v>29</v>
      </c>
      <c r="D1801" s="3" t="s">
        <v>23</v>
      </c>
      <c r="E1801" s="1" t="s">
        <v>2783</v>
      </c>
      <c r="F1801" s="1"/>
      <c r="I1801" s="1"/>
      <c r="L1801" s="1"/>
      <c r="N1801" s="1"/>
      <c r="O1801" s="1" t="s">
        <v>2784</v>
      </c>
      <c r="P1801" s="3" t="s">
        <v>26</v>
      </c>
      <c r="Q1801" s="1" t="s">
        <v>2785</v>
      </c>
    </row>
    <row r="1802" spans="1:17" ht="13" x14ac:dyDescent="0.15">
      <c r="A1802" s="2">
        <v>43971.161608576389</v>
      </c>
      <c r="B1802" s="3" t="s">
        <v>37</v>
      </c>
      <c r="C1802" s="3" t="s">
        <v>17</v>
      </c>
      <c r="D1802" s="3" t="s">
        <v>23</v>
      </c>
      <c r="E1802" s="1"/>
      <c r="F1802" s="1"/>
      <c r="I1802" s="1"/>
      <c r="L1802" s="1"/>
      <c r="M1802" s="3" t="s">
        <v>20</v>
      </c>
      <c r="N1802" s="1"/>
      <c r="O1802" s="1"/>
      <c r="P1802" s="3" t="s">
        <v>26</v>
      </c>
      <c r="Q1802" s="1"/>
    </row>
    <row r="1803" spans="1:17" ht="84" x14ac:dyDescent="0.15">
      <c r="A1803" s="2">
        <v>43971.722591712962</v>
      </c>
      <c r="B1803" s="3" t="s">
        <v>22</v>
      </c>
      <c r="C1803" s="3" t="s">
        <v>17</v>
      </c>
      <c r="D1803" s="3" t="s">
        <v>23</v>
      </c>
      <c r="E1803" s="1"/>
      <c r="F1803" s="1"/>
      <c r="I1803" s="1"/>
      <c r="L1803" s="1"/>
      <c r="N1803" s="1"/>
      <c r="O1803" s="1" t="s">
        <v>2786</v>
      </c>
      <c r="P1803" s="3" t="s">
        <v>26</v>
      </c>
      <c r="Q1803" s="1"/>
    </row>
    <row r="1804" spans="1:17" ht="42" x14ac:dyDescent="0.15">
      <c r="A1804" s="2">
        <v>43972.551247754629</v>
      </c>
      <c r="B1804" s="3" t="s">
        <v>16</v>
      </c>
      <c r="C1804" s="3" t="s">
        <v>2787</v>
      </c>
      <c r="D1804" s="3" t="s">
        <v>472</v>
      </c>
      <c r="E1804" s="1" t="s">
        <v>2788</v>
      </c>
      <c r="F1804" s="1"/>
      <c r="I1804" s="1"/>
      <c r="J1804" s="3" t="s">
        <v>43</v>
      </c>
      <c r="K1804" s="3" t="s">
        <v>105</v>
      </c>
      <c r="L1804" s="1" t="s">
        <v>2789</v>
      </c>
      <c r="N1804" s="1"/>
      <c r="O1804" s="1"/>
      <c r="P1804" s="3" t="s">
        <v>26</v>
      </c>
      <c r="Q1804" s="1" t="s">
        <v>2790</v>
      </c>
    </row>
    <row r="1805" spans="1:17" ht="14" x14ac:dyDescent="0.15">
      <c r="A1805" s="2">
        <v>43972.916117199071</v>
      </c>
      <c r="B1805" s="3" t="s">
        <v>22</v>
      </c>
      <c r="C1805" s="3" t="s">
        <v>180</v>
      </c>
      <c r="D1805" s="3" t="s">
        <v>68</v>
      </c>
      <c r="E1805" s="1" t="s">
        <v>2791</v>
      </c>
      <c r="F1805" s="1"/>
      <c r="I1805" s="1"/>
      <c r="L1805" s="1"/>
      <c r="N1805" s="1"/>
      <c r="O1805" s="1" t="s">
        <v>2791</v>
      </c>
      <c r="P1805" s="3" t="s">
        <v>26</v>
      </c>
      <c r="Q1805" s="1"/>
    </row>
    <row r="1806" spans="1:17" ht="13" x14ac:dyDescent="0.15">
      <c r="A1806" s="2">
        <v>43973.50602148148</v>
      </c>
      <c r="B1806" s="3" t="s">
        <v>16</v>
      </c>
      <c r="C1806" s="3" t="s">
        <v>411</v>
      </c>
      <c r="D1806" s="3" t="s">
        <v>23</v>
      </c>
      <c r="E1806" s="1"/>
      <c r="F1806" s="1"/>
      <c r="I1806" s="1"/>
      <c r="J1806" s="3" t="s">
        <v>18</v>
      </c>
      <c r="K1806" s="3" t="s">
        <v>105</v>
      </c>
      <c r="L1806" s="1"/>
      <c r="N1806" s="1"/>
      <c r="O1806" s="1"/>
      <c r="P1806" s="3" t="s">
        <v>26</v>
      </c>
      <c r="Q1806" s="1"/>
    </row>
    <row r="1807" spans="1:17" ht="28" x14ac:dyDescent="0.15">
      <c r="A1807" s="2">
        <v>43974.765978726849</v>
      </c>
      <c r="B1807" s="3" t="s">
        <v>16</v>
      </c>
      <c r="C1807" s="3" t="s">
        <v>37</v>
      </c>
      <c r="D1807" s="3" t="s">
        <v>23</v>
      </c>
      <c r="E1807" s="1" t="s">
        <v>2792</v>
      </c>
      <c r="F1807" s="1"/>
      <c r="I1807" s="1"/>
      <c r="J1807" s="3" t="s">
        <v>18</v>
      </c>
      <c r="L1807" s="1" t="s">
        <v>2793</v>
      </c>
      <c r="N1807" s="1"/>
      <c r="O1807" s="1"/>
      <c r="P1807" s="3" t="s">
        <v>26</v>
      </c>
      <c r="Q1807" s="1" t="s">
        <v>2794</v>
      </c>
    </row>
    <row r="1808" spans="1:17" ht="28" x14ac:dyDescent="0.15">
      <c r="A1808" s="2">
        <v>43974.958222013884</v>
      </c>
      <c r="B1808" s="3" t="s">
        <v>22</v>
      </c>
      <c r="C1808" s="3" t="s">
        <v>17</v>
      </c>
      <c r="D1808" s="3" t="s">
        <v>68</v>
      </c>
      <c r="E1808" s="1" t="s">
        <v>2795</v>
      </c>
      <c r="F1808" s="1"/>
      <c r="I1808" s="1"/>
      <c r="L1808" s="1"/>
      <c r="N1808" s="1"/>
      <c r="O1808" s="1" t="s">
        <v>2796</v>
      </c>
      <c r="P1808" s="3" t="s">
        <v>26</v>
      </c>
      <c r="Q1808" s="1" t="s">
        <v>2797</v>
      </c>
    </row>
    <row r="1809" spans="1:17" ht="14" x14ac:dyDescent="0.15">
      <c r="A1809" s="2">
        <v>43975.641944131945</v>
      </c>
      <c r="B1809" s="3" t="s">
        <v>16</v>
      </c>
      <c r="C1809" s="3" t="s">
        <v>19</v>
      </c>
      <c r="D1809" s="3" t="s">
        <v>23</v>
      </c>
      <c r="E1809" s="1" t="s">
        <v>2798</v>
      </c>
      <c r="F1809" s="1"/>
      <c r="I1809" s="1"/>
      <c r="J1809" s="3" t="s">
        <v>36</v>
      </c>
      <c r="K1809" s="3" t="s">
        <v>19</v>
      </c>
      <c r="L1809" s="1" t="s">
        <v>2799</v>
      </c>
      <c r="N1809" s="1"/>
      <c r="O1809" s="1"/>
      <c r="P1809" s="3" t="s">
        <v>26</v>
      </c>
      <c r="Q1809" s="1" t="s">
        <v>2800</v>
      </c>
    </row>
    <row r="1810" spans="1:17" ht="70" x14ac:dyDescent="0.15">
      <c r="A1810" s="2">
        <v>43977.639076087959</v>
      </c>
      <c r="B1810" s="3" t="s">
        <v>16</v>
      </c>
      <c r="C1810" s="3" t="s">
        <v>2801</v>
      </c>
      <c r="D1810" s="3" t="s">
        <v>23</v>
      </c>
      <c r="E1810" s="1" t="s">
        <v>2802</v>
      </c>
      <c r="F1810" s="1"/>
      <c r="I1810" s="1"/>
      <c r="J1810" s="3" t="s">
        <v>18</v>
      </c>
      <c r="K1810" s="3" t="s">
        <v>2803</v>
      </c>
      <c r="L1810" s="1" t="s">
        <v>2804</v>
      </c>
      <c r="N1810" s="1"/>
      <c r="O1810" s="1"/>
      <c r="P1810" s="3" t="s">
        <v>26</v>
      </c>
      <c r="Q1810" s="1" t="s">
        <v>2805</v>
      </c>
    </row>
    <row r="1811" spans="1:17" ht="13" x14ac:dyDescent="0.15">
      <c r="A1811" s="2">
        <v>43977.882545578701</v>
      </c>
      <c r="E1811" s="1"/>
      <c r="F1811" s="1"/>
      <c r="I1811" s="1"/>
      <c r="L1811" s="1"/>
      <c r="N1811" s="1"/>
      <c r="O1811" s="1"/>
      <c r="P1811" s="3" t="s">
        <v>20</v>
      </c>
      <c r="Q1811" s="1"/>
    </row>
    <row r="1812" spans="1:17" ht="13" x14ac:dyDescent="0.15">
      <c r="A1812" s="2">
        <v>43979.782191261576</v>
      </c>
      <c r="B1812" s="3" t="s">
        <v>16</v>
      </c>
      <c r="C1812" s="3" t="s">
        <v>50</v>
      </c>
      <c r="D1812" s="3" t="s">
        <v>68</v>
      </c>
      <c r="E1812" s="1"/>
      <c r="F1812" s="1"/>
      <c r="I1812" s="1"/>
      <c r="J1812" s="3" t="s">
        <v>18</v>
      </c>
      <c r="K1812" s="3" t="s">
        <v>19</v>
      </c>
      <c r="L1812" s="1"/>
      <c r="N1812" s="1"/>
      <c r="O1812" s="1"/>
      <c r="P1812" s="3" t="s">
        <v>26</v>
      </c>
      <c r="Q1812" s="1"/>
    </row>
    <row r="1813" spans="1:17" ht="56" x14ac:dyDescent="0.15">
      <c r="A1813" s="2">
        <v>43981.826967870365</v>
      </c>
      <c r="B1813" s="3" t="s">
        <v>22</v>
      </c>
      <c r="C1813" s="3" t="s">
        <v>29</v>
      </c>
      <c r="D1813" s="3" t="s">
        <v>23</v>
      </c>
      <c r="E1813" s="1" t="s">
        <v>2806</v>
      </c>
      <c r="F1813" s="1"/>
      <c r="I1813" s="1"/>
      <c r="L1813" s="1"/>
      <c r="N1813" s="1"/>
      <c r="O1813" s="1" t="s">
        <v>2807</v>
      </c>
      <c r="P1813" s="3" t="s">
        <v>26</v>
      </c>
      <c r="Q1813" s="1" t="s">
        <v>2808</v>
      </c>
    </row>
    <row r="1814" spans="1:17" ht="28" x14ac:dyDescent="0.15">
      <c r="A1814" s="2">
        <v>43986.33894386574</v>
      </c>
      <c r="B1814" s="3" t="s">
        <v>22</v>
      </c>
      <c r="C1814" s="3" t="s">
        <v>29</v>
      </c>
      <c r="D1814" s="3" t="s">
        <v>23</v>
      </c>
      <c r="E1814" s="1"/>
      <c r="F1814" s="1"/>
      <c r="I1814" s="1"/>
      <c r="L1814" s="1"/>
      <c r="N1814" s="1"/>
      <c r="O1814" s="1" t="s">
        <v>2809</v>
      </c>
      <c r="P1814" s="3" t="s">
        <v>26</v>
      </c>
      <c r="Q1814" s="1"/>
    </row>
    <row r="1815" spans="1:17" ht="28" x14ac:dyDescent="0.15">
      <c r="A1815" s="2">
        <v>43987.797244027781</v>
      </c>
      <c r="B1815" s="3" t="s">
        <v>22</v>
      </c>
      <c r="C1815" s="3" t="s">
        <v>17</v>
      </c>
      <c r="D1815" s="3" t="s">
        <v>378</v>
      </c>
      <c r="E1815" s="1"/>
      <c r="F1815" s="1"/>
      <c r="I1815" s="1"/>
      <c r="L1815" s="1"/>
      <c r="N1815" s="1"/>
      <c r="O1815" s="1" t="s">
        <v>2810</v>
      </c>
      <c r="P1815" s="3" t="s">
        <v>26</v>
      </c>
      <c r="Q1815" s="1"/>
    </row>
    <row r="1816" spans="1:17" ht="70" x14ac:dyDescent="0.15">
      <c r="A1816" s="2">
        <v>43987.912662557872</v>
      </c>
      <c r="B1816" s="3" t="s">
        <v>37</v>
      </c>
      <c r="C1816" s="3" t="s">
        <v>50</v>
      </c>
      <c r="D1816" s="3" t="s">
        <v>23</v>
      </c>
      <c r="E1816" s="1" t="s">
        <v>2811</v>
      </c>
      <c r="F1816" s="1"/>
      <c r="I1816" s="1"/>
      <c r="L1816" s="1"/>
      <c r="M1816" s="3" t="s">
        <v>20</v>
      </c>
      <c r="N1816" s="1" t="s">
        <v>2812</v>
      </c>
      <c r="O1816" s="1"/>
      <c r="P1816" s="3" t="s">
        <v>26</v>
      </c>
      <c r="Q1816" s="1" t="s">
        <v>2813</v>
      </c>
    </row>
    <row r="1817" spans="1:17" ht="13" x14ac:dyDescent="0.15">
      <c r="A1817" s="2">
        <v>43988.62907732639</v>
      </c>
      <c r="B1817" s="3" t="s">
        <v>22</v>
      </c>
      <c r="C1817" s="3" t="s">
        <v>19</v>
      </c>
      <c r="D1817" s="9" t="s">
        <v>368</v>
      </c>
      <c r="E1817" s="1"/>
      <c r="F1817" s="1"/>
      <c r="I1817" s="1"/>
      <c r="L1817" s="1"/>
      <c r="N1817" s="1"/>
      <c r="O1817" s="1"/>
      <c r="P1817" s="3" t="s">
        <v>20</v>
      </c>
      <c r="Q1817" s="1"/>
    </row>
    <row r="1818" spans="1:17" ht="14" x14ac:dyDescent="0.15">
      <c r="A1818" s="2">
        <v>43989.289013726855</v>
      </c>
      <c r="B1818" s="3" t="s">
        <v>16</v>
      </c>
      <c r="C1818" s="3" t="s">
        <v>17</v>
      </c>
      <c r="D1818" s="3" t="s">
        <v>23</v>
      </c>
      <c r="E1818" s="1"/>
      <c r="F1818" s="1"/>
      <c r="I1818" s="1"/>
      <c r="J1818" s="3" t="s">
        <v>18</v>
      </c>
      <c r="K1818" s="3" t="s">
        <v>19</v>
      </c>
      <c r="L1818" s="1"/>
      <c r="N1818" s="1"/>
      <c r="O1818" s="1"/>
      <c r="P1818" s="3" t="s">
        <v>26</v>
      </c>
      <c r="Q1818" s="1" t="s">
        <v>2814</v>
      </c>
    </row>
    <row r="1819" spans="1:17" ht="42" x14ac:dyDescent="0.15">
      <c r="A1819" s="2">
        <v>43989.625538645836</v>
      </c>
      <c r="B1819" s="3" t="s">
        <v>16</v>
      </c>
      <c r="C1819" s="3" t="s">
        <v>50</v>
      </c>
      <c r="D1819" s="3" t="s">
        <v>472</v>
      </c>
      <c r="E1819" s="1" t="s">
        <v>2815</v>
      </c>
      <c r="F1819" s="1"/>
      <c r="I1819" s="1"/>
      <c r="J1819" s="3" t="s">
        <v>43</v>
      </c>
      <c r="K1819" s="3" t="s">
        <v>2622</v>
      </c>
      <c r="L1819" s="6" t="s">
        <v>2816</v>
      </c>
      <c r="N1819" s="1"/>
      <c r="O1819" s="1"/>
      <c r="P1819" s="3" t="s">
        <v>26</v>
      </c>
      <c r="Q1819" s="1" t="s">
        <v>2817</v>
      </c>
    </row>
    <row r="1820" spans="1:17" ht="56" x14ac:dyDescent="0.15">
      <c r="A1820" s="2">
        <v>43989.742749826386</v>
      </c>
      <c r="B1820" s="3" t="s">
        <v>22</v>
      </c>
      <c r="C1820" s="3" t="s">
        <v>29</v>
      </c>
      <c r="D1820" s="3" t="s">
        <v>68</v>
      </c>
      <c r="E1820" s="1" t="s">
        <v>2818</v>
      </c>
      <c r="F1820" s="1"/>
      <c r="I1820" s="1"/>
      <c r="L1820" s="1"/>
      <c r="N1820" s="1"/>
      <c r="O1820" s="1" t="s">
        <v>2819</v>
      </c>
      <c r="P1820" s="3" t="s">
        <v>26</v>
      </c>
      <c r="Q1820" s="1"/>
    </row>
    <row r="1821" spans="1:17" ht="13" x14ac:dyDescent="0.15">
      <c r="A1821" s="2">
        <v>43990.96730585648</v>
      </c>
      <c r="B1821" s="3" t="s">
        <v>16</v>
      </c>
      <c r="C1821" s="3" t="s">
        <v>50</v>
      </c>
      <c r="D1821" s="3" t="s">
        <v>23</v>
      </c>
      <c r="E1821" s="1"/>
      <c r="F1821" s="1"/>
      <c r="I1821" s="1"/>
      <c r="J1821" s="3" t="s">
        <v>18</v>
      </c>
      <c r="K1821" s="3" t="s">
        <v>19</v>
      </c>
      <c r="L1821" s="1"/>
      <c r="N1821" s="1"/>
      <c r="O1821" s="1"/>
      <c r="P1821" s="3" t="s">
        <v>26</v>
      </c>
      <c r="Q1821" s="1"/>
    </row>
    <row r="1822" spans="1:17" ht="126" x14ac:dyDescent="0.15">
      <c r="A1822" s="2">
        <v>43991.061655729165</v>
      </c>
      <c r="B1822" s="3" t="s">
        <v>16</v>
      </c>
      <c r="C1822" s="3" t="s">
        <v>19</v>
      </c>
      <c r="D1822" s="3" t="s">
        <v>23</v>
      </c>
      <c r="E1822" s="1" t="s">
        <v>2820</v>
      </c>
      <c r="F1822" s="1"/>
      <c r="I1822" s="1"/>
      <c r="J1822" s="3" t="s">
        <v>43</v>
      </c>
      <c r="K1822" s="3" t="s">
        <v>19</v>
      </c>
      <c r="L1822" s="1" t="s">
        <v>2821</v>
      </c>
      <c r="N1822" s="1"/>
      <c r="O1822" s="1"/>
      <c r="P1822" s="3" t="s">
        <v>26</v>
      </c>
      <c r="Q1822" s="1" t="s">
        <v>2822</v>
      </c>
    </row>
    <row r="1823" spans="1:17" ht="14" x14ac:dyDescent="0.15">
      <c r="A1823" s="2">
        <v>43991.605932847218</v>
      </c>
      <c r="B1823" s="3" t="s">
        <v>16</v>
      </c>
      <c r="C1823" s="3" t="s">
        <v>31</v>
      </c>
      <c r="D1823" s="9" t="s">
        <v>368</v>
      </c>
      <c r="E1823" s="1" t="s">
        <v>2823</v>
      </c>
      <c r="F1823" s="1"/>
      <c r="I1823" s="1"/>
      <c r="J1823" s="3" t="s">
        <v>36</v>
      </c>
      <c r="K1823" s="3" t="s">
        <v>19</v>
      </c>
      <c r="L1823" s="1" t="s">
        <v>2824</v>
      </c>
      <c r="N1823" s="1"/>
      <c r="O1823" s="1"/>
      <c r="P1823" s="3" t="s">
        <v>26</v>
      </c>
      <c r="Q1823" s="1" t="s">
        <v>155</v>
      </c>
    </row>
    <row r="1824" spans="1:17" ht="28" x14ac:dyDescent="0.15">
      <c r="A1824" s="2">
        <v>43991.667993773153</v>
      </c>
      <c r="B1824" s="3" t="s">
        <v>37</v>
      </c>
      <c r="C1824" s="3" t="s">
        <v>50</v>
      </c>
      <c r="D1824" s="3" t="s">
        <v>68</v>
      </c>
      <c r="E1824" s="1" t="s">
        <v>2825</v>
      </c>
      <c r="F1824" s="1"/>
      <c r="I1824" s="1"/>
      <c r="L1824" s="1"/>
      <c r="M1824" s="3" t="s">
        <v>20</v>
      </c>
      <c r="N1824" s="1" t="s">
        <v>2826</v>
      </c>
      <c r="O1824" s="1"/>
      <c r="P1824" s="3" t="s">
        <v>20</v>
      </c>
      <c r="Q1824" s="1" t="s">
        <v>73</v>
      </c>
    </row>
    <row r="1825" spans="1:17" ht="14" x14ac:dyDescent="0.15">
      <c r="A1825" s="2">
        <v>43993.251125173614</v>
      </c>
      <c r="B1825" s="3" t="s">
        <v>22</v>
      </c>
      <c r="C1825" s="3" t="s">
        <v>29</v>
      </c>
      <c r="D1825" s="3" t="s">
        <v>68</v>
      </c>
      <c r="E1825" s="1" t="s">
        <v>2827</v>
      </c>
      <c r="F1825" s="1"/>
      <c r="I1825" s="1"/>
      <c r="L1825" s="1"/>
      <c r="N1825" s="1"/>
      <c r="O1825" s="1" t="s">
        <v>2828</v>
      </c>
      <c r="P1825" s="3" t="s">
        <v>20</v>
      </c>
      <c r="Q1825" s="1"/>
    </row>
    <row r="1826" spans="1:17" ht="14" x14ac:dyDescent="0.15">
      <c r="A1826" s="2">
        <v>43994.293743009257</v>
      </c>
      <c r="B1826" s="3" t="s">
        <v>22</v>
      </c>
      <c r="C1826" s="3" t="s">
        <v>50</v>
      </c>
      <c r="D1826" s="3" t="s">
        <v>23</v>
      </c>
      <c r="E1826" s="1" t="s">
        <v>2829</v>
      </c>
      <c r="F1826" s="1"/>
      <c r="I1826" s="1"/>
      <c r="L1826" s="1"/>
      <c r="N1826" s="1"/>
      <c r="O1826" s="1" t="s">
        <v>2830</v>
      </c>
      <c r="P1826" s="3" t="s">
        <v>26</v>
      </c>
      <c r="Q1826" s="1" t="s">
        <v>2831</v>
      </c>
    </row>
    <row r="1827" spans="1:17" ht="56" x14ac:dyDescent="0.15">
      <c r="A1827" s="2">
        <v>43994.692273854162</v>
      </c>
      <c r="B1827" s="3" t="s">
        <v>22</v>
      </c>
      <c r="C1827" s="3" t="s">
        <v>90</v>
      </c>
      <c r="D1827" s="3" t="s">
        <v>23</v>
      </c>
      <c r="E1827" s="1" t="s">
        <v>2832</v>
      </c>
      <c r="F1827" s="1"/>
      <c r="I1827" s="1"/>
      <c r="L1827" s="1"/>
      <c r="N1827" s="1"/>
      <c r="O1827" s="1" t="s">
        <v>2833</v>
      </c>
      <c r="P1827" s="3" t="s">
        <v>26</v>
      </c>
      <c r="Q1827" s="1"/>
    </row>
    <row r="1828" spans="1:17" ht="14" x14ac:dyDescent="0.15">
      <c r="A1828" s="2">
        <v>43994.878307870371</v>
      </c>
      <c r="B1828" s="3" t="s">
        <v>22</v>
      </c>
      <c r="C1828" s="3" t="s">
        <v>317</v>
      </c>
      <c r="D1828" s="3" t="s">
        <v>68</v>
      </c>
      <c r="E1828" s="1"/>
      <c r="F1828" s="1"/>
      <c r="I1828" s="1"/>
      <c r="L1828" s="1"/>
      <c r="N1828" s="1"/>
      <c r="O1828" s="1" t="s">
        <v>2834</v>
      </c>
      <c r="P1828" s="3" t="s">
        <v>20</v>
      </c>
      <c r="Q1828" s="1" t="s">
        <v>155</v>
      </c>
    </row>
    <row r="1829" spans="1:17" ht="13" x14ac:dyDescent="0.15">
      <c r="A1829" s="2">
        <v>43995.80719162037</v>
      </c>
      <c r="B1829" s="3" t="s">
        <v>16</v>
      </c>
      <c r="C1829" s="3" t="s">
        <v>19</v>
      </c>
      <c r="D1829" s="3" t="s">
        <v>23</v>
      </c>
      <c r="E1829" s="1"/>
      <c r="F1829" s="1"/>
      <c r="I1829" s="1"/>
      <c r="J1829" s="3" t="s">
        <v>36</v>
      </c>
      <c r="K1829" s="3" t="s">
        <v>19</v>
      </c>
      <c r="L1829" s="1"/>
      <c r="N1829" s="1"/>
      <c r="O1829" s="1"/>
      <c r="P1829" s="3" t="s">
        <v>20</v>
      </c>
      <c r="Q1829" s="1"/>
    </row>
    <row r="1830" spans="1:17" ht="13" x14ac:dyDescent="0.15">
      <c r="A1830" s="2">
        <v>43997.540366365742</v>
      </c>
      <c r="B1830" s="3" t="s">
        <v>16</v>
      </c>
      <c r="C1830" s="3" t="s">
        <v>19</v>
      </c>
      <c r="D1830" s="3" t="s">
        <v>68</v>
      </c>
      <c r="E1830" s="1"/>
      <c r="F1830" s="1"/>
      <c r="I1830" s="1"/>
      <c r="J1830" s="3" t="s">
        <v>18</v>
      </c>
      <c r="K1830" s="3" t="s">
        <v>19</v>
      </c>
      <c r="L1830" s="1"/>
      <c r="N1830" s="1"/>
      <c r="O1830" s="1"/>
      <c r="P1830" s="3" t="s">
        <v>26</v>
      </c>
      <c r="Q1830" s="1"/>
    </row>
    <row r="1831" spans="1:17" ht="13" x14ac:dyDescent="0.15">
      <c r="A1831" s="2">
        <v>43998.824377604164</v>
      </c>
      <c r="B1831" s="3" t="s">
        <v>16</v>
      </c>
      <c r="C1831" s="3" t="s">
        <v>19</v>
      </c>
      <c r="D1831" s="3" t="s">
        <v>23</v>
      </c>
      <c r="E1831" s="1"/>
      <c r="F1831" s="1"/>
      <c r="I1831" s="1"/>
      <c r="J1831" s="3" t="s">
        <v>36</v>
      </c>
      <c r="K1831" s="3" t="s">
        <v>19</v>
      </c>
      <c r="L1831" s="1"/>
      <c r="N1831" s="1"/>
      <c r="O1831" s="1"/>
      <c r="P1831" s="3" t="s">
        <v>26</v>
      </c>
      <c r="Q1831" s="1"/>
    </row>
    <row r="1832" spans="1:17" ht="28" x14ac:dyDescent="0.15">
      <c r="A1832" s="2">
        <v>43999.371295972218</v>
      </c>
      <c r="B1832" s="3" t="s">
        <v>22</v>
      </c>
      <c r="C1832" s="3" t="s">
        <v>19</v>
      </c>
      <c r="D1832" s="3" t="s">
        <v>23</v>
      </c>
      <c r="E1832" s="1" t="s">
        <v>2835</v>
      </c>
      <c r="F1832" s="1"/>
      <c r="I1832" s="1"/>
      <c r="L1832" s="1"/>
      <c r="N1832" s="1"/>
      <c r="O1832" s="1" t="s">
        <v>2836</v>
      </c>
      <c r="P1832" s="3" t="s">
        <v>20</v>
      </c>
      <c r="Q1832" s="1"/>
    </row>
    <row r="1833" spans="1:17" ht="13" x14ac:dyDescent="0.15">
      <c r="A1833" s="2">
        <v>43999.721718553235</v>
      </c>
      <c r="B1833" s="3" t="s">
        <v>97</v>
      </c>
      <c r="C1833" s="3" t="s">
        <v>29</v>
      </c>
      <c r="D1833" s="3" t="s">
        <v>23</v>
      </c>
      <c r="E1833" s="1"/>
      <c r="F1833" s="1"/>
      <c r="G1833" s="3" t="s">
        <v>18</v>
      </c>
      <c r="H1833" s="3" t="s">
        <v>21</v>
      </c>
      <c r="I1833" s="1"/>
      <c r="J1833" s="3" t="s">
        <v>85</v>
      </c>
      <c r="K1833" s="3" t="s">
        <v>19</v>
      </c>
      <c r="L1833" s="1"/>
      <c r="N1833" s="1"/>
      <c r="O1833" s="1"/>
      <c r="P1833" s="3" t="s">
        <v>26</v>
      </c>
      <c r="Q1833" s="1"/>
    </row>
    <row r="1834" spans="1:17" ht="70" x14ac:dyDescent="0.15">
      <c r="A1834" s="2">
        <v>43999.805002581023</v>
      </c>
      <c r="B1834" s="3" t="s">
        <v>16</v>
      </c>
      <c r="C1834" s="3" t="s">
        <v>29</v>
      </c>
      <c r="D1834" s="3" t="s">
        <v>23</v>
      </c>
      <c r="E1834" s="1" t="s">
        <v>2837</v>
      </c>
      <c r="F1834" s="1"/>
      <c r="I1834" s="1"/>
      <c r="J1834" s="3" t="s">
        <v>36</v>
      </c>
      <c r="K1834" s="3" t="s">
        <v>19</v>
      </c>
      <c r="L1834" s="1" t="s">
        <v>2838</v>
      </c>
      <c r="N1834" s="1"/>
      <c r="O1834" s="1"/>
      <c r="P1834" s="3" t="s">
        <v>26</v>
      </c>
      <c r="Q1834" s="1"/>
    </row>
    <row r="1835" spans="1:17" ht="28" x14ac:dyDescent="0.15">
      <c r="A1835" s="2">
        <v>43999.875843807866</v>
      </c>
      <c r="B1835" s="3" t="s">
        <v>22</v>
      </c>
      <c r="C1835" s="3" t="s">
        <v>29</v>
      </c>
      <c r="D1835" s="3" t="s">
        <v>23</v>
      </c>
      <c r="E1835" s="1" t="s">
        <v>2839</v>
      </c>
      <c r="F1835" s="1"/>
      <c r="I1835" s="1"/>
      <c r="L1835" s="1"/>
      <c r="N1835" s="1"/>
      <c r="O1835" s="1" t="s">
        <v>2840</v>
      </c>
      <c r="P1835" s="3" t="s">
        <v>26</v>
      </c>
      <c r="Q1835" s="1" t="s">
        <v>2841</v>
      </c>
    </row>
    <row r="1836" spans="1:17" ht="28" x14ac:dyDescent="0.15">
      <c r="A1836" s="2">
        <v>43999.998047858797</v>
      </c>
      <c r="B1836" s="3" t="s">
        <v>37</v>
      </c>
      <c r="C1836" s="3" t="s">
        <v>19</v>
      </c>
      <c r="D1836" s="3" t="s">
        <v>23</v>
      </c>
      <c r="E1836" s="1" t="s">
        <v>2842</v>
      </c>
      <c r="F1836" s="1"/>
      <c r="I1836" s="1"/>
      <c r="L1836" s="1"/>
      <c r="M1836" s="3" t="s">
        <v>26</v>
      </c>
      <c r="N1836" s="1" t="s">
        <v>2843</v>
      </c>
      <c r="O1836" s="1"/>
      <c r="P1836" s="3" t="s">
        <v>26</v>
      </c>
      <c r="Q1836" s="1" t="s">
        <v>1373</v>
      </c>
    </row>
    <row r="1837" spans="1:17" ht="28" x14ac:dyDescent="0.15">
      <c r="A1837" s="2">
        <v>44002.362416562501</v>
      </c>
      <c r="B1837" s="3" t="s">
        <v>22</v>
      </c>
      <c r="C1837" s="3" t="s">
        <v>29</v>
      </c>
      <c r="D1837" s="3" t="s">
        <v>23</v>
      </c>
      <c r="E1837" s="1" t="s">
        <v>2844</v>
      </c>
      <c r="F1837" s="1"/>
      <c r="I1837" s="1"/>
      <c r="L1837" s="1"/>
      <c r="N1837" s="1"/>
      <c r="O1837" s="1" t="s">
        <v>2845</v>
      </c>
      <c r="P1837" s="3" t="s">
        <v>26</v>
      </c>
      <c r="Q1837" s="1" t="s">
        <v>2846</v>
      </c>
    </row>
    <row r="1838" spans="1:17" ht="56" x14ac:dyDescent="0.15">
      <c r="A1838" s="2">
        <v>44004.853580868061</v>
      </c>
      <c r="B1838" s="3" t="s">
        <v>22</v>
      </c>
      <c r="C1838" s="3" t="s">
        <v>29</v>
      </c>
      <c r="D1838" s="3" t="s">
        <v>23</v>
      </c>
      <c r="E1838" s="1" t="s">
        <v>2847</v>
      </c>
      <c r="F1838" s="1"/>
      <c r="I1838" s="1"/>
      <c r="L1838" s="1"/>
      <c r="N1838" s="1"/>
      <c r="O1838" s="1" t="s">
        <v>2848</v>
      </c>
      <c r="P1838" s="3" t="s">
        <v>26</v>
      </c>
      <c r="Q1838" s="1"/>
    </row>
    <row r="1839" spans="1:17" ht="112" x14ac:dyDescent="0.15">
      <c r="A1839" s="2">
        <v>44005.241644456022</v>
      </c>
      <c r="B1839" s="3" t="s">
        <v>22</v>
      </c>
      <c r="C1839" s="3" t="s">
        <v>29</v>
      </c>
      <c r="D1839" s="3" t="s">
        <v>23</v>
      </c>
      <c r="E1839" s="1" t="s">
        <v>2849</v>
      </c>
      <c r="F1839" s="1"/>
      <c r="I1839" s="1"/>
      <c r="L1839" s="1"/>
      <c r="N1839" s="1"/>
      <c r="O1839" s="1" t="s">
        <v>2850</v>
      </c>
      <c r="P1839" s="3" t="s">
        <v>26</v>
      </c>
      <c r="Q1839" s="1" t="s">
        <v>2851</v>
      </c>
    </row>
    <row r="1840" spans="1:17" ht="14" x14ac:dyDescent="0.15">
      <c r="A1840" s="2">
        <v>44006.533459108796</v>
      </c>
      <c r="B1840" s="3" t="s">
        <v>16</v>
      </c>
      <c r="C1840" s="3" t="s">
        <v>50</v>
      </c>
      <c r="D1840" s="3" t="s">
        <v>23</v>
      </c>
      <c r="E1840" s="1" t="s">
        <v>2852</v>
      </c>
      <c r="F1840" s="1"/>
      <c r="I1840" s="1"/>
      <c r="J1840" s="3" t="s">
        <v>18</v>
      </c>
      <c r="K1840" s="3" t="s">
        <v>105</v>
      </c>
      <c r="L1840" s="1"/>
      <c r="N1840" s="1"/>
      <c r="O1840" s="1"/>
      <c r="P1840" s="3" t="s">
        <v>26</v>
      </c>
      <c r="Q1840" s="1" t="s">
        <v>2853</v>
      </c>
    </row>
    <row r="1841" spans="1:17" ht="56" x14ac:dyDescent="0.15">
      <c r="A1841" s="2">
        <v>44006.547855613426</v>
      </c>
      <c r="B1841" s="3" t="s">
        <v>37</v>
      </c>
      <c r="C1841" s="3" t="s">
        <v>2517</v>
      </c>
      <c r="D1841" s="3" t="s">
        <v>472</v>
      </c>
      <c r="E1841" s="1"/>
      <c r="F1841" s="1"/>
      <c r="I1841" s="1"/>
      <c r="L1841" s="1"/>
      <c r="M1841" s="3" t="s">
        <v>26</v>
      </c>
      <c r="N1841" s="1" t="s">
        <v>2854</v>
      </c>
      <c r="O1841" s="1"/>
      <c r="P1841" s="3" t="s">
        <v>26</v>
      </c>
      <c r="Q1841" s="1"/>
    </row>
    <row r="1842" spans="1:17" ht="14" x14ac:dyDescent="0.15">
      <c r="A1842" s="2">
        <v>44006.877873171296</v>
      </c>
      <c r="B1842" s="3" t="s">
        <v>37</v>
      </c>
      <c r="C1842" s="3" t="s">
        <v>19</v>
      </c>
      <c r="D1842" s="3" t="s">
        <v>23</v>
      </c>
      <c r="E1842" s="1" t="s">
        <v>2855</v>
      </c>
      <c r="F1842" s="1"/>
      <c r="I1842" s="1"/>
      <c r="L1842" s="1"/>
      <c r="M1842" s="3" t="s">
        <v>21</v>
      </c>
      <c r="N1842" s="1" t="s">
        <v>2856</v>
      </c>
      <c r="O1842" s="1"/>
      <c r="P1842" s="3" t="s">
        <v>20</v>
      </c>
      <c r="Q1842" s="1" t="s">
        <v>21</v>
      </c>
    </row>
    <row r="1843" spans="1:17" ht="14" x14ac:dyDescent="0.15">
      <c r="A1843" s="2">
        <v>44008.65559490741</v>
      </c>
      <c r="B1843" s="3" t="s">
        <v>22</v>
      </c>
      <c r="C1843" s="3" t="s">
        <v>29</v>
      </c>
      <c r="D1843" s="3" t="s">
        <v>68</v>
      </c>
      <c r="E1843" s="1" t="s">
        <v>2857</v>
      </c>
      <c r="F1843" s="1"/>
      <c r="I1843" s="1"/>
      <c r="L1843" s="1"/>
      <c r="N1843" s="1"/>
      <c r="O1843" s="1" t="s">
        <v>122</v>
      </c>
      <c r="P1843" s="3" t="s">
        <v>26</v>
      </c>
      <c r="Q1843" s="1" t="s">
        <v>2858</v>
      </c>
    </row>
    <row r="1844" spans="1:17" ht="28" x14ac:dyDescent="0.15">
      <c r="A1844" s="2">
        <v>44008.838228206019</v>
      </c>
      <c r="B1844" s="3" t="s">
        <v>16</v>
      </c>
      <c r="C1844" s="3" t="s">
        <v>29</v>
      </c>
      <c r="D1844" s="3" t="s">
        <v>23</v>
      </c>
      <c r="E1844" s="1"/>
      <c r="F1844" s="1"/>
      <c r="I1844" s="1"/>
      <c r="J1844" s="3" t="s">
        <v>18</v>
      </c>
      <c r="K1844" s="3" t="s">
        <v>19</v>
      </c>
      <c r="L1844" s="1" t="s">
        <v>2859</v>
      </c>
      <c r="N1844" s="1"/>
      <c r="O1844" s="1"/>
      <c r="P1844" s="3" t="s">
        <v>26</v>
      </c>
      <c r="Q1844" s="1"/>
    </row>
    <row r="1845" spans="1:17" ht="13" x14ac:dyDescent="0.15">
      <c r="A1845" s="2">
        <v>44010.472732835653</v>
      </c>
      <c r="B1845" s="3" t="s">
        <v>16</v>
      </c>
      <c r="C1845" s="3" t="s">
        <v>29</v>
      </c>
      <c r="D1845" s="3" t="s">
        <v>23</v>
      </c>
      <c r="E1845" s="1"/>
      <c r="F1845" s="1"/>
      <c r="I1845" s="1"/>
      <c r="J1845" s="3" t="s">
        <v>18</v>
      </c>
      <c r="K1845" s="3" t="s">
        <v>19</v>
      </c>
      <c r="L1845" s="1"/>
      <c r="N1845" s="1"/>
      <c r="O1845" s="1"/>
      <c r="P1845" s="3" t="s">
        <v>26</v>
      </c>
      <c r="Q1845" s="1"/>
    </row>
    <row r="1846" spans="1:17" ht="42" x14ac:dyDescent="0.15">
      <c r="A1846" s="2">
        <v>44011.877172604167</v>
      </c>
      <c r="B1846" s="3" t="s">
        <v>16</v>
      </c>
      <c r="C1846" s="3" t="s">
        <v>29</v>
      </c>
      <c r="D1846" s="3" t="s">
        <v>23</v>
      </c>
      <c r="E1846" s="1" t="s">
        <v>2860</v>
      </c>
      <c r="F1846" s="1"/>
      <c r="I1846" s="1"/>
      <c r="J1846" s="3" t="s">
        <v>18</v>
      </c>
      <c r="K1846" s="3" t="s">
        <v>19</v>
      </c>
      <c r="L1846" s="1" t="s">
        <v>2861</v>
      </c>
      <c r="N1846" s="1"/>
      <c r="O1846" s="1"/>
      <c r="P1846" s="3" t="s">
        <v>26</v>
      </c>
      <c r="Q1846" s="1" t="s">
        <v>2862</v>
      </c>
    </row>
    <row r="1847" spans="1:17" ht="14" x14ac:dyDescent="0.15">
      <c r="A1847" s="2">
        <v>44013.251560833334</v>
      </c>
      <c r="B1847" s="3" t="s">
        <v>97</v>
      </c>
      <c r="C1847" s="3" t="s">
        <v>50</v>
      </c>
      <c r="D1847" s="3" t="s">
        <v>68</v>
      </c>
      <c r="E1847" s="1"/>
      <c r="F1847" s="1"/>
      <c r="G1847" s="3" t="s">
        <v>18</v>
      </c>
      <c r="H1847" s="3" t="s">
        <v>20</v>
      </c>
      <c r="I1847" s="1"/>
      <c r="J1847" s="3" t="s">
        <v>43</v>
      </c>
      <c r="K1847" s="3" t="s">
        <v>19</v>
      </c>
      <c r="L1847" s="1"/>
      <c r="N1847" s="1"/>
      <c r="O1847" s="1"/>
      <c r="P1847" s="3" t="s">
        <v>26</v>
      </c>
      <c r="Q1847" s="1" t="s">
        <v>2863</v>
      </c>
    </row>
    <row r="1848" spans="1:17" ht="42" x14ac:dyDescent="0.15">
      <c r="A1848" s="2">
        <v>44013.52561921296</v>
      </c>
      <c r="B1848" s="3" t="s">
        <v>22</v>
      </c>
      <c r="C1848" s="3" t="s">
        <v>29</v>
      </c>
      <c r="D1848" s="3" t="s">
        <v>23</v>
      </c>
      <c r="E1848" s="1"/>
      <c r="F1848" s="1"/>
      <c r="I1848" s="1"/>
      <c r="L1848" s="1"/>
      <c r="N1848" s="1"/>
      <c r="O1848" s="1" t="s">
        <v>2864</v>
      </c>
      <c r="P1848" s="3" t="s">
        <v>26</v>
      </c>
      <c r="Q1848" s="1" t="s">
        <v>2865</v>
      </c>
    </row>
    <row r="1849" spans="1:17" ht="13" x14ac:dyDescent="0.15">
      <c r="A1849" s="2">
        <v>44013.82208194444</v>
      </c>
      <c r="B1849" s="3" t="s">
        <v>16</v>
      </c>
      <c r="C1849" s="3" t="s">
        <v>50</v>
      </c>
      <c r="D1849" s="3" t="s">
        <v>23</v>
      </c>
      <c r="E1849" s="1"/>
      <c r="F1849" s="1"/>
      <c r="I1849" s="1"/>
      <c r="J1849" s="3" t="s">
        <v>18</v>
      </c>
      <c r="K1849" s="3" t="s">
        <v>19</v>
      </c>
      <c r="L1849" s="1"/>
      <c r="N1849" s="1"/>
      <c r="O1849" s="1"/>
      <c r="P1849" s="3" t="s">
        <v>26</v>
      </c>
      <c r="Q1849" s="1"/>
    </row>
    <row r="1850" spans="1:17" ht="70" x14ac:dyDescent="0.15">
      <c r="A1850" s="2">
        <v>44014.834092557867</v>
      </c>
      <c r="B1850" s="3" t="s">
        <v>16</v>
      </c>
      <c r="C1850" s="3" t="s">
        <v>29</v>
      </c>
      <c r="D1850" s="3" t="s">
        <v>23</v>
      </c>
      <c r="E1850" s="1" t="s">
        <v>2866</v>
      </c>
      <c r="F1850" s="1"/>
      <c r="I1850" s="1"/>
      <c r="J1850" s="3" t="s">
        <v>18</v>
      </c>
      <c r="K1850" s="3" t="s">
        <v>19</v>
      </c>
      <c r="L1850" s="1" t="s">
        <v>2867</v>
      </c>
      <c r="N1850" s="1"/>
      <c r="O1850" s="1"/>
      <c r="P1850" s="3" t="s">
        <v>26</v>
      </c>
      <c r="Q1850" s="1" t="s">
        <v>21</v>
      </c>
    </row>
    <row r="1851" spans="1:17" ht="14" x14ac:dyDescent="0.15">
      <c r="A1851" s="2">
        <v>44015.6660390162</v>
      </c>
      <c r="B1851" s="3" t="s">
        <v>22</v>
      </c>
      <c r="C1851" s="3" t="s">
        <v>19</v>
      </c>
      <c r="D1851" s="3" t="s">
        <v>68</v>
      </c>
      <c r="E1851" s="1" t="s">
        <v>2868</v>
      </c>
      <c r="F1851" s="1"/>
      <c r="I1851" s="1"/>
      <c r="L1851" s="1"/>
      <c r="N1851" s="1"/>
      <c r="O1851" s="1" t="s">
        <v>2869</v>
      </c>
      <c r="P1851" s="3" t="s">
        <v>26</v>
      </c>
      <c r="Q1851" s="1" t="s">
        <v>155</v>
      </c>
    </row>
    <row r="1852" spans="1:17" ht="13" x14ac:dyDescent="0.15">
      <c r="A1852" s="2">
        <v>44017.632363599536</v>
      </c>
      <c r="B1852" s="3" t="s">
        <v>16</v>
      </c>
      <c r="C1852" s="3" t="s">
        <v>19</v>
      </c>
      <c r="D1852" s="3" t="s">
        <v>23</v>
      </c>
      <c r="E1852" s="1"/>
      <c r="F1852" s="1"/>
      <c r="I1852" s="1"/>
      <c r="J1852" s="3" t="s">
        <v>36</v>
      </c>
      <c r="K1852" s="3" t="s">
        <v>19</v>
      </c>
      <c r="L1852" s="1"/>
      <c r="N1852" s="1"/>
      <c r="O1852" s="1"/>
      <c r="P1852" s="3" t="s">
        <v>26</v>
      </c>
      <c r="Q1852" s="1"/>
    </row>
    <row r="1853" spans="1:17" ht="14" x14ac:dyDescent="0.15">
      <c r="A1853" s="2">
        <v>44017.816493148144</v>
      </c>
      <c r="B1853" s="3" t="s">
        <v>37</v>
      </c>
      <c r="C1853" s="3" t="s">
        <v>17</v>
      </c>
      <c r="D1853" s="3" t="s">
        <v>68</v>
      </c>
      <c r="E1853" s="1"/>
      <c r="F1853" s="1"/>
      <c r="I1853" s="1"/>
      <c r="L1853" s="1"/>
      <c r="M1853" s="3" t="s">
        <v>26</v>
      </c>
      <c r="N1853" s="1" t="s">
        <v>2870</v>
      </c>
      <c r="O1853" s="1"/>
      <c r="P1853" s="3" t="s">
        <v>20</v>
      </c>
      <c r="Q1853" s="1"/>
    </row>
    <row r="1854" spans="1:17" ht="28" x14ac:dyDescent="0.15">
      <c r="A1854" s="2">
        <v>44019.41462087963</v>
      </c>
      <c r="B1854" s="3" t="s">
        <v>22</v>
      </c>
      <c r="C1854" s="3" t="s">
        <v>29</v>
      </c>
      <c r="D1854" s="3" t="s">
        <v>23</v>
      </c>
      <c r="E1854" s="1" t="s">
        <v>2871</v>
      </c>
      <c r="F1854" s="1"/>
      <c r="I1854" s="1"/>
      <c r="L1854" s="1"/>
      <c r="N1854" s="1"/>
      <c r="O1854" s="1"/>
      <c r="P1854" s="3" t="s">
        <v>20</v>
      </c>
      <c r="Q1854" s="1"/>
    </row>
    <row r="1855" spans="1:17" ht="28" x14ac:dyDescent="0.15">
      <c r="A1855" s="2">
        <v>44019.726735775461</v>
      </c>
      <c r="B1855" s="3" t="s">
        <v>16</v>
      </c>
      <c r="C1855" s="3" t="s">
        <v>19</v>
      </c>
      <c r="D1855" s="3" t="s">
        <v>23</v>
      </c>
      <c r="E1855" s="1" t="s">
        <v>2872</v>
      </c>
      <c r="F1855" s="1"/>
      <c r="I1855" s="1"/>
      <c r="J1855" s="3" t="s">
        <v>18</v>
      </c>
      <c r="K1855" s="3" t="s">
        <v>19</v>
      </c>
      <c r="L1855" s="1" t="s">
        <v>2873</v>
      </c>
      <c r="N1855" s="1"/>
      <c r="O1855" s="1"/>
      <c r="P1855" s="3" t="s">
        <v>26</v>
      </c>
      <c r="Q1855" s="1" t="s">
        <v>2874</v>
      </c>
    </row>
    <row r="1856" spans="1:17" ht="28" x14ac:dyDescent="0.15">
      <c r="A1856" s="2">
        <v>44020.467128090277</v>
      </c>
      <c r="B1856" s="3" t="s">
        <v>22</v>
      </c>
      <c r="C1856" s="3" t="s">
        <v>19</v>
      </c>
      <c r="D1856" s="3" t="s">
        <v>23</v>
      </c>
      <c r="E1856" s="1" t="s">
        <v>2875</v>
      </c>
      <c r="F1856" s="1"/>
      <c r="I1856" s="1"/>
      <c r="L1856" s="1"/>
      <c r="N1856" s="1"/>
      <c r="O1856" s="1" t="s">
        <v>2876</v>
      </c>
      <c r="P1856" s="3" t="s">
        <v>26</v>
      </c>
      <c r="Q1856" s="1" t="s">
        <v>736</v>
      </c>
    </row>
    <row r="1857" spans="1:17" ht="13" x14ac:dyDescent="0.15">
      <c r="A1857" s="2">
        <v>44020.527725162035</v>
      </c>
      <c r="B1857" s="3" t="s">
        <v>22</v>
      </c>
      <c r="C1857" s="3" t="s">
        <v>19</v>
      </c>
      <c r="D1857" s="3" t="s">
        <v>68</v>
      </c>
      <c r="E1857" s="1"/>
      <c r="F1857" s="1"/>
      <c r="I1857" s="1"/>
      <c r="L1857" s="1"/>
      <c r="N1857" s="1"/>
      <c r="O1857" s="1"/>
      <c r="P1857" s="3" t="s">
        <v>21</v>
      </c>
      <c r="Q1857" s="1"/>
    </row>
    <row r="1858" spans="1:17" ht="28" x14ac:dyDescent="0.15">
      <c r="A1858" s="2">
        <v>44021.115426770833</v>
      </c>
      <c r="B1858" s="3" t="s">
        <v>22</v>
      </c>
      <c r="C1858" s="3" t="s">
        <v>29</v>
      </c>
      <c r="D1858" s="3" t="s">
        <v>23</v>
      </c>
      <c r="E1858" s="1"/>
      <c r="F1858" s="1"/>
      <c r="I1858" s="1"/>
      <c r="L1858" s="1"/>
      <c r="N1858" s="1"/>
      <c r="O1858" s="1" t="s">
        <v>2877</v>
      </c>
      <c r="P1858" s="3" t="s">
        <v>26</v>
      </c>
      <c r="Q1858" s="1"/>
    </row>
    <row r="1859" spans="1:17" ht="28" x14ac:dyDescent="0.15">
      <c r="A1859" s="2">
        <v>44021.121199884263</v>
      </c>
      <c r="B1859" s="3" t="s">
        <v>22</v>
      </c>
      <c r="C1859" s="3" t="s">
        <v>17</v>
      </c>
      <c r="D1859" s="3" t="s">
        <v>472</v>
      </c>
      <c r="E1859" s="1" t="s">
        <v>2878</v>
      </c>
      <c r="F1859" s="1"/>
      <c r="I1859" s="1"/>
      <c r="L1859" s="1"/>
      <c r="N1859" s="1"/>
      <c r="O1859" s="1" t="s">
        <v>2879</v>
      </c>
      <c r="P1859" s="3" t="s">
        <v>26</v>
      </c>
      <c r="Q1859" s="1" t="s">
        <v>155</v>
      </c>
    </row>
    <row r="1860" spans="1:17" ht="14" x14ac:dyDescent="0.15">
      <c r="A1860" s="2">
        <v>44022.760024282412</v>
      </c>
      <c r="B1860" s="3" t="s">
        <v>22</v>
      </c>
      <c r="C1860" s="3" t="s">
        <v>19</v>
      </c>
      <c r="D1860" s="3" t="s">
        <v>23</v>
      </c>
      <c r="E1860" s="1"/>
      <c r="F1860" s="1"/>
      <c r="I1860" s="1"/>
      <c r="L1860" s="1"/>
      <c r="N1860" s="1"/>
      <c r="O1860" s="1" t="s">
        <v>2880</v>
      </c>
      <c r="P1860" s="3" t="s">
        <v>20</v>
      </c>
      <c r="Q1860" s="1" t="s">
        <v>2881</v>
      </c>
    </row>
    <row r="1861" spans="1:17" ht="140" x14ac:dyDescent="0.15">
      <c r="A1861" s="2">
        <v>44023.213585659723</v>
      </c>
      <c r="B1861" s="3" t="s">
        <v>16</v>
      </c>
      <c r="C1861" s="3" t="s">
        <v>2882</v>
      </c>
      <c r="D1861" s="3" t="s">
        <v>23</v>
      </c>
      <c r="E1861" s="1" t="s">
        <v>2883</v>
      </c>
      <c r="F1861" s="1"/>
      <c r="I1861" s="1"/>
      <c r="J1861" s="3" t="s">
        <v>43</v>
      </c>
      <c r="K1861" s="3" t="s">
        <v>105</v>
      </c>
      <c r="L1861" s="1" t="s">
        <v>2884</v>
      </c>
      <c r="N1861" s="1"/>
      <c r="O1861" s="1"/>
      <c r="P1861" s="3" t="s">
        <v>26</v>
      </c>
      <c r="Q1861" s="1" t="s">
        <v>2885</v>
      </c>
    </row>
    <row r="1862" spans="1:17" ht="28" x14ac:dyDescent="0.15">
      <c r="A1862" s="2">
        <v>44024.134120995368</v>
      </c>
      <c r="B1862" s="3" t="s">
        <v>16</v>
      </c>
      <c r="C1862" s="3" t="s">
        <v>90</v>
      </c>
      <c r="D1862" s="3" t="s">
        <v>23</v>
      </c>
      <c r="E1862" s="1" t="s">
        <v>2886</v>
      </c>
      <c r="F1862" s="1"/>
      <c r="I1862" s="1"/>
      <c r="J1862" s="3" t="s">
        <v>18</v>
      </c>
      <c r="K1862" s="3" t="s">
        <v>105</v>
      </c>
      <c r="L1862" s="1" t="s">
        <v>2887</v>
      </c>
      <c r="N1862" s="1"/>
      <c r="O1862" s="1"/>
      <c r="P1862" s="3" t="s">
        <v>26</v>
      </c>
      <c r="Q1862" s="1"/>
    </row>
    <row r="1863" spans="1:17" ht="56" x14ac:dyDescent="0.15">
      <c r="A1863" s="2">
        <v>44024.938711655093</v>
      </c>
      <c r="B1863" s="3" t="s">
        <v>22</v>
      </c>
      <c r="C1863" s="3" t="s">
        <v>19</v>
      </c>
      <c r="D1863" s="3" t="s">
        <v>23</v>
      </c>
      <c r="E1863" s="1" t="s">
        <v>2888</v>
      </c>
      <c r="F1863" s="1"/>
      <c r="I1863" s="1"/>
      <c r="L1863" s="1"/>
      <c r="N1863" s="1"/>
      <c r="O1863" s="1" t="s">
        <v>2889</v>
      </c>
      <c r="P1863" s="3" t="s">
        <v>26</v>
      </c>
      <c r="Q1863" s="1" t="s">
        <v>2890</v>
      </c>
    </row>
    <row r="1864" spans="1:17" ht="28" x14ac:dyDescent="0.15">
      <c r="A1864" s="2">
        <v>44025.53091898148</v>
      </c>
      <c r="B1864" s="3" t="s">
        <v>22</v>
      </c>
      <c r="C1864" s="3" t="s">
        <v>50</v>
      </c>
      <c r="D1864" s="3" t="s">
        <v>472</v>
      </c>
      <c r="E1864" s="1" t="s">
        <v>2891</v>
      </c>
      <c r="F1864" s="1"/>
      <c r="I1864" s="1"/>
      <c r="L1864" s="1"/>
      <c r="N1864" s="1"/>
      <c r="O1864" s="1" t="s">
        <v>2892</v>
      </c>
      <c r="P1864" s="3" t="s">
        <v>20</v>
      </c>
      <c r="Q1864" s="1"/>
    </row>
    <row r="1865" spans="1:17" ht="56" x14ac:dyDescent="0.15">
      <c r="A1865" s="2">
        <v>44025.67183608796</v>
      </c>
      <c r="B1865" s="3" t="s">
        <v>16</v>
      </c>
      <c r="C1865" s="3" t="s">
        <v>29</v>
      </c>
      <c r="D1865" s="3" t="s">
        <v>23</v>
      </c>
      <c r="E1865" s="1" t="s">
        <v>2893</v>
      </c>
      <c r="F1865" s="1"/>
      <c r="I1865" s="1"/>
      <c r="J1865" s="3" t="s">
        <v>18</v>
      </c>
      <c r="K1865" s="3" t="s">
        <v>2894</v>
      </c>
      <c r="L1865" s="1" t="s">
        <v>2895</v>
      </c>
      <c r="N1865" s="1"/>
      <c r="O1865" s="1"/>
      <c r="P1865" s="3" t="s">
        <v>26</v>
      </c>
      <c r="Q1865" s="1" t="s">
        <v>2896</v>
      </c>
    </row>
    <row r="1866" spans="1:17" ht="13" x14ac:dyDescent="0.15">
      <c r="A1866" s="2">
        <v>44026.607756400466</v>
      </c>
      <c r="B1866" s="3" t="s">
        <v>16</v>
      </c>
      <c r="C1866" s="3" t="s">
        <v>50</v>
      </c>
      <c r="D1866" s="3" t="s">
        <v>23</v>
      </c>
      <c r="E1866" s="1"/>
      <c r="F1866" s="1"/>
      <c r="I1866" s="1"/>
      <c r="J1866" s="3" t="s">
        <v>18</v>
      </c>
      <c r="K1866" s="3" t="s">
        <v>19</v>
      </c>
      <c r="L1866" s="1"/>
      <c r="N1866" s="1"/>
      <c r="O1866" s="1"/>
      <c r="P1866" s="3" t="s">
        <v>26</v>
      </c>
      <c r="Q1866" s="1"/>
    </row>
    <row r="1867" spans="1:17" ht="28" x14ac:dyDescent="0.15">
      <c r="A1867" s="2">
        <v>44026.610745844911</v>
      </c>
      <c r="B1867" s="3" t="s">
        <v>459</v>
      </c>
      <c r="C1867" s="3" t="s">
        <v>29</v>
      </c>
      <c r="D1867" s="3" t="s">
        <v>23</v>
      </c>
      <c r="E1867" s="1" t="s">
        <v>2897</v>
      </c>
      <c r="F1867" s="1"/>
      <c r="I1867" s="1"/>
      <c r="L1867" s="1"/>
      <c r="N1867" s="1"/>
      <c r="O1867" s="1" t="s">
        <v>2898</v>
      </c>
      <c r="P1867" s="3" t="s">
        <v>26</v>
      </c>
      <c r="Q1867" s="1"/>
    </row>
    <row r="1868" spans="1:17" ht="98" x14ac:dyDescent="0.15">
      <c r="A1868" s="2">
        <v>44027.213950798614</v>
      </c>
      <c r="B1868" s="3" t="s">
        <v>16</v>
      </c>
      <c r="C1868" s="3" t="s">
        <v>2899</v>
      </c>
      <c r="D1868" s="3" t="s">
        <v>23</v>
      </c>
      <c r="E1868" s="1" t="s">
        <v>2900</v>
      </c>
      <c r="F1868" s="1"/>
      <c r="I1868" s="1"/>
      <c r="J1868" s="3" t="s">
        <v>36</v>
      </c>
      <c r="K1868" s="3" t="s">
        <v>105</v>
      </c>
      <c r="L1868" s="1" t="s">
        <v>2901</v>
      </c>
      <c r="N1868" s="1"/>
      <c r="O1868" s="1"/>
      <c r="P1868" s="3" t="s">
        <v>26</v>
      </c>
      <c r="Q1868" s="1" t="s">
        <v>2902</v>
      </c>
    </row>
    <row r="1869" spans="1:17" ht="14" x14ac:dyDescent="0.15">
      <c r="A1869" s="2">
        <v>44027.704192245372</v>
      </c>
      <c r="B1869" s="3" t="s">
        <v>16</v>
      </c>
      <c r="C1869" s="3" t="s">
        <v>29</v>
      </c>
      <c r="D1869" s="3" t="s">
        <v>23</v>
      </c>
      <c r="E1869" s="1" t="s">
        <v>2903</v>
      </c>
      <c r="F1869" s="1"/>
      <c r="I1869" s="1"/>
      <c r="J1869" s="3" t="s">
        <v>18</v>
      </c>
      <c r="K1869" s="3" t="s">
        <v>19</v>
      </c>
      <c r="L1869" s="1"/>
      <c r="N1869" s="1"/>
      <c r="O1869" s="1"/>
      <c r="P1869" s="3" t="s">
        <v>26</v>
      </c>
      <c r="Q1869" s="1"/>
    </row>
    <row r="1870" spans="1:17" ht="14" x14ac:dyDescent="0.15">
      <c r="A1870" s="2">
        <v>44027.766677210646</v>
      </c>
      <c r="B1870" s="3" t="s">
        <v>22</v>
      </c>
      <c r="C1870" s="3" t="s">
        <v>31</v>
      </c>
      <c r="D1870" s="3" t="s">
        <v>23</v>
      </c>
      <c r="E1870" s="1"/>
      <c r="F1870" s="1"/>
      <c r="I1870" s="1"/>
      <c r="L1870" s="1"/>
      <c r="N1870" s="1"/>
      <c r="O1870" s="1" t="s">
        <v>2904</v>
      </c>
      <c r="P1870" s="3" t="s">
        <v>20</v>
      </c>
      <c r="Q1870" s="1"/>
    </row>
    <row r="1871" spans="1:17" ht="14" x14ac:dyDescent="0.15">
      <c r="A1871" s="2">
        <v>44027.945694131944</v>
      </c>
      <c r="B1871" s="3" t="s">
        <v>22</v>
      </c>
      <c r="C1871" s="3" t="s">
        <v>17</v>
      </c>
      <c r="D1871" s="3" t="s">
        <v>23</v>
      </c>
      <c r="E1871" s="1"/>
      <c r="F1871" s="1"/>
      <c r="I1871" s="1"/>
      <c r="L1871" s="1"/>
      <c r="N1871" s="1"/>
      <c r="O1871" s="1" t="s">
        <v>2905</v>
      </c>
      <c r="P1871" s="3" t="s">
        <v>26</v>
      </c>
      <c r="Q1871" s="1"/>
    </row>
    <row r="1872" spans="1:17" ht="28" x14ac:dyDescent="0.15">
      <c r="A1872" s="2">
        <v>44029.532956655094</v>
      </c>
      <c r="B1872" s="3" t="s">
        <v>22</v>
      </c>
      <c r="C1872" s="3" t="s">
        <v>19</v>
      </c>
      <c r="D1872" s="3" t="s">
        <v>23</v>
      </c>
      <c r="E1872" s="1" t="s">
        <v>2906</v>
      </c>
      <c r="F1872" s="1"/>
      <c r="I1872" s="1"/>
      <c r="L1872" s="1"/>
      <c r="N1872" s="1"/>
      <c r="O1872" s="1" t="s">
        <v>2907</v>
      </c>
      <c r="P1872" s="3" t="s">
        <v>26</v>
      </c>
      <c r="Q1872" s="1"/>
    </row>
    <row r="1873" spans="1:17" ht="70" x14ac:dyDescent="0.15">
      <c r="A1873" s="2">
        <v>44029.554316979164</v>
      </c>
      <c r="B1873" s="3" t="s">
        <v>16</v>
      </c>
      <c r="C1873" s="3" t="s">
        <v>50</v>
      </c>
      <c r="D1873" s="3" t="s">
        <v>23</v>
      </c>
      <c r="E1873" s="1" t="s">
        <v>2908</v>
      </c>
      <c r="F1873" s="1"/>
      <c r="I1873" s="1"/>
      <c r="J1873" s="3" t="s">
        <v>36</v>
      </c>
      <c r="K1873" s="3" t="s">
        <v>105</v>
      </c>
      <c r="L1873" s="1" t="s">
        <v>2909</v>
      </c>
      <c r="N1873" s="1"/>
      <c r="O1873" s="1"/>
      <c r="P1873" s="3" t="s">
        <v>26</v>
      </c>
      <c r="Q1873" s="1" t="s">
        <v>2910</v>
      </c>
    </row>
    <row r="1874" spans="1:17" ht="14" x14ac:dyDescent="0.15">
      <c r="A1874" s="2">
        <v>44029.777720879632</v>
      </c>
      <c r="B1874" s="3" t="s">
        <v>22</v>
      </c>
      <c r="C1874" s="3" t="s">
        <v>19</v>
      </c>
      <c r="D1874" s="3" t="s">
        <v>23</v>
      </c>
      <c r="E1874" s="1"/>
      <c r="F1874" s="1"/>
      <c r="I1874" s="1"/>
      <c r="L1874" s="1"/>
      <c r="N1874" s="1"/>
      <c r="O1874" s="1" t="s">
        <v>2911</v>
      </c>
      <c r="P1874" s="3" t="s">
        <v>26</v>
      </c>
      <c r="Q1874" s="1" t="s">
        <v>155</v>
      </c>
    </row>
    <row r="1875" spans="1:17" ht="14" x14ac:dyDescent="0.15">
      <c r="A1875" s="2">
        <v>44031.800083784721</v>
      </c>
      <c r="B1875" s="3" t="s">
        <v>16</v>
      </c>
      <c r="C1875" s="3" t="s">
        <v>50</v>
      </c>
      <c r="D1875" s="3" t="s">
        <v>23</v>
      </c>
      <c r="E1875" s="1"/>
      <c r="F1875" s="1"/>
      <c r="I1875" s="1"/>
      <c r="J1875" s="3" t="s">
        <v>43</v>
      </c>
      <c r="K1875" s="3" t="s">
        <v>19</v>
      </c>
      <c r="L1875" s="1" t="s">
        <v>2912</v>
      </c>
      <c r="N1875" s="1"/>
      <c r="O1875" s="1"/>
      <c r="P1875" s="3" t="s">
        <v>26</v>
      </c>
      <c r="Q1875" s="1"/>
    </row>
    <row r="1876" spans="1:17" ht="14" x14ac:dyDescent="0.15">
      <c r="A1876" s="2">
        <v>44032.272817650461</v>
      </c>
      <c r="B1876" s="3" t="s">
        <v>22</v>
      </c>
      <c r="C1876" s="3" t="s">
        <v>29</v>
      </c>
      <c r="D1876" s="3" t="s">
        <v>68</v>
      </c>
      <c r="E1876" s="1"/>
      <c r="F1876" s="1"/>
      <c r="I1876" s="1"/>
      <c r="L1876" s="1"/>
      <c r="N1876" s="1"/>
      <c r="O1876" s="1" t="s">
        <v>2913</v>
      </c>
      <c r="P1876" s="3" t="s">
        <v>26</v>
      </c>
      <c r="Q1876" s="1"/>
    </row>
    <row r="1877" spans="1:17" ht="126" x14ac:dyDescent="0.15">
      <c r="A1877" s="2">
        <v>44033.672898622681</v>
      </c>
      <c r="B1877" s="3" t="s">
        <v>16</v>
      </c>
      <c r="C1877" s="3" t="s">
        <v>17</v>
      </c>
      <c r="D1877" s="3" t="s">
        <v>472</v>
      </c>
      <c r="E1877" s="1" t="s">
        <v>2914</v>
      </c>
      <c r="F1877" s="1"/>
      <c r="I1877" s="1"/>
      <c r="J1877" s="3" t="s">
        <v>18</v>
      </c>
      <c r="K1877" s="3" t="s">
        <v>19</v>
      </c>
      <c r="L1877" s="1" t="s">
        <v>2915</v>
      </c>
      <c r="N1877" s="1"/>
      <c r="O1877" s="1"/>
      <c r="P1877" s="3" t="s">
        <v>26</v>
      </c>
      <c r="Q1877" s="1" t="s">
        <v>2916</v>
      </c>
    </row>
    <row r="1878" spans="1:17" ht="28" x14ac:dyDescent="0.15">
      <c r="A1878" s="2">
        <v>44034.071125439819</v>
      </c>
      <c r="B1878" s="3" t="s">
        <v>22</v>
      </c>
      <c r="C1878" s="3" t="s">
        <v>17</v>
      </c>
      <c r="D1878" s="3" t="s">
        <v>23</v>
      </c>
      <c r="E1878" s="1" t="s">
        <v>2917</v>
      </c>
      <c r="F1878" s="1"/>
      <c r="I1878" s="1"/>
      <c r="L1878" s="1"/>
      <c r="N1878" s="1"/>
      <c r="O1878" s="1" t="s">
        <v>2918</v>
      </c>
      <c r="P1878" s="3" t="s">
        <v>26</v>
      </c>
      <c r="Q1878" s="1" t="s">
        <v>2919</v>
      </c>
    </row>
    <row r="1879" spans="1:17" ht="13" x14ac:dyDescent="0.15">
      <c r="A1879" s="2">
        <v>44035.483272962963</v>
      </c>
      <c r="B1879" s="3" t="s">
        <v>22</v>
      </c>
      <c r="C1879" s="3" t="s">
        <v>19</v>
      </c>
      <c r="D1879" s="3" t="s">
        <v>68</v>
      </c>
      <c r="E1879" s="1"/>
      <c r="F1879" s="1"/>
      <c r="I1879" s="1"/>
      <c r="L1879" s="1"/>
      <c r="N1879" s="1"/>
      <c r="O1879" s="1"/>
      <c r="P1879" s="3" t="s">
        <v>26</v>
      </c>
      <c r="Q1879" s="1"/>
    </row>
    <row r="1880" spans="1:17" ht="56" x14ac:dyDescent="0.15">
      <c r="A1880" s="2">
        <v>44035.993894166662</v>
      </c>
      <c r="B1880" s="3" t="s">
        <v>37</v>
      </c>
      <c r="C1880" s="3" t="s">
        <v>50</v>
      </c>
      <c r="D1880" s="3" t="s">
        <v>23</v>
      </c>
      <c r="E1880" s="1" t="s">
        <v>2920</v>
      </c>
      <c r="F1880" s="1"/>
      <c r="I1880" s="1"/>
      <c r="L1880" s="1"/>
      <c r="M1880" s="3" t="s">
        <v>26</v>
      </c>
      <c r="N1880" s="1" t="s">
        <v>2921</v>
      </c>
      <c r="O1880" s="1"/>
      <c r="P1880" s="3" t="s">
        <v>26</v>
      </c>
      <c r="Q1880" s="1" t="s">
        <v>2922</v>
      </c>
    </row>
    <row r="1881" spans="1:17" ht="13" x14ac:dyDescent="0.15">
      <c r="A1881" s="2">
        <v>44036.648278703702</v>
      </c>
      <c r="B1881" s="3" t="s">
        <v>37</v>
      </c>
      <c r="C1881" s="3" t="s">
        <v>2517</v>
      </c>
      <c r="D1881" s="9" t="s">
        <v>368</v>
      </c>
      <c r="E1881" s="1"/>
      <c r="F1881" s="1"/>
      <c r="I1881" s="1"/>
      <c r="L1881" s="1"/>
      <c r="M1881" s="3" t="s">
        <v>20</v>
      </c>
      <c r="N1881" s="1"/>
      <c r="O1881" s="1"/>
      <c r="P1881" s="3" t="s">
        <v>26</v>
      </c>
      <c r="Q1881" s="1"/>
    </row>
    <row r="1882" spans="1:17" ht="28" x14ac:dyDescent="0.15">
      <c r="A1882" s="2">
        <v>44037.046432442134</v>
      </c>
      <c r="B1882" s="3" t="s">
        <v>22</v>
      </c>
      <c r="C1882" s="3" t="s">
        <v>19</v>
      </c>
      <c r="D1882" s="3" t="s">
        <v>23</v>
      </c>
      <c r="E1882" s="1" t="s">
        <v>2923</v>
      </c>
      <c r="F1882" s="1"/>
      <c r="I1882" s="1"/>
      <c r="L1882" s="1"/>
      <c r="N1882" s="1"/>
      <c r="O1882" s="1" t="s">
        <v>2924</v>
      </c>
      <c r="P1882" s="3" t="s">
        <v>26</v>
      </c>
      <c r="Q1882" s="1" t="s">
        <v>2925</v>
      </c>
    </row>
    <row r="1883" spans="1:17" ht="56" x14ac:dyDescent="0.15">
      <c r="A1883" s="2">
        <v>44038.901126597222</v>
      </c>
      <c r="B1883" s="3" t="s">
        <v>22</v>
      </c>
      <c r="C1883" s="3" t="s">
        <v>50</v>
      </c>
      <c r="D1883" s="3" t="s">
        <v>68</v>
      </c>
      <c r="E1883" s="1" t="s">
        <v>2926</v>
      </c>
      <c r="F1883" s="1"/>
      <c r="I1883" s="1"/>
      <c r="L1883" s="1"/>
      <c r="N1883" s="1"/>
      <c r="O1883" s="1" t="s">
        <v>1906</v>
      </c>
      <c r="P1883" s="3" t="s">
        <v>26</v>
      </c>
      <c r="Q1883" s="1"/>
    </row>
    <row r="1884" spans="1:17" ht="28" x14ac:dyDescent="0.15">
      <c r="A1884" s="2">
        <v>44039.722415671291</v>
      </c>
      <c r="B1884" s="3" t="s">
        <v>22</v>
      </c>
      <c r="C1884" s="3" t="s">
        <v>317</v>
      </c>
      <c r="D1884" s="3" t="s">
        <v>23</v>
      </c>
      <c r="E1884" s="1" t="s">
        <v>2927</v>
      </c>
      <c r="F1884" s="1"/>
      <c r="I1884" s="1"/>
      <c r="L1884" s="1"/>
      <c r="N1884" s="1"/>
      <c r="O1884" s="1" t="s">
        <v>2928</v>
      </c>
      <c r="P1884" s="3" t="s">
        <v>20</v>
      </c>
      <c r="Q1884" s="1" t="s">
        <v>2929</v>
      </c>
    </row>
    <row r="1885" spans="1:17" ht="28" x14ac:dyDescent="0.15">
      <c r="A1885" s="2">
        <v>44039.765737210648</v>
      </c>
      <c r="B1885" s="3" t="s">
        <v>37</v>
      </c>
      <c r="C1885" s="3" t="s">
        <v>50</v>
      </c>
      <c r="D1885" s="3" t="s">
        <v>23</v>
      </c>
      <c r="E1885" s="1" t="s">
        <v>2930</v>
      </c>
      <c r="F1885" s="1"/>
      <c r="I1885" s="1"/>
      <c r="L1885" s="1"/>
      <c r="M1885" s="3" t="s">
        <v>20</v>
      </c>
      <c r="N1885" s="1" t="s">
        <v>2931</v>
      </c>
      <c r="O1885" s="1"/>
      <c r="P1885" s="3" t="s">
        <v>26</v>
      </c>
      <c r="Q1885" s="1"/>
    </row>
    <row r="1886" spans="1:17" ht="13" x14ac:dyDescent="0.15">
      <c r="A1886" s="2">
        <v>44040.233665243053</v>
      </c>
      <c r="B1886" s="3" t="s">
        <v>16</v>
      </c>
      <c r="C1886" s="3" t="s">
        <v>29</v>
      </c>
      <c r="D1886" s="3" t="s">
        <v>23</v>
      </c>
      <c r="E1886" s="1"/>
      <c r="F1886" s="1"/>
      <c r="I1886" s="1"/>
      <c r="J1886" s="3" t="s">
        <v>18</v>
      </c>
      <c r="K1886" s="3" t="s">
        <v>19</v>
      </c>
      <c r="L1886" s="1"/>
      <c r="N1886" s="1"/>
      <c r="O1886" s="1"/>
      <c r="P1886" s="3" t="s">
        <v>26</v>
      </c>
      <c r="Q1886" s="1"/>
    </row>
    <row r="1887" spans="1:17" ht="14" x14ac:dyDescent="0.15">
      <c r="A1887" s="2">
        <v>44040.370376678242</v>
      </c>
      <c r="B1887" s="3" t="s">
        <v>16</v>
      </c>
      <c r="C1887" s="3" t="s">
        <v>50</v>
      </c>
      <c r="D1887" s="3" t="s">
        <v>23</v>
      </c>
      <c r="E1887" s="1"/>
      <c r="F1887" s="1"/>
      <c r="I1887" s="1"/>
      <c r="J1887" s="3" t="s">
        <v>36</v>
      </c>
      <c r="K1887" s="3" t="s">
        <v>19</v>
      </c>
      <c r="L1887" s="1"/>
      <c r="N1887" s="1"/>
      <c r="O1887" s="1"/>
      <c r="P1887" s="3" t="s">
        <v>26</v>
      </c>
      <c r="Q1887" s="1" t="s">
        <v>2932</v>
      </c>
    </row>
    <row r="1888" spans="1:17" ht="56" x14ac:dyDescent="0.15">
      <c r="A1888" s="2">
        <v>44041.15159228009</v>
      </c>
      <c r="B1888" s="3" t="s">
        <v>22</v>
      </c>
      <c r="C1888" s="3" t="s">
        <v>17</v>
      </c>
      <c r="D1888" s="3" t="s">
        <v>23</v>
      </c>
      <c r="E1888" s="1" t="s">
        <v>2933</v>
      </c>
      <c r="F1888" s="1"/>
      <c r="I1888" s="1"/>
      <c r="L1888" s="1"/>
      <c r="N1888" s="1"/>
      <c r="O1888" s="1" t="s">
        <v>2934</v>
      </c>
      <c r="P1888" s="3" t="s">
        <v>26</v>
      </c>
      <c r="Q1888" s="1" t="s">
        <v>2935</v>
      </c>
    </row>
    <row r="1889" spans="1:17" ht="14" x14ac:dyDescent="0.15">
      <c r="A1889" s="2">
        <v>44041.889698402782</v>
      </c>
      <c r="B1889" s="3" t="s">
        <v>22</v>
      </c>
      <c r="C1889" s="3" t="s">
        <v>19</v>
      </c>
      <c r="D1889" s="3" t="s">
        <v>23</v>
      </c>
      <c r="E1889" s="1" t="s">
        <v>2936</v>
      </c>
      <c r="F1889" s="1"/>
      <c r="I1889" s="1"/>
      <c r="L1889" s="1"/>
      <c r="N1889" s="1"/>
      <c r="O1889" s="1" t="s">
        <v>2937</v>
      </c>
      <c r="P1889" s="3" t="s">
        <v>26</v>
      </c>
      <c r="Q1889" s="1" t="s">
        <v>2938</v>
      </c>
    </row>
    <row r="1890" spans="1:17" ht="28" x14ac:dyDescent="0.15">
      <c r="A1890" s="2">
        <v>44045.397290497684</v>
      </c>
      <c r="B1890" s="3" t="s">
        <v>37</v>
      </c>
      <c r="C1890" s="3" t="s">
        <v>50</v>
      </c>
      <c r="D1890" s="3" t="s">
        <v>23</v>
      </c>
      <c r="E1890" s="1" t="s">
        <v>2939</v>
      </c>
      <c r="F1890" s="1"/>
      <c r="I1890" s="1"/>
      <c r="L1890" s="1"/>
      <c r="N1890" s="1"/>
      <c r="O1890" s="1" t="s">
        <v>2940</v>
      </c>
      <c r="P1890" s="3" t="s">
        <v>26</v>
      </c>
      <c r="Q1890" s="1" t="s">
        <v>2941</v>
      </c>
    </row>
    <row r="1891" spans="1:17" ht="13" x14ac:dyDescent="0.15">
      <c r="A1891" s="2">
        <v>44045.789225405097</v>
      </c>
      <c r="B1891" s="3" t="s">
        <v>22</v>
      </c>
      <c r="C1891" s="3" t="s">
        <v>50</v>
      </c>
      <c r="D1891" s="9" t="s">
        <v>368</v>
      </c>
      <c r="E1891" s="1"/>
      <c r="F1891" s="1"/>
      <c r="I1891" s="1"/>
      <c r="L1891" s="1"/>
      <c r="N1891" s="1"/>
      <c r="O1891" s="1"/>
      <c r="P1891" s="3" t="s">
        <v>26</v>
      </c>
      <c r="Q1891" s="1"/>
    </row>
    <row r="1892" spans="1:17" ht="14" x14ac:dyDescent="0.15">
      <c r="A1892" s="2">
        <v>44046.358262581023</v>
      </c>
      <c r="B1892" s="3" t="s">
        <v>22</v>
      </c>
      <c r="C1892" s="3" t="s">
        <v>17</v>
      </c>
      <c r="D1892" s="3" t="s">
        <v>23</v>
      </c>
      <c r="E1892" s="1" t="s">
        <v>1040</v>
      </c>
      <c r="F1892" s="1"/>
      <c r="I1892" s="1"/>
      <c r="L1892" s="1"/>
      <c r="N1892" s="1"/>
      <c r="O1892" s="1" t="s">
        <v>2942</v>
      </c>
      <c r="P1892" s="3" t="s">
        <v>26</v>
      </c>
      <c r="Q1892" s="1" t="s">
        <v>155</v>
      </c>
    </row>
    <row r="1893" spans="1:17" ht="13" x14ac:dyDescent="0.15">
      <c r="A1893" s="2">
        <v>44046.743574178239</v>
      </c>
      <c r="B1893" s="3" t="s">
        <v>22</v>
      </c>
      <c r="C1893" s="3" t="s">
        <v>29</v>
      </c>
      <c r="D1893" s="3" t="s">
        <v>23</v>
      </c>
      <c r="E1893" s="1"/>
      <c r="F1893" s="1"/>
      <c r="I1893" s="1"/>
      <c r="L1893" s="1"/>
      <c r="N1893" s="1"/>
      <c r="O1893" s="1"/>
      <c r="P1893" s="3" t="s">
        <v>26</v>
      </c>
      <c r="Q1893" s="1"/>
    </row>
    <row r="1894" spans="1:17" ht="13" x14ac:dyDescent="0.15">
      <c r="A1894" s="2">
        <v>44046.803075081014</v>
      </c>
      <c r="B1894" s="3" t="s">
        <v>16</v>
      </c>
      <c r="C1894" s="3" t="s">
        <v>29</v>
      </c>
      <c r="D1894" s="3" t="s">
        <v>23</v>
      </c>
      <c r="E1894" s="1"/>
      <c r="F1894" s="1"/>
      <c r="I1894" s="1"/>
      <c r="J1894" s="3" t="s">
        <v>43</v>
      </c>
      <c r="K1894" s="3" t="s">
        <v>19</v>
      </c>
      <c r="L1894" s="1"/>
      <c r="N1894" s="1"/>
      <c r="O1894" s="1"/>
      <c r="P1894" s="3" t="s">
        <v>26</v>
      </c>
      <c r="Q1894" s="1"/>
    </row>
    <row r="1895" spans="1:17" ht="14" x14ac:dyDescent="0.15">
      <c r="A1895" s="2">
        <v>44047.234380925926</v>
      </c>
      <c r="B1895" s="3" t="s">
        <v>37</v>
      </c>
      <c r="C1895" s="3" t="s">
        <v>17</v>
      </c>
      <c r="D1895" s="3" t="s">
        <v>23</v>
      </c>
      <c r="E1895" s="1" t="s">
        <v>2943</v>
      </c>
      <c r="F1895" s="1"/>
      <c r="I1895" s="1"/>
      <c r="L1895" s="1"/>
      <c r="M1895" s="3" t="s">
        <v>20</v>
      </c>
      <c r="N1895" s="1"/>
      <c r="O1895" s="1"/>
      <c r="P1895" s="3" t="s">
        <v>26</v>
      </c>
      <c r="Q1895" s="1"/>
    </row>
    <row r="1896" spans="1:17" ht="13" x14ac:dyDescent="0.15">
      <c r="A1896" s="2">
        <v>44047.563176550924</v>
      </c>
      <c r="B1896" s="3" t="s">
        <v>22</v>
      </c>
      <c r="C1896" s="3" t="s">
        <v>19</v>
      </c>
      <c r="D1896" s="9" t="s">
        <v>368</v>
      </c>
      <c r="E1896" s="1"/>
      <c r="F1896" s="1"/>
      <c r="I1896" s="1"/>
      <c r="L1896" s="1"/>
      <c r="N1896" s="1"/>
      <c r="O1896" s="1"/>
      <c r="P1896" s="3" t="s">
        <v>26</v>
      </c>
      <c r="Q1896" s="1"/>
    </row>
    <row r="1897" spans="1:17" ht="28" x14ac:dyDescent="0.15">
      <c r="A1897" s="2">
        <v>44047.903945902777</v>
      </c>
      <c r="B1897" s="3" t="s">
        <v>16</v>
      </c>
      <c r="C1897" s="3" t="s">
        <v>29</v>
      </c>
      <c r="D1897" s="3" t="s">
        <v>23</v>
      </c>
      <c r="E1897" s="1"/>
      <c r="F1897" s="1"/>
      <c r="I1897" s="1"/>
      <c r="J1897" s="3" t="s">
        <v>18</v>
      </c>
      <c r="K1897" s="3" t="s">
        <v>19</v>
      </c>
      <c r="L1897" s="1" t="s">
        <v>2944</v>
      </c>
      <c r="N1897" s="1"/>
      <c r="O1897" s="1"/>
      <c r="P1897" s="3" t="s">
        <v>26</v>
      </c>
      <c r="Q1897" s="1"/>
    </row>
    <row r="1898" spans="1:17" ht="13" x14ac:dyDescent="0.15">
      <c r="A1898" s="2">
        <v>44048.234211631949</v>
      </c>
      <c r="B1898" s="3" t="s">
        <v>22</v>
      </c>
      <c r="C1898" s="3" t="s">
        <v>17</v>
      </c>
      <c r="D1898" s="3" t="s">
        <v>23</v>
      </c>
      <c r="E1898" s="1"/>
      <c r="F1898" s="1"/>
      <c r="I1898" s="1"/>
      <c r="L1898" s="1"/>
      <c r="N1898" s="1"/>
      <c r="O1898" s="1"/>
      <c r="P1898" s="3" t="s">
        <v>26</v>
      </c>
      <c r="Q1898" s="1"/>
    </row>
    <row r="1899" spans="1:17" ht="28" x14ac:dyDescent="0.15">
      <c r="A1899" s="2">
        <v>44048.801558969906</v>
      </c>
      <c r="B1899" s="3" t="s">
        <v>16</v>
      </c>
      <c r="C1899" s="3" t="s">
        <v>19</v>
      </c>
      <c r="D1899" s="3" t="s">
        <v>23</v>
      </c>
      <c r="E1899" s="1" t="s">
        <v>2945</v>
      </c>
      <c r="F1899" s="1"/>
      <c r="I1899" s="1"/>
      <c r="J1899" s="3" t="s">
        <v>36</v>
      </c>
      <c r="K1899" s="3" t="s">
        <v>19</v>
      </c>
      <c r="L1899" s="1" t="s">
        <v>2946</v>
      </c>
      <c r="N1899" s="1"/>
      <c r="O1899" s="1"/>
      <c r="P1899" s="3" t="s">
        <v>26</v>
      </c>
      <c r="Q1899" s="1" t="s">
        <v>2947</v>
      </c>
    </row>
    <row r="1900" spans="1:17" ht="126" x14ac:dyDescent="0.15">
      <c r="A1900" s="2">
        <v>44050.693778483794</v>
      </c>
      <c r="B1900" s="3" t="s">
        <v>22</v>
      </c>
      <c r="C1900" s="3" t="s">
        <v>29</v>
      </c>
      <c r="D1900" s="3" t="s">
        <v>23</v>
      </c>
      <c r="E1900" s="1" t="s">
        <v>2948</v>
      </c>
      <c r="F1900" s="1"/>
      <c r="I1900" s="1"/>
      <c r="L1900" s="1"/>
      <c r="N1900" s="1"/>
      <c r="O1900" s="1" t="s">
        <v>2949</v>
      </c>
      <c r="P1900" s="3" t="s">
        <v>26</v>
      </c>
      <c r="Q1900" s="1" t="s">
        <v>2950</v>
      </c>
    </row>
    <row r="1901" spans="1:17" ht="14" x14ac:dyDescent="0.15">
      <c r="A1901" s="2">
        <v>44050.711510439811</v>
      </c>
      <c r="B1901" s="3" t="s">
        <v>22</v>
      </c>
      <c r="C1901" s="3" t="s">
        <v>17</v>
      </c>
      <c r="D1901" s="3" t="s">
        <v>23</v>
      </c>
      <c r="E1901" s="1"/>
      <c r="F1901" s="1"/>
      <c r="I1901" s="1"/>
      <c r="L1901" s="1"/>
      <c r="N1901" s="1"/>
      <c r="O1901" s="1" t="s">
        <v>2951</v>
      </c>
      <c r="P1901" s="3" t="s">
        <v>26</v>
      </c>
      <c r="Q1901" s="1"/>
    </row>
    <row r="1902" spans="1:17" ht="14" x14ac:dyDescent="0.15">
      <c r="A1902" s="2">
        <v>44050.896135682866</v>
      </c>
      <c r="B1902" s="3" t="s">
        <v>37</v>
      </c>
      <c r="C1902" s="3" t="s">
        <v>19</v>
      </c>
      <c r="D1902" s="3" t="s">
        <v>68</v>
      </c>
      <c r="E1902" s="1" t="s">
        <v>2952</v>
      </c>
      <c r="F1902" s="1"/>
      <c r="I1902" s="1"/>
      <c r="L1902" s="1"/>
      <c r="M1902" s="3" t="s">
        <v>20</v>
      </c>
      <c r="N1902" s="1" t="s">
        <v>1436</v>
      </c>
      <c r="O1902" s="1"/>
      <c r="P1902" s="3" t="s">
        <v>26</v>
      </c>
      <c r="Q1902" s="1"/>
    </row>
    <row r="1903" spans="1:17" ht="13" x14ac:dyDescent="0.15">
      <c r="A1903" s="2">
        <v>44051.348415439817</v>
      </c>
      <c r="B1903" s="3" t="s">
        <v>16</v>
      </c>
      <c r="C1903" s="3" t="s">
        <v>50</v>
      </c>
      <c r="D1903" s="3" t="s">
        <v>378</v>
      </c>
      <c r="E1903" s="1"/>
      <c r="F1903" s="1"/>
      <c r="I1903" s="1"/>
      <c r="J1903" s="3" t="s">
        <v>36</v>
      </c>
      <c r="K1903" s="3" t="s">
        <v>19</v>
      </c>
      <c r="L1903" s="1"/>
      <c r="N1903" s="1"/>
      <c r="O1903" s="1"/>
      <c r="P1903" s="3" t="s">
        <v>26</v>
      </c>
      <c r="Q1903" s="1"/>
    </row>
    <row r="1904" spans="1:17" ht="13" x14ac:dyDescent="0.15">
      <c r="A1904" s="2">
        <v>44053.866886203701</v>
      </c>
      <c r="B1904" s="3" t="s">
        <v>22</v>
      </c>
      <c r="C1904" s="3" t="s">
        <v>90</v>
      </c>
      <c r="D1904" s="3" t="s">
        <v>23</v>
      </c>
      <c r="E1904" s="1"/>
      <c r="F1904" s="1"/>
      <c r="I1904" s="1"/>
      <c r="L1904" s="1"/>
      <c r="N1904" s="1"/>
      <c r="O1904" s="1"/>
      <c r="P1904" s="3" t="s">
        <v>20</v>
      </c>
      <c r="Q1904" s="1"/>
    </row>
    <row r="1905" spans="1:17" ht="28" x14ac:dyDescent="0.15">
      <c r="A1905" s="2">
        <v>44054.025773483794</v>
      </c>
      <c r="B1905" s="3" t="s">
        <v>22</v>
      </c>
      <c r="C1905" s="3" t="s">
        <v>29</v>
      </c>
      <c r="D1905" s="3" t="s">
        <v>23</v>
      </c>
      <c r="E1905" s="1" t="s">
        <v>2953</v>
      </c>
      <c r="F1905" s="1"/>
      <c r="I1905" s="1"/>
      <c r="L1905" s="1"/>
      <c r="N1905" s="1"/>
      <c r="O1905" s="1" t="s">
        <v>2954</v>
      </c>
      <c r="P1905" s="3" t="s">
        <v>26</v>
      </c>
      <c r="Q1905" s="1"/>
    </row>
    <row r="1906" spans="1:17" ht="14" x14ac:dyDescent="0.15">
      <c r="A1906" s="2">
        <v>44054.387263518518</v>
      </c>
      <c r="B1906" s="3" t="s">
        <v>16</v>
      </c>
      <c r="C1906" s="3" t="s">
        <v>50</v>
      </c>
      <c r="D1906" s="3" t="s">
        <v>68</v>
      </c>
      <c r="E1906" s="1" t="s">
        <v>2955</v>
      </c>
      <c r="F1906" s="1"/>
      <c r="I1906" s="1"/>
      <c r="J1906" s="3" t="s">
        <v>43</v>
      </c>
      <c r="K1906" s="3" t="s">
        <v>19</v>
      </c>
      <c r="L1906" s="1" t="s">
        <v>2956</v>
      </c>
      <c r="N1906" s="1"/>
      <c r="O1906" s="1"/>
      <c r="P1906" s="3" t="s">
        <v>26</v>
      </c>
      <c r="Q1906" s="1"/>
    </row>
    <row r="1907" spans="1:17" ht="98" x14ac:dyDescent="0.15">
      <c r="A1907" s="2">
        <v>44054.540130671296</v>
      </c>
      <c r="B1907" s="3" t="s">
        <v>37</v>
      </c>
      <c r="C1907" s="3" t="s">
        <v>29</v>
      </c>
      <c r="D1907" s="9" t="s">
        <v>368</v>
      </c>
      <c r="E1907" s="1" t="s">
        <v>2957</v>
      </c>
      <c r="F1907" s="1"/>
      <c r="I1907" s="1"/>
      <c r="L1907" s="1"/>
      <c r="M1907" s="3" t="s">
        <v>26</v>
      </c>
      <c r="N1907" s="1" t="s">
        <v>2958</v>
      </c>
      <c r="O1907" s="1"/>
      <c r="P1907" s="3" t="s">
        <v>26</v>
      </c>
      <c r="Q1907" s="1" t="s">
        <v>2959</v>
      </c>
    </row>
    <row r="1908" spans="1:17" ht="28" x14ac:dyDescent="0.15">
      <c r="A1908" s="2">
        <v>44055.587006319445</v>
      </c>
      <c r="B1908" s="3" t="s">
        <v>22</v>
      </c>
      <c r="C1908" s="3" t="s">
        <v>19</v>
      </c>
      <c r="D1908" s="3" t="s">
        <v>23</v>
      </c>
      <c r="E1908" s="1" t="s">
        <v>2960</v>
      </c>
      <c r="F1908" s="1"/>
      <c r="I1908" s="1"/>
      <c r="L1908" s="1"/>
      <c r="N1908" s="1"/>
      <c r="O1908" s="1"/>
      <c r="P1908" s="3" t="s">
        <v>20</v>
      </c>
      <c r="Q1908" s="1"/>
    </row>
    <row r="1909" spans="1:17" ht="56" x14ac:dyDescent="0.15">
      <c r="A1909" s="2">
        <v>44056.216030949072</v>
      </c>
      <c r="B1909" s="3" t="s">
        <v>37</v>
      </c>
      <c r="C1909" s="3" t="s">
        <v>29</v>
      </c>
      <c r="D1909" s="3" t="s">
        <v>424</v>
      </c>
      <c r="E1909" s="1" t="s">
        <v>2961</v>
      </c>
      <c r="F1909" s="1"/>
      <c r="I1909" s="1"/>
      <c r="L1909" s="1"/>
      <c r="M1909" s="3" t="s">
        <v>20</v>
      </c>
      <c r="N1909" s="1" t="s">
        <v>2962</v>
      </c>
      <c r="O1909" s="1"/>
      <c r="P1909" s="3" t="s">
        <v>26</v>
      </c>
      <c r="Q1909" s="1" t="s">
        <v>608</v>
      </c>
    </row>
    <row r="1910" spans="1:17" ht="13" x14ac:dyDescent="0.15">
      <c r="A1910" s="2">
        <v>44056.68942826389</v>
      </c>
      <c r="B1910" s="3" t="s">
        <v>16</v>
      </c>
      <c r="C1910" s="3" t="s">
        <v>19</v>
      </c>
      <c r="D1910" s="3" t="s">
        <v>68</v>
      </c>
      <c r="E1910" s="1"/>
      <c r="F1910" s="1"/>
      <c r="I1910" s="1"/>
      <c r="J1910" s="3" t="s">
        <v>18</v>
      </c>
      <c r="K1910" s="3" t="s">
        <v>19</v>
      </c>
      <c r="L1910" s="1"/>
      <c r="N1910" s="1"/>
      <c r="O1910" s="1"/>
      <c r="P1910" s="3" t="s">
        <v>26</v>
      </c>
      <c r="Q1910" s="1"/>
    </row>
    <row r="1911" spans="1:17" ht="28" x14ac:dyDescent="0.15">
      <c r="A1911" s="2">
        <v>44058.535449965275</v>
      </c>
      <c r="B1911" s="3" t="s">
        <v>22</v>
      </c>
      <c r="C1911" s="3" t="s">
        <v>317</v>
      </c>
      <c r="D1911" s="9" t="s">
        <v>368</v>
      </c>
      <c r="E1911" s="1"/>
      <c r="F1911" s="1"/>
      <c r="I1911" s="1"/>
      <c r="L1911" s="1"/>
      <c r="N1911" s="1"/>
      <c r="O1911" s="1" t="s">
        <v>2963</v>
      </c>
      <c r="P1911" s="3" t="s">
        <v>26</v>
      </c>
      <c r="Q1911" s="1" t="s">
        <v>2964</v>
      </c>
    </row>
    <row r="1912" spans="1:17" ht="13" x14ac:dyDescent="0.15">
      <c r="A1912" s="2">
        <v>44059.870947187504</v>
      </c>
      <c r="B1912" s="3" t="s">
        <v>22</v>
      </c>
      <c r="C1912" s="3" t="s">
        <v>29</v>
      </c>
      <c r="D1912" s="9" t="s">
        <v>368</v>
      </c>
      <c r="E1912" s="1"/>
      <c r="F1912" s="1"/>
      <c r="I1912" s="1"/>
      <c r="L1912" s="1"/>
      <c r="N1912" s="1"/>
      <c r="O1912" s="1"/>
      <c r="P1912" s="3" t="s">
        <v>26</v>
      </c>
      <c r="Q1912" s="1"/>
    </row>
    <row r="1913" spans="1:17" ht="13" x14ac:dyDescent="0.15">
      <c r="A1913" s="2">
        <v>44060.723626851854</v>
      </c>
      <c r="B1913" s="3" t="s">
        <v>37</v>
      </c>
      <c r="C1913" s="3" t="s">
        <v>29</v>
      </c>
      <c r="D1913" s="3" t="s">
        <v>23</v>
      </c>
      <c r="E1913" s="1"/>
      <c r="F1913" s="1"/>
      <c r="I1913" s="1"/>
      <c r="L1913" s="1"/>
      <c r="M1913" s="3" t="s">
        <v>20</v>
      </c>
      <c r="N1913" s="1"/>
      <c r="O1913" s="1"/>
      <c r="P1913" s="3" t="s">
        <v>26</v>
      </c>
      <c r="Q1913" s="1"/>
    </row>
    <row r="1914" spans="1:17" ht="13" x14ac:dyDescent="0.15">
      <c r="A1914" s="2">
        <v>44061.700905787038</v>
      </c>
      <c r="B1914" s="3" t="s">
        <v>16</v>
      </c>
      <c r="C1914" s="3" t="s">
        <v>29</v>
      </c>
      <c r="D1914" s="3" t="s">
        <v>23</v>
      </c>
      <c r="E1914" s="1"/>
      <c r="F1914" s="1"/>
      <c r="I1914" s="1"/>
      <c r="J1914" s="3" t="s">
        <v>43</v>
      </c>
      <c r="K1914" s="3" t="s">
        <v>19</v>
      </c>
      <c r="L1914" s="1"/>
      <c r="N1914" s="1"/>
      <c r="O1914" s="1"/>
      <c r="P1914" s="3" t="s">
        <v>26</v>
      </c>
      <c r="Q1914" s="1"/>
    </row>
    <row r="1915" spans="1:17" ht="13" x14ac:dyDescent="0.15">
      <c r="A1915" s="2">
        <v>44062.588628935184</v>
      </c>
      <c r="B1915" s="3" t="s">
        <v>37</v>
      </c>
      <c r="C1915" s="3" t="s">
        <v>173</v>
      </c>
      <c r="D1915" s="3" t="s">
        <v>472</v>
      </c>
      <c r="E1915" s="1"/>
      <c r="F1915" s="1"/>
      <c r="I1915" s="1"/>
      <c r="L1915" s="1"/>
      <c r="M1915" s="3" t="s">
        <v>20</v>
      </c>
      <c r="N1915" s="1"/>
      <c r="O1915" s="1"/>
      <c r="P1915" s="3" t="s">
        <v>26</v>
      </c>
      <c r="Q1915" s="1"/>
    </row>
    <row r="1916" spans="1:17" ht="28" x14ac:dyDescent="0.15">
      <c r="A1916" s="2">
        <v>44065.142963726852</v>
      </c>
      <c r="B1916" s="3" t="s">
        <v>22</v>
      </c>
      <c r="C1916" s="3" t="s">
        <v>19</v>
      </c>
      <c r="D1916" s="3" t="s">
        <v>472</v>
      </c>
      <c r="E1916" s="1" t="s">
        <v>2965</v>
      </c>
      <c r="F1916" s="1"/>
      <c r="I1916" s="1"/>
      <c r="L1916" s="1"/>
      <c r="N1916" s="1"/>
      <c r="O1916" s="1" t="s">
        <v>2966</v>
      </c>
      <c r="P1916" s="3" t="s">
        <v>26</v>
      </c>
      <c r="Q1916" s="1" t="s">
        <v>2967</v>
      </c>
    </row>
    <row r="1917" spans="1:17" ht="13" x14ac:dyDescent="0.15">
      <c r="A1917" s="2">
        <v>44067.720877893516</v>
      </c>
      <c r="B1917" s="3" t="s">
        <v>16</v>
      </c>
      <c r="C1917" s="3" t="s">
        <v>29</v>
      </c>
      <c r="D1917" s="3" t="s">
        <v>23</v>
      </c>
      <c r="E1917" s="1"/>
      <c r="F1917" s="1"/>
      <c r="I1917" s="1"/>
      <c r="J1917" s="3" t="s">
        <v>36</v>
      </c>
      <c r="K1917" s="3" t="s">
        <v>19</v>
      </c>
      <c r="L1917" s="1"/>
      <c r="N1917" s="1"/>
      <c r="O1917" s="1"/>
      <c r="P1917" s="3" t="s">
        <v>26</v>
      </c>
      <c r="Q1917" s="1"/>
    </row>
    <row r="1918" spans="1:17" ht="14" x14ac:dyDescent="0.15">
      <c r="A1918" s="2">
        <v>44068.869232199075</v>
      </c>
      <c r="B1918" s="3" t="s">
        <v>22</v>
      </c>
      <c r="C1918" s="3" t="s">
        <v>17</v>
      </c>
      <c r="D1918" s="3" t="s">
        <v>23</v>
      </c>
      <c r="E1918" s="1"/>
      <c r="F1918" s="1"/>
      <c r="I1918" s="1"/>
      <c r="L1918" s="1"/>
      <c r="N1918" s="1"/>
      <c r="O1918" s="1" t="s">
        <v>389</v>
      </c>
      <c r="P1918" s="3" t="s">
        <v>20</v>
      </c>
      <c r="Q1918" s="1"/>
    </row>
    <row r="1919" spans="1:17" ht="98" x14ac:dyDescent="0.15">
      <c r="A1919" s="2">
        <v>44071.196045717588</v>
      </c>
      <c r="B1919" s="3" t="s">
        <v>22</v>
      </c>
      <c r="C1919" s="3" t="s">
        <v>29</v>
      </c>
      <c r="D1919" s="3" t="s">
        <v>23</v>
      </c>
      <c r="E1919" s="1" t="s">
        <v>2968</v>
      </c>
      <c r="F1919" s="1"/>
      <c r="I1919" s="1"/>
      <c r="L1919" s="1"/>
      <c r="N1919" s="1"/>
      <c r="O1919" s="1" t="s">
        <v>2969</v>
      </c>
      <c r="P1919" s="3" t="s">
        <v>26</v>
      </c>
      <c r="Q1919" s="1" t="s">
        <v>2970</v>
      </c>
    </row>
    <row r="1920" spans="1:17" ht="13" x14ac:dyDescent="0.15">
      <c r="A1920" s="2">
        <v>44071.872549039355</v>
      </c>
      <c r="B1920" s="3" t="s">
        <v>97</v>
      </c>
      <c r="C1920" s="3" t="s">
        <v>156</v>
      </c>
      <c r="D1920" s="3" t="s">
        <v>23</v>
      </c>
      <c r="E1920" s="1"/>
      <c r="F1920" s="1"/>
      <c r="G1920" s="3" t="s">
        <v>18</v>
      </c>
      <c r="H1920" s="3" t="s">
        <v>20</v>
      </c>
      <c r="I1920" s="1"/>
      <c r="J1920" s="3" t="s">
        <v>43</v>
      </c>
      <c r="K1920" s="3" t="s">
        <v>19</v>
      </c>
      <c r="L1920" s="1"/>
      <c r="N1920" s="1"/>
      <c r="O1920" s="1"/>
      <c r="P1920" s="3" t="s">
        <v>26</v>
      </c>
      <c r="Q1920" s="1"/>
    </row>
    <row r="1921" spans="1:17" ht="42" x14ac:dyDescent="0.15">
      <c r="A1921" s="2">
        <v>44072.817758437501</v>
      </c>
      <c r="B1921" s="3" t="s">
        <v>22</v>
      </c>
      <c r="C1921" s="3" t="s">
        <v>29</v>
      </c>
      <c r="D1921" s="3" t="s">
        <v>23</v>
      </c>
      <c r="E1921" s="1" t="s">
        <v>2971</v>
      </c>
      <c r="F1921" s="1"/>
      <c r="I1921" s="1"/>
      <c r="L1921" s="1"/>
      <c r="N1921" s="1"/>
      <c r="O1921" s="1" t="s">
        <v>2972</v>
      </c>
      <c r="P1921" s="3" t="s">
        <v>26</v>
      </c>
      <c r="Q1921" s="1" t="s">
        <v>2973</v>
      </c>
    </row>
    <row r="1922" spans="1:17" ht="70" x14ac:dyDescent="0.15">
      <c r="A1922" s="2">
        <v>44073.701594861108</v>
      </c>
      <c r="B1922" s="3" t="s">
        <v>22</v>
      </c>
      <c r="C1922" s="3" t="s">
        <v>17</v>
      </c>
      <c r="D1922" s="3" t="s">
        <v>23</v>
      </c>
      <c r="E1922" s="1" t="s">
        <v>2974</v>
      </c>
      <c r="F1922" s="1"/>
      <c r="I1922" s="1"/>
      <c r="L1922" s="1"/>
      <c r="N1922" s="1"/>
      <c r="O1922" s="1" t="s">
        <v>2975</v>
      </c>
      <c r="P1922" s="3" t="s">
        <v>26</v>
      </c>
      <c r="Q1922" s="1" t="s">
        <v>2976</v>
      </c>
    </row>
    <row r="1923" spans="1:17" ht="14" x14ac:dyDescent="0.15">
      <c r="A1923" s="2">
        <v>44074.5528146875</v>
      </c>
      <c r="B1923" s="3" t="s">
        <v>16</v>
      </c>
      <c r="C1923" s="3" t="s">
        <v>17</v>
      </c>
      <c r="D1923" s="3" t="s">
        <v>23</v>
      </c>
      <c r="E1923" s="1"/>
      <c r="F1923" s="1"/>
      <c r="I1923" s="1"/>
      <c r="J1923" s="3" t="s">
        <v>36</v>
      </c>
      <c r="K1923" s="3" t="s">
        <v>19</v>
      </c>
      <c r="L1923" s="1" t="s">
        <v>2977</v>
      </c>
      <c r="N1923" s="1"/>
      <c r="O1923" s="1"/>
      <c r="P1923" s="3" t="s">
        <v>20</v>
      </c>
      <c r="Q1923" s="1"/>
    </row>
    <row r="1924" spans="1:17" ht="13" x14ac:dyDescent="0.15">
      <c r="A1924" s="2">
        <v>44074.61012099537</v>
      </c>
      <c r="B1924" s="3" t="s">
        <v>16</v>
      </c>
      <c r="C1924" s="3" t="s">
        <v>29</v>
      </c>
      <c r="D1924" s="3" t="s">
        <v>23</v>
      </c>
      <c r="E1924" s="1"/>
      <c r="F1924" s="1"/>
      <c r="I1924" s="1"/>
      <c r="J1924" s="3" t="s">
        <v>36</v>
      </c>
      <c r="K1924" s="3" t="s">
        <v>19</v>
      </c>
      <c r="L1924" s="1"/>
      <c r="N1924" s="1"/>
      <c r="O1924" s="1"/>
      <c r="P1924" s="3" t="s">
        <v>21</v>
      </c>
      <c r="Q1924" s="1"/>
    </row>
    <row r="1925" spans="1:17" ht="14" x14ac:dyDescent="0.15">
      <c r="A1925" s="2">
        <v>44074.710055381947</v>
      </c>
      <c r="B1925" s="3" t="s">
        <v>22</v>
      </c>
      <c r="C1925" s="3" t="s">
        <v>19</v>
      </c>
      <c r="D1925" s="3" t="s">
        <v>23</v>
      </c>
      <c r="E1925" s="1"/>
      <c r="F1925" s="1"/>
      <c r="I1925" s="1"/>
      <c r="L1925" s="1"/>
      <c r="N1925" s="1"/>
      <c r="O1925" s="1" t="s">
        <v>531</v>
      </c>
      <c r="P1925" s="3" t="s">
        <v>26</v>
      </c>
      <c r="Q1925" s="1"/>
    </row>
    <row r="1926" spans="1:17" ht="14" x14ac:dyDescent="0.15">
      <c r="A1926" s="2">
        <v>44075.861311458335</v>
      </c>
      <c r="B1926" s="3" t="s">
        <v>22</v>
      </c>
      <c r="C1926" s="3" t="s">
        <v>29</v>
      </c>
      <c r="D1926" s="3" t="s">
        <v>23</v>
      </c>
      <c r="E1926" s="1" t="s">
        <v>2978</v>
      </c>
      <c r="F1926" s="1"/>
      <c r="I1926" s="1"/>
      <c r="L1926" s="1"/>
      <c r="N1926" s="1"/>
      <c r="O1926" s="1" t="s">
        <v>2979</v>
      </c>
      <c r="P1926" s="3" t="s">
        <v>26</v>
      </c>
      <c r="Q1926" s="1"/>
    </row>
    <row r="1927" spans="1:17" ht="56" x14ac:dyDescent="0.15">
      <c r="A1927" s="2">
        <v>44077.543337858791</v>
      </c>
      <c r="B1927" s="3" t="s">
        <v>16</v>
      </c>
      <c r="C1927" s="3" t="s">
        <v>29</v>
      </c>
      <c r="D1927" s="3" t="s">
        <v>23</v>
      </c>
      <c r="E1927" s="1" t="s">
        <v>2980</v>
      </c>
      <c r="F1927" s="1"/>
      <c r="I1927" s="1"/>
      <c r="J1927" s="3" t="s">
        <v>18</v>
      </c>
      <c r="K1927" s="3" t="s">
        <v>19</v>
      </c>
      <c r="L1927" s="1" t="s">
        <v>2981</v>
      </c>
      <c r="N1927" s="1"/>
      <c r="O1927" s="1"/>
      <c r="P1927" s="3" t="s">
        <v>26</v>
      </c>
      <c r="Q1927" s="1" t="s">
        <v>2982</v>
      </c>
    </row>
    <row r="1928" spans="1:17" ht="14" x14ac:dyDescent="0.15">
      <c r="A1928" s="2">
        <v>44083.360406805557</v>
      </c>
      <c r="B1928" s="3" t="s">
        <v>22</v>
      </c>
      <c r="C1928" s="3" t="s">
        <v>29</v>
      </c>
      <c r="D1928" s="3" t="s">
        <v>68</v>
      </c>
      <c r="E1928" s="1"/>
      <c r="F1928" s="1"/>
      <c r="I1928" s="1"/>
      <c r="L1928" s="1"/>
      <c r="N1928" s="1"/>
      <c r="O1928" s="1" t="s">
        <v>50</v>
      </c>
      <c r="P1928" s="3" t="s">
        <v>26</v>
      </c>
      <c r="Q1928" s="1"/>
    </row>
    <row r="1929" spans="1:17" ht="56" x14ac:dyDescent="0.15">
      <c r="A1929" s="2">
        <v>44084.154648148149</v>
      </c>
      <c r="B1929" s="3" t="s">
        <v>22</v>
      </c>
      <c r="C1929" s="3" t="s">
        <v>173</v>
      </c>
      <c r="D1929" s="3" t="s">
        <v>472</v>
      </c>
      <c r="E1929" s="1" t="s">
        <v>2983</v>
      </c>
      <c r="F1929" s="1"/>
      <c r="I1929" s="1"/>
      <c r="L1929" s="1"/>
      <c r="N1929" s="1"/>
      <c r="O1929" s="1" t="s">
        <v>2984</v>
      </c>
      <c r="P1929" s="3" t="s">
        <v>26</v>
      </c>
      <c r="Q1929" s="1"/>
    </row>
    <row r="1930" spans="1:17" ht="14" x14ac:dyDescent="0.15">
      <c r="A1930" s="2">
        <v>44084.208496238425</v>
      </c>
      <c r="B1930" s="3" t="s">
        <v>97</v>
      </c>
      <c r="C1930" s="3" t="s">
        <v>37</v>
      </c>
      <c r="D1930" s="3" t="s">
        <v>23</v>
      </c>
      <c r="E1930" s="1" t="s">
        <v>2985</v>
      </c>
      <c r="F1930" s="1"/>
      <c r="G1930" s="3" t="s">
        <v>43</v>
      </c>
      <c r="H1930" s="3" t="s">
        <v>26</v>
      </c>
      <c r="I1930" s="1" t="s">
        <v>2986</v>
      </c>
      <c r="J1930" s="3" t="s">
        <v>43</v>
      </c>
      <c r="K1930" s="3" t="s">
        <v>105</v>
      </c>
      <c r="L1930" s="1"/>
      <c r="N1930" s="1"/>
      <c r="O1930" s="1"/>
      <c r="P1930" s="3" t="s">
        <v>26</v>
      </c>
      <c r="Q1930" s="1" t="s">
        <v>2987</v>
      </c>
    </row>
    <row r="1931" spans="1:17" ht="13" x14ac:dyDescent="0.15">
      <c r="A1931" s="2">
        <v>44084.948402152775</v>
      </c>
      <c r="B1931" s="3" t="s">
        <v>22</v>
      </c>
      <c r="C1931" s="3" t="s">
        <v>19</v>
      </c>
      <c r="D1931" s="3" t="s">
        <v>23</v>
      </c>
      <c r="E1931" s="1"/>
      <c r="F1931" s="1"/>
      <c r="I1931" s="1"/>
      <c r="L1931" s="1"/>
      <c r="N1931" s="1"/>
      <c r="O1931" s="1"/>
      <c r="P1931" s="3" t="s">
        <v>26</v>
      </c>
      <c r="Q1931" s="1"/>
    </row>
    <row r="1932" spans="1:17" ht="14" x14ac:dyDescent="0.15">
      <c r="A1932" s="2">
        <v>44085.247442118052</v>
      </c>
      <c r="B1932" s="3" t="s">
        <v>97</v>
      </c>
      <c r="C1932" s="3" t="s">
        <v>41</v>
      </c>
      <c r="D1932" s="3" t="s">
        <v>23</v>
      </c>
      <c r="E1932" s="1" t="s">
        <v>2988</v>
      </c>
      <c r="F1932" s="1"/>
      <c r="G1932" s="3" t="s">
        <v>103</v>
      </c>
      <c r="H1932" s="3" t="s">
        <v>26</v>
      </c>
      <c r="I1932" s="1" t="s">
        <v>2989</v>
      </c>
      <c r="J1932" s="3" t="s">
        <v>85</v>
      </c>
      <c r="K1932" s="3" t="s">
        <v>19</v>
      </c>
      <c r="L1932" s="1"/>
      <c r="N1932" s="1"/>
      <c r="O1932" s="1"/>
      <c r="P1932" s="3" t="s">
        <v>26</v>
      </c>
      <c r="Q1932" s="1"/>
    </row>
    <row r="1933" spans="1:17" ht="42" x14ac:dyDescent="0.15">
      <c r="A1933" s="2">
        <v>44085.547888506946</v>
      </c>
      <c r="B1933" s="3" t="s">
        <v>22</v>
      </c>
      <c r="C1933" s="3" t="s">
        <v>29</v>
      </c>
      <c r="D1933" s="3" t="s">
        <v>23</v>
      </c>
      <c r="E1933" s="1" t="s">
        <v>2990</v>
      </c>
      <c r="F1933" s="1"/>
      <c r="I1933" s="1"/>
      <c r="L1933" s="1"/>
      <c r="N1933" s="1"/>
      <c r="O1933" s="1" t="s">
        <v>2991</v>
      </c>
      <c r="P1933" s="3" t="s">
        <v>26</v>
      </c>
      <c r="Q1933" s="1" t="s">
        <v>2992</v>
      </c>
    </row>
    <row r="1934" spans="1:17" ht="14" x14ac:dyDescent="0.15">
      <c r="A1934" s="2">
        <v>44086.509045451385</v>
      </c>
      <c r="B1934" s="3" t="s">
        <v>22</v>
      </c>
      <c r="C1934" s="3" t="s">
        <v>50</v>
      </c>
      <c r="D1934" s="3" t="s">
        <v>23</v>
      </c>
      <c r="E1934" s="1" t="s">
        <v>2993</v>
      </c>
      <c r="F1934" s="1"/>
      <c r="I1934" s="1"/>
      <c r="L1934" s="1"/>
      <c r="N1934" s="1"/>
      <c r="O1934" s="1" t="s">
        <v>60</v>
      </c>
      <c r="P1934" s="3" t="s">
        <v>26</v>
      </c>
      <c r="Q1934" s="1" t="s">
        <v>155</v>
      </c>
    </row>
    <row r="1935" spans="1:17" ht="126" x14ac:dyDescent="0.15">
      <c r="A1935" s="2">
        <v>44086.894291122684</v>
      </c>
      <c r="B1935" s="3" t="s">
        <v>22</v>
      </c>
      <c r="C1935" s="3" t="s">
        <v>50</v>
      </c>
      <c r="D1935" s="3" t="s">
        <v>472</v>
      </c>
      <c r="E1935" s="1" t="s">
        <v>2994</v>
      </c>
      <c r="F1935" s="1"/>
      <c r="I1935" s="1"/>
      <c r="L1935" s="1"/>
      <c r="N1935" s="1"/>
      <c r="O1935" s="1" t="s">
        <v>2995</v>
      </c>
      <c r="P1935" s="3" t="s">
        <v>26</v>
      </c>
      <c r="Q1935" s="1" t="s">
        <v>2996</v>
      </c>
    </row>
    <row r="1936" spans="1:17" ht="13" x14ac:dyDescent="0.15">
      <c r="A1936" s="2">
        <v>44089.623551400466</v>
      </c>
      <c r="B1936" s="3" t="s">
        <v>16</v>
      </c>
      <c r="C1936" s="3" t="s">
        <v>19</v>
      </c>
      <c r="D1936" s="3" t="s">
        <v>23</v>
      </c>
      <c r="E1936" s="1"/>
      <c r="F1936" s="1"/>
      <c r="I1936" s="1"/>
      <c r="J1936" s="3" t="s">
        <v>18</v>
      </c>
      <c r="K1936" s="3" t="s">
        <v>19</v>
      </c>
      <c r="L1936" s="1"/>
      <c r="N1936" s="1"/>
      <c r="O1936" s="1"/>
      <c r="P1936" s="3" t="s">
        <v>20</v>
      </c>
      <c r="Q1936" s="1"/>
    </row>
    <row r="1937" spans="1:17" ht="14" x14ac:dyDescent="0.15">
      <c r="A1937" s="2">
        <v>44089.676553518519</v>
      </c>
      <c r="B1937" s="3" t="s">
        <v>16</v>
      </c>
      <c r="C1937" s="3" t="s">
        <v>29</v>
      </c>
      <c r="D1937" s="3" t="s">
        <v>23</v>
      </c>
      <c r="E1937" s="1" t="s">
        <v>2997</v>
      </c>
      <c r="F1937" s="1"/>
      <c r="I1937" s="1"/>
      <c r="J1937" s="3" t="s">
        <v>85</v>
      </c>
      <c r="K1937" s="3" t="s">
        <v>105</v>
      </c>
      <c r="L1937" s="1" t="s">
        <v>2998</v>
      </c>
      <c r="N1937" s="1"/>
      <c r="O1937" s="1"/>
      <c r="P1937" s="3" t="s">
        <v>26</v>
      </c>
      <c r="Q1937" s="1" t="s">
        <v>2999</v>
      </c>
    </row>
    <row r="1938" spans="1:17" ht="13" x14ac:dyDescent="0.15">
      <c r="A1938" s="2">
        <v>44090.42334465278</v>
      </c>
      <c r="B1938" s="3" t="s">
        <v>22</v>
      </c>
      <c r="C1938" s="3" t="s">
        <v>19</v>
      </c>
      <c r="D1938" s="3" t="s">
        <v>23</v>
      </c>
      <c r="E1938" s="1"/>
      <c r="F1938" s="1"/>
      <c r="I1938" s="1"/>
      <c r="L1938" s="1"/>
      <c r="N1938" s="1"/>
      <c r="O1938" s="1"/>
      <c r="P1938" s="3" t="s">
        <v>21</v>
      </c>
      <c r="Q1938" s="1"/>
    </row>
    <row r="1939" spans="1:17" ht="13" x14ac:dyDescent="0.15">
      <c r="A1939" s="2">
        <v>44090.609908888888</v>
      </c>
      <c r="B1939" s="3" t="s">
        <v>37</v>
      </c>
      <c r="C1939" s="3" t="s">
        <v>29</v>
      </c>
      <c r="D1939" s="3" t="s">
        <v>424</v>
      </c>
      <c r="E1939" s="1"/>
      <c r="F1939" s="1"/>
      <c r="I1939" s="1"/>
      <c r="L1939" s="1"/>
      <c r="M1939" s="3" t="s">
        <v>20</v>
      </c>
      <c r="N1939" s="1"/>
      <c r="O1939" s="1"/>
      <c r="P1939" s="3" t="s">
        <v>26</v>
      </c>
      <c r="Q1939" s="1"/>
    </row>
    <row r="1940" spans="1:17" ht="14" x14ac:dyDescent="0.15">
      <c r="A1940" s="2">
        <v>44091.606395185183</v>
      </c>
      <c r="B1940" s="3" t="s">
        <v>16</v>
      </c>
      <c r="C1940" s="3" t="s">
        <v>29</v>
      </c>
      <c r="D1940" s="3" t="s">
        <v>472</v>
      </c>
      <c r="E1940" s="1" t="s">
        <v>3000</v>
      </c>
      <c r="F1940" s="1"/>
      <c r="I1940" s="1"/>
      <c r="J1940" s="3" t="s">
        <v>43</v>
      </c>
      <c r="K1940" s="3" t="s">
        <v>3001</v>
      </c>
      <c r="L1940" s="1" t="s">
        <v>3002</v>
      </c>
      <c r="N1940" s="1"/>
      <c r="O1940" s="1"/>
      <c r="P1940" s="3" t="s">
        <v>26</v>
      </c>
      <c r="Q1940" s="1"/>
    </row>
    <row r="1941" spans="1:17" ht="42" x14ac:dyDescent="0.15">
      <c r="A1941" s="2">
        <v>44092.250454583336</v>
      </c>
      <c r="B1941" s="3" t="s">
        <v>16</v>
      </c>
      <c r="C1941" s="3" t="s">
        <v>19</v>
      </c>
      <c r="D1941" s="3" t="s">
        <v>23</v>
      </c>
      <c r="E1941" s="1" t="s">
        <v>3003</v>
      </c>
      <c r="F1941" s="1"/>
      <c r="I1941" s="1"/>
      <c r="J1941" s="3" t="s">
        <v>36</v>
      </c>
      <c r="K1941" s="3" t="s">
        <v>19</v>
      </c>
      <c r="L1941" s="1" t="s">
        <v>3004</v>
      </c>
      <c r="N1941" s="1"/>
      <c r="O1941" s="1"/>
      <c r="P1941" s="3" t="s">
        <v>20</v>
      </c>
      <c r="Q1941" s="1"/>
    </row>
    <row r="1942" spans="1:17" ht="112" x14ac:dyDescent="0.15">
      <c r="A1942" s="2">
        <v>44095.760062210647</v>
      </c>
      <c r="B1942" s="3" t="s">
        <v>16</v>
      </c>
      <c r="C1942" s="3" t="s">
        <v>17</v>
      </c>
      <c r="D1942" s="3" t="s">
        <v>23</v>
      </c>
      <c r="E1942" s="1" t="s">
        <v>3005</v>
      </c>
      <c r="F1942" s="1"/>
      <c r="I1942" s="1"/>
      <c r="J1942" s="3" t="s">
        <v>18</v>
      </c>
      <c r="K1942" s="3" t="s">
        <v>19</v>
      </c>
      <c r="L1942" s="1" t="s">
        <v>3006</v>
      </c>
      <c r="N1942" s="1"/>
      <c r="O1942" s="1"/>
      <c r="P1942" s="3" t="s">
        <v>26</v>
      </c>
      <c r="Q1942" s="1" t="s">
        <v>3007</v>
      </c>
    </row>
    <row r="1943" spans="1:17" ht="13" x14ac:dyDescent="0.15">
      <c r="A1943" s="2">
        <v>44096.124556446761</v>
      </c>
      <c r="B1943" s="3" t="s">
        <v>22</v>
      </c>
      <c r="C1943" s="3" t="s">
        <v>29</v>
      </c>
      <c r="D1943" s="3" t="s">
        <v>23</v>
      </c>
      <c r="E1943" s="1"/>
      <c r="F1943" s="1"/>
      <c r="I1943" s="1"/>
      <c r="L1943" s="1"/>
      <c r="N1943" s="1"/>
      <c r="O1943" s="1"/>
      <c r="P1943" s="3" t="s">
        <v>26</v>
      </c>
      <c r="Q1943" s="1"/>
    </row>
    <row r="1944" spans="1:17" ht="14" x14ac:dyDescent="0.15">
      <c r="A1944" s="2">
        <v>44096.316346145832</v>
      </c>
      <c r="B1944" s="3" t="s">
        <v>22</v>
      </c>
      <c r="C1944" s="3" t="s">
        <v>19</v>
      </c>
      <c r="D1944" s="3" t="s">
        <v>472</v>
      </c>
      <c r="E1944" s="1"/>
      <c r="F1944" s="1"/>
      <c r="I1944" s="1"/>
      <c r="L1944" s="1"/>
      <c r="N1944" s="1"/>
      <c r="O1944" s="1" t="s">
        <v>1416</v>
      </c>
      <c r="P1944" s="3" t="s">
        <v>26</v>
      </c>
      <c r="Q1944" s="1"/>
    </row>
    <row r="1945" spans="1:17" ht="28" x14ac:dyDescent="0.15">
      <c r="A1945" s="2">
        <v>44096.787511261573</v>
      </c>
      <c r="B1945" s="3" t="s">
        <v>22</v>
      </c>
      <c r="C1945" s="3" t="s">
        <v>19</v>
      </c>
      <c r="D1945" s="3" t="s">
        <v>23</v>
      </c>
      <c r="E1945" s="1"/>
      <c r="F1945" s="1"/>
      <c r="I1945" s="1"/>
      <c r="L1945" s="1"/>
      <c r="N1945" s="1"/>
      <c r="O1945" s="1" t="s">
        <v>3008</v>
      </c>
      <c r="P1945" s="3" t="s">
        <v>26</v>
      </c>
      <c r="Q1945" s="1"/>
    </row>
    <row r="1946" spans="1:17" ht="42" x14ac:dyDescent="0.15">
      <c r="A1946" s="2">
        <v>44097.617010671296</v>
      </c>
      <c r="B1946" s="3" t="s">
        <v>22</v>
      </c>
      <c r="C1946" s="3" t="s">
        <v>29</v>
      </c>
      <c r="D1946" s="3" t="s">
        <v>23</v>
      </c>
      <c r="E1946" s="1" t="s">
        <v>3009</v>
      </c>
      <c r="F1946" s="1"/>
      <c r="I1946" s="1"/>
      <c r="L1946" s="1"/>
      <c r="N1946" s="1"/>
      <c r="O1946" s="1" t="s">
        <v>3010</v>
      </c>
      <c r="P1946" s="3" t="s">
        <v>26</v>
      </c>
      <c r="Q1946" s="1" t="s">
        <v>736</v>
      </c>
    </row>
    <row r="1947" spans="1:17" ht="13" x14ac:dyDescent="0.15">
      <c r="A1947" s="2">
        <v>44098.022986284719</v>
      </c>
      <c r="C1947" s="3" t="s">
        <v>19</v>
      </c>
      <c r="D1947" s="3" t="s">
        <v>23</v>
      </c>
      <c r="E1947" s="1"/>
      <c r="F1947" s="1"/>
      <c r="I1947" s="1"/>
      <c r="L1947" s="1"/>
      <c r="N1947" s="1"/>
      <c r="O1947" s="1"/>
      <c r="P1947" s="3" t="s">
        <v>26</v>
      </c>
      <c r="Q1947" s="1"/>
    </row>
    <row r="1948" spans="1:17" ht="13" x14ac:dyDescent="0.15">
      <c r="A1948" s="2">
        <v>44098.307875844912</v>
      </c>
      <c r="B1948" s="3" t="s">
        <v>16</v>
      </c>
      <c r="C1948" s="3" t="s">
        <v>50</v>
      </c>
      <c r="D1948" s="3" t="s">
        <v>23</v>
      </c>
      <c r="E1948" s="1"/>
      <c r="F1948" s="1"/>
      <c r="I1948" s="1"/>
      <c r="J1948" s="3" t="s">
        <v>18</v>
      </c>
      <c r="K1948" s="3" t="s">
        <v>105</v>
      </c>
      <c r="L1948" s="1"/>
      <c r="N1948" s="1"/>
      <c r="O1948" s="1"/>
      <c r="P1948" s="3" t="s">
        <v>26</v>
      </c>
      <c r="Q1948" s="1"/>
    </row>
    <row r="1949" spans="1:17" ht="14" x14ac:dyDescent="0.15">
      <c r="A1949" s="2">
        <v>44098.617075787042</v>
      </c>
      <c r="B1949" s="3" t="s">
        <v>22</v>
      </c>
      <c r="C1949" s="3" t="s">
        <v>17</v>
      </c>
      <c r="D1949" s="3" t="s">
        <v>23</v>
      </c>
      <c r="E1949" s="1"/>
      <c r="F1949" s="1"/>
      <c r="I1949" s="1"/>
      <c r="L1949" s="1"/>
      <c r="N1949" s="1"/>
      <c r="O1949" s="1"/>
      <c r="P1949" s="3" t="s">
        <v>26</v>
      </c>
      <c r="Q1949" s="1" t="s">
        <v>3011</v>
      </c>
    </row>
    <row r="1950" spans="1:17" ht="13" x14ac:dyDescent="0.15">
      <c r="A1950" s="2">
        <v>44098.693744409728</v>
      </c>
      <c r="B1950" s="3" t="s">
        <v>16</v>
      </c>
      <c r="C1950" s="3" t="s">
        <v>19</v>
      </c>
      <c r="D1950" s="3" t="s">
        <v>472</v>
      </c>
      <c r="E1950" s="1"/>
      <c r="F1950" s="1"/>
      <c r="I1950" s="1"/>
      <c r="J1950" s="3" t="s">
        <v>43</v>
      </c>
      <c r="K1950" s="3" t="s">
        <v>19</v>
      </c>
      <c r="L1950" s="1"/>
      <c r="N1950" s="1"/>
      <c r="O1950" s="1"/>
      <c r="P1950" s="3" t="s">
        <v>26</v>
      </c>
      <c r="Q1950" s="1"/>
    </row>
    <row r="1951" spans="1:17" ht="28" x14ac:dyDescent="0.15">
      <c r="A1951" s="2">
        <v>44099.551605451386</v>
      </c>
      <c r="B1951" s="3" t="s">
        <v>22</v>
      </c>
      <c r="C1951" s="3" t="s">
        <v>29</v>
      </c>
      <c r="D1951" s="3" t="s">
        <v>23</v>
      </c>
      <c r="E1951" s="1" t="s">
        <v>3012</v>
      </c>
      <c r="F1951" s="1"/>
      <c r="I1951" s="1"/>
      <c r="L1951" s="1"/>
      <c r="N1951" s="1"/>
      <c r="O1951" s="1" t="s">
        <v>3013</v>
      </c>
      <c r="P1951" s="3" t="s">
        <v>26</v>
      </c>
      <c r="Q1951" s="1"/>
    </row>
    <row r="1952" spans="1:17" ht="56" x14ac:dyDescent="0.15">
      <c r="A1952" s="2">
        <v>44099.56866128472</v>
      </c>
      <c r="B1952" s="3" t="s">
        <v>16</v>
      </c>
      <c r="C1952" s="3" t="s">
        <v>17</v>
      </c>
      <c r="D1952" s="3" t="s">
        <v>23</v>
      </c>
      <c r="E1952" s="1" t="s">
        <v>3014</v>
      </c>
      <c r="F1952" s="1"/>
      <c r="I1952" s="1"/>
      <c r="J1952" s="3" t="s">
        <v>36</v>
      </c>
      <c r="K1952" s="3" t="s">
        <v>19</v>
      </c>
      <c r="L1952" s="1" t="s">
        <v>3015</v>
      </c>
      <c r="N1952" s="1"/>
      <c r="O1952" s="1"/>
      <c r="P1952" s="3" t="s">
        <v>26</v>
      </c>
      <c r="Q1952" s="1"/>
    </row>
    <row r="1953" spans="1:17" ht="13" x14ac:dyDescent="0.15">
      <c r="A1953" s="2">
        <v>44100.441023055551</v>
      </c>
      <c r="B1953" s="3" t="s">
        <v>16</v>
      </c>
      <c r="C1953" s="3" t="s">
        <v>19</v>
      </c>
      <c r="D1953" s="3" t="s">
        <v>23</v>
      </c>
      <c r="E1953" s="1"/>
      <c r="F1953" s="1"/>
      <c r="I1953" s="1"/>
      <c r="J1953" s="3" t="s">
        <v>43</v>
      </c>
      <c r="K1953" s="3" t="s">
        <v>19</v>
      </c>
      <c r="L1953" s="1"/>
      <c r="N1953" s="1"/>
      <c r="O1953" s="1"/>
      <c r="P1953" s="3" t="s">
        <v>20</v>
      </c>
      <c r="Q1953" s="1"/>
    </row>
    <row r="1954" spans="1:17" ht="13" x14ac:dyDescent="0.15">
      <c r="A1954" s="2">
        <v>44100.610795682871</v>
      </c>
      <c r="B1954" s="3" t="s">
        <v>16</v>
      </c>
      <c r="C1954" s="3" t="s">
        <v>29</v>
      </c>
      <c r="D1954" s="3" t="s">
        <v>23</v>
      </c>
      <c r="E1954" s="1"/>
      <c r="F1954" s="1"/>
      <c r="I1954" s="1"/>
      <c r="J1954" s="3" t="s">
        <v>18</v>
      </c>
      <c r="K1954" s="3" t="s">
        <v>19</v>
      </c>
      <c r="L1954" s="1"/>
      <c r="N1954" s="1"/>
      <c r="O1954" s="1"/>
      <c r="P1954" s="3" t="s">
        <v>26</v>
      </c>
      <c r="Q1954" s="1"/>
    </row>
    <row r="1955" spans="1:17" ht="28" x14ac:dyDescent="0.15">
      <c r="A1955" s="2">
        <v>44100.791222812499</v>
      </c>
      <c r="B1955" s="3" t="s">
        <v>16</v>
      </c>
      <c r="C1955" s="3" t="s">
        <v>50</v>
      </c>
      <c r="D1955" s="3" t="s">
        <v>23</v>
      </c>
      <c r="E1955" s="1" t="s">
        <v>3016</v>
      </c>
      <c r="F1955" s="1"/>
      <c r="I1955" s="1"/>
      <c r="J1955" s="3" t="s">
        <v>43</v>
      </c>
      <c r="K1955" s="3" t="s">
        <v>19</v>
      </c>
      <c r="L1955" s="1" t="s">
        <v>3017</v>
      </c>
      <c r="N1955" s="1"/>
      <c r="O1955" s="1"/>
      <c r="P1955" s="3" t="s">
        <v>26</v>
      </c>
      <c r="Q1955" s="1" t="s">
        <v>3018</v>
      </c>
    </row>
    <row r="1956" spans="1:17" ht="98" x14ac:dyDescent="0.15">
      <c r="A1956" s="2">
        <v>44100.959433472221</v>
      </c>
      <c r="B1956" s="3" t="s">
        <v>22</v>
      </c>
      <c r="C1956" s="3" t="s">
        <v>29</v>
      </c>
      <c r="D1956" s="3" t="s">
        <v>23</v>
      </c>
      <c r="E1956" s="1" t="s">
        <v>3019</v>
      </c>
      <c r="F1956" s="1"/>
      <c r="I1956" s="1"/>
      <c r="L1956" s="1"/>
      <c r="N1956" s="1"/>
      <c r="O1956" s="1" t="s">
        <v>3020</v>
      </c>
      <c r="P1956" s="3" t="s">
        <v>26</v>
      </c>
      <c r="Q1956" s="1" t="s">
        <v>3021</v>
      </c>
    </row>
    <row r="1957" spans="1:17" ht="28" x14ac:dyDescent="0.15">
      <c r="A1957" s="2">
        <v>44102.782400393524</v>
      </c>
      <c r="B1957" s="3" t="s">
        <v>16</v>
      </c>
      <c r="C1957" s="3" t="s">
        <v>37</v>
      </c>
      <c r="D1957" s="3" t="s">
        <v>23</v>
      </c>
      <c r="E1957" s="1" t="s">
        <v>3022</v>
      </c>
      <c r="F1957" s="1"/>
      <c r="I1957" s="1"/>
      <c r="J1957" s="3" t="s">
        <v>43</v>
      </c>
      <c r="K1957" s="3" t="s">
        <v>105</v>
      </c>
      <c r="L1957" s="1" t="s">
        <v>3023</v>
      </c>
      <c r="N1957" s="1"/>
      <c r="O1957" s="1"/>
      <c r="P1957" s="3" t="s">
        <v>26</v>
      </c>
      <c r="Q1957" s="1" t="s">
        <v>3024</v>
      </c>
    </row>
    <row r="1958" spans="1:17" ht="84" x14ac:dyDescent="0.15">
      <c r="A1958" s="2">
        <v>44102.804105960648</v>
      </c>
      <c r="B1958" s="3" t="s">
        <v>97</v>
      </c>
      <c r="C1958" s="3" t="s">
        <v>3025</v>
      </c>
      <c r="D1958" s="9" t="s">
        <v>368</v>
      </c>
      <c r="E1958" s="1" t="s">
        <v>3026</v>
      </c>
      <c r="F1958" s="1"/>
      <c r="I1958" s="1"/>
      <c r="L1958" s="1"/>
      <c r="N1958" s="1"/>
      <c r="O1958" s="1" t="s">
        <v>3027</v>
      </c>
      <c r="P1958" s="3" t="s">
        <v>26</v>
      </c>
      <c r="Q1958" s="1"/>
    </row>
    <row r="1959" spans="1:17" ht="13" x14ac:dyDescent="0.15">
      <c r="A1959" s="2">
        <v>44105.212002974542</v>
      </c>
      <c r="B1959" s="3" t="s">
        <v>22</v>
      </c>
      <c r="C1959" s="3" t="s">
        <v>29</v>
      </c>
      <c r="D1959" s="3" t="s">
        <v>23</v>
      </c>
      <c r="E1959" s="1"/>
      <c r="F1959" s="1"/>
      <c r="I1959" s="1"/>
      <c r="L1959" s="1"/>
      <c r="N1959" s="1"/>
      <c r="O1959" s="1"/>
      <c r="P1959" s="3" t="s">
        <v>26</v>
      </c>
      <c r="Q1959" s="1"/>
    </row>
    <row r="1960" spans="1:17" ht="70" x14ac:dyDescent="0.15">
      <c r="A1960" s="2">
        <v>44105.611174421298</v>
      </c>
      <c r="B1960" s="3" t="s">
        <v>22</v>
      </c>
      <c r="C1960" s="3" t="s">
        <v>31</v>
      </c>
      <c r="D1960" s="3" t="s">
        <v>23</v>
      </c>
      <c r="E1960" s="1" t="s">
        <v>3028</v>
      </c>
      <c r="F1960" s="1"/>
      <c r="I1960" s="1"/>
      <c r="L1960" s="1"/>
      <c r="N1960" s="1"/>
      <c r="O1960" s="1" t="s">
        <v>3029</v>
      </c>
      <c r="P1960" s="3" t="s">
        <v>26</v>
      </c>
      <c r="Q1960" s="1" t="s">
        <v>3030</v>
      </c>
    </row>
    <row r="1961" spans="1:17" ht="28" x14ac:dyDescent="0.15">
      <c r="A1961" s="2">
        <v>44106.458205497685</v>
      </c>
      <c r="B1961" s="3" t="s">
        <v>22</v>
      </c>
      <c r="C1961" s="3" t="s">
        <v>19</v>
      </c>
      <c r="D1961" s="3" t="s">
        <v>23</v>
      </c>
      <c r="E1961" s="1" t="s">
        <v>3031</v>
      </c>
      <c r="F1961" s="1"/>
      <c r="I1961" s="1"/>
      <c r="L1961" s="1"/>
      <c r="N1961" s="1"/>
      <c r="O1961" s="1" t="s">
        <v>3032</v>
      </c>
      <c r="P1961" s="3" t="s">
        <v>26</v>
      </c>
      <c r="Q1961" s="1"/>
    </row>
    <row r="1962" spans="1:17" ht="70" x14ac:dyDescent="0.15">
      <c r="A1962" s="2">
        <v>44109.402388923612</v>
      </c>
      <c r="B1962" s="3" t="s">
        <v>16</v>
      </c>
      <c r="C1962" s="3" t="s">
        <v>411</v>
      </c>
      <c r="D1962" s="3" t="s">
        <v>23</v>
      </c>
      <c r="E1962" s="1"/>
      <c r="F1962" s="1"/>
      <c r="I1962" s="1"/>
      <c r="J1962" s="3" t="s">
        <v>18</v>
      </c>
      <c r="K1962" s="3" t="s">
        <v>19</v>
      </c>
      <c r="L1962" s="1" t="s">
        <v>3033</v>
      </c>
      <c r="N1962" s="1"/>
      <c r="O1962" s="1"/>
      <c r="P1962" s="3" t="s">
        <v>26</v>
      </c>
      <c r="Q1962" s="1" t="s">
        <v>3034</v>
      </c>
    </row>
    <row r="1963" spans="1:17" ht="42" x14ac:dyDescent="0.15">
      <c r="A1963" s="2">
        <v>44109.477002349537</v>
      </c>
      <c r="B1963" s="3" t="s">
        <v>22</v>
      </c>
      <c r="C1963" s="3" t="s">
        <v>29</v>
      </c>
      <c r="D1963" s="3" t="s">
        <v>68</v>
      </c>
      <c r="E1963" s="1" t="s">
        <v>3035</v>
      </c>
      <c r="F1963" s="1"/>
      <c r="I1963" s="1"/>
      <c r="L1963" s="1"/>
      <c r="N1963" s="1"/>
      <c r="O1963" s="1" t="s">
        <v>3036</v>
      </c>
      <c r="P1963" s="3" t="s">
        <v>26</v>
      </c>
      <c r="Q1963" s="1"/>
    </row>
    <row r="1964" spans="1:17" ht="28" x14ac:dyDescent="0.15">
      <c r="A1964" s="2">
        <v>44109.868292129628</v>
      </c>
      <c r="B1964" s="3" t="s">
        <v>97</v>
      </c>
      <c r="C1964" s="3" t="s">
        <v>98</v>
      </c>
      <c r="D1964" s="3" t="s">
        <v>23</v>
      </c>
      <c r="E1964" s="1" t="s">
        <v>3037</v>
      </c>
      <c r="F1964" s="1"/>
      <c r="G1964" s="3" t="s">
        <v>3038</v>
      </c>
      <c r="H1964" s="3" t="s">
        <v>26</v>
      </c>
      <c r="I1964" s="1" t="s">
        <v>3039</v>
      </c>
      <c r="L1964" s="1"/>
      <c r="N1964" s="1"/>
      <c r="O1964" s="1"/>
      <c r="P1964" s="3" t="s">
        <v>26</v>
      </c>
      <c r="Q1964" s="1"/>
    </row>
    <row r="1965" spans="1:17" ht="56" x14ac:dyDescent="0.15">
      <c r="A1965" s="2">
        <v>44110.050536550931</v>
      </c>
      <c r="B1965" s="3" t="s">
        <v>16</v>
      </c>
      <c r="C1965" s="3" t="s">
        <v>19</v>
      </c>
      <c r="D1965" s="3" t="s">
        <v>23</v>
      </c>
      <c r="E1965" s="1"/>
      <c r="F1965" s="1"/>
      <c r="I1965" s="1"/>
      <c r="J1965" s="3" t="s">
        <v>36</v>
      </c>
      <c r="K1965" s="3" t="s">
        <v>19</v>
      </c>
      <c r="L1965" s="1" t="s">
        <v>3040</v>
      </c>
      <c r="N1965" s="1"/>
      <c r="O1965" s="1"/>
      <c r="P1965" s="3" t="s">
        <v>26</v>
      </c>
      <c r="Q1965" s="1"/>
    </row>
    <row r="1966" spans="1:17" ht="28" x14ac:dyDescent="0.15">
      <c r="A1966" s="2">
        <v>44110.074731076384</v>
      </c>
      <c r="B1966" s="3" t="s">
        <v>22</v>
      </c>
      <c r="C1966" s="3" t="s">
        <v>50</v>
      </c>
      <c r="D1966" s="3" t="s">
        <v>23</v>
      </c>
      <c r="E1966" s="1" t="s">
        <v>3041</v>
      </c>
      <c r="F1966" s="1"/>
      <c r="I1966" s="1"/>
      <c r="L1966" s="1"/>
      <c r="N1966" s="1"/>
      <c r="O1966" s="1" t="s">
        <v>3042</v>
      </c>
      <c r="P1966" s="3" t="s">
        <v>26</v>
      </c>
      <c r="Q1966" s="1" t="s">
        <v>3043</v>
      </c>
    </row>
    <row r="1967" spans="1:17" ht="56" x14ac:dyDescent="0.15">
      <c r="A1967" s="2">
        <v>44110.53136572917</v>
      </c>
      <c r="B1967" s="3" t="s">
        <v>22</v>
      </c>
      <c r="C1967" s="3" t="s">
        <v>19</v>
      </c>
      <c r="D1967" s="3" t="s">
        <v>23</v>
      </c>
      <c r="E1967" s="1" t="s">
        <v>3044</v>
      </c>
      <c r="F1967" s="1"/>
      <c r="I1967" s="1"/>
      <c r="L1967" s="1"/>
      <c r="N1967" s="1"/>
      <c r="O1967" s="1" t="s">
        <v>3045</v>
      </c>
      <c r="P1967" s="3" t="s">
        <v>26</v>
      </c>
      <c r="Q1967" s="1" t="s">
        <v>3046</v>
      </c>
    </row>
    <row r="1968" spans="1:17" ht="13" x14ac:dyDescent="0.15">
      <c r="A1968" s="2">
        <v>44110.605931145838</v>
      </c>
      <c r="B1968" s="3" t="s">
        <v>22</v>
      </c>
      <c r="C1968" s="3" t="s">
        <v>29</v>
      </c>
      <c r="D1968" s="3" t="s">
        <v>23</v>
      </c>
      <c r="E1968" s="1"/>
      <c r="F1968" s="1"/>
      <c r="I1968" s="1"/>
      <c r="L1968" s="1"/>
      <c r="N1968" s="1"/>
      <c r="O1968" s="1"/>
      <c r="P1968" s="3" t="s">
        <v>20</v>
      </c>
      <c r="Q1968" s="1"/>
    </row>
    <row r="1969" spans="1:17" ht="42" x14ac:dyDescent="0.15">
      <c r="A1969" s="2">
        <v>44110.747722511573</v>
      </c>
      <c r="B1969" s="3" t="s">
        <v>22</v>
      </c>
      <c r="C1969" s="3" t="s">
        <v>17</v>
      </c>
      <c r="D1969" s="3" t="s">
        <v>68</v>
      </c>
      <c r="E1969" s="1"/>
      <c r="F1969" s="1"/>
      <c r="I1969" s="1"/>
      <c r="L1969" s="1"/>
      <c r="N1969" s="1"/>
      <c r="O1969" s="1" t="s">
        <v>3047</v>
      </c>
      <c r="P1969" s="3" t="s">
        <v>26</v>
      </c>
      <c r="Q1969" s="1"/>
    </row>
    <row r="1970" spans="1:17" ht="13" x14ac:dyDescent="0.15">
      <c r="A1970" s="2">
        <v>44111.598555636578</v>
      </c>
      <c r="B1970" s="3" t="s">
        <v>16</v>
      </c>
      <c r="C1970" s="3" t="s">
        <v>31</v>
      </c>
      <c r="D1970" s="3" t="s">
        <v>23</v>
      </c>
      <c r="E1970" s="1"/>
      <c r="F1970" s="1"/>
      <c r="I1970" s="1"/>
      <c r="J1970" s="3" t="s">
        <v>36</v>
      </c>
      <c r="K1970" s="3" t="s">
        <v>19</v>
      </c>
      <c r="L1970" s="1"/>
      <c r="N1970" s="1"/>
      <c r="O1970" s="1"/>
      <c r="P1970" s="3" t="s">
        <v>26</v>
      </c>
      <c r="Q1970" s="1"/>
    </row>
    <row r="1971" spans="1:17" ht="28" x14ac:dyDescent="0.15">
      <c r="A1971" s="2">
        <v>44111.870182951388</v>
      </c>
      <c r="B1971" s="3" t="s">
        <v>22</v>
      </c>
      <c r="C1971" s="3" t="s">
        <v>19</v>
      </c>
      <c r="D1971" s="3" t="s">
        <v>23</v>
      </c>
      <c r="E1971" s="1" t="s">
        <v>3048</v>
      </c>
      <c r="F1971" s="1"/>
      <c r="I1971" s="1"/>
      <c r="L1971" s="1"/>
      <c r="N1971" s="1"/>
      <c r="O1971" s="6" t="s">
        <v>3049</v>
      </c>
      <c r="P1971" s="3" t="s">
        <v>26</v>
      </c>
      <c r="Q1971" s="1" t="s">
        <v>3050</v>
      </c>
    </row>
    <row r="1972" spans="1:17" ht="28" x14ac:dyDescent="0.15">
      <c r="A1972" s="2">
        <v>44111.871861192129</v>
      </c>
      <c r="B1972" s="3" t="s">
        <v>22</v>
      </c>
      <c r="C1972" s="3" t="s">
        <v>19</v>
      </c>
      <c r="D1972" s="3" t="s">
        <v>23</v>
      </c>
      <c r="E1972" s="1" t="s">
        <v>3051</v>
      </c>
      <c r="F1972" s="1"/>
      <c r="I1972" s="1"/>
      <c r="L1972" s="1"/>
      <c r="N1972" s="1"/>
      <c r="O1972" s="1" t="s">
        <v>3049</v>
      </c>
      <c r="P1972" s="3" t="s">
        <v>26</v>
      </c>
      <c r="Q1972" s="1" t="s">
        <v>3052</v>
      </c>
    </row>
    <row r="1973" spans="1:17" ht="98" x14ac:dyDescent="0.15">
      <c r="A1973" s="2">
        <v>44112.527188101856</v>
      </c>
      <c r="B1973" s="3" t="s">
        <v>22</v>
      </c>
      <c r="C1973" s="3" t="s">
        <v>29</v>
      </c>
      <c r="D1973" s="3" t="s">
        <v>23</v>
      </c>
      <c r="E1973" s="1" t="s">
        <v>3053</v>
      </c>
      <c r="F1973" s="1"/>
      <c r="I1973" s="1"/>
      <c r="L1973" s="1"/>
      <c r="N1973" s="1"/>
      <c r="O1973" s="1" t="s">
        <v>3054</v>
      </c>
      <c r="P1973" s="3" t="s">
        <v>20</v>
      </c>
      <c r="Q1973" s="1" t="s">
        <v>3055</v>
      </c>
    </row>
    <row r="1974" spans="1:17" ht="42" x14ac:dyDescent="0.15">
      <c r="A1974" s="2">
        <v>44113.114668761569</v>
      </c>
      <c r="B1974" s="3" t="s">
        <v>16</v>
      </c>
      <c r="C1974" s="3" t="s">
        <v>19</v>
      </c>
      <c r="D1974" s="3" t="s">
        <v>23</v>
      </c>
      <c r="E1974" s="1" t="s">
        <v>3056</v>
      </c>
      <c r="F1974" s="1"/>
      <c r="I1974" s="1"/>
      <c r="J1974" s="3" t="s">
        <v>36</v>
      </c>
      <c r="K1974" s="3" t="s">
        <v>19</v>
      </c>
      <c r="L1974" s="1" t="s">
        <v>3057</v>
      </c>
      <c r="N1974" s="1"/>
      <c r="O1974" s="1"/>
      <c r="P1974" s="3" t="s">
        <v>26</v>
      </c>
      <c r="Q1974" s="1" t="s">
        <v>3058</v>
      </c>
    </row>
    <row r="1975" spans="1:17" ht="28" x14ac:dyDescent="0.15">
      <c r="A1975" s="2">
        <v>44113.356657523153</v>
      </c>
      <c r="B1975" s="3" t="s">
        <v>16</v>
      </c>
      <c r="C1975" s="3" t="s">
        <v>19</v>
      </c>
      <c r="D1975" s="3" t="s">
        <v>23</v>
      </c>
      <c r="E1975" s="1" t="s">
        <v>3059</v>
      </c>
      <c r="F1975" s="1"/>
      <c r="I1975" s="1"/>
      <c r="J1975" s="3" t="s">
        <v>43</v>
      </c>
      <c r="K1975" s="3" t="s">
        <v>19</v>
      </c>
      <c r="L1975" s="1" t="s">
        <v>3060</v>
      </c>
      <c r="N1975" s="1"/>
      <c r="O1975" s="1"/>
      <c r="P1975" s="3" t="s">
        <v>26</v>
      </c>
      <c r="Q1975" s="1"/>
    </row>
    <row r="1976" spans="1:17" ht="28" x14ac:dyDescent="0.15">
      <c r="A1976" s="2">
        <v>44113.666562986109</v>
      </c>
      <c r="B1976" s="3" t="s">
        <v>22</v>
      </c>
      <c r="C1976" s="3" t="s">
        <v>17</v>
      </c>
      <c r="D1976" s="3" t="s">
        <v>23</v>
      </c>
      <c r="E1976" s="1" t="s">
        <v>3061</v>
      </c>
      <c r="F1976" s="1"/>
      <c r="I1976" s="1"/>
      <c r="L1976" s="1"/>
      <c r="N1976" s="1"/>
      <c r="O1976" s="1" t="s">
        <v>3062</v>
      </c>
      <c r="P1976" s="3" t="s">
        <v>26</v>
      </c>
      <c r="Q1976" s="1" t="s">
        <v>3063</v>
      </c>
    </row>
    <row r="1977" spans="1:17" ht="28" x14ac:dyDescent="0.15">
      <c r="A1977" s="2">
        <v>44113.746835057871</v>
      </c>
      <c r="B1977" s="3" t="s">
        <v>16</v>
      </c>
      <c r="C1977" s="3" t="s">
        <v>50</v>
      </c>
      <c r="D1977" s="3" t="s">
        <v>23</v>
      </c>
      <c r="E1977" s="1"/>
      <c r="F1977" s="1"/>
      <c r="I1977" s="1"/>
      <c r="J1977" s="3" t="s">
        <v>18</v>
      </c>
      <c r="K1977" s="3" t="s">
        <v>19</v>
      </c>
      <c r="L1977" s="1"/>
      <c r="N1977" s="1"/>
      <c r="O1977" s="1"/>
      <c r="P1977" s="3" t="s">
        <v>26</v>
      </c>
      <c r="Q1977" s="1" t="s">
        <v>3064</v>
      </c>
    </row>
    <row r="1978" spans="1:17" ht="56" x14ac:dyDescent="0.15">
      <c r="A1978" s="2">
        <v>44113.822772210653</v>
      </c>
      <c r="B1978" s="3" t="s">
        <v>22</v>
      </c>
      <c r="C1978" s="3" t="s">
        <v>19</v>
      </c>
      <c r="D1978" s="3" t="s">
        <v>23</v>
      </c>
      <c r="E1978" s="1"/>
      <c r="F1978" s="1"/>
      <c r="I1978" s="1"/>
      <c r="L1978" s="1"/>
      <c r="N1978" s="1"/>
      <c r="O1978" s="1" t="s">
        <v>3065</v>
      </c>
      <c r="P1978" s="3" t="s">
        <v>20</v>
      </c>
      <c r="Q1978" s="1"/>
    </row>
    <row r="1979" spans="1:17" ht="13" x14ac:dyDescent="0.15">
      <c r="A1979" s="2">
        <v>44114.794219837961</v>
      </c>
      <c r="B1979" s="3" t="s">
        <v>16</v>
      </c>
      <c r="C1979" s="3" t="s">
        <v>180</v>
      </c>
      <c r="D1979" s="3" t="s">
        <v>23</v>
      </c>
      <c r="E1979" s="1"/>
      <c r="F1979" s="1"/>
      <c r="I1979" s="1"/>
      <c r="J1979" s="3" t="s">
        <v>36</v>
      </c>
      <c r="K1979" s="3" t="s">
        <v>19</v>
      </c>
      <c r="L1979" s="1"/>
      <c r="N1979" s="1"/>
      <c r="O1979" s="1"/>
      <c r="P1979" s="3" t="s">
        <v>26</v>
      </c>
      <c r="Q1979" s="1"/>
    </row>
    <row r="1980" spans="1:17" ht="13" x14ac:dyDescent="0.15">
      <c r="A1980" s="2">
        <v>44114.875666539352</v>
      </c>
      <c r="B1980" s="3" t="s">
        <v>16</v>
      </c>
      <c r="C1980" s="3" t="s">
        <v>29</v>
      </c>
      <c r="D1980" s="3" t="s">
        <v>23</v>
      </c>
      <c r="E1980" s="1"/>
      <c r="F1980" s="1"/>
      <c r="I1980" s="1"/>
      <c r="J1980" s="3" t="s">
        <v>36</v>
      </c>
      <c r="K1980" s="3" t="s">
        <v>19</v>
      </c>
      <c r="L1980" s="1"/>
      <c r="N1980" s="1"/>
      <c r="O1980" s="1"/>
      <c r="P1980" s="3" t="s">
        <v>26</v>
      </c>
      <c r="Q1980" s="1"/>
    </row>
    <row r="1981" spans="1:17" ht="13" x14ac:dyDescent="0.15">
      <c r="A1981" s="2">
        <v>44115.997317719906</v>
      </c>
      <c r="B1981" s="3" t="s">
        <v>22</v>
      </c>
      <c r="C1981" s="3" t="s">
        <v>17</v>
      </c>
      <c r="D1981" s="3" t="s">
        <v>23</v>
      </c>
      <c r="E1981" s="1"/>
      <c r="F1981" s="1"/>
      <c r="I1981" s="1"/>
      <c r="L1981" s="1"/>
      <c r="N1981" s="1"/>
      <c r="O1981" s="1"/>
      <c r="P1981" s="3" t="s">
        <v>26</v>
      </c>
      <c r="Q1981" s="1"/>
    </row>
    <row r="1982" spans="1:17" ht="13" x14ac:dyDescent="0.15">
      <c r="A1982" s="2">
        <v>44116.492895787036</v>
      </c>
      <c r="B1982" s="3" t="s">
        <v>22</v>
      </c>
      <c r="C1982" s="3" t="s">
        <v>29</v>
      </c>
      <c r="D1982" s="3" t="s">
        <v>23</v>
      </c>
      <c r="E1982" s="1"/>
      <c r="F1982" s="1"/>
      <c r="I1982" s="1"/>
      <c r="L1982" s="1"/>
      <c r="N1982" s="1"/>
      <c r="O1982" s="1"/>
      <c r="P1982" s="3" t="s">
        <v>26</v>
      </c>
      <c r="Q1982" s="1"/>
    </row>
    <row r="1983" spans="1:17" ht="14" x14ac:dyDescent="0.15">
      <c r="A1983" s="2">
        <v>44116.830202083336</v>
      </c>
      <c r="B1983" s="3" t="s">
        <v>22</v>
      </c>
      <c r="C1983" s="3" t="s">
        <v>19</v>
      </c>
      <c r="D1983" s="3" t="s">
        <v>68</v>
      </c>
      <c r="E1983" s="1" t="s">
        <v>3066</v>
      </c>
      <c r="F1983" s="1"/>
      <c r="I1983" s="1"/>
      <c r="L1983" s="1"/>
      <c r="N1983" s="1"/>
      <c r="O1983" s="1" t="s">
        <v>3067</v>
      </c>
      <c r="P1983" s="3" t="s">
        <v>26</v>
      </c>
      <c r="Q1983" s="1" t="s">
        <v>21</v>
      </c>
    </row>
    <row r="1984" spans="1:17" ht="84" x14ac:dyDescent="0.15">
      <c r="A1984" s="2">
        <v>44117.573242615741</v>
      </c>
      <c r="B1984" s="3" t="s">
        <v>37</v>
      </c>
      <c r="C1984" s="3" t="s">
        <v>295</v>
      </c>
      <c r="D1984" s="3" t="s">
        <v>68</v>
      </c>
      <c r="E1984" s="1" t="s">
        <v>3068</v>
      </c>
      <c r="F1984" s="1"/>
      <c r="I1984" s="1"/>
      <c r="L1984" s="1"/>
      <c r="M1984" s="3" t="s">
        <v>20</v>
      </c>
      <c r="N1984" s="1" t="s">
        <v>3069</v>
      </c>
      <c r="O1984" s="1"/>
      <c r="P1984" s="3" t="s">
        <v>26</v>
      </c>
      <c r="Q1984" s="1"/>
    </row>
    <row r="1985" spans="1:17" ht="28" x14ac:dyDescent="0.15">
      <c r="A1985" s="2">
        <v>44117.768477280093</v>
      </c>
      <c r="B1985" s="3" t="s">
        <v>22</v>
      </c>
      <c r="C1985" s="3" t="s">
        <v>19</v>
      </c>
      <c r="D1985" s="3" t="s">
        <v>23</v>
      </c>
      <c r="E1985" s="1"/>
      <c r="F1985" s="1"/>
      <c r="I1985" s="1"/>
      <c r="L1985" s="1"/>
      <c r="N1985" s="1"/>
      <c r="O1985" s="1" t="s">
        <v>3070</v>
      </c>
      <c r="P1985" s="3" t="s">
        <v>26</v>
      </c>
      <c r="Q1985" s="1"/>
    </row>
    <row r="1986" spans="1:17" ht="13" x14ac:dyDescent="0.15">
      <c r="A1986" s="2">
        <v>44118.377354722223</v>
      </c>
      <c r="B1986" s="3" t="s">
        <v>16</v>
      </c>
      <c r="C1986" s="3" t="s">
        <v>29</v>
      </c>
      <c r="D1986" s="3" t="s">
        <v>23</v>
      </c>
      <c r="E1986" s="1"/>
      <c r="F1986" s="1"/>
      <c r="I1986" s="1"/>
      <c r="J1986" s="3" t="s">
        <v>18</v>
      </c>
      <c r="K1986" s="3" t="s">
        <v>19</v>
      </c>
      <c r="L1986" s="1"/>
      <c r="N1986" s="1"/>
      <c r="O1986" s="1"/>
      <c r="P1986" s="3" t="s">
        <v>26</v>
      </c>
      <c r="Q1986" s="1"/>
    </row>
    <row r="1987" spans="1:17" ht="56" x14ac:dyDescent="0.15">
      <c r="A1987" s="2">
        <v>44121.51238487268</v>
      </c>
      <c r="B1987" s="3" t="s">
        <v>16</v>
      </c>
      <c r="C1987" s="3" t="s">
        <v>156</v>
      </c>
      <c r="D1987" s="3" t="s">
        <v>23</v>
      </c>
      <c r="E1987" s="1"/>
      <c r="F1987" s="1"/>
      <c r="I1987" s="1"/>
      <c r="J1987" s="3" t="s">
        <v>18</v>
      </c>
      <c r="K1987" s="3" t="s">
        <v>3071</v>
      </c>
      <c r="L1987" s="1" t="s">
        <v>3072</v>
      </c>
      <c r="N1987" s="1"/>
      <c r="O1987" s="1"/>
      <c r="P1987" s="3" t="s">
        <v>26</v>
      </c>
      <c r="Q1987" s="1"/>
    </row>
    <row r="1988" spans="1:17" ht="28" x14ac:dyDescent="0.15">
      <c r="A1988" s="2">
        <v>44123.214243055554</v>
      </c>
      <c r="B1988" s="3" t="s">
        <v>22</v>
      </c>
      <c r="C1988" s="3" t="s">
        <v>19</v>
      </c>
      <c r="D1988" s="3" t="s">
        <v>23</v>
      </c>
      <c r="E1988" s="1" t="s">
        <v>3073</v>
      </c>
      <c r="F1988" s="1"/>
      <c r="I1988" s="1"/>
      <c r="L1988" s="1"/>
      <c r="N1988" s="1"/>
      <c r="O1988" s="1" t="s">
        <v>3074</v>
      </c>
      <c r="P1988" s="3" t="s">
        <v>26</v>
      </c>
      <c r="Q1988" s="1" t="s">
        <v>3075</v>
      </c>
    </row>
    <row r="1989" spans="1:17" ht="13" x14ac:dyDescent="0.15">
      <c r="A1989" s="2">
        <v>44124.035630891201</v>
      </c>
      <c r="B1989" s="3" t="s">
        <v>16</v>
      </c>
      <c r="C1989" s="3" t="s">
        <v>31</v>
      </c>
      <c r="D1989" s="3" t="s">
        <v>23</v>
      </c>
      <c r="E1989" s="1"/>
      <c r="F1989" s="1"/>
      <c r="I1989" s="1"/>
      <c r="J1989" s="3" t="s">
        <v>36</v>
      </c>
      <c r="K1989" s="3" t="s">
        <v>19</v>
      </c>
      <c r="L1989" s="1"/>
      <c r="N1989" s="1"/>
      <c r="O1989" s="1"/>
      <c r="P1989" s="3" t="s">
        <v>26</v>
      </c>
      <c r="Q1989" s="1"/>
    </row>
    <row r="1990" spans="1:17" ht="13" x14ac:dyDescent="0.15">
      <c r="A1990" s="2">
        <v>44125.693925127314</v>
      </c>
      <c r="B1990" s="3" t="s">
        <v>22</v>
      </c>
      <c r="C1990" s="3" t="s">
        <v>17</v>
      </c>
      <c r="D1990" s="3" t="s">
        <v>68</v>
      </c>
      <c r="E1990" s="1"/>
      <c r="F1990" s="1"/>
      <c r="I1990" s="1"/>
      <c r="L1990" s="1"/>
      <c r="N1990" s="1"/>
      <c r="O1990" s="1"/>
      <c r="P1990" s="3" t="s">
        <v>20</v>
      </c>
      <c r="Q1990" s="1"/>
    </row>
    <row r="1991" spans="1:17" ht="28" x14ac:dyDescent="0.15">
      <c r="A1991" s="2">
        <v>44126.365283807871</v>
      </c>
      <c r="B1991" s="3" t="s">
        <v>22</v>
      </c>
      <c r="C1991" s="3" t="s">
        <v>17</v>
      </c>
      <c r="D1991" s="3" t="s">
        <v>68</v>
      </c>
      <c r="E1991" s="1"/>
      <c r="F1991" s="1"/>
      <c r="I1991" s="1"/>
      <c r="L1991" s="1"/>
      <c r="N1991" s="1"/>
      <c r="O1991" s="1" t="s">
        <v>3076</v>
      </c>
      <c r="P1991" s="3" t="s">
        <v>26</v>
      </c>
      <c r="Q1991" s="1"/>
    </row>
    <row r="1992" spans="1:17" ht="28" x14ac:dyDescent="0.15">
      <c r="A1992" s="2">
        <v>44126.844967557874</v>
      </c>
      <c r="B1992" s="3" t="s">
        <v>22</v>
      </c>
      <c r="C1992" s="3" t="s">
        <v>120</v>
      </c>
      <c r="D1992" s="3" t="s">
        <v>23</v>
      </c>
      <c r="E1992" s="1" t="s">
        <v>3077</v>
      </c>
      <c r="F1992" s="1"/>
      <c r="I1992" s="1"/>
      <c r="L1992" s="1"/>
      <c r="N1992" s="1"/>
      <c r="O1992" s="1" t="s">
        <v>3078</v>
      </c>
      <c r="P1992" s="3" t="s">
        <v>26</v>
      </c>
      <c r="Q1992" s="1" t="s">
        <v>3079</v>
      </c>
    </row>
    <row r="1993" spans="1:17" ht="14" x14ac:dyDescent="0.15">
      <c r="A1993" s="2">
        <v>44126.887038171291</v>
      </c>
      <c r="B1993" s="3" t="s">
        <v>16</v>
      </c>
      <c r="C1993" s="3" t="s">
        <v>50</v>
      </c>
      <c r="D1993" s="3" t="s">
        <v>68</v>
      </c>
      <c r="E1993" s="1" t="s">
        <v>3080</v>
      </c>
      <c r="F1993" s="1"/>
      <c r="I1993" s="1"/>
      <c r="J1993" s="3" t="s">
        <v>43</v>
      </c>
      <c r="L1993" s="1"/>
      <c r="N1993" s="1"/>
      <c r="O1993" s="1"/>
      <c r="P1993" s="3" t="s">
        <v>26</v>
      </c>
      <c r="Q1993" s="1"/>
    </row>
    <row r="1994" spans="1:17" ht="13" x14ac:dyDescent="0.15">
      <c r="A1994" s="2">
        <v>44127.83900201389</v>
      </c>
      <c r="B1994" s="3" t="s">
        <v>97</v>
      </c>
      <c r="C1994" s="3" t="s">
        <v>156</v>
      </c>
      <c r="D1994" s="3" t="s">
        <v>68</v>
      </c>
      <c r="E1994" s="1"/>
      <c r="F1994" s="1"/>
      <c r="G1994" s="3" t="s">
        <v>36</v>
      </c>
      <c r="H1994" s="3" t="s">
        <v>26</v>
      </c>
      <c r="I1994" s="1"/>
      <c r="J1994" s="3" t="s">
        <v>36</v>
      </c>
      <c r="K1994" s="3" t="s">
        <v>105</v>
      </c>
      <c r="L1994" s="1"/>
      <c r="N1994" s="1"/>
      <c r="O1994" s="1"/>
      <c r="P1994" s="3" t="s">
        <v>26</v>
      </c>
      <c r="Q1994" s="1"/>
    </row>
    <row r="1995" spans="1:17" ht="28" x14ac:dyDescent="0.15">
      <c r="A1995" s="2">
        <v>44128.50934665509</v>
      </c>
      <c r="B1995" s="3" t="s">
        <v>22</v>
      </c>
      <c r="C1995" s="3" t="s">
        <v>29</v>
      </c>
      <c r="D1995" s="3" t="s">
        <v>23</v>
      </c>
      <c r="E1995" s="1" t="s">
        <v>3081</v>
      </c>
      <c r="F1995" s="1"/>
      <c r="I1995" s="1"/>
      <c r="L1995" s="1"/>
      <c r="N1995" s="1"/>
      <c r="O1995" s="1" t="s">
        <v>3082</v>
      </c>
      <c r="P1995" s="3" t="s">
        <v>26</v>
      </c>
      <c r="Q1995" s="1" t="s">
        <v>155</v>
      </c>
    </row>
    <row r="1996" spans="1:17" ht="42" x14ac:dyDescent="0.15">
      <c r="A1996" s="2">
        <v>44129.633554745371</v>
      </c>
      <c r="B1996" s="3" t="s">
        <v>22</v>
      </c>
      <c r="C1996" s="3" t="s">
        <v>3083</v>
      </c>
      <c r="D1996" s="3" t="s">
        <v>23</v>
      </c>
      <c r="E1996" s="1" t="s">
        <v>3084</v>
      </c>
      <c r="F1996" s="1"/>
      <c r="I1996" s="1"/>
      <c r="L1996" s="1"/>
      <c r="N1996" s="1"/>
      <c r="O1996" s="1" t="s">
        <v>3085</v>
      </c>
      <c r="P1996" s="3" t="s">
        <v>26</v>
      </c>
      <c r="Q1996" s="1" t="s">
        <v>3086</v>
      </c>
    </row>
    <row r="1997" spans="1:17" ht="13" x14ac:dyDescent="0.15">
      <c r="A1997" s="2">
        <v>44129.793543715277</v>
      </c>
      <c r="B1997" s="3" t="s">
        <v>16</v>
      </c>
      <c r="C1997" s="3" t="s">
        <v>29</v>
      </c>
      <c r="D1997" s="3" t="s">
        <v>23</v>
      </c>
      <c r="E1997" s="1"/>
      <c r="F1997" s="1"/>
      <c r="I1997" s="1"/>
      <c r="J1997" s="3" t="s">
        <v>43</v>
      </c>
      <c r="K1997" s="3" t="s">
        <v>19</v>
      </c>
      <c r="L1997" s="1"/>
      <c r="N1997" s="1"/>
      <c r="O1997" s="1"/>
      <c r="P1997" s="3" t="s">
        <v>26</v>
      </c>
      <c r="Q1997" s="1"/>
    </row>
    <row r="1998" spans="1:17" ht="42" x14ac:dyDescent="0.15">
      <c r="A1998" s="2">
        <v>44132.555940636579</v>
      </c>
      <c r="B1998" s="3" t="s">
        <v>22</v>
      </c>
      <c r="C1998" s="3" t="s">
        <v>156</v>
      </c>
      <c r="D1998" s="3" t="s">
        <v>68</v>
      </c>
      <c r="E1998" s="1" t="s">
        <v>3087</v>
      </c>
      <c r="F1998" s="1"/>
      <c r="I1998" s="1"/>
      <c r="L1998" s="1"/>
      <c r="N1998" s="1"/>
      <c r="O1998" s="1" t="s">
        <v>3088</v>
      </c>
      <c r="P1998" s="3" t="s">
        <v>26</v>
      </c>
      <c r="Q1998" s="1" t="s">
        <v>3089</v>
      </c>
    </row>
    <row r="1999" spans="1:17" ht="13" x14ac:dyDescent="0.15">
      <c r="A1999" s="2">
        <v>44134.589104178245</v>
      </c>
      <c r="B1999" s="3" t="s">
        <v>16</v>
      </c>
      <c r="C1999" s="3" t="s">
        <v>173</v>
      </c>
      <c r="D1999" s="3" t="s">
        <v>23</v>
      </c>
      <c r="E1999" s="1"/>
      <c r="F1999" s="1"/>
      <c r="I1999" s="1"/>
      <c r="J1999" s="3" t="s">
        <v>43</v>
      </c>
      <c r="K1999" s="3" t="s">
        <v>19</v>
      </c>
      <c r="L1999" s="1"/>
      <c r="N1999" s="1"/>
      <c r="O1999" s="1"/>
      <c r="P1999" s="3" t="s">
        <v>26</v>
      </c>
      <c r="Q1999" s="1"/>
    </row>
    <row r="2000" spans="1:17" ht="14" x14ac:dyDescent="0.15">
      <c r="A2000" s="2">
        <v>44135.944188935187</v>
      </c>
      <c r="B2000" s="3" t="s">
        <v>22</v>
      </c>
      <c r="C2000" s="3" t="s">
        <v>19</v>
      </c>
      <c r="D2000" s="3" t="s">
        <v>68</v>
      </c>
      <c r="E2000" s="1" t="s">
        <v>3090</v>
      </c>
      <c r="F2000" s="1"/>
      <c r="I2000" s="1"/>
      <c r="L2000" s="1"/>
      <c r="N2000" s="1"/>
      <c r="O2000" s="1"/>
      <c r="Q2000" s="1"/>
    </row>
    <row r="2001" spans="1:17" ht="13" x14ac:dyDescent="0.15">
      <c r="A2001" s="2">
        <v>44137.302068124998</v>
      </c>
      <c r="B2001" s="3" t="s">
        <v>16</v>
      </c>
      <c r="C2001" s="3" t="s">
        <v>17</v>
      </c>
      <c r="D2001" s="3" t="s">
        <v>23</v>
      </c>
      <c r="E2001" s="1"/>
      <c r="F2001" s="1"/>
      <c r="I2001" s="1"/>
      <c r="J2001" s="3" t="s">
        <v>18</v>
      </c>
      <c r="K2001" s="3" t="s">
        <v>19</v>
      </c>
      <c r="L2001" s="1"/>
      <c r="N2001" s="1"/>
      <c r="O2001" s="1"/>
      <c r="P2001" s="3" t="s">
        <v>20</v>
      </c>
      <c r="Q2001" s="1"/>
    </row>
    <row r="2002" spans="1:17" ht="28" x14ac:dyDescent="0.15">
      <c r="A2002" s="2">
        <v>44137.701514710643</v>
      </c>
      <c r="B2002" s="3" t="s">
        <v>16</v>
      </c>
      <c r="C2002" s="3" t="s">
        <v>3091</v>
      </c>
      <c r="D2002" s="3" t="s">
        <v>68</v>
      </c>
      <c r="E2002" s="1" t="s">
        <v>3092</v>
      </c>
      <c r="F2002" s="1"/>
      <c r="I2002" s="1"/>
      <c r="J2002" s="3" t="s">
        <v>43</v>
      </c>
      <c r="K2002" s="3" t="s">
        <v>19</v>
      </c>
      <c r="L2002" s="1" t="s">
        <v>3093</v>
      </c>
      <c r="N2002" s="1"/>
      <c r="O2002" s="1"/>
      <c r="P2002" s="3" t="s">
        <v>26</v>
      </c>
      <c r="Q2002" s="1"/>
    </row>
    <row r="2003" spans="1:17" ht="14" x14ac:dyDescent="0.15">
      <c r="A2003" s="2">
        <v>44137.957637708329</v>
      </c>
      <c r="B2003" s="3" t="s">
        <v>22</v>
      </c>
      <c r="C2003" s="3" t="s">
        <v>29</v>
      </c>
      <c r="D2003" s="3" t="s">
        <v>472</v>
      </c>
      <c r="E2003" s="1"/>
      <c r="F2003" s="1"/>
      <c r="I2003" s="1"/>
      <c r="L2003" s="1"/>
      <c r="N2003" s="1"/>
      <c r="O2003" s="1" t="s">
        <v>3094</v>
      </c>
      <c r="P2003" s="3" t="s">
        <v>26</v>
      </c>
      <c r="Q2003" s="1" t="s">
        <v>3095</v>
      </c>
    </row>
    <row r="2004" spans="1:17" ht="28" x14ac:dyDescent="0.15">
      <c r="A2004" s="2">
        <v>44138.103395474536</v>
      </c>
      <c r="B2004" s="3" t="s">
        <v>22</v>
      </c>
      <c r="C2004" s="3" t="s">
        <v>19</v>
      </c>
      <c r="D2004" s="3" t="s">
        <v>23</v>
      </c>
      <c r="E2004" s="1" t="s">
        <v>3096</v>
      </c>
      <c r="F2004" s="1"/>
      <c r="I2004" s="1"/>
      <c r="L2004" s="1"/>
      <c r="N2004" s="1"/>
      <c r="O2004" s="1" t="s">
        <v>3097</v>
      </c>
      <c r="P2004" s="3" t="s">
        <v>26</v>
      </c>
      <c r="Q2004" s="1" t="s">
        <v>155</v>
      </c>
    </row>
    <row r="2005" spans="1:17" ht="13" x14ac:dyDescent="0.15">
      <c r="A2005" s="2">
        <v>44138.352363217593</v>
      </c>
      <c r="B2005" s="3" t="s">
        <v>16</v>
      </c>
      <c r="C2005" s="3" t="s">
        <v>19</v>
      </c>
      <c r="D2005" s="3" t="s">
        <v>472</v>
      </c>
      <c r="E2005" s="1"/>
      <c r="F2005" s="1"/>
      <c r="I2005" s="1"/>
      <c r="J2005" s="3" t="s">
        <v>18</v>
      </c>
      <c r="K2005" s="3" t="s">
        <v>105</v>
      </c>
      <c r="L2005" s="1"/>
      <c r="N2005" s="1"/>
      <c r="O2005" s="1"/>
      <c r="P2005" s="3" t="s">
        <v>26</v>
      </c>
      <c r="Q2005" s="1"/>
    </row>
    <row r="2006" spans="1:17" ht="70" x14ac:dyDescent="0.15">
      <c r="A2006" s="2">
        <v>44138.441585891203</v>
      </c>
      <c r="B2006" s="3" t="s">
        <v>37</v>
      </c>
      <c r="C2006" s="3" t="s">
        <v>50</v>
      </c>
      <c r="D2006" s="9" t="s">
        <v>368</v>
      </c>
      <c r="E2006" s="1"/>
      <c r="F2006" s="1"/>
      <c r="I2006" s="1"/>
      <c r="L2006" s="1"/>
      <c r="M2006" s="3" t="s">
        <v>20</v>
      </c>
      <c r="N2006" s="1" t="s">
        <v>3098</v>
      </c>
      <c r="O2006" s="1"/>
      <c r="P2006" s="3" t="s">
        <v>26</v>
      </c>
      <c r="Q2006" s="1" t="s">
        <v>3099</v>
      </c>
    </row>
    <row r="2007" spans="1:17" ht="70" x14ac:dyDescent="0.15">
      <c r="A2007" s="2">
        <v>44138.486609525462</v>
      </c>
      <c r="B2007" s="3" t="s">
        <v>22</v>
      </c>
      <c r="C2007" s="3" t="s">
        <v>19</v>
      </c>
      <c r="D2007" s="3" t="s">
        <v>23</v>
      </c>
      <c r="E2007" s="1"/>
      <c r="F2007" s="1"/>
      <c r="I2007" s="1"/>
      <c r="L2007" s="1"/>
      <c r="N2007" s="1"/>
      <c r="O2007" s="1" t="s">
        <v>3100</v>
      </c>
      <c r="P2007" s="3" t="s">
        <v>26</v>
      </c>
      <c r="Q2007" s="1" t="s">
        <v>3101</v>
      </c>
    </row>
    <row r="2008" spans="1:17" ht="13" x14ac:dyDescent="0.15">
      <c r="A2008" s="2">
        <v>44138.807462002311</v>
      </c>
      <c r="B2008" s="3" t="s">
        <v>16</v>
      </c>
      <c r="C2008" s="3" t="s">
        <v>29</v>
      </c>
      <c r="D2008" s="3" t="s">
        <v>23</v>
      </c>
      <c r="E2008" s="1"/>
      <c r="F2008" s="1"/>
      <c r="I2008" s="1"/>
      <c r="J2008" s="3" t="s">
        <v>43</v>
      </c>
      <c r="K2008" s="3" t="s">
        <v>19</v>
      </c>
      <c r="L2008" s="1"/>
      <c r="N2008" s="1"/>
      <c r="O2008" s="1"/>
      <c r="P2008" s="3" t="s">
        <v>26</v>
      </c>
      <c r="Q2008" s="1"/>
    </row>
    <row r="2009" spans="1:17" ht="13" x14ac:dyDescent="0.15">
      <c r="A2009" s="2">
        <v>44144.046204375001</v>
      </c>
      <c r="B2009" s="3" t="s">
        <v>16</v>
      </c>
      <c r="C2009" s="3" t="s">
        <v>29</v>
      </c>
      <c r="D2009" s="3" t="s">
        <v>23</v>
      </c>
      <c r="E2009" s="1"/>
      <c r="F2009" s="1"/>
      <c r="I2009" s="1"/>
      <c r="J2009" s="3" t="s">
        <v>18</v>
      </c>
      <c r="K2009" s="3" t="s">
        <v>19</v>
      </c>
      <c r="L2009" s="1"/>
      <c r="N2009" s="1"/>
      <c r="O2009" s="1"/>
      <c r="P2009" s="3" t="s">
        <v>26</v>
      </c>
      <c r="Q2009" s="1"/>
    </row>
    <row r="2010" spans="1:17" ht="56" x14ac:dyDescent="0.15">
      <c r="A2010" s="2">
        <v>44144.294512708337</v>
      </c>
      <c r="B2010" s="3" t="s">
        <v>37</v>
      </c>
      <c r="C2010" s="3" t="s">
        <v>19</v>
      </c>
      <c r="D2010" s="3" t="s">
        <v>23</v>
      </c>
      <c r="E2010" s="1" t="s">
        <v>3102</v>
      </c>
      <c r="F2010" s="1"/>
      <c r="I2010" s="1"/>
      <c r="L2010" s="1"/>
      <c r="M2010" s="3" t="s">
        <v>21</v>
      </c>
      <c r="N2010" s="1" t="s">
        <v>3103</v>
      </c>
      <c r="O2010" s="1"/>
      <c r="P2010" s="3" t="s">
        <v>26</v>
      </c>
      <c r="Q2010" s="1" t="s">
        <v>3104</v>
      </c>
    </row>
    <row r="2011" spans="1:17" ht="42" x14ac:dyDescent="0.15">
      <c r="A2011" s="2">
        <v>44144.591332418982</v>
      </c>
      <c r="B2011" s="3" t="s">
        <v>22</v>
      </c>
      <c r="C2011" s="3" t="s">
        <v>50</v>
      </c>
      <c r="D2011" s="9" t="s">
        <v>368</v>
      </c>
      <c r="E2011" s="1" t="s">
        <v>3105</v>
      </c>
      <c r="F2011" s="1"/>
      <c r="I2011" s="1"/>
      <c r="L2011" s="1"/>
      <c r="N2011" s="1"/>
      <c r="O2011" s="1" t="s">
        <v>3106</v>
      </c>
      <c r="P2011" s="3" t="s">
        <v>26</v>
      </c>
      <c r="Q2011" s="1" t="s">
        <v>3107</v>
      </c>
    </row>
    <row r="2012" spans="1:17" ht="28" x14ac:dyDescent="0.15">
      <c r="A2012" s="2">
        <v>44145.163933819444</v>
      </c>
      <c r="B2012" s="3" t="s">
        <v>22</v>
      </c>
      <c r="C2012" s="3" t="s">
        <v>29</v>
      </c>
      <c r="D2012" s="3" t="s">
        <v>23</v>
      </c>
      <c r="E2012" s="1"/>
      <c r="F2012" s="1"/>
      <c r="I2012" s="1"/>
      <c r="L2012" s="1"/>
      <c r="N2012" s="1"/>
      <c r="O2012" s="1" t="s">
        <v>3108</v>
      </c>
      <c r="P2012" s="3" t="s">
        <v>26</v>
      </c>
      <c r="Q2012" s="1"/>
    </row>
    <row r="2013" spans="1:17" ht="13" x14ac:dyDescent="0.15">
      <c r="A2013" s="2">
        <v>44145.737302048612</v>
      </c>
      <c r="B2013" s="3" t="s">
        <v>16</v>
      </c>
      <c r="C2013" s="3" t="s">
        <v>101</v>
      </c>
      <c r="D2013" s="3" t="s">
        <v>23</v>
      </c>
      <c r="E2013" s="1"/>
      <c r="F2013" s="1"/>
      <c r="I2013" s="1"/>
      <c r="J2013" s="3" t="s">
        <v>18</v>
      </c>
      <c r="K2013" s="3" t="s">
        <v>19</v>
      </c>
      <c r="L2013" s="1"/>
      <c r="N2013" s="1"/>
      <c r="O2013" s="1"/>
      <c r="P2013" s="3" t="s">
        <v>26</v>
      </c>
      <c r="Q2013" s="1"/>
    </row>
    <row r="2014" spans="1:17" ht="126" x14ac:dyDescent="0.15">
      <c r="A2014" s="2">
        <v>44146.376340925926</v>
      </c>
      <c r="B2014" s="3" t="s">
        <v>37</v>
      </c>
      <c r="C2014" s="3" t="s">
        <v>496</v>
      </c>
      <c r="D2014" s="3" t="s">
        <v>23</v>
      </c>
      <c r="E2014" s="1" t="s">
        <v>3109</v>
      </c>
      <c r="F2014" s="1"/>
      <c r="I2014" s="1"/>
      <c r="L2014" s="1"/>
      <c r="M2014" s="3" t="s">
        <v>26</v>
      </c>
      <c r="N2014" s="6" t="s">
        <v>3110</v>
      </c>
      <c r="O2014" s="1"/>
      <c r="P2014" s="3" t="s">
        <v>26</v>
      </c>
      <c r="Q2014" s="1" t="s">
        <v>3111</v>
      </c>
    </row>
    <row r="2015" spans="1:17" ht="13" x14ac:dyDescent="0.15">
      <c r="A2015" s="2">
        <v>44147.091051249998</v>
      </c>
      <c r="B2015" s="3" t="s">
        <v>22</v>
      </c>
      <c r="C2015" s="3" t="s">
        <v>17</v>
      </c>
      <c r="D2015" s="3" t="s">
        <v>23</v>
      </c>
      <c r="E2015" s="1"/>
      <c r="F2015" s="1"/>
      <c r="I2015" s="1"/>
      <c r="L2015" s="1"/>
      <c r="N2015" s="1"/>
      <c r="O2015" s="1"/>
      <c r="P2015" s="3" t="s">
        <v>26</v>
      </c>
      <c r="Q2015" s="1"/>
    </row>
    <row r="2016" spans="1:17" ht="42" x14ac:dyDescent="0.15">
      <c r="A2016" s="2">
        <v>44150.086747291665</v>
      </c>
      <c r="B2016" s="3" t="s">
        <v>22</v>
      </c>
      <c r="C2016" s="3" t="s">
        <v>156</v>
      </c>
      <c r="D2016" s="3" t="s">
        <v>23</v>
      </c>
      <c r="E2016" s="1" t="s">
        <v>3112</v>
      </c>
      <c r="F2016" s="1"/>
      <c r="I2016" s="1"/>
      <c r="L2016" s="1"/>
      <c r="N2016" s="1"/>
      <c r="O2016" s="1" t="s">
        <v>3113</v>
      </c>
      <c r="P2016" s="3" t="s">
        <v>20</v>
      </c>
      <c r="Q2016" s="1" t="s">
        <v>3114</v>
      </c>
    </row>
    <row r="2017" spans="1:17" ht="13" x14ac:dyDescent="0.15">
      <c r="A2017" s="2">
        <v>44151.691867303241</v>
      </c>
      <c r="B2017" s="3" t="s">
        <v>16</v>
      </c>
      <c r="C2017" s="3" t="s">
        <v>317</v>
      </c>
      <c r="D2017" s="9" t="s">
        <v>368</v>
      </c>
      <c r="E2017" s="1"/>
      <c r="F2017" s="1"/>
      <c r="I2017" s="1"/>
      <c r="J2017" s="3" t="s">
        <v>43</v>
      </c>
      <c r="K2017" s="3" t="s">
        <v>105</v>
      </c>
      <c r="L2017" s="1"/>
      <c r="N2017" s="1"/>
      <c r="O2017" s="1"/>
      <c r="P2017" s="3" t="s">
        <v>26</v>
      </c>
      <c r="Q2017" s="1"/>
    </row>
    <row r="2018" spans="1:17" ht="14" x14ac:dyDescent="0.15">
      <c r="A2018" s="2">
        <v>44152.768971527781</v>
      </c>
      <c r="B2018" s="3" t="s">
        <v>22</v>
      </c>
      <c r="C2018" s="3" t="s">
        <v>19</v>
      </c>
      <c r="D2018" s="9" t="s">
        <v>368</v>
      </c>
      <c r="E2018" s="1"/>
      <c r="F2018" s="1"/>
      <c r="I2018" s="1"/>
      <c r="L2018" s="1"/>
      <c r="N2018" s="1"/>
      <c r="O2018" s="1" t="s">
        <v>3115</v>
      </c>
      <c r="P2018" s="3" t="s">
        <v>26</v>
      </c>
      <c r="Q2018" s="1" t="s">
        <v>153</v>
      </c>
    </row>
    <row r="2019" spans="1:17" ht="42" x14ac:dyDescent="0.15">
      <c r="A2019" s="2">
        <v>44152.839668969908</v>
      </c>
      <c r="B2019" s="3" t="s">
        <v>16</v>
      </c>
      <c r="C2019" s="3" t="s">
        <v>31</v>
      </c>
      <c r="D2019" s="3" t="s">
        <v>23</v>
      </c>
      <c r="E2019" s="1" t="s">
        <v>3116</v>
      </c>
      <c r="F2019" s="1"/>
      <c r="I2019" s="1"/>
      <c r="J2019" s="3" t="s">
        <v>36</v>
      </c>
      <c r="K2019" s="3" t="s">
        <v>19</v>
      </c>
      <c r="L2019" s="1" t="s">
        <v>3117</v>
      </c>
      <c r="N2019" s="1"/>
      <c r="O2019" s="1"/>
      <c r="P2019" s="3" t="s">
        <v>26</v>
      </c>
      <c r="Q2019" s="1" t="s">
        <v>3118</v>
      </c>
    </row>
    <row r="2020" spans="1:17" ht="126" x14ac:dyDescent="0.15">
      <c r="A2020" s="2">
        <v>44157.96978890046</v>
      </c>
      <c r="B2020" s="3" t="s">
        <v>37</v>
      </c>
      <c r="C2020" s="3" t="s">
        <v>19</v>
      </c>
      <c r="D2020" s="3" t="s">
        <v>23</v>
      </c>
      <c r="E2020" s="1" t="s">
        <v>3119</v>
      </c>
      <c r="F2020" s="1"/>
      <c r="I2020" s="1"/>
      <c r="L2020" s="1"/>
      <c r="M2020" s="3" t="s">
        <v>20</v>
      </c>
      <c r="N2020" s="1" t="s">
        <v>3120</v>
      </c>
      <c r="O2020" s="1"/>
      <c r="P2020" s="3" t="s">
        <v>26</v>
      </c>
      <c r="Q2020" s="1" t="s">
        <v>3121</v>
      </c>
    </row>
    <row r="2021" spans="1:17" ht="28" x14ac:dyDescent="0.15">
      <c r="A2021" s="2">
        <v>44159.263223182876</v>
      </c>
      <c r="B2021" s="3" t="s">
        <v>22</v>
      </c>
      <c r="C2021" s="3" t="s">
        <v>19</v>
      </c>
      <c r="D2021" s="3" t="s">
        <v>68</v>
      </c>
      <c r="E2021" s="1" t="s">
        <v>3122</v>
      </c>
      <c r="F2021" s="1"/>
      <c r="I2021" s="1"/>
      <c r="L2021" s="1"/>
      <c r="N2021" s="1"/>
      <c r="O2021" s="1"/>
      <c r="P2021" s="3" t="s">
        <v>26</v>
      </c>
      <c r="Q2021" s="1"/>
    </row>
    <row r="2022" spans="1:17" ht="112" x14ac:dyDescent="0.15">
      <c r="A2022" s="2">
        <v>44159.580721840277</v>
      </c>
      <c r="B2022" s="3" t="s">
        <v>16</v>
      </c>
      <c r="C2022" s="3" t="s">
        <v>50</v>
      </c>
      <c r="D2022" s="3" t="s">
        <v>378</v>
      </c>
      <c r="E2022" s="1" t="s">
        <v>3123</v>
      </c>
      <c r="F2022" s="1"/>
      <c r="I2022" s="1"/>
      <c r="J2022" s="3" t="s">
        <v>18</v>
      </c>
      <c r="K2022" s="3" t="s">
        <v>105</v>
      </c>
      <c r="L2022" s="1" t="s">
        <v>3124</v>
      </c>
      <c r="N2022" s="1"/>
      <c r="O2022" s="1"/>
      <c r="P2022" s="3" t="s">
        <v>26</v>
      </c>
      <c r="Q2022" s="1" t="s">
        <v>3125</v>
      </c>
    </row>
    <row r="2023" spans="1:17" ht="70" x14ac:dyDescent="0.15">
      <c r="A2023" s="2">
        <v>44159.832013101855</v>
      </c>
      <c r="B2023" s="3" t="s">
        <v>16</v>
      </c>
      <c r="C2023" s="3" t="s">
        <v>19</v>
      </c>
      <c r="D2023" s="3" t="s">
        <v>23</v>
      </c>
      <c r="E2023" s="1" t="s">
        <v>3126</v>
      </c>
      <c r="F2023" s="1"/>
      <c r="I2023" s="1"/>
      <c r="J2023" s="3" t="s">
        <v>18</v>
      </c>
      <c r="K2023" s="3" t="s">
        <v>19</v>
      </c>
      <c r="L2023" s="1" t="s">
        <v>3127</v>
      </c>
      <c r="N2023" s="1"/>
      <c r="O2023" s="1"/>
      <c r="P2023" s="3" t="s">
        <v>26</v>
      </c>
      <c r="Q2023" s="1"/>
    </row>
    <row r="2024" spans="1:17" ht="13" x14ac:dyDescent="0.15">
      <c r="A2024" s="2">
        <v>44160.451999710647</v>
      </c>
      <c r="B2024" s="3" t="s">
        <v>37</v>
      </c>
      <c r="C2024" s="3" t="s">
        <v>90</v>
      </c>
      <c r="D2024" s="3" t="s">
        <v>68</v>
      </c>
      <c r="E2024" s="1"/>
      <c r="F2024" s="1"/>
      <c r="I2024" s="1"/>
      <c r="L2024" s="1"/>
      <c r="M2024" s="3" t="s">
        <v>20</v>
      </c>
      <c r="N2024" s="1"/>
      <c r="O2024" s="1"/>
      <c r="P2024" s="3" t="s">
        <v>26</v>
      </c>
      <c r="Q2024" s="1"/>
    </row>
    <row r="2025" spans="1:17" ht="28" x14ac:dyDescent="0.15">
      <c r="A2025" s="2">
        <v>44160.490297789351</v>
      </c>
      <c r="B2025" s="3" t="s">
        <v>16</v>
      </c>
      <c r="C2025" s="3" t="s">
        <v>156</v>
      </c>
      <c r="D2025" s="3" t="s">
        <v>23</v>
      </c>
      <c r="E2025" s="1" t="s">
        <v>3128</v>
      </c>
      <c r="F2025" s="1"/>
      <c r="I2025" s="1"/>
      <c r="J2025" s="3" t="s">
        <v>36</v>
      </c>
      <c r="K2025" s="3" t="s">
        <v>19</v>
      </c>
      <c r="L2025" s="1" t="s">
        <v>3129</v>
      </c>
      <c r="N2025" s="1"/>
      <c r="O2025" s="1"/>
      <c r="P2025" s="3" t="s">
        <v>26</v>
      </c>
      <c r="Q2025" s="1" t="s">
        <v>3130</v>
      </c>
    </row>
    <row r="2026" spans="1:17" ht="13" x14ac:dyDescent="0.15">
      <c r="A2026" s="2">
        <v>44160.598989166669</v>
      </c>
      <c r="B2026" s="3" t="s">
        <v>16</v>
      </c>
      <c r="C2026" s="3" t="s">
        <v>19</v>
      </c>
      <c r="D2026" s="3" t="s">
        <v>23</v>
      </c>
      <c r="E2026" s="1"/>
      <c r="F2026" s="1"/>
      <c r="I2026" s="1"/>
      <c r="J2026" s="3" t="s">
        <v>36</v>
      </c>
      <c r="K2026" s="3" t="s">
        <v>19</v>
      </c>
      <c r="L2026" s="1"/>
      <c r="N2026" s="1"/>
      <c r="O2026" s="1"/>
      <c r="P2026" s="3" t="s">
        <v>26</v>
      </c>
      <c r="Q2026" s="1"/>
    </row>
    <row r="2027" spans="1:17" ht="13" x14ac:dyDescent="0.15">
      <c r="A2027" s="2">
        <v>44160.639882847223</v>
      </c>
      <c r="B2027" s="3" t="s">
        <v>22</v>
      </c>
      <c r="C2027" s="3" t="s">
        <v>19</v>
      </c>
      <c r="D2027" s="3" t="s">
        <v>23</v>
      </c>
      <c r="E2027" s="1"/>
      <c r="F2027" s="1"/>
      <c r="I2027" s="1"/>
      <c r="L2027" s="1"/>
      <c r="N2027" s="1"/>
      <c r="O2027" s="1"/>
      <c r="P2027" s="3" t="s">
        <v>26</v>
      </c>
      <c r="Q2027" s="1"/>
    </row>
    <row r="2028" spans="1:17" ht="13" x14ac:dyDescent="0.15">
      <c r="A2028" s="2">
        <v>44164.844067210652</v>
      </c>
      <c r="B2028" s="3" t="s">
        <v>16</v>
      </c>
      <c r="C2028" s="3" t="s">
        <v>19</v>
      </c>
      <c r="D2028" s="3" t="s">
        <v>23</v>
      </c>
      <c r="E2028" s="1"/>
      <c r="F2028" s="1"/>
      <c r="I2028" s="1"/>
      <c r="J2028" s="3" t="s">
        <v>43</v>
      </c>
      <c r="K2028" s="3" t="s">
        <v>105</v>
      </c>
      <c r="L2028" s="1"/>
      <c r="N2028" s="1"/>
      <c r="O2028" s="1"/>
      <c r="P2028" s="3" t="s">
        <v>21</v>
      </c>
      <c r="Q2028" s="1"/>
    </row>
    <row r="2029" spans="1:17" ht="13" x14ac:dyDescent="0.15">
      <c r="A2029" s="2">
        <v>44166.364078229162</v>
      </c>
      <c r="B2029" s="3" t="s">
        <v>16</v>
      </c>
      <c r="C2029" s="3" t="s">
        <v>19</v>
      </c>
      <c r="D2029" s="3" t="s">
        <v>23</v>
      </c>
      <c r="E2029" s="1"/>
      <c r="F2029" s="1"/>
      <c r="I2029" s="1"/>
      <c r="J2029" s="3" t="s">
        <v>36</v>
      </c>
      <c r="K2029" s="3" t="s">
        <v>19</v>
      </c>
      <c r="L2029" s="1"/>
      <c r="N2029" s="1"/>
      <c r="O2029" s="1"/>
      <c r="P2029" s="3" t="s">
        <v>26</v>
      </c>
      <c r="Q2029" s="1"/>
    </row>
    <row r="2030" spans="1:17" ht="28" x14ac:dyDescent="0.15">
      <c r="A2030" s="2">
        <v>44166.803230555553</v>
      </c>
      <c r="B2030" s="3" t="s">
        <v>16</v>
      </c>
      <c r="C2030" s="3" t="s">
        <v>19</v>
      </c>
      <c r="D2030" s="3" t="s">
        <v>472</v>
      </c>
      <c r="E2030" s="1"/>
      <c r="F2030" s="1"/>
      <c r="I2030" s="1"/>
      <c r="J2030" s="3" t="s">
        <v>85</v>
      </c>
      <c r="K2030" s="3" t="s">
        <v>19</v>
      </c>
      <c r="L2030" s="1"/>
      <c r="N2030" s="1"/>
      <c r="O2030" s="1"/>
      <c r="P2030" s="3" t="s">
        <v>26</v>
      </c>
      <c r="Q2030" s="1" t="s">
        <v>3131</v>
      </c>
    </row>
    <row r="2031" spans="1:17" ht="28" x14ac:dyDescent="0.15">
      <c r="A2031" s="2">
        <v>44168.865376909722</v>
      </c>
      <c r="B2031" s="3" t="s">
        <v>22</v>
      </c>
      <c r="C2031" s="3" t="s">
        <v>156</v>
      </c>
      <c r="D2031" s="9" t="s">
        <v>368</v>
      </c>
      <c r="E2031" s="1"/>
      <c r="F2031" s="1"/>
      <c r="I2031" s="1"/>
      <c r="L2031" s="1"/>
      <c r="N2031" s="1"/>
      <c r="O2031" s="1" t="s">
        <v>3132</v>
      </c>
      <c r="P2031" s="3" t="s">
        <v>26</v>
      </c>
      <c r="Q2031" s="1" t="s">
        <v>3133</v>
      </c>
    </row>
    <row r="2032" spans="1:17" ht="13" x14ac:dyDescent="0.15">
      <c r="A2032" s="2">
        <v>44171.055681805556</v>
      </c>
      <c r="B2032" s="3" t="s">
        <v>97</v>
      </c>
      <c r="C2032" s="3" t="s">
        <v>50</v>
      </c>
      <c r="D2032" s="3" t="s">
        <v>68</v>
      </c>
      <c r="E2032" s="1"/>
      <c r="F2032" s="1"/>
      <c r="G2032" s="3" t="s">
        <v>18</v>
      </c>
      <c r="H2032" s="3" t="s">
        <v>20</v>
      </c>
      <c r="I2032" s="1"/>
      <c r="J2032" s="3" t="s">
        <v>43</v>
      </c>
      <c r="L2032" s="1"/>
      <c r="N2032" s="1"/>
      <c r="O2032" s="1"/>
      <c r="P2032" s="3" t="s">
        <v>26</v>
      </c>
      <c r="Q2032" s="1"/>
    </row>
    <row r="2033" spans="1:17" ht="13" x14ac:dyDescent="0.15">
      <c r="A2033" s="2">
        <v>44171.402412523152</v>
      </c>
      <c r="B2033" s="3" t="s">
        <v>22</v>
      </c>
      <c r="C2033" s="3" t="s">
        <v>29</v>
      </c>
      <c r="D2033" s="3" t="s">
        <v>68</v>
      </c>
      <c r="E2033" s="1"/>
      <c r="F2033" s="1"/>
      <c r="I2033" s="1"/>
      <c r="L2033" s="1"/>
      <c r="N2033" s="1"/>
      <c r="O2033" s="1"/>
      <c r="P2033" s="3" t="s">
        <v>20</v>
      </c>
      <c r="Q2033" s="1"/>
    </row>
    <row r="2034" spans="1:17" ht="28" x14ac:dyDescent="0.15">
      <c r="A2034" s="2">
        <v>44171.702241041668</v>
      </c>
      <c r="B2034" s="3" t="s">
        <v>22</v>
      </c>
      <c r="C2034" s="3" t="s">
        <v>50</v>
      </c>
      <c r="D2034" s="3" t="s">
        <v>23</v>
      </c>
      <c r="E2034" s="1" t="s">
        <v>3134</v>
      </c>
      <c r="F2034" s="1"/>
      <c r="I2034" s="1"/>
      <c r="L2034" s="1"/>
      <c r="N2034" s="1"/>
      <c r="O2034" s="1" t="s">
        <v>3135</v>
      </c>
      <c r="P2034" s="3" t="s">
        <v>26</v>
      </c>
      <c r="Q2034" s="1" t="s">
        <v>21</v>
      </c>
    </row>
    <row r="2035" spans="1:17" ht="13" x14ac:dyDescent="0.15">
      <c r="A2035" s="2">
        <v>44171.735945138891</v>
      </c>
      <c r="B2035" s="3" t="s">
        <v>16</v>
      </c>
      <c r="C2035" s="3" t="s">
        <v>29</v>
      </c>
      <c r="D2035" s="3" t="s">
        <v>23</v>
      </c>
      <c r="E2035" s="1"/>
      <c r="F2035" s="1"/>
      <c r="I2035" s="1"/>
      <c r="J2035" s="3" t="s">
        <v>43</v>
      </c>
      <c r="K2035" s="3" t="s">
        <v>19</v>
      </c>
      <c r="L2035" s="1"/>
      <c r="N2035" s="1"/>
      <c r="O2035" s="1"/>
      <c r="P2035" s="3" t="s">
        <v>20</v>
      </c>
      <c r="Q2035" s="1"/>
    </row>
    <row r="2036" spans="1:17" ht="140" x14ac:dyDescent="0.15">
      <c r="A2036" s="2">
        <v>44172.236674675922</v>
      </c>
      <c r="B2036" s="3" t="s">
        <v>16</v>
      </c>
      <c r="C2036" s="3" t="s">
        <v>17</v>
      </c>
      <c r="D2036" s="3" t="s">
        <v>23</v>
      </c>
      <c r="E2036" s="1" t="s">
        <v>3136</v>
      </c>
      <c r="F2036" s="1"/>
      <c r="I2036" s="1"/>
      <c r="J2036" s="3" t="s">
        <v>18</v>
      </c>
      <c r="K2036" s="3" t="s">
        <v>19</v>
      </c>
      <c r="L2036" s="1" t="s">
        <v>3137</v>
      </c>
      <c r="N2036" s="1"/>
      <c r="O2036" s="1"/>
      <c r="P2036" s="3" t="s">
        <v>26</v>
      </c>
      <c r="Q2036" s="1" t="s">
        <v>3138</v>
      </c>
    </row>
    <row r="2037" spans="1:17" ht="14" x14ac:dyDescent="0.15">
      <c r="A2037" s="2">
        <v>44172.489784571764</v>
      </c>
      <c r="B2037" s="3" t="s">
        <v>16</v>
      </c>
      <c r="C2037" s="3" t="s">
        <v>19</v>
      </c>
      <c r="D2037" s="3" t="s">
        <v>68</v>
      </c>
      <c r="E2037" s="1" t="s">
        <v>600</v>
      </c>
      <c r="F2037" s="1"/>
      <c r="I2037" s="1"/>
      <c r="L2037" s="1"/>
      <c r="N2037" s="1"/>
      <c r="O2037" s="1"/>
      <c r="P2037" s="3" t="s">
        <v>26</v>
      </c>
      <c r="Q2037" s="1"/>
    </row>
    <row r="2038" spans="1:17" ht="28" x14ac:dyDescent="0.15">
      <c r="A2038" s="2">
        <v>44172.550512233793</v>
      </c>
      <c r="B2038" s="3" t="s">
        <v>22</v>
      </c>
      <c r="C2038" s="3" t="s">
        <v>317</v>
      </c>
      <c r="D2038" s="9" t="s">
        <v>368</v>
      </c>
      <c r="E2038" s="1" t="s">
        <v>3139</v>
      </c>
      <c r="F2038" s="1"/>
      <c r="I2038" s="1"/>
      <c r="L2038" s="1"/>
      <c r="N2038" s="1"/>
      <c r="O2038" s="1" t="s">
        <v>3140</v>
      </c>
      <c r="P2038" s="3" t="s">
        <v>26</v>
      </c>
      <c r="Q2038" s="1" t="s">
        <v>3141</v>
      </c>
    </row>
    <row r="2039" spans="1:17" ht="98" x14ac:dyDescent="0.15">
      <c r="A2039" s="2">
        <v>44172.884761064815</v>
      </c>
      <c r="B2039" s="3" t="s">
        <v>22</v>
      </c>
      <c r="C2039" s="3" t="s">
        <v>29</v>
      </c>
      <c r="D2039" s="3" t="s">
        <v>68</v>
      </c>
      <c r="E2039" s="1" t="s">
        <v>3142</v>
      </c>
      <c r="F2039" s="1"/>
      <c r="I2039" s="1"/>
      <c r="L2039" s="1"/>
      <c r="N2039" s="1"/>
      <c r="O2039" s="1" t="s">
        <v>3143</v>
      </c>
      <c r="P2039" s="3" t="s">
        <v>26</v>
      </c>
      <c r="Q2039" s="1"/>
    </row>
    <row r="2040" spans="1:17" ht="14" x14ac:dyDescent="0.15">
      <c r="A2040" s="2">
        <v>44175.366164085644</v>
      </c>
      <c r="B2040" s="3" t="s">
        <v>16</v>
      </c>
      <c r="C2040" s="3" t="s">
        <v>29</v>
      </c>
      <c r="D2040" s="3" t="s">
        <v>23</v>
      </c>
      <c r="E2040" s="1"/>
      <c r="F2040" s="1"/>
      <c r="I2040" s="1"/>
      <c r="J2040" s="3" t="s">
        <v>43</v>
      </c>
      <c r="K2040" s="3" t="s">
        <v>19</v>
      </c>
      <c r="L2040" s="1"/>
      <c r="N2040" s="1"/>
      <c r="O2040" s="1"/>
      <c r="P2040" s="3" t="s">
        <v>26</v>
      </c>
      <c r="Q2040" s="1" t="s">
        <v>3144</v>
      </c>
    </row>
    <row r="2041" spans="1:17" ht="84" x14ac:dyDescent="0.15">
      <c r="A2041" s="2">
        <v>44175.653679953699</v>
      </c>
      <c r="B2041" s="3" t="s">
        <v>16</v>
      </c>
      <c r="C2041" s="3" t="s">
        <v>3145</v>
      </c>
      <c r="D2041" s="3" t="s">
        <v>23</v>
      </c>
      <c r="E2041" s="1" t="s">
        <v>3146</v>
      </c>
      <c r="F2041" s="1"/>
      <c r="I2041" s="1"/>
      <c r="J2041" s="3" t="s">
        <v>43</v>
      </c>
      <c r="K2041" s="3" t="s">
        <v>19</v>
      </c>
      <c r="L2041" s="1" t="s">
        <v>3147</v>
      </c>
      <c r="N2041" s="1"/>
      <c r="O2041" s="1"/>
      <c r="P2041" s="3" t="s">
        <v>26</v>
      </c>
      <c r="Q2041" s="1" t="s">
        <v>3148</v>
      </c>
    </row>
    <row r="2042" spans="1:17" ht="14" x14ac:dyDescent="0.15">
      <c r="A2042" s="2">
        <v>44178.024280254627</v>
      </c>
      <c r="B2042" s="3" t="s">
        <v>22</v>
      </c>
      <c r="C2042" s="3" t="s">
        <v>19</v>
      </c>
      <c r="D2042" s="3" t="s">
        <v>23</v>
      </c>
      <c r="E2042" s="1"/>
      <c r="F2042" s="1"/>
      <c r="I2042" s="1"/>
      <c r="L2042" s="1"/>
      <c r="N2042" s="1"/>
      <c r="O2042" s="1" t="s">
        <v>3149</v>
      </c>
      <c r="P2042" s="3" t="s">
        <v>20</v>
      </c>
      <c r="Q2042" s="1"/>
    </row>
    <row r="2043" spans="1:17" ht="28" x14ac:dyDescent="0.15">
      <c r="A2043" s="2">
        <v>44181.258413506948</v>
      </c>
      <c r="B2043" s="3" t="s">
        <v>22</v>
      </c>
      <c r="C2043" s="3" t="s">
        <v>17</v>
      </c>
      <c r="D2043" s="3" t="s">
        <v>23</v>
      </c>
      <c r="E2043" s="1" t="s">
        <v>3150</v>
      </c>
      <c r="F2043" s="1"/>
      <c r="I2043" s="1"/>
      <c r="L2043" s="1"/>
      <c r="N2043" s="1"/>
      <c r="O2043" s="1" t="s">
        <v>3151</v>
      </c>
      <c r="P2043" s="3" t="s">
        <v>20</v>
      </c>
      <c r="Q2043" s="1"/>
    </row>
    <row r="2044" spans="1:17" ht="112" x14ac:dyDescent="0.15">
      <c r="A2044" s="2">
        <v>44181.964904502311</v>
      </c>
      <c r="B2044" s="3" t="s">
        <v>22</v>
      </c>
      <c r="C2044" s="3" t="s">
        <v>17</v>
      </c>
      <c r="D2044" s="3" t="s">
        <v>23</v>
      </c>
      <c r="E2044" s="1" t="s">
        <v>3152</v>
      </c>
      <c r="F2044" s="1"/>
      <c r="I2044" s="1"/>
      <c r="L2044" s="1"/>
      <c r="N2044" s="1"/>
      <c r="O2044" s="1" t="s">
        <v>3153</v>
      </c>
      <c r="P2044" s="3" t="s">
        <v>26</v>
      </c>
      <c r="Q2044" s="1"/>
    </row>
    <row r="2045" spans="1:17" ht="14" x14ac:dyDescent="0.15">
      <c r="A2045" s="2">
        <v>44184.322205277778</v>
      </c>
      <c r="B2045" s="3" t="s">
        <v>97</v>
      </c>
      <c r="C2045" s="3" t="s">
        <v>101</v>
      </c>
      <c r="D2045" s="3" t="s">
        <v>472</v>
      </c>
      <c r="E2045" s="1" t="s">
        <v>3154</v>
      </c>
      <c r="F2045" s="1"/>
      <c r="G2045" s="3" t="s">
        <v>18</v>
      </c>
      <c r="H2045" s="3" t="s">
        <v>26</v>
      </c>
      <c r="I2045" s="1" t="s">
        <v>3155</v>
      </c>
      <c r="J2045" s="3" t="s">
        <v>18</v>
      </c>
      <c r="K2045" s="3" t="s">
        <v>19</v>
      </c>
      <c r="L2045" s="1"/>
      <c r="N2045" s="1"/>
      <c r="O2045" s="1"/>
      <c r="P2045" s="3" t="s">
        <v>26</v>
      </c>
      <c r="Q2045" s="1"/>
    </row>
    <row r="2046" spans="1:17" ht="13" x14ac:dyDescent="0.15">
      <c r="A2046" s="2">
        <v>44316.255036921299</v>
      </c>
      <c r="B2046" s="3" t="s">
        <v>16</v>
      </c>
      <c r="C2046" s="3" t="s">
        <v>19</v>
      </c>
      <c r="D2046" s="3" t="s">
        <v>23</v>
      </c>
      <c r="E2046" s="1"/>
      <c r="F2046" s="1"/>
      <c r="I2046" s="1"/>
      <c r="J2046" s="3" t="s">
        <v>36</v>
      </c>
      <c r="K2046" s="3" t="s">
        <v>105</v>
      </c>
      <c r="L2046" s="1"/>
      <c r="N2046" s="1"/>
      <c r="O2046" s="1"/>
      <c r="P2046" s="3" t="s">
        <v>26</v>
      </c>
      <c r="Q2046" s="1"/>
    </row>
    <row r="2047" spans="1:17" ht="13" x14ac:dyDescent="0.15">
      <c r="A2047" s="2">
        <v>44328.440452905095</v>
      </c>
      <c r="B2047" s="3" t="s">
        <v>16</v>
      </c>
      <c r="C2047" s="3" t="s">
        <v>19</v>
      </c>
      <c r="D2047" s="9" t="s">
        <v>368</v>
      </c>
      <c r="E2047" s="1"/>
      <c r="F2047" s="1"/>
      <c r="I2047" s="1"/>
      <c r="J2047" s="3" t="s">
        <v>43</v>
      </c>
      <c r="K2047" s="3" t="s">
        <v>105</v>
      </c>
      <c r="L2047" s="1"/>
      <c r="N2047" s="1"/>
      <c r="O2047" s="1"/>
      <c r="P2047" s="3" t="s">
        <v>26</v>
      </c>
      <c r="Q2047" s="1"/>
    </row>
    <row r="2048" spans="1:17" ht="13" x14ac:dyDescent="0.15">
      <c r="A2048" s="2">
        <v>44377.973881666665</v>
      </c>
      <c r="B2048" s="3" t="s">
        <v>16</v>
      </c>
      <c r="D2048" s="3" t="s">
        <v>23</v>
      </c>
      <c r="E2048" s="1"/>
      <c r="F2048" s="1"/>
      <c r="I2048" s="1"/>
      <c r="L2048" s="1"/>
      <c r="N2048" s="1"/>
      <c r="O2048" s="1"/>
      <c r="Q2048" s="1"/>
    </row>
    <row r="2049" spans="1:25" ht="13" x14ac:dyDescent="0.15">
      <c r="A2049" s="2">
        <v>44398.875317893515</v>
      </c>
      <c r="B2049" s="3" t="s">
        <v>22</v>
      </c>
      <c r="C2049" s="3" t="s">
        <v>50</v>
      </c>
      <c r="D2049" s="3" t="s">
        <v>23</v>
      </c>
      <c r="E2049" s="1"/>
      <c r="F2049" s="1"/>
      <c r="I2049" s="1"/>
      <c r="L2049" s="1"/>
      <c r="N2049" s="1"/>
      <c r="O2049" s="1"/>
      <c r="P2049" s="3" t="s">
        <v>26</v>
      </c>
      <c r="Q2049" s="1"/>
    </row>
    <row r="2050" spans="1:25" ht="70" x14ac:dyDescent="0.15">
      <c r="A2050" s="2">
        <v>44434.688499166667</v>
      </c>
      <c r="B2050" s="3" t="s">
        <v>16</v>
      </c>
      <c r="C2050" s="3" t="s">
        <v>19</v>
      </c>
      <c r="D2050" s="3" t="s">
        <v>23</v>
      </c>
      <c r="E2050" s="1" t="s">
        <v>3156</v>
      </c>
      <c r="F2050" s="1"/>
      <c r="I2050" s="1"/>
      <c r="J2050" s="3" t="s">
        <v>36</v>
      </c>
      <c r="K2050" s="3" t="s">
        <v>19</v>
      </c>
      <c r="L2050" s="1" t="s">
        <v>3157</v>
      </c>
      <c r="N2050" s="1"/>
      <c r="O2050" s="1"/>
      <c r="P2050" s="3" t="s">
        <v>26</v>
      </c>
      <c r="Q2050" s="1" t="s">
        <v>3158</v>
      </c>
    </row>
    <row r="2051" spans="1:25" ht="13" x14ac:dyDescent="0.15">
      <c r="A2051" s="2">
        <v>44598.849344525464</v>
      </c>
      <c r="B2051" s="3" t="s">
        <v>16</v>
      </c>
      <c r="C2051" s="3" t="s">
        <v>295</v>
      </c>
      <c r="E2051" s="1"/>
      <c r="F2051" s="1"/>
      <c r="I2051" s="1"/>
      <c r="J2051" s="3" t="s">
        <v>18</v>
      </c>
      <c r="K2051" s="3" t="s">
        <v>19</v>
      </c>
      <c r="L2051" s="1"/>
      <c r="N2051" s="1"/>
      <c r="O2051" s="1"/>
      <c r="P2051" s="3" t="s">
        <v>26</v>
      </c>
      <c r="Q2051" s="1"/>
    </row>
    <row r="2052" spans="1:25" ht="13" x14ac:dyDescent="0.15">
      <c r="A2052" s="2">
        <v>44794.523107824076</v>
      </c>
      <c r="B2052" s="3" t="s">
        <v>37</v>
      </c>
      <c r="C2052" s="3" t="s">
        <v>50</v>
      </c>
      <c r="D2052" s="3" t="s">
        <v>68</v>
      </c>
      <c r="M2052" s="3" t="s">
        <v>20</v>
      </c>
      <c r="N2052" s="3" t="s">
        <v>3159</v>
      </c>
      <c r="P2052" s="3" t="s">
        <v>26</v>
      </c>
    </row>
    <row r="2053" spans="1:25" ht="13" x14ac:dyDescent="0.15">
      <c r="A2053" s="2">
        <v>44818.304101111113</v>
      </c>
      <c r="B2053" s="3" t="s">
        <v>37</v>
      </c>
      <c r="C2053" s="3" t="s">
        <v>37</v>
      </c>
      <c r="D2053" s="3" t="s">
        <v>472</v>
      </c>
      <c r="M2053" s="3" t="s">
        <v>20</v>
      </c>
      <c r="P2053" s="3" t="s">
        <v>26</v>
      </c>
    </row>
    <row r="2054" spans="1:25" ht="13" x14ac:dyDescent="0.15">
      <c r="A2054" s="2">
        <v>45011.906914097221</v>
      </c>
      <c r="B2054" s="3" t="s">
        <v>22</v>
      </c>
      <c r="C2054" s="3" t="s">
        <v>17</v>
      </c>
      <c r="D2054" s="3" t="s">
        <v>3160</v>
      </c>
      <c r="E2054" s="3" t="s">
        <v>3161</v>
      </c>
      <c r="O2054" s="3" t="s">
        <v>3162</v>
      </c>
      <c r="P2054" s="3" t="s">
        <v>26</v>
      </c>
      <c r="Q2054" s="3" t="s">
        <v>3163</v>
      </c>
    </row>
    <row r="2055" spans="1:25" ht="13" x14ac:dyDescent="0.15">
      <c r="A2055" s="2">
        <v>45167.415987685185</v>
      </c>
      <c r="B2055" s="3" t="s">
        <v>3164</v>
      </c>
      <c r="C2055" s="3" t="s">
        <v>101</v>
      </c>
      <c r="D2055" s="3" t="s">
        <v>472</v>
      </c>
      <c r="E2055" s="3" t="s">
        <v>3165</v>
      </c>
      <c r="G2055" s="3" t="s">
        <v>36</v>
      </c>
      <c r="H2055" s="3" t="s">
        <v>26</v>
      </c>
      <c r="I2055" s="3" t="s">
        <v>3166</v>
      </c>
      <c r="J2055" s="3" t="s">
        <v>43</v>
      </c>
      <c r="K2055" s="3" t="s">
        <v>105</v>
      </c>
      <c r="L2055" s="3" t="s">
        <v>3166</v>
      </c>
      <c r="P2055" s="3" t="s">
        <v>26</v>
      </c>
      <c r="Q2055" s="3" t="s">
        <v>3167</v>
      </c>
    </row>
    <row r="2056" spans="1:25" ht="13" x14ac:dyDescent="0.15">
      <c r="A2056" s="2">
        <v>45183.720208796294</v>
      </c>
      <c r="B2056" s="3" t="s">
        <v>37</v>
      </c>
      <c r="C2056" s="3" t="s">
        <v>19</v>
      </c>
      <c r="D2056" s="3" t="s">
        <v>68</v>
      </c>
      <c r="E2056" s="3" t="s">
        <v>3168</v>
      </c>
      <c r="M2056" s="3" t="s">
        <v>26</v>
      </c>
      <c r="N2056" s="3" t="s">
        <v>3169</v>
      </c>
      <c r="P2056" s="3" t="s">
        <v>20</v>
      </c>
      <c r="Q2056" s="3" t="s">
        <v>3170</v>
      </c>
    </row>
    <row r="2057" spans="1:25" ht="13" x14ac:dyDescent="0.15">
      <c r="A2057" s="2">
        <v>45199.836984236113</v>
      </c>
      <c r="B2057" s="3" t="s">
        <v>22</v>
      </c>
      <c r="C2057" s="3" t="s">
        <v>31</v>
      </c>
      <c r="D2057" s="3" t="s">
        <v>472</v>
      </c>
      <c r="O2057" s="3" t="s">
        <v>3171</v>
      </c>
      <c r="P2057" s="3" t="s">
        <v>26</v>
      </c>
    </row>
    <row r="2058" spans="1:25" ht="13" x14ac:dyDescent="0.15">
      <c r="A2058" s="2">
        <v>45335.803879594911</v>
      </c>
      <c r="B2058" s="3" t="s">
        <v>16</v>
      </c>
      <c r="C2058" s="3" t="s">
        <v>19</v>
      </c>
      <c r="D2058" s="3" t="s">
        <v>3160</v>
      </c>
      <c r="J2058" s="3" t="s">
        <v>36</v>
      </c>
      <c r="K2058" s="3" t="s">
        <v>3172</v>
      </c>
      <c r="P2058" s="3" t="s">
        <v>26</v>
      </c>
    </row>
    <row r="2059" spans="1:25" ht="13" x14ac:dyDescent="0.15">
      <c r="A2059" s="3"/>
      <c r="B2059" s="3"/>
      <c r="C2059" s="3"/>
      <c r="D2059" s="3"/>
      <c r="E2059" s="1"/>
      <c r="F2059" s="1"/>
      <c r="G2059" s="3"/>
      <c r="H2059" s="3"/>
      <c r="I2059" s="1"/>
      <c r="J2059" s="3"/>
      <c r="K2059" s="3"/>
      <c r="L2059" s="1"/>
      <c r="M2059" s="3"/>
      <c r="N2059" s="1"/>
      <c r="O2059" s="1"/>
      <c r="P2059" s="3"/>
      <c r="Q2059" s="1"/>
      <c r="R2059" s="3"/>
      <c r="S2059" s="3"/>
      <c r="T2059" s="3"/>
      <c r="U2059" s="3"/>
      <c r="V2059" s="3"/>
      <c r="W2059" s="3"/>
      <c r="X2059" s="3"/>
      <c r="Y2059" s="3"/>
    </row>
    <row r="2060" spans="1:25" ht="13" x14ac:dyDescent="0.15">
      <c r="A2060" s="3"/>
      <c r="B2060" s="3"/>
      <c r="C2060" s="3"/>
      <c r="D2060" s="3"/>
      <c r="E2060" s="1"/>
      <c r="F2060" s="1"/>
      <c r="G2060" s="3"/>
      <c r="H2060" s="3"/>
      <c r="I2060" s="1"/>
      <c r="J2060" s="3"/>
      <c r="K2060" s="3"/>
      <c r="L2060" s="1"/>
      <c r="M2060" s="3"/>
      <c r="N2060" s="1"/>
      <c r="O2060" s="1"/>
      <c r="P2060" s="3"/>
      <c r="Q2060" s="1"/>
      <c r="R2060" s="3"/>
      <c r="S2060" s="3"/>
      <c r="T2060" s="3"/>
      <c r="U2060" s="3"/>
      <c r="V2060" s="3"/>
      <c r="W2060" s="3"/>
      <c r="X2060" s="3"/>
      <c r="Y2060" s="3"/>
    </row>
    <row r="2061" spans="1:25" ht="13" x14ac:dyDescent="0.15">
      <c r="A2061" s="3"/>
      <c r="B2061" s="3"/>
      <c r="C2061" s="3"/>
      <c r="D2061" s="3"/>
      <c r="E2061" s="1"/>
      <c r="F2061" s="1"/>
      <c r="G2061" s="3"/>
      <c r="H2061" s="3"/>
      <c r="I2061" s="1"/>
      <c r="J2061" s="3"/>
      <c r="K2061" s="3"/>
      <c r="L2061" s="1"/>
      <c r="M2061" s="3"/>
      <c r="N2061" s="1"/>
      <c r="O2061" s="1"/>
      <c r="P2061" s="3"/>
      <c r="Q2061" s="1"/>
      <c r="R2061" s="3"/>
      <c r="S2061" s="3"/>
      <c r="T2061" s="3"/>
      <c r="U2061" s="3"/>
      <c r="V2061" s="3"/>
      <c r="W2061" s="3"/>
      <c r="X2061" s="3"/>
      <c r="Y2061" s="3"/>
    </row>
    <row r="2062" spans="1:25" ht="13" x14ac:dyDescent="0.15">
      <c r="A2062" s="3"/>
      <c r="B2062" s="3"/>
      <c r="C2062" s="3"/>
      <c r="D2062" s="3"/>
      <c r="E2062" s="1"/>
      <c r="F2062" s="1"/>
      <c r="G2062" s="3"/>
      <c r="H2062" s="3"/>
      <c r="I2062" s="1"/>
      <c r="J2062" s="3"/>
      <c r="K2062" s="3"/>
      <c r="L2062" s="1"/>
      <c r="M2062" s="3"/>
      <c r="N2062" s="1"/>
      <c r="O2062" s="1"/>
      <c r="P2062" s="3"/>
      <c r="Q2062" s="1"/>
      <c r="R2062" s="3"/>
      <c r="S2062" s="3"/>
      <c r="T2062" s="3"/>
      <c r="U2062" s="3"/>
      <c r="V2062" s="3"/>
      <c r="W2062" s="3"/>
      <c r="X2062" s="3"/>
      <c r="Y2062" s="3"/>
    </row>
    <row r="2063" spans="1:25" ht="13" x14ac:dyDescent="0.15">
      <c r="A2063" s="3"/>
      <c r="B2063" s="3"/>
      <c r="C2063" s="3"/>
      <c r="D2063" s="3"/>
      <c r="E2063" s="1"/>
      <c r="F2063" s="1"/>
      <c r="G2063" s="3"/>
      <c r="H2063" s="3"/>
      <c r="I2063" s="1"/>
      <c r="J2063" s="3"/>
      <c r="K2063" s="3"/>
      <c r="L2063" s="1"/>
      <c r="M2063" s="3"/>
      <c r="N2063" s="1"/>
      <c r="O2063" s="1"/>
      <c r="P2063" s="3"/>
      <c r="Q2063" s="1"/>
      <c r="R2063" s="3"/>
      <c r="S2063" s="3"/>
      <c r="T2063" s="3"/>
      <c r="U2063" s="3"/>
      <c r="V2063" s="3"/>
      <c r="W2063" s="3"/>
      <c r="X2063" s="3"/>
      <c r="Y2063" s="3"/>
    </row>
    <row r="2064" spans="1:25" ht="13" x14ac:dyDescent="0.15">
      <c r="A2064" s="3"/>
      <c r="B2064" s="3"/>
      <c r="C2064" s="3"/>
      <c r="D2064" s="3"/>
      <c r="E2064" s="1"/>
      <c r="F2064" s="1"/>
      <c r="G2064" s="3"/>
      <c r="H2064" s="3"/>
      <c r="I2064" s="1"/>
      <c r="J2064" s="3"/>
      <c r="K2064" s="3"/>
      <c r="L2064" s="1"/>
      <c r="M2064" s="3"/>
      <c r="N2064" s="1"/>
      <c r="O2064" s="1"/>
      <c r="P2064" s="3"/>
      <c r="Q2064" s="1"/>
      <c r="R2064" s="3"/>
      <c r="S2064" s="3"/>
      <c r="T2064" s="3"/>
      <c r="U2064" s="3"/>
      <c r="V2064" s="3"/>
      <c r="W2064" s="3"/>
      <c r="X2064" s="3"/>
      <c r="Y2064" s="3"/>
    </row>
    <row r="2065" spans="1:25" ht="13" x14ac:dyDescent="0.15">
      <c r="A2065" s="3"/>
      <c r="B2065" s="3"/>
      <c r="C2065" s="3"/>
      <c r="D2065" s="3"/>
      <c r="E2065" s="1"/>
      <c r="F2065" s="1"/>
      <c r="G2065" s="3"/>
      <c r="H2065" s="3"/>
      <c r="I2065" s="1"/>
      <c r="J2065" s="3"/>
      <c r="K2065" s="3"/>
      <c r="L2065" s="1"/>
      <c r="M2065" s="3"/>
      <c r="N2065" s="1"/>
      <c r="O2065" s="1"/>
      <c r="P2065" s="3"/>
      <c r="Q2065" s="1"/>
      <c r="R2065" s="3"/>
      <c r="S2065" s="3"/>
      <c r="T2065" s="3"/>
      <c r="U2065" s="3"/>
      <c r="V2065" s="3"/>
      <c r="W2065" s="3"/>
      <c r="X2065" s="3"/>
      <c r="Y2065" s="3"/>
    </row>
    <row r="2066" spans="1:25" ht="13" x14ac:dyDescent="0.15">
      <c r="A2066" s="3"/>
      <c r="B2066" s="3"/>
      <c r="C2066" s="3"/>
      <c r="D2066" s="3"/>
      <c r="E2066" s="1"/>
      <c r="F2066" s="1"/>
      <c r="G2066" s="3"/>
      <c r="H2066" s="3"/>
      <c r="I2066" s="1"/>
      <c r="J2066" s="3"/>
      <c r="K2066" s="3"/>
      <c r="L2066" s="1"/>
      <c r="M2066" s="3"/>
      <c r="N2066" s="1"/>
      <c r="O2066" s="1"/>
      <c r="P2066" s="3"/>
      <c r="Q2066" s="1"/>
      <c r="R2066" s="3"/>
      <c r="S2066" s="3"/>
      <c r="T2066" s="3"/>
      <c r="U2066" s="3"/>
      <c r="V2066" s="3"/>
      <c r="W2066" s="3"/>
      <c r="X2066" s="3"/>
      <c r="Y2066" s="3"/>
    </row>
    <row r="2067" spans="1:25" ht="13" x14ac:dyDescent="0.15">
      <c r="A2067" s="3"/>
      <c r="B2067" s="3"/>
      <c r="C2067" s="3"/>
      <c r="D2067" s="3"/>
      <c r="E2067" s="1"/>
      <c r="F2067" s="1"/>
      <c r="G2067" s="3"/>
      <c r="H2067" s="3"/>
      <c r="I2067" s="1"/>
      <c r="J2067" s="3"/>
      <c r="K2067" s="3"/>
      <c r="L2067" s="1"/>
      <c r="M2067" s="3"/>
      <c r="N2067" s="1"/>
      <c r="O2067" s="1"/>
      <c r="P2067" s="3"/>
      <c r="Q2067" s="1"/>
      <c r="R2067" s="3"/>
      <c r="S2067" s="3"/>
      <c r="T2067" s="3"/>
      <c r="U2067" s="3"/>
      <c r="V2067" s="3"/>
      <c r="W2067" s="3"/>
      <c r="X2067" s="3"/>
      <c r="Y2067" s="3"/>
    </row>
    <row r="2068" spans="1:25" ht="13" x14ac:dyDescent="0.15">
      <c r="A2068" s="3"/>
      <c r="B2068" s="3"/>
      <c r="C2068" s="3"/>
      <c r="D2068" s="3"/>
      <c r="E2068" s="1"/>
      <c r="F2068" s="1"/>
      <c r="G2068" s="3"/>
      <c r="H2068" s="3"/>
      <c r="I2068" s="1"/>
      <c r="J2068" s="3"/>
      <c r="K2068" s="3"/>
      <c r="L2068" s="1"/>
      <c r="M2068" s="3"/>
      <c r="N2068" s="1"/>
      <c r="O2068" s="1"/>
      <c r="P2068" s="3"/>
      <c r="Q2068" s="1"/>
      <c r="R2068" s="3"/>
      <c r="S2068" s="3"/>
      <c r="T2068" s="3"/>
      <c r="U2068" s="3"/>
      <c r="V2068" s="3"/>
      <c r="W2068" s="3"/>
      <c r="X2068" s="3"/>
      <c r="Y2068" s="3"/>
    </row>
    <row r="2069" spans="1:25" ht="13" x14ac:dyDescent="0.15">
      <c r="A2069" s="3"/>
      <c r="B2069" s="3"/>
      <c r="C2069" s="3"/>
      <c r="D2069" s="3"/>
      <c r="E2069" s="1"/>
      <c r="F2069" s="1"/>
      <c r="G2069" s="3"/>
      <c r="H2069" s="3"/>
      <c r="I2069" s="1"/>
      <c r="J2069" s="3"/>
      <c r="K2069" s="3"/>
      <c r="L2069" s="1"/>
      <c r="M2069" s="3"/>
      <c r="N2069" s="1"/>
      <c r="O2069" s="1"/>
      <c r="P2069" s="3"/>
      <c r="Q2069" s="1"/>
      <c r="R2069" s="3"/>
      <c r="S2069" s="3"/>
      <c r="T2069" s="3"/>
      <c r="U2069" s="3"/>
      <c r="V2069" s="3"/>
      <c r="W2069" s="3"/>
      <c r="X2069" s="3"/>
      <c r="Y2069" s="3"/>
    </row>
    <row r="2070" spans="1:25" ht="13" x14ac:dyDescent="0.15">
      <c r="A2070" s="3"/>
      <c r="B2070" s="3"/>
      <c r="C2070" s="3"/>
      <c r="D2070" s="3"/>
      <c r="E2070" s="1"/>
      <c r="F2070" s="1"/>
      <c r="G2070" s="3"/>
      <c r="H2070" s="3"/>
      <c r="I2070" s="1"/>
      <c r="J2070" s="3"/>
      <c r="K2070" s="3"/>
      <c r="L2070" s="1"/>
      <c r="M2070" s="3"/>
      <c r="N2070" s="1"/>
      <c r="O2070" s="1"/>
      <c r="P2070" s="3"/>
      <c r="Q2070" s="1"/>
      <c r="R2070" s="3"/>
      <c r="S2070" s="3"/>
      <c r="T2070" s="3"/>
      <c r="U2070" s="3"/>
      <c r="V2070" s="3"/>
      <c r="W2070" s="3"/>
      <c r="X2070" s="3"/>
      <c r="Y2070" s="3"/>
    </row>
    <row r="2071" spans="1:25" ht="13" x14ac:dyDescent="0.15">
      <c r="A2071" s="3"/>
      <c r="B2071" s="3"/>
      <c r="C2071" s="3"/>
      <c r="D2071" s="3"/>
      <c r="E2071" s="1"/>
      <c r="F2071" s="1"/>
      <c r="G2071" s="3"/>
      <c r="H2071" s="3"/>
      <c r="I2071" s="1"/>
      <c r="J2071" s="3"/>
      <c r="K2071" s="3"/>
      <c r="L2071" s="1"/>
      <c r="M2071" s="3"/>
      <c r="N2071" s="1"/>
      <c r="O2071" s="1"/>
      <c r="P2071" s="3"/>
      <c r="Q2071" s="1"/>
      <c r="R2071" s="3"/>
      <c r="S2071" s="3"/>
      <c r="T2071" s="3"/>
      <c r="U2071" s="3"/>
      <c r="V2071" s="3"/>
      <c r="W2071" s="3"/>
      <c r="X2071" s="3"/>
      <c r="Y2071" s="3"/>
    </row>
    <row r="2072" spans="1:25" ht="13" x14ac:dyDescent="0.15">
      <c r="A2072" s="3"/>
      <c r="B2072" s="3"/>
      <c r="C2072" s="3"/>
      <c r="D2072" s="3"/>
      <c r="E2072" s="1"/>
      <c r="F2072" s="1"/>
      <c r="G2072" s="3"/>
      <c r="H2072" s="3"/>
      <c r="I2072" s="1"/>
      <c r="J2072" s="3"/>
      <c r="K2072" s="3"/>
      <c r="L2072" s="1"/>
      <c r="M2072" s="3"/>
      <c r="N2072" s="1"/>
      <c r="O2072" s="1"/>
      <c r="P2072" s="3"/>
      <c r="Q2072" s="1"/>
      <c r="R2072" s="3"/>
      <c r="S2072" s="3"/>
      <c r="T2072" s="3"/>
      <c r="U2072" s="3"/>
      <c r="V2072" s="3"/>
      <c r="W2072" s="3"/>
      <c r="X2072" s="3"/>
      <c r="Y2072" s="3"/>
    </row>
    <row r="2073" spans="1:25" ht="13" x14ac:dyDescent="0.15">
      <c r="A2073" s="3"/>
      <c r="B2073" s="3"/>
      <c r="C2073" s="3"/>
      <c r="D2073" s="3"/>
      <c r="E2073" s="1"/>
      <c r="F2073" s="1"/>
      <c r="G2073" s="3"/>
      <c r="H2073" s="3"/>
      <c r="I2073" s="1"/>
      <c r="J2073" s="3"/>
      <c r="K2073" s="3"/>
      <c r="L2073" s="1"/>
      <c r="M2073" s="3"/>
      <c r="N2073" s="1"/>
      <c r="O2073" s="1"/>
      <c r="P2073" s="3"/>
      <c r="Q2073" s="1"/>
      <c r="R2073" s="3"/>
      <c r="S2073" s="3"/>
      <c r="T2073" s="3"/>
      <c r="U2073" s="3"/>
      <c r="V2073" s="3"/>
      <c r="W2073" s="3"/>
      <c r="X2073" s="3"/>
      <c r="Y2073" s="3"/>
    </row>
    <row r="2074" spans="1:25" ht="13" x14ac:dyDescent="0.15">
      <c r="A2074" s="3"/>
      <c r="B2074" s="3"/>
      <c r="C2074" s="3"/>
      <c r="D2074" s="3"/>
      <c r="E2074" s="1"/>
      <c r="F2074" s="1"/>
      <c r="G2074" s="3"/>
      <c r="H2074" s="3"/>
      <c r="I2074" s="1"/>
      <c r="J2074" s="3"/>
      <c r="K2074" s="3"/>
      <c r="L2074" s="1"/>
      <c r="M2074" s="3"/>
      <c r="N2074" s="1"/>
      <c r="O2074" s="1"/>
      <c r="P2074" s="3"/>
      <c r="Q2074" s="1"/>
      <c r="R2074" s="3"/>
      <c r="S2074" s="3"/>
      <c r="T2074" s="3"/>
      <c r="U2074" s="3"/>
      <c r="V2074" s="3"/>
      <c r="W2074" s="3"/>
      <c r="X2074" s="3"/>
      <c r="Y2074" s="3"/>
    </row>
    <row r="2075" spans="1:25" ht="13" x14ac:dyDescent="0.15">
      <c r="A2075" s="3"/>
      <c r="B2075" s="3"/>
      <c r="C2075" s="3"/>
      <c r="D2075" s="3"/>
      <c r="E2075" s="1"/>
      <c r="F2075" s="1"/>
      <c r="G2075" s="3"/>
      <c r="H2075" s="3"/>
      <c r="I2075" s="1"/>
      <c r="J2075" s="3"/>
      <c r="K2075" s="3"/>
      <c r="L2075" s="1"/>
      <c r="M2075" s="3"/>
      <c r="N2075" s="1"/>
      <c r="O2075" s="1"/>
      <c r="P2075" s="3"/>
      <c r="Q2075" s="1"/>
      <c r="R2075" s="3"/>
      <c r="S2075" s="3"/>
      <c r="T2075" s="3"/>
      <c r="U2075" s="3"/>
      <c r="V2075" s="3"/>
      <c r="W2075" s="3"/>
      <c r="X2075" s="3"/>
      <c r="Y2075" s="3"/>
    </row>
    <row r="2076" spans="1:25" ht="13" x14ac:dyDescent="0.15">
      <c r="A2076" s="3"/>
      <c r="B2076" s="3"/>
      <c r="C2076" s="3"/>
      <c r="D2076" s="3"/>
      <c r="E2076" s="1"/>
      <c r="F2076" s="1"/>
      <c r="G2076" s="3"/>
      <c r="H2076" s="3"/>
      <c r="I2076" s="1"/>
      <c r="J2076" s="3"/>
      <c r="K2076" s="3"/>
      <c r="L2076" s="1"/>
      <c r="M2076" s="3"/>
      <c r="N2076" s="1"/>
      <c r="O2076" s="1"/>
      <c r="P2076" s="3"/>
      <c r="Q2076" s="1"/>
      <c r="R2076" s="3"/>
      <c r="S2076" s="3"/>
      <c r="T2076" s="3"/>
      <c r="U2076" s="3"/>
      <c r="V2076" s="3"/>
      <c r="W2076" s="3"/>
      <c r="X2076" s="3"/>
      <c r="Y2076" s="3"/>
    </row>
    <row r="2077" spans="1:25" ht="13" x14ac:dyDescent="0.15">
      <c r="A2077" s="3"/>
      <c r="B2077" s="3"/>
      <c r="C2077" s="3"/>
      <c r="D2077" s="3"/>
      <c r="E2077" s="1"/>
      <c r="F2077" s="1"/>
      <c r="G2077" s="3"/>
      <c r="H2077" s="3"/>
      <c r="I2077" s="1"/>
      <c r="J2077" s="3"/>
      <c r="K2077" s="3"/>
      <c r="L2077" s="1"/>
      <c r="M2077" s="3"/>
      <c r="N2077" s="1"/>
      <c r="O2077" s="1"/>
      <c r="P2077" s="3"/>
      <c r="Q2077" s="1"/>
      <c r="R2077" s="3"/>
      <c r="S2077" s="3"/>
      <c r="T2077" s="3"/>
      <c r="U2077" s="3"/>
      <c r="V2077" s="3"/>
      <c r="W2077" s="3"/>
      <c r="X2077" s="3"/>
      <c r="Y2077" s="3"/>
    </row>
    <row r="2078" spans="1:25" ht="13" x14ac:dyDescent="0.15">
      <c r="A2078" s="3"/>
      <c r="B2078" s="3"/>
      <c r="C2078" s="3"/>
      <c r="D2078" s="3"/>
      <c r="E2078" s="1"/>
      <c r="F2078" s="1"/>
      <c r="G2078" s="3"/>
      <c r="H2078" s="3"/>
      <c r="I2078" s="1"/>
      <c r="J2078" s="3"/>
      <c r="K2078" s="3"/>
      <c r="L2078" s="1"/>
      <c r="M2078" s="3"/>
      <c r="N2078" s="1"/>
      <c r="O2078" s="1"/>
      <c r="P2078" s="3"/>
      <c r="Q2078" s="1"/>
      <c r="R2078" s="3"/>
      <c r="S2078" s="3"/>
      <c r="T2078" s="3"/>
      <c r="U2078" s="3"/>
      <c r="V2078" s="3"/>
      <c r="W2078" s="3"/>
      <c r="X2078" s="3"/>
      <c r="Y2078" s="3"/>
    </row>
    <row r="2079" spans="1:25" ht="13" x14ac:dyDescent="0.15">
      <c r="A2079" s="3"/>
      <c r="B2079" s="3"/>
      <c r="C2079" s="3"/>
      <c r="D2079" s="3"/>
      <c r="E2079" s="1"/>
      <c r="F2079" s="1"/>
      <c r="G2079" s="3"/>
      <c r="H2079" s="3"/>
      <c r="I2079" s="1"/>
      <c r="J2079" s="3"/>
      <c r="K2079" s="3"/>
      <c r="L2079" s="1"/>
      <c r="M2079" s="3"/>
      <c r="N2079" s="1"/>
      <c r="O2079" s="1"/>
      <c r="P2079" s="3"/>
      <c r="Q2079" s="1"/>
      <c r="R2079" s="3"/>
      <c r="S2079" s="3"/>
      <c r="T2079" s="3"/>
      <c r="U2079" s="3"/>
      <c r="V2079" s="3"/>
      <c r="W2079" s="3"/>
      <c r="X2079" s="3"/>
      <c r="Y2079" s="3"/>
    </row>
    <row r="2080" spans="1:25" ht="13" x14ac:dyDescent="0.15">
      <c r="A2080" s="3"/>
      <c r="B2080" s="3"/>
      <c r="C2080" s="3"/>
      <c r="D2080" s="3"/>
      <c r="E2080" s="1"/>
      <c r="F2080" s="1"/>
      <c r="G2080" s="3"/>
      <c r="H2080" s="3"/>
      <c r="I2080" s="1"/>
      <c r="J2080" s="3"/>
      <c r="K2080" s="3"/>
      <c r="L2080" s="1"/>
      <c r="M2080" s="3"/>
      <c r="N2080" s="1"/>
      <c r="O2080" s="1"/>
      <c r="P2080" s="3"/>
      <c r="Q2080" s="1"/>
      <c r="R2080" s="3"/>
      <c r="S2080" s="3"/>
      <c r="T2080" s="3"/>
      <c r="U2080" s="3"/>
      <c r="V2080" s="3"/>
      <c r="W2080" s="3"/>
      <c r="X2080" s="3"/>
      <c r="Y2080" s="3"/>
    </row>
    <row r="2081" spans="1:25" ht="13" x14ac:dyDescent="0.15">
      <c r="A2081" s="3"/>
      <c r="B2081" s="3"/>
      <c r="C2081" s="3"/>
      <c r="D2081" s="3"/>
      <c r="E2081" s="1"/>
      <c r="F2081" s="1"/>
      <c r="G2081" s="3"/>
      <c r="H2081" s="3"/>
      <c r="I2081" s="1"/>
      <c r="J2081" s="3"/>
      <c r="K2081" s="3"/>
      <c r="L2081" s="1"/>
      <c r="M2081" s="3"/>
      <c r="N2081" s="1"/>
      <c r="O2081" s="1"/>
      <c r="P2081" s="3"/>
      <c r="Q2081" s="1"/>
      <c r="R2081" s="3"/>
      <c r="S2081" s="3"/>
      <c r="T2081" s="3"/>
      <c r="U2081" s="3"/>
      <c r="V2081" s="3"/>
      <c r="W2081" s="3"/>
      <c r="X2081" s="3"/>
      <c r="Y2081" s="3"/>
    </row>
    <row r="2082" spans="1:25" ht="13" x14ac:dyDescent="0.15">
      <c r="A2082" s="3"/>
      <c r="B2082" s="3"/>
      <c r="C2082" s="3"/>
      <c r="D2082" s="3"/>
      <c r="E2082" s="1"/>
      <c r="F2082" s="1"/>
      <c r="G2082" s="3"/>
      <c r="H2082" s="3"/>
      <c r="I2082" s="1"/>
      <c r="J2082" s="3"/>
      <c r="K2082" s="3"/>
      <c r="L2082" s="1"/>
      <c r="M2082" s="3"/>
      <c r="N2082" s="1"/>
      <c r="O2082" s="1"/>
      <c r="P2082" s="3"/>
      <c r="Q2082" s="1"/>
      <c r="R2082" s="3"/>
      <c r="S2082" s="3"/>
      <c r="T2082" s="3"/>
      <c r="U2082" s="3"/>
      <c r="V2082" s="3"/>
      <c r="W2082" s="3"/>
      <c r="X2082" s="3"/>
      <c r="Y2082" s="3"/>
    </row>
    <row r="2083" spans="1:25" ht="13" x14ac:dyDescent="0.15">
      <c r="A2083" s="3"/>
      <c r="B2083" s="3"/>
      <c r="C2083" s="3"/>
      <c r="D2083" s="3"/>
      <c r="E2083" s="1"/>
      <c r="F2083" s="1"/>
      <c r="G2083" s="3"/>
      <c r="H2083" s="3"/>
      <c r="I2083" s="1"/>
      <c r="J2083" s="3"/>
      <c r="K2083" s="3"/>
      <c r="L2083" s="1"/>
      <c r="M2083" s="3"/>
      <c r="N2083" s="1"/>
      <c r="O2083" s="1"/>
      <c r="P2083" s="3"/>
      <c r="Q2083" s="1"/>
      <c r="R2083" s="3"/>
      <c r="S2083" s="3"/>
      <c r="T2083" s="3"/>
      <c r="U2083" s="3"/>
      <c r="V2083" s="3"/>
      <c r="W2083" s="3"/>
      <c r="X2083" s="3"/>
      <c r="Y2083" s="3"/>
    </row>
    <row r="2084" spans="1:25" ht="13" x14ac:dyDescent="0.15">
      <c r="A2084" s="3"/>
      <c r="B2084" s="3"/>
      <c r="C2084" s="3"/>
      <c r="D2084" s="3"/>
      <c r="E2084" s="1"/>
      <c r="F2084" s="1"/>
      <c r="G2084" s="3"/>
      <c r="H2084" s="3"/>
      <c r="I2084" s="1"/>
      <c r="J2084" s="3"/>
      <c r="K2084" s="3"/>
      <c r="L2084" s="1"/>
      <c r="M2084" s="3"/>
      <c r="N2084" s="1"/>
      <c r="O2084" s="1"/>
      <c r="P2084" s="3"/>
      <c r="Q2084" s="1"/>
      <c r="R2084" s="3"/>
      <c r="S2084" s="3"/>
      <c r="T2084" s="3"/>
      <c r="U2084" s="3"/>
      <c r="V2084" s="3"/>
      <c r="W2084" s="3"/>
      <c r="X2084" s="3"/>
      <c r="Y2084" s="3"/>
    </row>
    <row r="2085" spans="1:25" ht="13" x14ac:dyDescent="0.15">
      <c r="A2085" s="3"/>
      <c r="B2085" s="3"/>
      <c r="C2085" s="3"/>
      <c r="D2085" s="3"/>
      <c r="E2085" s="1"/>
      <c r="F2085" s="1"/>
      <c r="G2085" s="3"/>
      <c r="H2085" s="3"/>
      <c r="I2085" s="1"/>
      <c r="J2085" s="3"/>
      <c r="K2085" s="3"/>
      <c r="L2085" s="1"/>
      <c r="M2085" s="3"/>
      <c r="N2085" s="1"/>
      <c r="O2085" s="1"/>
      <c r="P2085" s="3"/>
      <c r="Q2085" s="1"/>
      <c r="R2085" s="3"/>
      <c r="S2085" s="3"/>
      <c r="T2085" s="3"/>
      <c r="U2085" s="3"/>
      <c r="V2085" s="3"/>
      <c r="W2085" s="3"/>
      <c r="X2085" s="3"/>
      <c r="Y2085" s="3"/>
    </row>
    <row r="2086" spans="1:25" ht="13" x14ac:dyDescent="0.15">
      <c r="A2086" s="3"/>
      <c r="B2086" s="3"/>
      <c r="C2086" s="3"/>
      <c r="D2086" s="3"/>
      <c r="E2086" s="1"/>
      <c r="F2086" s="1"/>
      <c r="G2086" s="3"/>
      <c r="H2086" s="3"/>
      <c r="I2086" s="1"/>
      <c r="J2086" s="3"/>
      <c r="K2086" s="3"/>
      <c r="L2086" s="1"/>
      <c r="M2086" s="3"/>
      <c r="N2086" s="1"/>
      <c r="O2086" s="1"/>
      <c r="P2086" s="3"/>
      <c r="Q2086" s="1"/>
      <c r="R2086" s="3"/>
      <c r="S2086" s="3"/>
      <c r="T2086" s="3"/>
      <c r="U2086" s="3"/>
      <c r="V2086" s="3"/>
      <c r="W2086" s="3"/>
      <c r="X2086" s="3"/>
      <c r="Y2086" s="3"/>
    </row>
    <row r="2087" spans="1:25" ht="13" x14ac:dyDescent="0.15">
      <c r="A2087" s="3"/>
      <c r="B2087" s="3"/>
      <c r="C2087" s="3"/>
      <c r="D2087" s="3"/>
      <c r="E2087" s="1"/>
      <c r="F2087" s="1"/>
      <c r="G2087" s="3"/>
      <c r="H2087" s="3"/>
      <c r="I2087" s="1"/>
      <c r="J2087" s="3"/>
      <c r="K2087" s="3"/>
      <c r="L2087" s="1"/>
      <c r="M2087" s="3"/>
      <c r="N2087" s="1"/>
      <c r="O2087" s="1"/>
      <c r="P2087" s="3"/>
      <c r="Q2087" s="1"/>
      <c r="R2087" s="3"/>
      <c r="S2087" s="3"/>
      <c r="T2087" s="3"/>
      <c r="U2087" s="3"/>
      <c r="V2087" s="3"/>
      <c r="W2087" s="3"/>
      <c r="X2087" s="3"/>
      <c r="Y2087" s="3"/>
    </row>
    <row r="2088" spans="1:25" ht="13" x14ac:dyDescent="0.15">
      <c r="A2088" s="3"/>
      <c r="B2088" s="3"/>
      <c r="C2088" s="3"/>
      <c r="D2088" s="3"/>
      <c r="E2088" s="1"/>
      <c r="F2088" s="1"/>
      <c r="G2088" s="3"/>
      <c r="H2088" s="3"/>
      <c r="I2088" s="1"/>
      <c r="J2088" s="3"/>
      <c r="K2088" s="3"/>
      <c r="L2088" s="1"/>
      <c r="M2088" s="3"/>
      <c r="N2088" s="1"/>
      <c r="O2088" s="1"/>
      <c r="P2088" s="3"/>
      <c r="Q2088" s="1"/>
      <c r="R2088" s="3"/>
      <c r="S2088" s="3"/>
      <c r="T2088" s="3"/>
      <c r="U2088" s="3"/>
      <c r="V2088" s="3"/>
      <c r="W2088" s="3"/>
      <c r="X2088" s="3"/>
      <c r="Y2088" s="3"/>
    </row>
    <row r="2089" spans="1:25" ht="13" x14ac:dyDescent="0.15">
      <c r="A2089" s="3"/>
      <c r="B2089" s="3"/>
      <c r="C2089" s="3"/>
      <c r="D2089" s="3"/>
      <c r="E2089" s="1"/>
      <c r="F2089" s="1"/>
      <c r="G2089" s="3"/>
      <c r="H2089" s="3"/>
      <c r="I2089" s="1"/>
      <c r="J2089" s="3"/>
      <c r="K2089" s="3"/>
      <c r="L2089" s="1"/>
      <c r="M2089" s="3"/>
      <c r="N2089" s="1"/>
      <c r="O2089" s="1"/>
      <c r="P2089" s="3"/>
      <c r="Q2089" s="1"/>
      <c r="R2089" s="3"/>
      <c r="S2089" s="3"/>
      <c r="T2089" s="3"/>
      <c r="U2089" s="3"/>
      <c r="V2089" s="3"/>
      <c r="W2089" s="3"/>
      <c r="X2089" s="3"/>
      <c r="Y2089" s="3"/>
    </row>
    <row r="2090" spans="1:25" ht="13" x14ac:dyDescent="0.15">
      <c r="A2090" s="3"/>
      <c r="B2090" s="3"/>
      <c r="C2090" s="3"/>
      <c r="D2090" s="3"/>
      <c r="E2090" s="1"/>
      <c r="F2090" s="1"/>
      <c r="G2090" s="3"/>
      <c r="H2090" s="3"/>
      <c r="I2090" s="1"/>
      <c r="J2090" s="3"/>
      <c r="K2090" s="3"/>
      <c r="L2090" s="1"/>
      <c r="M2090" s="3"/>
      <c r="N2090" s="1"/>
      <c r="O2090" s="1"/>
      <c r="P2090" s="3"/>
      <c r="Q2090" s="1"/>
      <c r="R2090" s="3"/>
      <c r="S2090" s="3"/>
      <c r="T2090" s="3"/>
      <c r="U2090" s="3"/>
      <c r="V2090" s="3"/>
      <c r="W2090" s="3"/>
      <c r="X2090" s="3"/>
      <c r="Y2090" s="3"/>
    </row>
    <row r="2091" spans="1:25" ht="13" x14ac:dyDescent="0.15">
      <c r="A2091" s="3"/>
      <c r="B2091" s="3"/>
      <c r="C2091" s="3"/>
      <c r="D2091" s="3"/>
      <c r="E2091" s="1"/>
      <c r="F2091" s="1"/>
      <c r="G2091" s="3"/>
      <c r="H2091" s="3"/>
      <c r="I2091" s="1"/>
      <c r="J2091" s="3"/>
      <c r="K2091" s="3"/>
      <c r="L2091" s="1"/>
      <c r="M2091" s="3"/>
      <c r="N2091" s="1"/>
      <c r="O2091" s="1"/>
      <c r="P2091" s="3"/>
      <c r="Q2091" s="1"/>
      <c r="R2091" s="3"/>
      <c r="S2091" s="3"/>
      <c r="T2091" s="3"/>
      <c r="U2091" s="3"/>
      <c r="V2091" s="3"/>
      <c r="W2091" s="3"/>
      <c r="X2091" s="3"/>
      <c r="Y2091" s="3"/>
    </row>
    <row r="2092" spans="1:25" ht="13" x14ac:dyDescent="0.15">
      <c r="A2092" s="3"/>
      <c r="B2092" s="3"/>
      <c r="C2092" s="3"/>
      <c r="D2092" s="3"/>
      <c r="E2092" s="1"/>
      <c r="F2092" s="1"/>
      <c r="G2092" s="3"/>
      <c r="H2092" s="3"/>
      <c r="I2092" s="1"/>
      <c r="J2092" s="3"/>
      <c r="K2092" s="3"/>
      <c r="L2092" s="1"/>
      <c r="M2092" s="3"/>
      <c r="N2092" s="1"/>
      <c r="O2092" s="1"/>
      <c r="P2092" s="3"/>
      <c r="Q2092" s="1"/>
      <c r="R2092" s="3"/>
      <c r="S2092" s="3"/>
      <c r="T2092" s="3"/>
      <c r="U2092" s="3"/>
      <c r="V2092" s="3"/>
      <c r="W2092" s="3"/>
      <c r="X2092" s="3"/>
      <c r="Y2092" s="3"/>
    </row>
    <row r="2093" spans="1:25" ht="13" x14ac:dyDescent="0.15">
      <c r="A2093" s="3"/>
      <c r="B2093" s="3"/>
      <c r="C2093" s="3"/>
      <c r="D2093" s="3"/>
      <c r="E2093" s="1"/>
      <c r="F2093" s="1"/>
      <c r="G2093" s="3"/>
      <c r="H2093" s="3"/>
      <c r="I2093" s="1"/>
      <c r="J2093" s="3"/>
      <c r="K2093" s="3"/>
      <c r="L2093" s="1"/>
      <c r="M2093" s="3"/>
      <c r="N2093" s="1"/>
      <c r="O2093" s="1"/>
      <c r="P2093" s="3"/>
      <c r="Q2093" s="1"/>
      <c r="R2093" s="3"/>
      <c r="S2093" s="3"/>
      <c r="T2093" s="3"/>
      <c r="U2093" s="3"/>
      <c r="V2093" s="3"/>
      <c r="W2093" s="3"/>
      <c r="X2093" s="3"/>
      <c r="Y2093" s="3"/>
    </row>
    <row r="2094" spans="1:25" ht="13" x14ac:dyDescent="0.15">
      <c r="A2094" s="3"/>
      <c r="B2094" s="3"/>
      <c r="C2094" s="3"/>
      <c r="D2094" s="3"/>
      <c r="E2094" s="1"/>
      <c r="F2094" s="1"/>
      <c r="G2094" s="3"/>
      <c r="H2094" s="3"/>
      <c r="I2094" s="1"/>
      <c r="J2094" s="3"/>
      <c r="K2094" s="3"/>
      <c r="L2094" s="1"/>
      <c r="M2094" s="3"/>
      <c r="N2094" s="1"/>
      <c r="O2094" s="1"/>
      <c r="P2094" s="3"/>
      <c r="Q2094" s="1"/>
      <c r="R2094" s="3"/>
      <c r="S2094" s="3"/>
      <c r="T2094" s="3"/>
      <c r="U2094" s="3"/>
      <c r="V2094" s="3"/>
      <c r="W2094" s="3"/>
      <c r="X2094" s="3"/>
      <c r="Y2094" s="3"/>
    </row>
    <row r="2095" spans="1:25" ht="13" x14ac:dyDescent="0.15">
      <c r="A2095" s="3"/>
      <c r="B2095" s="3"/>
      <c r="C2095" s="3"/>
      <c r="D2095" s="3"/>
      <c r="E2095" s="1"/>
      <c r="F2095" s="1"/>
      <c r="G2095" s="3"/>
      <c r="H2095" s="3"/>
      <c r="I2095" s="1"/>
      <c r="J2095" s="3"/>
      <c r="K2095" s="3"/>
      <c r="L2095" s="1"/>
      <c r="M2095" s="3"/>
      <c r="N2095" s="1"/>
      <c r="O2095" s="1"/>
      <c r="P2095" s="3"/>
      <c r="Q2095" s="1"/>
      <c r="R2095" s="3"/>
      <c r="S2095" s="3"/>
      <c r="T2095" s="3"/>
      <c r="U2095" s="3"/>
      <c r="V2095" s="3"/>
      <c r="W2095" s="3"/>
      <c r="X2095" s="3"/>
      <c r="Y2095" s="3"/>
    </row>
    <row r="2096" spans="1:25" ht="13" x14ac:dyDescent="0.15">
      <c r="A2096" s="3"/>
      <c r="B2096" s="3"/>
      <c r="C2096" s="3"/>
      <c r="D2096" s="3"/>
      <c r="E2096" s="1"/>
      <c r="F2096" s="1"/>
      <c r="G2096" s="3"/>
      <c r="H2096" s="3"/>
      <c r="I2096" s="1"/>
      <c r="J2096" s="3"/>
      <c r="K2096" s="3"/>
      <c r="L2096" s="1"/>
      <c r="M2096" s="3"/>
      <c r="N2096" s="1"/>
      <c r="O2096" s="1"/>
      <c r="P2096" s="3"/>
      <c r="Q2096" s="1"/>
      <c r="R2096" s="3"/>
      <c r="S2096" s="3"/>
      <c r="T2096" s="3"/>
      <c r="U2096" s="3"/>
      <c r="V2096" s="3"/>
      <c r="W2096" s="3"/>
      <c r="X2096" s="3"/>
      <c r="Y2096" s="3"/>
    </row>
    <row r="2097" spans="1:25" ht="13" x14ac:dyDescent="0.15">
      <c r="A2097" s="3"/>
      <c r="B2097" s="3"/>
      <c r="C2097" s="3"/>
      <c r="D2097" s="3"/>
      <c r="E2097" s="1"/>
      <c r="F2097" s="1"/>
      <c r="G2097" s="3"/>
      <c r="H2097" s="3"/>
      <c r="I2097" s="1"/>
      <c r="J2097" s="3"/>
      <c r="K2097" s="3"/>
      <c r="L2097" s="1"/>
      <c r="M2097" s="3"/>
      <c r="N2097" s="1"/>
      <c r="O2097" s="1"/>
      <c r="P2097" s="3"/>
      <c r="Q2097" s="1"/>
      <c r="R2097" s="3"/>
      <c r="S2097" s="3"/>
      <c r="T2097" s="3"/>
      <c r="U2097" s="3"/>
      <c r="V2097" s="3"/>
      <c r="W2097" s="3"/>
      <c r="X2097" s="3"/>
      <c r="Y2097" s="3"/>
    </row>
    <row r="2098" spans="1:25" ht="13" x14ac:dyDescent="0.15">
      <c r="A2098" s="3"/>
      <c r="B2098" s="3"/>
      <c r="C2098" s="3"/>
      <c r="D2098" s="3"/>
      <c r="E2098" s="1"/>
      <c r="F2098" s="1"/>
      <c r="G2098" s="3"/>
      <c r="H2098" s="3"/>
      <c r="I2098" s="1"/>
      <c r="J2098" s="3"/>
      <c r="K2098" s="3"/>
      <c r="L2098" s="1"/>
      <c r="M2098" s="3"/>
      <c r="N2098" s="1"/>
      <c r="O2098" s="1"/>
      <c r="P2098" s="3"/>
      <c r="Q2098" s="1"/>
      <c r="R2098" s="3"/>
      <c r="S2098" s="3"/>
      <c r="T2098" s="3"/>
      <c r="U2098" s="3"/>
      <c r="V2098" s="3"/>
      <c r="W2098" s="3"/>
      <c r="X2098" s="3"/>
      <c r="Y2098" s="3"/>
    </row>
    <row r="2099" spans="1:25" ht="13" x14ac:dyDescent="0.15">
      <c r="A2099" s="3"/>
      <c r="B2099" s="3"/>
      <c r="C2099" s="3"/>
      <c r="D2099" s="3"/>
      <c r="E2099" s="1"/>
      <c r="F2099" s="1"/>
      <c r="G2099" s="3"/>
      <c r="H2099" s="3"/>
      <c r="I2099" s="1"/>
      <c r="J2099" s="3"/>
      <c r="K2099" s="3"/>
      <c r="L2099" s="1"/>
      <c r="M2099" s="3"/>
      <c r="N2099" s="1"/>
      <c r="O2099" s="1"/>
      <c r="P2099" s="3"/>
      <c r="Q2099" s="1"/>
      <c r="R2099" s="3"/>
      <c r="S2099" s="3"/>
      <c r="T2099" s="3"/>
      <c r="U2099" s="3"/>
      <c r="V2099" s="3"/>
      <c r="W2099" s="3"/>
      <c r="X2099" s="3"/>
      <c r="Y2099" s="3"/>
    </row>
    <row r="2100" spans="1:25" ht="13" x14ac:dyDescent="0.15">
      <c r="A2100" s="3"/>
      <c r="B2100" s="3"/>
      <c r="C2100" s="3"/>
      <c r="D2100" s="3"/>
      <c r="E2100" s="1"/>
      <c r="F2100" s="1"/>
      <c r="G2100" s="3"/>
      <c r="H2100" s="3"/>
      <c r="I2100" s="1"/>
      <c r="J2100" s="3"/>
      <c r="K2100" s="3"/>
      <c r="L2100" s="1"/>
      <c r="M2100" s="3"/>
      <c r="N2100" s="1"/>
      <c r="O2100" s="1"/>
      <c r="P2100" s="3"/>
      <c r="Q2100" s="1"/>
      <c r="R2100" s="3"/>
      <c r="S2100" s="3"/>
      <c r="T2100" s="3"/>
      <c r="U2100" s="3"/>
      <c r="V2100" s="3"/>
      <c r="W2100" s="3"/>
      <c r="X2100" s="3"/>
      <c r="Y2100" s="3"/>
    </row>
    <row r="2101" spans="1:25" ht="13" x14ac:dyDescent="0.15">
      <c r="A2101" s="3"/>
      <c r="B2101" s="3"/>
      <c r="C2101" s="3"/>
      <c r="D2101" s="3"/>
      <c r="E2101" s="1"/>
      <c r="F2101" s="1"/>
      <c r="G2101" s="3"/>
      <c r="H2101" s="3"/>
      <c r="I2101" s="1"/>
      <c r="J2101" s="3"/>
      <c r="K2101" s="3"/>
      <c r="L2101" s="1"/>
      <c r="M2101" s="3"/>
      <c r="N2101" s="1"/>
      <c r="O2101" s="1"/>
      <c r="P2101" s="3"/>
      <c r="Q2101" s="1"/>
      <c r="R2101" s="3"/>
      <c r="S2101" s="3"/>
      <c r="T2101" s="3"/>
      <c r="U2101" s="3"/>
      <c r="V2101" s="3"/>
      <c r="W2101" s="3"/>
      <c r="X2101" s="3"/>
      <c r="Y2101" s="3"/>
    </row>
    <row r="2102" spans="1:25" ht="13" x14ac:dyDescent="0.15">
      <c r="A2102" s="3"/>
      <c r="B2102" s="3"/>
      <c r="C2102" s="3"/>
      <c r="D2102" s="3"/>
      <c r="E2102" s="1"/>
      <c r="F2102" s="1"/>
      <c r="G2102" s="3"/>
      <c r="H2102" s="3"/>
      <c r="I2102" s="1"/>
      <c r="J2102" s="3"/>
      <c r="K2102" s="3"/>
      <c r="L2102" s="1"/>
      <c r="M2102" s="3"/>
      <c r="N2102" s="1"/>
      <c r="O2102" s="1"/>
      <c r="P2102" s="3"/>
      <c r="Q2102" s="1"/>
      <c r="R2102" s="3"/>
      <c r="S2102" s="3"/>
      <c r="T2102" s="3"/>
      <c r="U2102" s="3"/>
      <c r="V2102" s="3"/>
      <c r="W2102" s="3"/>
      <c r="X2102" s="3"/>
      <c r="Y2102" s="3"/>
    </row>
    <row r="2103" spans="1:25" ht="13" x14ac:dyDescent="0.15">
      <c r="A2103" s="3"/>
      <c r="B2103" s="3"/>
      <c r="C2103" s="3"/>
      <c r="D2103" s="3"/>
      <c r="E2103" s="1"/>
      <c r="F2103" s="1"/>
      <c r="G2103" s="3"/>
      <c r="H2103" s="3"/>
      <c r="I2103" s="1"/>
      <c r="J2103" s="3"/>
      <c r="K2103" s="3"/>
      <c r="L2103" s="1"/>
      <c r="M2103" s="3"/>
      <c r="N2103" s="1"/>
      <c r="O2103" s="1"/>
      <c r="P2103" s="3"/>
      <c r="Q2103" s="1"/>
      <c r="R2103" s="3"/>
      <c r="S2103" s="3"/>
      <c r="T2103" s="3"/>
      <c r="U2103" s="3"/>
      <c r="V2103" s="3"/>
      <c r="W2103" s="3"/>
      <c r="X2103" s="3"/>
      <c r="Y2103" s="3"/>
    </row>
    <row r="2104" spans="1:25" ht="13" x14ac:dyDescent="0.15">
      <c r="A2104" s="3"/>
      <c r="B2104" s="3"/>
      <c r="C2104" s="3"/>
      <c r="D2104" s="3"/>
      <c r="E2104" s="1"/>
      <c r="F2104" s="1"/>
      <c r="G2104" s="3"/>
      <c r="H2104" s="3"/>
      <c r="I2104" s="1"/>
      <c r="J2104" s="3"/>
      <c r="K2104" s="3"/>
      <c r="L2104" s="1"/>
      <c r="M2104" s="3"/>
      <c r="N2104" s="1"/>
      <c r="O2104" s="1"/>
      <c r="P2104" s="3"/>
      <c r="Q2104" s="1"/>
      <c r="R2104" s="3"/>
      <c r="S2104" s="3"/>
      <c r="T2104" s="3"/>
      <c r="U2104" s="3"/>
      <c r="V2104" s="3"/>
      <c r="W2104" s="3"/>
      <c r="X2104" s="3"/>
      <c r="Y2104" s="3"/>
    </row>
    <row r="2105" spans="1:25" ht="13" x14ac:dyDescent="0.15">
      <c r="A2105" s="3"/>
      <c r="B2105" s="3"/>
      <c r="C2105" s="3"/>
      <c r="D2105" s="3"/>
      <c r="E2105" s="1"/>
      <c r="F2105" s="1"/>
      <c r="G2105" s="3"/>
      <c r="H2105" s="3"/>
      <c r="I2105" s="1"/>
      <c r="J2105" s="3"/>
      <c r="K2105" s="3"/>
      <c r="L2105" s="1"/>
      <c r="M2105" s="3"/>
      <c r="N2105" s="1"/>
      <c r="O2105" s="1"/>
      <c r="P2105" s="3"/>
      <c r="Q2105" s="1"/>
      <c r="R2105" s="3"/>
      <c r="S2105" s="3"/>
      <c r="T2105" s="3"/>
      <c r="U2105" s="3"/>
      <c r="V2105" s="3"/>
      <c r="W2105" s="3"/>
      <c r="X2105" s="3"/>
      <c r="Y2105" s="3"/>
    </row>
    <row r="2106" spans="1:25" ht="13" x14ac:dyDescent="0.15">
      <c r="A2106" s="3"/>
      <c r="B2106" s="3"/>
      <c r="C2106" s="3"/>
      <c r="D2106" s="3"/>
      <c r="E2106" s="1"/>
      <c r="F2106" s="1"/>
      <c r="G2106" s="3"/>
      <c r="H2106" s="3"/>
      <c r="I2106" s="1"/>
      <c r="J2106" s="3"/>
      <c r="K2106" s="3"/>
      <c r="L2106" s="1"/>
      <c r="M2106" s="3"/>
      <c r="N2106" s="1"/>
      <c r="O2106" s="1"/>
      <c r="P2106" s="3"/>
      <c r="Q2106" s="1"/>
      <c r="R2106" s="3"/>
      <c r="S2106" s="3"/>
      <c r="T2106" s="3"/>
      <c r="U2106" s="3"/>
      <c r="V2106" s="3"/>
      <c r="W2106" s="3"/>
      <c r="X2106" s="3"/>
      <c r="Y2106" s="3"/>
    </row>
    <row r="2107" spans="1:25" ht="13" x14ac:dyDescent="0.15">
      <c r="A2107" s="3"/>
      <c r="B2107" s="3"/>
      <c r="C2107" s="3"/>
      <c r="D2107" s="3"/>
      <c r="E2107" s="1"/>
      <c r="F2107" s="1"/>
      <c r="G2107" s="3"/>
      <c r="H2107" s="3"/>
      <c r="I2107" s="1"/>
      <c r="J2107" s="3"/>
      <c r="K2107" s="3"/>
      <c r="L2107" s="1"/>
      <c r="M2107" s="3"/>
      <c r="N2107" s="1"/>
      <c r="O2107" s="1"/>
      <c r="P2107" s="3"/>
      <c r="Q2107" s="1"/>
      <c r="R2107" s="3"/>
      <c r="S2107" s="3"/>
      <c r="T2107" s="3"/>
      <c r="U2107" s="3"/>
      <c r="V2107" s="3"/>
      <c r="W2107" s="3"/>
      <c r="X2107" s="3"/>
      <c r="Y2107" s="3"/>
    </row>
    <row r="2108" spans="1:25" ht="13" x14ac:dyDescent="0.15">
      <c r="A2108" s="3"/>
      <c r="B2108" s="3"/>
      <c r="C2108" s="3"/>
      <c r="D2108" s="3"/>
      <c r="E2108" s="1"/>
      <c r="F2108" s="1"/>
      <c r="G2108" s="3"/>
      <c r="H2108" s="3"/>
      <c r="I2108" s="1"/>
      <c r="J2108" s="3"/>
      <c r="K2108" s="3"/>
      <c r="L2108" s="1"/>
      <c r="M2108" s="3"/>
      <c r="N2108" s="1"/>
      <c r="O2108" s="1"/>
      <c r="P2108" s="3"/>
      <c r="Q2108" s="1"/>
      <c r="R2108" s="3"/>
      <c r="S2108" s="3"/>
      <c r="T2108" s="3"/>
      <c r="U2108" s="3"/>
      <c r="V2108" s="3"/>
      <c r="W2108" s="3"/>
      <c r="X2108" s="3"/>
      <c r="Y2108" s="3"/>
    </row>
    <row r="2109" spans="1:25" ht="13" x14ac:dyDescent="0.15">
      <c r="A2109" s="3"/>
      <c r="B2109" s="3"/>
      <c r="C2109" s="3"/>
      <c r="D2109" s="3"/>
      <c r="E2109" s="1"/>
      <c r="F2109" s="1"/>
      <c r="G2109" s="3"/>
      <c r="H2109" s="3"/>
      <c r="I2109" s="1"/>
      <c r="J2109" s="3"/>
      <c r="K2109" s="3"/>
      <c r="L2109" s="1"/>
      <c r="M2109" s="3"/>
      <c r="N2109" s="1"/>
      <c r="O2109" s="1"/>
      <c r="P2109" s="3"/>
      <c r="Q2109" s="1"/>
      <c r="R2109" s="3"/>
      <c r="S2109" s="3"/>
      <c r="T2109" s="3"/>
      <c r="U2109" s="3"/>
      <c r="V2109" s="3"/>
      <c r="W2109" s="3"/>
      <c r="X2109" s="3"/>
      <c r="Y2109" s="3"/>
    </row>
    <row r="2110" spans="1:25" ht="13" x14ac:dyDescent="0.15">
      <c r="A2110" s="3"/>
      <c r="B2110" s="3"/>
      <c r="C2110" s="3"/>
      <c r="D2110" s="3"/>
      <c r="E2110" s="1"/>
      <c r="F2110" s="1"/>
      <c r="G2110" s="3"/>
      <c r="H2110" s="3"/>
      <c r="I2110" s="1"/>
      <c r="J2110" s="3"/>
      <c r="K2110" s="3"/>
      <c r="L2110" s="1"/>
      <c r="M2110" s="3"/>
      <c r="N2110" s="1"/>
      <c r="O2110" s="1"/>
      <c r="P2110" s="3"/>
      <c r="Q2110" s="1"/>
      <c r="R2110" s="3"/>
      <c r="S2110" s="3"/>
      <c r="T2110" s="3"/>
      <c r="U2110" s="3"/>
      <c r="V2110" s="3"/>
      <c r="W2110" s="3"/>
      <c r="X2110" s="3"/>
      <c r="Y2110" s="3"/>
    </row>
    <row r="2111" spans="1:25" ht="13" x14ac:dyDescent="0.15">
      <c r="A2111" s="3"/>
      <c r="B2111" s="3"/>
      <c r="C2111" s="3"/>
      <c r="D2111" s="3"/>
      <c r="E2111" s="1"/>
      <c r="F2111" s="1"/>
      <c r="G2111" s="3"/>
      <c r="H2111" s="3"/>
      <c r="I2111" s="1"/>
      <c r="J2111" s="3"/>
      <c r="K2111" s="3"/>
      <c r="L2111" s="1"/>
      <c r="M2111" s="3"/>
      <c r="N2111" s="1"/>
      <c r="O2111" s="1"/>
      <c r="P2111" s="3"/>
      <c r="Q2111" s="1"/>
      <c r="R2111" s="3"/>
      <c r="S2111" s="3"/>
      <c r="T2111" s="3"/>
      <c r="U2111" s="3"/>
      <c r="V2111" s="3"/>
      <c r="W2111" s="3"/>
      <c r="X2111" s="3"/>
      <c r="Y2111" s="3"/>
    </row>
    <row r="2112" spans="1:25" ht="13" x14ac:dyDescent="0.15">
      <c r="A2112" s="3"/>
      <c r="B2112" s="3"/>
      <c r="C2112" s="3"/>
      <c r="D2112" s="3"/>
      <c r="E2112" s="1"/>
      <c r="F2112" s="1"/>
      <c r="G2112" s="3"/>
      <c r="H2112" s="3"/>
      <c r="I2112" s="1"/>
      <c r="J2112" s="3"/>
      <c r="K2112" s="3"/>
      <c r="L2112" s="1"/>
      <c r="M2112" s="3"/>
      <c r="N2112" s="1"/>
      <c r="O2112" s="1"/>
      <c r="P2112" s="3"/>
      <c r="Q2112" s="1"/>
      <c r="R2112" s="3"/>
      <c r="S2112" s="3"/>
      <c r="T2112" s="3"/>
      <c r="U2112" s="3"/>
      <c r="V2112" s="3"/>
      <c r="W2112" s="3"/>
      <c r="X2112" s="3"/>
      <c r="Y2112" s="3"/>
    </row>
    <row r="2113" spans="1:25" ht="13" x14ac:dyDescent="0.15">
      <c r="A2113" s="3"/>
      <c r="B2113" s="3"/>
      <c r="C2113" s="3"/>
      <c r="D2113" s="3"/>
      <c r="E2113" s="1"/>
      <c r="F2113" s="1"/>
      <c r="G2113" s="3"/>
      <c r="H2113" s="3"/>
      <c r="I2113" s="1"/>
      <c r="J2113" s="3"/>
      <c r="K2113" s="3"/>
      <c r="L2113" s="1"/>
      <c r="M2113" s="3"/>
      <c r="N2113" s="1"/>
      <c r="O2113" s="1"/>
      <c r="P2113" s="3"/>
      <c r="Q2113" s="1"/>
      <c r="R2113" s="3"/>
      <c r="S2113" s="3"/>
      <c r="T2113" s="3"/>
      <c r="U2113" s="3"/>
      <c r="V2113" s="3"/>
      <c r="W2113" s="3"/>
      <c r="X2113" s="3"/>
      <c r="Y2113" s="3"/>
    </row>
    <row r="2114" spans="1:25" ht="13" x14ac:dyDescent="0.15">
      <c r="A2114" s="3"/>
      <c r="B2114" s="3"/>
      <c r="C2114" s="3"/>
      <c r="D2114" s="3"/>
      <c r="E2114" s="1"/>
      <c r="F2114" s="1"/>
      <c r="G2114" s="3"/>
      <c r="H2114" s="3"/>
      <c r="I2114" s="1"/>
      <c r="J2114" s="3"/>
      <c r="K2114" s="3"/>
      <c r="L2114" s="1"/>
      <c r="M2114" s="3"/>
      <c r="N2114" s="1"/>
      <c r="O2114" s="1"/>
      <c r="P2114" s="3"/>
      <c r="Q2114" s="1"/>
      <c r="R2114" s="3"/>
      <c r="S2114" s="3"/>
      <c r="T2114" s="3"/>
      <c r="U2114" s="3"/>
      <c r="V2114" s="3"/>
      <c r="W2114" s="3"/>
      <c r="X2114" s="3"/>
      <c r="Y2114" s="3"/>
    </row>
    <row r="2115" spans="1:25" ht="13" x14ac:dyDescent="0.15">
      <c r="A2115" s="3"/>
      <c r="B2115" s="3"/>
      <c r="C2115" s="3"/>
      <c r="D2115" s="3"/>
      <c r="E2115" s="1"/>
      <c r="F2115" s="1"/>
      <c r="G2115" s="3"/>
      <c r="H2115" s="3"/>
      <c r="I2115" s="1"/>
      <c r="J2115" s="3"/>
      <c r="K2115" s="3"/>
      <c r="L2115" s="1"/>
      <c r="M2115" s="3"/>
      <c r="N2115" s="1"/>
      <c r="O2115" s="1"/>
      <c r="P2115" s="3"/>
      <c r="Q2115" s="1"/>
      <c r="R2115" s="3"/>
      <c r="S2115" s="3"/>
      <c r="T2115" s="3"/>
      <c r="U2115" s="3"/>
      <c r="V2115" s="3"/>
      <c r="W2115" s="3"/>
      <c r="X2115" s="3"/>
      <c r="Y2115" s="3"/>
    </row>
    <row r="2116" spans="1:25" ht="13" x14ac:dyDescent="0.15">
      <c r="A2116" s="3"/>
      <c r="B2116" s="3"/>
      <c r="C2116" s="3"/>
      <c r="D2116" s="3"/>
      <c r="E2116" s="1"/>
      <c r="F2116" s="1"/>
      <c r="G2116" s="3"/>
      <c r="H2116" s="3"/>
      <c r="I2116" s="1"/>
      <c r="J2116" s="3"/>
      <c r="K2116" s="3"/>
      <c r="L2116" s="1"/>
      <c r="M2116" s="3"/>
      <c r="N2116" s="1"/>
      <c r="O2116" s="1"/>
      <c r="P2116" s="3"/>
      <c r="Q2116" s="1"/>
      <c r="R2116" s="3"/>
      <c r="S2116" s="3"/>
      <c r="T2116" s="3"/>
      <c r="U2116" s="3"/>
      <c r="V2116" s="3"/>
      <c r="W2116" s="3"/>
      <c r="X2116" s="3"/>
      <c r="Y2116" s="3"/>
    </row>
    <row r="2117" spans="1:25" ht="13" x14ac:dyDescent="0.15">
      <c r="A2117" s="3"/>
      <c r="B2117" s="3"/>
      <c r="C2117" s="3"/>
      <c r="D2117" s="3"/>
      <c r="E2117" s="1"/>
      <c r="F2117" s="1"/>
      <c r="G2117" s="3"/>
      <c r="H2117" s="3"/>
      <c r="I2117" s="1"/>
      <c r="J2117" s="3"/>
      <c r="K2117" s="3"/>
      <c r="L2117" s="1"/>
      <c r="M2117" s="3"/>
      <c r="N2117" s="1"/>
      <c r="O2117" s="1"/>
      <c r="P2117" s="3"/>
      <c r="Q2117" s="1"/>
      <c r="R2117" s="3"/>
      <c r="S2117" s="3"/>
      <c r="T2117" s="3"/>
      <c r="U2117" s="3"/>
      <c r="V2117" s="3"/>
      <c r="W2117" s="3"/>
      <c r="X2117" s="3"/>
      <c r="Y2117" s="3"/>
    </row>
    <row r="2118" spans="1:25" ht="13" x14ac:dyDescent="0.15">
      <c r="A2118" s="3"/>
      <c r="B2118" s="3"/>
      <c r="C2118" s="3"/>
      <c r="D2118" s="3"/>
      <c r="E2118" s="1"/>
      <c r="F2118" s="1"/>
      <c r="G2118" s="3"/>
      <c r="H2118" s="3"/>
      <c r="I2118" s="1"/>
      <c r="J2118" s="3"/>
      <c r="K2118" s="3"/>
      <c r="L2118" s="1"/>
      <c r="M2118" s="3"/>
      <c r="N2118" s="1"/>
      <c r="O2118" s="1"/>
      <c r="P2118" s="3"/>
      <c r="Q2118" s="1"/>
      <c r="R2118" s="3"/>
      <c r="S2118" s="3"/>
      <c r="T2118" s="3"/>
      <c r="U2118" s="3"/>
      <c r="V2118" s="3"/>
      <c r="W2118" s="3"/>
      <c r="X2118" s="3"/>
      <c r="Y2118" s="3"/>
    </row>
    <row r="2119" spans="1:25" ht="13" x14ac:dyDescent="0.15">
      <c r="A2119" s="3"/>
      <c r="B2119" s="3"/>
      <c r="C2119" s="3"/>
      <c r="D2119" s="3"/>
      <c r="E2119" s="1"/>
      <c r="F2119" s="1"/>
      <c r="G2119" s="3"/>
      <c r="H2119" s="3"/>
      <c r="I2119" s="1"/>
      <c r="J2119" s="3"/>
      <c r="K2119" s="3"/>
      <c r="L2119" s="1"/>
      <c r="M2119" s="3"/>
      <c r="N2119" s="1"/>
      <c r="O2119" s="1"/>
      <c r="P2119" s="3"/>
      <c r="Q2119" s="1"/>
      <c r="R2119" s="3"/>
      <c r="S2119" s="3"/>
      <c r="T2119" s="3"/>
      <c r="U2119" s="3"/>
      <c r="V2119" s="3"/>
      <c r="W2119" s="3"/>
      <c r="X2119" s="3"/>
      <c r="Y2119" s="3"/>
    </row>
    <row r="2120" spans="1:25" ht="13" x14ac:dyDescent="0.15">
      <c r="A2120" s="3"/>
      <c r="B2120" s="3"/>
      <c r="C2120" s="3"/>
      <c r="D2120" s="3"/>
      <c r="E2120" s="1"/>
      <c r="F2120" s="1"/>
      <c r="G2120" s="3"/>
      <c r="H2120" s="3"/>
      <c r="I2120" s="1"/>
      <c r="J2120" s="3"/>
      <c r="K2120" s="3"/>
      <c r="L2120" s="1"/>
      <c r="M2120" s="3"/>
      <c r="N2120" s="1"/>
      <c r="O2120" s="1"/>
      <c r="P2120" s="3"/>
      <c r="Q2120" s="1"/>
      <c r="R2120" s="3"/>
      <c r="S2120" s="3"/>
      <c r="T2120" s="3"/>
      <c r="U2120" s="3"/>
      <c r="V2120" s="3"/>
      <c r="W2120" s="3"/>
      <c r="X2120" s="3"/>
      <c r="Y2120" s="3"/>
    </row>
    <row r="2121" spans="1:25" ht="13" x14ac:dyDescent="0.15">
      <c r="A2121" s="3"/>
      <c r="B2121" s="3"/>
      <c r="C2121" s="3"/>
      <c r="D2121" s="3"/>
      <c r="E2121" s="1"/>
      <c r="F2121" s="1"/>
      <c r="G2121" s="3"/>
      <c r="H2121" s="3"/>
      <c r="I2121" s="1"/>
      <c r="J2121" s="3"/>
      <c r="K2121" s="3"/>
      <c r="L2121" s="1"/>
      <c r="M2121" s="3"/>
      <c r="N2121" s="1"/>
      <c r="O2121" s="1"/>
      <c r="P2121" s="3"/>
      <c r="Q2121" s="1"/>
      <c r="R2121" s="3"/>
      <c r="S2121" s="3"/>
      <c r="T2121" s="3"/>
      <c r="U2121" s="3"/>
      <c r="V2121" s="3"/>
      <c r="W2121" s="3"/>
      <c r="X2121" s="3"/>
      <c r="Y2121" s="3"/>
    </row>
    <row r="2122" spans="1:25" ht="13" x14ac:dyDescent="0.15">
      <c r="A2122" s="3"/>
      <c r="B2122" s="3"/>
      <c r="C2122" s="3"/>
      <c r="D2122" s="3"/>
      <c r="E2122" s="1"/>
      <c r="F2122" s="1"/>
      <c r="G2122" s="3"/>
      <c r="H2122" s="3"/>
      <c r="I2122" s="1"/>
      <c r="J2122" s="3"/>
      <c r="K2122" s="3"/>
      <c r="L2122" s="1"/>
      <c r="M2122" s="3"/>
      <c r="N2122" s="1"/>
      <c r="O2122" s="1"/>
      <c r="P2122" s="3"/>
      <c r="Q2122" s="1"/>
      <c r="R2122" s="3"/>
      <c r="S2122" s="3"/>
      <c r="T2122" s="3"/>
      <c r="U2122" s="3"/>
      <c r="V2122" s="3"/>
      <c r="W2122" s="3"/>
      <c r="X2122" s="3"/>
      <c r="Y2122" s="3"/>
    </row>
    <row r="2123" spans="1:25" ht="13" x14ac:dyDescent="0.15">
      <c r="A2123" s="3"/>
      <c r="B2123" s="3"/>
      <c r="C2123" s="3"/>
      <c r="D2123" s="3"/>
      <c r="E2123" s="1"/>
      <c r="F2123" s="1"/>
      <c r="G2123" s="3"/>
      <c r="H2123" s="3"/>
      <c r="I2123" s="1"/>
      <c r="J2123" s="3"/>
      <c r="K2123" s="3"/>
      <c r="L2123" s="1"/>
      <c r="M2123" s="3"/>
      <c r="N2123" s="1"/>
      <c r="O2123" s="1"/>
      <c r="P2123" s="3"/>
      <c r="Q2123" s="1"/>
      <c r="R2123" s="3"/>
      <c r="S2123" s="3"/>
      <c r="T2123" s="3"/>
      <c r="U2123" s="3"/>
      <c r="V2123" s="3"/>
      <c r="W2123" s="3"/>
      <c r="X2123" s="3"/>
      <c r="Y2123" s="3"/>
    </row>
    <row r="2124" spans="1:25" ht="13" x14ac:dyDescent="0.15">
      <c r="A2124" s="3"/>
      <c r="B2124" s="3"/>
      <c r="C2124" s="3"/>
      <c r="D2124" s="3"/>
      <c r="E2124" s="1"/>
      <c r="F2124" s="1"/>
      <c r="G2124" s="3"/>
      <c r="H2124" s="3"/>
      <c r="I2124" s="1"/>
      <c r="J2124" s="3"/>
      <c r="K2124" s="3"/>
      <c r="L2124" s="1"/>
      <c r="M2124" s="3"/>
      <c r="N2124" s="1"/>
      <c r="O2124" s="1"/>
      <c r="P2124" s="3"/>
      <c r="Q2124" s="1"/>
      <c r="R2124" s="3"/>
      <c r="S2124" s="3"/>
      <c r="T2124" s="3"/>
      <c r="U2124" s="3"/>
      <c r="V2124" s="3"/>
      <c r="W2124" s="3"/>
      <c r="X2124" s="3"/>
      <c r="Y2124" s="3"/>
    </row>
    <row r="2125" spans="1:25" ht="13" x14ac:dyDescent="0.15">
      <c r="A2125" s="3"/>
      <c r="B2125" s="3"/>
      <c r="C2125" s="3"/>
      <c r="D2125" s="3"/>
      <c r="E2125" s="1"/>
      <c r="F2125" s="1"/>
      <c r="G2125" s="3"/>
      <c r="H2125" s="3"/>
      <c r="I2125" s="1"/>
      <c r="J2125" s="3"/>
      <c r="K2125" s="3"/>
      <c r="L2125" s="1"/>
      <c r="M2125" s="3"/>
      <c r="N2125" s="1"/>
      <c r="O2125" s="1"/>
      <c r="P2125" s="3"/>
      <c r="Q2125" s="1"/>
      <c r="R2125" s="3"/>
      <c r="S2125" s="3"/>
      <c r="T2125" s="3"/>
      <c r="U2125" s="3"/>
      <c r="V2125" s="3"/>
      <c r="W2125" s="3"/>
      <c r="X2125" s="3"/>
      <c r="Y2125" s="3"/>
    </row>
    <row r="2126" spans="1:25" ht="13" x14ac:dyDescent="0.15">
      <c r="A2126" s="3"/>
      <c r="B2126" s="3"/>
      <c r="C2126" s="3"/>
      <c r="D2126" s="3"/>
      <c r="E2126" s="1"/>
      <c r="F2126" s="1"/>
      <c r="G2126" s="3"/>
      <c r="H2126" s="3"/>
      <c r="I2126" s="1"/>
      <c r="J2126" s="3"/>
      <c r="K2126" s="3"/>
      <c r="L2126" s="1"/>
      <c r="M2126" s="3"/>
      <c r="N2126" s="1"/>
      <c r="O2126" s="1"/>
      <c r="P2126" s="3"/>
      <c r="Q2126" s="1"/>
      <c r="R2126" s="3"/>
      <c r="S2126" s="3"/>
      <c r="T2126" s="3"/>
      <c r="U2126" s="3"/>
      <c r="V2126" s="3"/>
      <c r="W2126" s="3"/>
      <c r="X2126" s="3"/>
      <c r="Y2126" s="3"/>
    </row>
    <row r="2127" spans="1:25" ht="13" x14ac:dyDescent="0.15">
      <c r="A2127" s="3"/>
      <c r="B2127" s="3"/>
      <c r="C2127" s="3"/>
      <c r="D2127" s="3"/>
      <c r="E2127" s="1"/>
      <c r="F2127" s="1"/>
      <c r="G2127" s="3"/>
      <c r="H2127" s="3"/>
      <c r="I2127" s="1"/>
      <c r="J2127" s="3"/>
      <c r="K2127" s="3"/>
      <c r="L2127" s="1"/>
      <c r="M2127" s="3"/>
      <c r="N2127" s="1"/>
      <c r="O2127" s="1"/>
      <c r="P2127" s="3"/>
      <c r="Q2127" s="1"/>
      <c r="R2127" s="3"/>
      <c r="S2127" s="3"/>
      <c r="T2127" s="3"/>
      <c r="U2127" s="3"/>
      <c r="V2127" s="3"/>
      <c r="W2127" s="3"/>
      <c r="X2127" s="3"/>
      <c r="Y2127" s="3"/>
    </row>
    <row r="2128" spans="1:25" ht="13" x14ac:dyDescent="0.15">
      <c r="A2128" s="3"/>
      <c r="B2128" s="3"/>
      <c r="C2128" s="3"/>
      <c r="D2128" s="3"/>
      <c r="E2128" s="1"/>
      <c r="F2128" s="1"/>
      <c r="G2128" s="3"/>
      <c r="H2128" s="3"/>
      <c r="I2128" s="1"/>
      <c r="J2128" s="3"/>
      <c r="K2128" s="3"/>
      <c r="L2128" s="1"/>
      <c r="M2128" s="3"/>
      <c r="N2128" s="1"/>
      <c r="O2128" s="1"/>
      <c r="P2128" s="3"/>
      <c r="Q2128" s="1"/>
      <c r="R2128" s="3"/>
      <c r="S2128" s="3"/>
      <c r="T2128" s="3"/>
      <c r="U2128" s="3"/>
      <c r="V2128" s="3"/>
      <c r="W2128" s="3"/>
      <c r="X2128" s="3"/>
      <c r="Y2128" s="3"/>
    </row>
    <row r="2129" spans="1:25" ht="13" x14ac:dyDescent="0.15">
      <c r="A2129" s="3"/>
      <c r="B2129" s="3"/>
      <c r="C2129" s="3"/>
      <c r="D2129" s="3"/>
      <c r="E2129" s="1"/>
      <c r="F2129" s="1"/>
      <c r="G2129" s="3"/>
      <c r="H2129" s="3"/>
      <c r="I2129" s="1"/>
      <c r="J2129" s="3"/>
      <c r="K2129" s="3"/>
      <c r="L2129" s="1"/>
      <c r="M2129" s="3"/>
      <c r="N2129" s="1"/>
      <c r="O2129" s="1"/>
      <c r="P2129" s="3"/>
      <c r="Q2129" s="1"/>
      <c r="R2129" s="3"/>
      <c r="S2129" s="3"/>
      <c r="T2129" s="3"/>
      <c r="U2129" s="3"/>
      <c r="V2129" s="3"/>
      <c r="W2129" s="3"/>
      <c r="X2129" s="3"/>
      <c r="Y2129" s="3"/>
    </row>
    <row r="2130" spans="1:25" ht="13" x14ac:dyDescent="0.15">
      <c r="A2130" s="3"/>
      <c r="B2130" s="3"/>
      <c r="C2130" s="3"/>
      <c r="D2130" s="3"/>
      <c r="E2130" s="1"/>
      <c r="F2130" s="1"/>
      <c r="G2130" s="3"/>
      <c r="H2130" s="3"/>
      <c r="I2130" s="1"/>
      <c r="J2130" s="3"/>
      <c r="K2130" s="3"/>
      <c r="L2130" s="1"/>
      <c r="M2130" s="3"/>
      <c r="N2130" s="1"/>
      <c r="O2130" s="1"/>
      <c r="P2130" s="3"/>
      <c r="Q2130" s="1"/>
      <c r="R2130" s="3"/>
      <c r="S2130" s="3"/>
      <c r="T2130" s="3"/>
      <c r="U2130" s="3"/>
      <c r="V2130" s="3"/>
      <c r="W2130" s="3"/>
      <c r="X2130" s="3"/>
      <c r="Y2130" s="3"/>
    </row>
    <row r="2131" spans="1:25" ht="13" x14ac:dyDescent="0.15">
      <c r="A2131" s="3"/>
      <c r="B2131" s="3"/>
      <c r="C2131" s="3"/>
      <c r="D2131" s="3"/>
      <c r="E2131" s="1"/>
      <c r="F2131" s="1"/>
      <c r="G2131" s="3"/>
      <c r="H2131" s="3"/>
      <c r="I2131" s="1"/>
      <c r="J2131" s="3"/>
      <c r="K2131" s="3"/>
      <c r="L2131" s="1"/>
      <c r="M2131" s="3"/>
      <c r="N2131" s="1"/>
      <c r="O2131" s="1"/>
      <c r="P2131" s="3"/>
      <c r="Q2131" s="1"/>
      <c r="R2131" s="3"/>
      <c r="S2131" s="3"/>
      <c r="T2131" s="3"/>
      <c r="U2131" s="3"/>
      <c r="V2131" s="3"/>
      <c r="W2131" s="3"/>
      <c r="X2131" s="3"/>
      <c r="Y2131" s="3"/>
    </row>
    <row r="2132" spans="1:25" ht="13" x14ac:dyDescent="0.15">
      <c r="A2132" s="3"/>
      <c r="B2132" s="3"/>
      <c r="C2132" s="3"/>
      <c r="D2132" s="3"/>
      <c r="E2132" s="1"/>
      <c r="F2132" s="1"/>
      <c r="G2132" s="3"/>
      <c r="H2132" s="3"/>
      <c r="I2132" s="1"/>
      <c r="J2132" s="3"/>
      <c r="K2132" s="3"/>
      <c r="L2132" s="1"/>
      <c r="M2132" s="3"/>
      <c r="N2132" s="1"/>
      <c r="O2132" s="1"/>
      <c r="P2132" s="3"/>
      <c r="Q2132" s="1"/>
      <c r="R2132" s="3"/>
      <c r="S2132" s="3"/>
      <c r="T2132" s="3"/>
      <c r="U2132" s="3"/>
      <c r="V2132" s="3"/>
      <c r="W2132" s="3"/>
      <c r="X2132" s="3"/>
      <c r="Y2132" s="3"/>
    </row>
    <row r="2133" spans="1:25" ht="13" x14ac:dyDescent="0.15">
      <c r="A2133" s="3"/>
      <c r="B2133" s="3"/>
      <c r="C2133" s="3"/>
      <c r="D2133" s="3"/>
      <c r="E2133" s="1"/>
      <c r="F2133" s="1"/>
      <c r="G2133" s="3"/>
      <c r="H2133" s="3"/>
      <c r="I2133" s="1"/>
      <c r="J2133" s="3"/>
      <c r="K2133" s="3"/>
      <c r="L2133" s="1"/>
      <c r="M2133" s="3"/>
      <c r="N2133" s="1"/>
      <c r="O2133" s="1"/>
      <c r="P2133" s="3"/>
      <c r="Q2133" s="1"/>
      <c r="R2133" s="3"/>
      <c r="S2133" s="3"/>
      <c r="T2133" s="3"/>
      <c r="U2133" s="3"/>
      <c r="V2133" s="3"/>
      <c r="W2133" s="3"/>
      <c r="X2133" s="3"/>
      <c r="Y2133" s="3"/>
    </row>
    <row r="2134" spans="1:25" ht="13" x14ac:dyDescent="0.15">
      <c r="A2134" s="3"/>
      <c r="B2134" s="3"/>
      <c r="C2134" s="3"/>
      <c r="D2134" s="3"/>
      <c r="E2134" s="1"/>
      <c r="F2134" s="1"/>
      <c r="G2134" s="3"/>
      <c r="H2134" s="3"/>
      <c r="I2134" s="1"/>
      <c r="J2134" s="3"/>
      <c r="K2134" s="3"/>
      <c r="L2134" s="1"/>
      <c r="M2134" s="3"/>
      <c r="N2134" s="1"/>
      <c r="O2134" s="1"/>
      <c r="P2134" s="3"/>
      <c r="Q2134" s="1"/>
      <c r="R2134" s="3"/>
      <c r="S2134" s="3"/>
      <c r="T2134" s="3"/>
      <c r="U2134" s="3"/>
      <c r="V2134" s="3"/>
      <c r="W2134" s="3"/>
      <c r="X2134" s="3"/>
      <c r="Y2134" s="3"/>
    </row>
    <row r="2135" spans="1:25" ht="13" x14ac:dyDescent="0.15">
      <c r="A2135" s="3"/>
      <c r="B2135" s="3"/>
      <c r="C2135" s="3"/>
      <c r="D2135" s="3"/>
      <c r="E2135" s="1"/>
      <c r="F2135" s="1"/>
      <c r="G2135" s="3"/>
      <c r="H2135" s="3"/>
      <c r="I2135" s="1"/>
      <c r="J2135" s="3"/>
      <c r="K2135" s="3"/>
      <c r="L2135" s="1"/>
      <c r="M2135" s="3"/>
      <c r="N2135" s="1"/>
      <c r="O2135" s="1"/>
      <c r="P2135" s="3"/>
      <c r="Q2135" s="1"/>
      <c r="R2135" s="3"/>
      <c r="S2135" s="3"/>
      <c r="T2135" s="3"/>
      <c r="U2135" s="3"/>
      <c r="V2135" s="3"/>
      <c r="W2135" s="3"/>
      <c r="X2135" s="3"/>
      <c r="Y2135" s="3"/>
    </row>
    <row r="2136" spans="1:25" ht="13" x14ac:dyDescent="0.15">
      <c r="A2136" s="3"/>
      <c r="B2136" s="3"/>
      <c r="C2136" s="3"/>
      <c r="D2136" s="3"/>
      <c r="E2136" s="1"/>
      <c r="F2136" s="1"/>
      <c r="G2136" s="3"/>
      <c r="H2136" s="3"/>
      <c r="I2136" s="1"/>
      <c r="J2136" s="3"/>
      <c r="K2136" s="3"/>
      <c r="L2136" s="1"/>
      <c r="M2136" s="3"/>
      <c r="N2136" s="1"/>
      <c r="O2136" s="1"/>
      <c r="P2136" s="3"/>
      <c r="Q2136" s="1"/>
      <c r="R2136" s="3"/>
      <c r="S2136" s="3"/>
      <c r="T2136" s="3"/>
      <c r="U2136" s="3"/>
      <c r="V2136" s="3"/>
      <c r="W2136" s="3"/>
      <c r="X2136" s="3"/>
      <c r="Y2136" s="3"/>
    </row>
    <row r="2137" spans="1:25" ht="13" x14ac:dyDescent="0.15">
      <c r="A2137" s="3"/>
      <c r="B2137" s="3"/>
      <c r="C2137" s="3"/>
      <c r="D2137" s="3"/>
      <c r="E2137" s="1"/>
      <c r="F2137" s="1"/>
      <c r="G2137" s="3"/>
      <c r="H2137" s="3"/>
      <c r="I2137" s="1"/>
      <c r="J2137" s="3"/>
      <c r="K2137" s="3"/>
      <c r="L2137" s="1"/>
      <c r="M2137" s="3"/>
      <c r="N2137" s="1"/>
      <c r="O2137" s="1"/>
      <c r="P2137" s="3"/>
      <c r="Q2137" s="1"/>
      <c r="R2137" s="3"/>
      <c r="S2137" s="3"/>
      <c r="T2137" s="3"/>
      <c r="U2137" s="3"/>
      <c r="V2137" s="3"/>
      <c r="W2137" s="3"/>
      <c r="X2137" s="3"/>
      <c r="Y2137" s="3"/>
    </row>
    <row r="2138" spans="1:25" ht="13" x14ac:dyDescent="0.15">
      <c r="A2138" s="3"/>
      <c r="B2138" s="3"/>
      <c r="C2138" s="3"/>
      <c r="D2138" s="3"/>
      <c r="E2138" s="1"/>
      <c r="F2138" s="1"/>
      <c r="G2138" s="3"/>
      <c r="H2138" s="3"/>
      <c r="I2138" s="1"/>
      <c r="J2138" s="3"/>
      <c r="K2138" s="3"/>
      <c r="L2138" s="1"/>
      <c r="M2138" s="3"/>
      <c r="N2138" s="1"/>
      <c r="O2138" s="1"/>
      <c r="P2138" s="3"/>
      <c r="Q2138" s="1"/>
      <c r="R2138" s="3"/>
      <c r="S2138" s="3"/>
      <c r="T2138" s="3"/>
      <c r="U2138" s="3"/>
      <c r="V2138" s="3"/>
      <c r="W2138" s="3"/>
      <c r="X2138" s="3"/>
      <c r="Y2138" s="3"/>
    </row>
    <row r="2139" spans="1:25" ht="13" x14ac:dyDescent="0.15">
      <c r="A2139" s="3"/>
      <c r="B2139" s="3"/>
      <c r="C2139" s="3"/>
      <c r="D2139" s="3"/>
      <c r="E2139" s="1"/>
      <c r="F2139" s="1"/>
      <c r="G2139" s="3"/>
      <c r="H2139" s="3"/>
      <c r="I2139" s="1"/>
      <c r="J2139" s="3"/>
      <c r="K2139" s="3"/>
      <c r="L2139" s="1"/>
      <c r="M2139" s="3"/>
      <c r="N2139" s="1"/>
      <c r="O2139" s="1"/>
      <c r="P2139" s="3"/>
      <c r="Q2139" s="1"/>
      <c r="R2139" s="3"/>
      <c r="S2139" s="3"/>
      <c r="T2139" s="3"/>
      <c r="U2139" s="3"/>
      <c r="V2139" s="3"/>
      <c r="W2139" s="3"/>
      <c r="X2139" s="3"/>
      <c r="Y2139" s="3"/>
    </row>
    <row r="2140" spans="1:25" ht="13" x14ac:dyDescent="0.15">
      <c r="A2140" s="3"/>
      <c r="B2140" s="3"/>
      <c r="C2140" s="3"/>
      <c r="D2140" s="3"/>
      <c r="E2140" s="1"/>
      <c r="F2140" s="1"/>
      <c r="G2140" s="3"/>
      <c r="H2140" s="3"/>
      <c r="I2140" s="1"/>
      <c r="J2140" s="3"/>
      <c r="K2140" s="3"/>
      <c r="L2140" s="1"/>
      <c r="M2140" s="3"/>
      <c r="N2140" s="1"/>
      <c r="O2140" s="1"/>
      <c r="P2140" s="3"/>
      <c r="Q2140" s="1"/>
      <c r="R2140" s="3"/>
      <c r="S2140" s="3"/>
      <c r="T2140" s="3"/>
      <c r="U2140" s="3"/>
      <c r="V2140" s="3"/>
      <c r="W2140" s="3"/>
      <c r="X2140" s="3"/>
      <c r="Y2140" s="3"/>
    </row>
    <row r="2141" spans="1:25" ht="13" x14ac:dyDescent="0.15">
      <c r="A2141" s="3"/>
      <c r="B2141" s="3"/>
      <c r="C2141" s="3"/>
      <c r="D2141" s="3"/>
      <c r="E2141" s="1"/>
      <c r="F2141" s="1"/>
      <c r="G2141" s="3"/>
      <c r="H2141" s="3"/>
      <c r="I2141" s="1"/>
      <c r="J2141" s="3"/>
      <c r="K2141" s="3"/>
      <c r="L2141" s="1"/>
      <c r="M2141" s="3"/>
      <c r="N2141" s="1"/>
      <c r="O2141" s="1"/>
      <c r="P2141" s="3"/>
      <c r="Q2141" s="1"/>
      <c r="R2141" s="3"/>
      <c r="S2141" s="3"/>
      <c r="T2141" s="3"/>
      <c r="U2141" s="3"/>
      <c r="V2141" s="3"/>
      <c r="W2141" s="3"/>
      <c r="X2141" s="3"/>
      <c r="Y2141" s="3"/>
    </row>
    <row r="2142" spans="1:25" ht="13" x14ac:dyDescent="0.15">
      <c r="A2142" s="3"/>
      <c r="B2142" s="3"/>
      <c r="C2142" s="3"/>
      <c r="D2142" s="3"/>
      <c r="E2142" s="1"/>
      <c r="F2142" s="1"/>
      <c r="G2142" s="3"/>
      <c r="H2142" s="3"/>
      <c r="I2142" s="1"/>
      <c r="J2142" s="3"/>
      <c r="K2142" s="3"/>
      <c r="L2142" s="1"/>
      <c r="M2142" s="3"/>
      <c r="N2142" s="1"/>
      <c r="O2142" s="1"/>
      <c r="P2142" s="3"/>
      <c r="Q2142" s="1"/>
      <c r="R2142" s="3"/>
      <c r="S2142" s="3"/>
      <c r="T2142" s="3"/>
      <c r="U2142" s="3"/>
      <c r="V2142" s="3"/>
      <c r="W2142" s="3"/>
      <c r="X2142" s="3"/>
      <c r="Y2142" s="3"/>
    </row>
    <row r="2143" spans="1:25" ht="13" x14ac:dyDescent="0.15">
      <c r="A2143" s="3"/>
      <c r="B2143" s="3"/>
      <c r="C2143" s="3"/>
      <c r="D2143" s="3"/>
      <c r="E2143" s="1"/>
      <c r="F2143" s="1"/>
      <c r="G2143" s="3"/>
      <c r="H2143" s="3"/>
      <c r="I2143" s="1"/>
      <c r="J2143" s="3"/>
      <c r="K2143" s="3"/>
      <c r="L2143" s="1"/>
      <c r="M2143" s="3"/>
      <c r="N2143" s="1"/>
      <c r="O2143" s="1"/>
      <c r="P2143" s="3"/>
      <c r="Q2143" s="1"/>
      <c r="R2143" s="3"/>
      <c r="S2143" s="3"/>
      <c r="T2143" s="3"/>
      <c r="U2143" s="3"/>
      <c r="V2143" s="3"/>
      <c r="W2143" s="3"/>
      <c r="X2143" s="3"/>
      <c r="Y2143" s="3"/>
    </row>
    <row r="2144" spans="1:25" ht="13" x14ac:dyDescent="0.15">
      <c r="A2144" s="3"/>
      <c r="B2144" s="3"/>
      <c r="C2144" s="3"/>
      <c r="D2144" s="3"/>
      <c r="E2144" s="1"/>
      <c r="F2144" s="1"/>
      <c r="G2144" s="3"/>
      <c r="H2144" s="3"/>
      <c r="I2144" s="1"/>
      <c r="J2144" s="3"/>
      <c r="K2144" s="3"/>
      <c r="L2144" s="1"/>
      <c r="M2144" s="3"/>
      <c r="N2144" s="1"/>
      <c r="O2144" s="1"/>
      <c r="P2144" s="3"/>
      <c r="Q2144" s="1"/>
      <c r="R2144" s="3"/>
      <c r="S2144" s="3"/>
      <c r="T2144" s="3"/>
      <c r="U2144" s="3"/>
      <c r="V2144" s="3"/>
      <c r="W2144" s="3"/>
      <c r="X2144" s="3"/>
      <c r="Y2144" s="3"/>
    </row>
    <row r="2145" spans="1:25" ht="13" x14ac:dyDescent="0.15">
      <c r="A2145" s="3"/>
      <c r="B2145" s="3"/>
      <c r="C2145" s="3"/>
      <c r="D2145" s="3"/>
      <c r="E2145" s="1"/>
      <c r="F2145" s="1"/>
      <c r="G2145" s="3"/>
      <c r="H2145" s="3"/>
      <c r="I2145" s="1"/>
      <c r="J2145" s="3"/>
      <c r="K2145" s="3"/>
      <c r="L2145" s="1"/>
      <c r="M2145" s="3"/>
      <c r="N2145" s="1"/>
      <c r="O2145" s="1"/>
      <c r="P2145" s="3"/>
      <c r="Q2145" s="1"/>
      <c r="R2145" s="3"/>
      <c r="S2145" s="3"/>
      <c r="T2145" s="3"/>
      <c r="U2145" s="3"/>
      <c r="V2145" s="3"/>
      <c r="W2145" s="3"/>
      <c r="X2145" s="3"/>
      <c r="Y2145" s="3"/>
    </row>
    <row r="2146" spans="1:25" ht="13" x14ac:dyDescent="0.15">
      <c r="A2146" s="3"/>
      <c r="B2146" s="3"/>
      <c r="C2146" s="3"/>
      <c r="D2146" s="3"/>
      <c r="E2146" s="1"/>
      <c r="F2146" s="1"/>
      <c r="G2146" s="3"/>
      <c r="H2146" s="3"/>
      <c r="I2146" s="1"/>
      <c r="J2146" s="3"/>
      <c r="K2146" s="3"/>
      <c r="L2146" s="1"/>
      <c r="M2146" s="3"/>
      <c r="N2146" s="1"/>
      <c r="O2146" s="1"/>
      <c r="P2146" s="3"/>
      <c r="Q2146" s="1"/>
      <c r="R2146" s="3"/>
      <c r="S2146" s="3"/>
      <c r="T2146" s="3"/>
      <c r="U2146" s="3"/>
      <c r="V2146" s="3"/>
      <c r="W2146" s="3"/>
      <c r="X2146" s="3"/>
      <c r="Y2146" s="3"/>
    </row>
    <row r="2147" spans="1:25" ht="13" x14ac:dyDescent="0.15">
      <c r="A2147" s="3"/>
      <c r="B2147" s="3"/>
      <c r="C2147" s="3"/>
      <c r="D2147" s="3"/>
      <c r="E2147" s="1"/>
      <c r="F2147" s="1"/>
      <c r="G2147" s="3"/>
      <c r="H2147" s="3"/>
      <c r="I2147" s="1"/>
      <c r="J2147" s="3"/>
      <c r="K2147" s="3"/>
      <c r="L2147" s="1"/>
      <c r="M2147" s="3"/>
      <c r="N2147" s="1"/>
      <c r="O2147" s="1"/>
      <c r="P2147" s="3"/>
      <c r="Q2147" s="1"/>
      <c r="R2147" s="3"/>
      <c r="S2147" s="3"/>
      <c r="T2147" s="3"/>
      <c r="U2147" s="3"/>
      <c r="V2147" s="3"/>
      <c r="W2147" s="3"/>
      <c r="X2147" s="3"/>
      <c r="Y2147" s="3"/>
    </row>
    <row r="2148" spans="1:25" ht="13" x14ac:dyDescent="0.15">
      <c r="A2148" s="3"/>
      <c r="B2148" s="3"/>
      <c r="C2148" s="3"/>
      <c r="D2148" s="3"/>
      <c r="E2148" s="1"/>
      <c r="F2148" s="1"/>
      <c r="G2148" s="3"/>
      <c r="H2148" s="3"/>
      <c r="I2148" s="1"/>
      <c r="J2148" s="3"/>
      <c r="K2148" s="3"/>
      <c r="L2148" s="1"/>
      <c r="M2148" s="3"/>
      <c r="N2148" s="1"/>
      <c r="O2148" s="1"/>
      <c r="P2148" s="3"/>
      <c r="Q2148" s="1"/>
      <c r="R2148" s="3"/>
      <c r="S2148" s="3"/>
      <c r="T2148" s="3"/>
      <c r="U2148" s="3"/>
      <c r="V2148" s="3"/>
      <c r="W2148" s="3"/>
      <c r="X2148" s="3"/>
      <c r="Y2148" s="3"/>
    </row>
    <row r="2149" spans="1:25" ht="13" x14ac:dyDescent="0.15">
      <c r="A2149" s="3"/>
      <c r="B2149" s="3"/>
      <c r="C2149" s="3"/>
      <c r="D2149" s="3"/>
      <c r="E2149" s="1"/>
      <c r="F2149" s="1"/>
      <c r="G2149" s="3"/>
      <c r="H2149" s="3"/>
      <c r="I2149" s="1"/>
      <c r="J2149" s="3"/>
      <c r="K2149" s="3"/>
      <c r="L2149" s="1"/>
      <c r="M2149" s="3"/>
      <c r="N2149" s="1"/>
      <c r="O2149" s="1"/>
      <c r="P2149" s="3"/>
      <c r="Q2149" s="1"/>
      <c r="R2149" s="3"/>
      <c r="S2149" s="3"/>
      <c r="T2149" s="3"/>
      <c r="U2149" s="3"/>
      <c r="V2149" s="3"/>
      <c r="W2149" s="3"/>
      <c r="X2149" s="3"/>
      <c r="Y2149" s="3"/>
    </row>
    <row r="2150" spans="1:25" ht="13" x14ac:dyDescent="0.15">
      <c r="A2150" s="3"/>
      <c r="B2150" s="3"/>
      <c r="C2150" s="3"/>
      <c r="D2150" s="3"/>
      <c r="E2150" s="1"/>
      <c r="F2150" s="1"/>
      <c r="G2150" s="3"/>
      <c r="H2150" s="3"/>
      <c r="I2150" s="1"/>
      <c r="J2150" s="3"/>
      <c r="K2150" s="3"/>
      <c r="L2150" s="1"/>
      <c r="M2150" s="3"/>
      <c r="N2150" s="1"/>
      <c r="O2150" s="1"/>
      <c r="P2150" s="3"/>
      <c r="Q2150" s="1"/>
      <c r="R2150" s="3"/>
      <c r="S2150" s="3"/>
      <c r="T2150" s="3"/>
      <c r="U2150" s="3"/>
      <c r="V2150" s="3"/>
      <c r="W2150" s="3"/>
      <c r="X2150" s="3"/>
      <c r="Y2150" s="3"/>
    </row>
    <row r="2151" spans="1:25" ht="13" x14ac:dyDescent="0.15">
      <c r="A2151" s="3"/>
      <c r="B2151" s="3"/>
      <c r="C2151" s="3"/>
      <c r="D2151" s="3"/>
      <c r="E2151" s="1"/>
      <c r="F2151" s="1"/>
      <c r="G2151" s="3"/>
      <c r="H2151" s="3"/>
      <c r="I2151" s="1"/>
      <c r="J2151" s="3"/>
      <c r="K2151" s="3"/>
      <c r="L2151" s="1"/>
      <c r="M2151" s="3"/>
      <c r="N2151" s="1"/>
      <c r="O2151" s="1"/>
      <c r="P2151" s="3"/>
      <c r="Q2151" s="1"/>
      <c r="R2151" s="3"/>
      <c r="S2151" s="3"/>
      <c r="T2151" s="3"/>
      <c r="U2151" s="3"/>
      <c r="V2151" s="3"/>
      <c r="W2151" s="3"/>
      <c r="X2151" s="3"/>
      <c r="Y2151" s="3"/>
    </row>
    <row r="2152" spans="1:25" ht="13" x14ac:dyDescent="0.15">
      <c r="A2152" s="3"/>
      <c r="B2152" s="3"/>
      <c r="C2152" s="3"/>
      <c r="D2152" s="3"/>
      <c r="E2152" s="1"/>
      <c r="F2152" s="1"/>
      <c r="G2152" s="3"/>
      <c r="H2152" s="3"/>
      <c r="I2152" s="1"/>
      <c r="J2152" s="3"/>
      <c r="K2152" s="3"/>
      <c r="L2152" s="1"/>
      <c r="M2152" s="3"/>
      <c r="N2152" s="1"/>
      <c r="O2152" s="1"/>
      <c r="P2152" s="3"/>
      <c r="Q2152" s="1"/>
      <c r="R2152" s="3"/>
      <c r="S2152" s="3"/>
      <c r="T2152" s="3"/>
      <c r="U2152" s="3"/>
      <c r="V2152" s="3"/>
      <c r="W2152" s="3"/>
      <c r="X2152" s="3"/>
      <c r="Y2152" s="3"/>
    </row>
    <row r="2153" spans="1:25" ht="13" x14ac:dyDescent="0.15">
      <c r="A2153" s="3"/>
      <c r="B2153" s="3"/>
      <c r="C2153" s="3"/>
      <c r="D2153" s="3"/>
      <c r="E2153" s="1"/>
      <c r="F2153" s="1"/>
      <c r="G2153" s="3"/>
      <c r="H2153" s="3"/>
      <c r="I2153" s="1"/>
      <c r="J2153" s="3"/>
      <c r="K2153" s="3"/>
      <c r="L2153" s="1"/>
      <c r="M2153" s="3"/>
      <c r="N2153" s="1"/>
      <c r="O2153" s="1"/>
      <c r="P2153" s="3"/>
      <c r="Q2153" s="1"/>
      <c r="R2153" s="3"/>
      <c r="S2153" s="3"/>
      <c r="T2153" s="3"/>
      <c r="U2153" s="3"/>
      <c r="V2153" s="3"/>
      <c r="W2153" s="3"/>
      <c r="X2153" s="3"/>
      <c r="Y2153" s="3"/>
    </row>
    <row r="2154" spans="1:25" ht="13" x14ac:dyDescent="0.15">
      <c r="A2154" s="3"/>
      <c r="B2154" s="3"/>
      <c r="C2154" s="3"/>
      <c r="D2154" s="3"/>
      <c r="E2154" s="1"/>
      <c r="F2154" s="1"/>
      <c r="G2154" s="3"/>
      <c r="H2154" s="3"/>
      <c r="I2154" s="1"/>
      <c r="J2154" s="3"/>
      <c r="K2154" s="3"/>
      <c r="L2154" s="1"/>
      <c r="M2154" s="3"/>
      <c r="N2154" s="1"/>
      <c r="O2154" s="1"/>
      <c r="P2154" s="3"/>
      <c r="Q2154" s="1"/>
      <c r="R2154" s="3"/>
      <c r="S2154" s="3"/>
      <c r="T2154" s="3"/>
      <c r="U2154" s="3"/>
      <c r="V2154" s="3"/>
      <c r="W2154" s="3"/>
      <c r="X2154" s="3"/>
      <c r="Y2154" s="3"/>
    </row>
    <row r="2155" spans="1:25" ht="13" x14ac:dyDescent="0.15">
      <c r="A2155" s="3"/>
      <c r="B2155" s="3"/>
      <c r="C2155" s="3"/>
      <c r="D2155" s="3"/>
      <c r="E2155" s="1"/>
      <c r="F2155" s="1"/>
      <c r="G2155" s="3"/>
      <c r="H2155" s="3"/>
      <c r="I2155" s="1"/>
      <c r="J2155" s="3"/>
      <c r="K2155" s="3"/>
      <c r="L2155" s="1"/>
      <c r="M2155" s="3"/>
      <c r="N2155" s="1"/>
      <c r="O2155" s="1"/>
      <c r="P2155" s="3"/>
      <c r="Q2155" s="1"/>
      <c r="R2155" s="3"/>
      <c r="S2155" s="3"/>
      <c r="T2155" s="3"/>
      <c r="U2155" s="3"/>
      <c r="V2155" s="3"/>
      <c r="W2155" s="3"/>
      <c r="X2155" s="3"/>
      <c r="Y2155" s="3"/>
    </row>
    <row r="2156" spans="1:25" ht="13" x14ac:dyDescent="0.15">
      <c r="A2156" s="3"/>
      <c r="B2156" s="3"/>
      <c r="C2156" s="3"/>
      <c r="D2156" s="3"/>
      <c r="E2156" s="1"/>
      <c r="F2156" s="1"/>
      <c r="G2156" s="3"/>
      <c r="H2156" s="3"/>
      <c r="I2156" s="1"/>
      <c r="J2156" s="3"/>
      <c r="K2156" s="3"/>
      <c r="L2156" s="1"/>
      <c r="M2156" s="3"/>
      <c r="N2156" s="1"/>
      <c r="O2156" s="1"/>
      <c r="P2156" s="3"/>
      <c r="Q2156" s="1"/>
      <c r="R2156" s="3"/>
      <c r="S2156" s="3"/>
      <c r="T2156" s="3"/>
      <c r="U2156" s="3"/>
      <c r="V2156" s="3"/>
      <c r="W2156" s="3"/>
      <c r="X2156" s="3"/>
      <c r="Y2156" s="3"/>
    </row>
    <row r="2157" spans="1:25" ht="13" x14ac:dyDescent="0.15">
      <c r="A2157" s="3"/>
      <c r="B2157" s="3"/>
      <c r="C2157" s="3"/>
      <c r="D2157" s="3"/>
      <c r="E2157" s="1"/>
      <c r="F2157" s="1"/>
      <c r="G2157" s="3"/>
      <c r="H2157" s="3"/>
      <c r="I2157" s="1"/>
      <c r="J2157" s="3"/>
      <c r="K2157" s="3"/>
      <c r="L2157" s="1"/>
      <c r="M2157" s="3"/>
      <c r="N2157" s="1"/>
      <c r="O2157" s="1"/>
      <c r="P2157" s="3"/>
      <c r="Q2157" s="1"/>
      <c r="R2157" s="3"/>
      <c r="S2157" s="3"/>
      <c r="T2157" s="3"/>
      <c r="U2157" s="3"/>
      <c r="V2157" s="3"/>
      <c r="W2157" s="3"/>
      <c r="X2157" s="3"/>
      <c r="Y2157" s="3"/>
    </row>
    <row r="2158" spans="1:25" ht="13" x14ac:dyDescent="0.15">
      <c r="A2158" s="3"/>
      <c r="B2158" s="3"/>
      <c r="C2158" s="3"/>
      <c r="D2158" s="3"/>
      <c r="E2158" s="1"/>
      <c r="F2158" s="1"/>
      <c r="G2158" s="3"/>
      <c r="H2158" s="3"/>
      <c r="I2158" s="1"/>
      <c r="J2158" s="3"/>
      <c r="K2158" s="3"/>
      <c r="L2158" s="1"/>
      <c r="M2158" s="3"/>
      <c r="N2158" s="1"/>
      <c r="O2158" s="1"/>
      <c r="P2158" s="3"/>
      <c r="Q2158" s="1"/>
      <c r="R2158" s="3"/>
      <c r="S2158" s="3"/>
      <c r="T2158" s="3"/>
      <c r="U2158" s="3"/>
      <c r="V2158" s="3"/>
      <c r="W2158" s="3"/>
      <c r="X2158" s="3"/>
      <c r="Y2158" s="3"/>
    </row>
  </sheetData>
  <customSheetViews>
    <customSheetView guid="{DDB26AC4-5828-4FEB-9BFB-990B57A8F90C}" filter="1" showAutoFilter="1">
      <pageMargins left="0.7" right="0.7" top="0.75" bottom="0.75" header="0.3" footer="0.3"/>
      <autoFilter ref="A1:Z2158" xr:uid="{4126709B-ACBA-584E-AE71-B4272274EDE4}"/>
    </customSheetView>
  </customSheetViews>
  <hyperlinks>
    <hyperlink ref="D189" r:id="rId1" xr:uid="{00000000-0004-0000-0000-000000000000}"/>
    <hyperlink ref="D248" r:id="rId2" xr:uid="{00000000-0004-0000-0000-000001000000}"/>
    <hyperlink ref="D321" r:id="rId3" xr:uid="{00000000-0004-0000-0000-000002000000}"/>
    <hyperlink ref="D419" r:id="rId4" xr:uid="{00000000-0004-0000-0000-000003000000}"/>
    <hyperlink ref="D458" r:id="rId5" xr:uid="{00000000-0004-0000-0000-000004000000}"/>
    <hyperlink ref="D542" r:id="rId6" xr:uid="{00000000-0004-0000-0000-000005000000}"/>
    <hyperlink ref="D544" r:id="rId7" xr:uid="{00000000-0004-0000-0000-000006000000}"/>
    <hyperlink ref="D670" r:id="rId8" xr:uid="{00000000-0004-0000-0000-000007000000}"/>
    <hyperlink ref="D709" r:id="rId9" xr:uid="{00000000-0004-0000-0000-000008000000}"/>
    <hyperlink ref="D828" r:id="rId10" xr:uid="{00000000-0004-0000-0000-00000A000000}"/>
    <hyperlink ref="D847" r:id="rId11" xr:uid="{00000000-0004-0000-0000-00000B000000}"/>
    <hyperlink ref="D856" r:id="rId12" xr:uid="{00000000-0004-0000-0000-00000C000000}"/>
    <hyperlink ref="D874" r:id="rId13" xr:uid="{00000000-0004-0000-0000-00000D000000}"/>
    <hyperlink ref="D923" r:id="rId14" xr:uid="{00000000-0004-0000-0000-00000E000000}"/>
    <hyperlink ref="D942" r:id="rId15" xr:uid="{00000000-0004-0000-0000-00000F000000}"/>
    <hyperlink ref="D953" r:id="rId16" xr:uid="{00000000-0004-0000-0000-000010000000}"/>
    <hyperlink ref="D985" r:id="rId17" xr:uid="{00000000-0004-0000-0000-000011000000}"/>
    <hyperlink ref="D996" r:id="rId18" xr:uid="{00000000-0004-0000-0000-000013000000}"/>
    <hyperlink ref="D1000" r:id="rId19" xr:uid="{00000000-0004-0000-0000-000014000000}"/>
    <hyperlink ref="D1074" r:id="rId20" xr:uid="{00000000-0004-0000-0000-000015000000}"/>
    <hyperlink ref="D1087" r:id="rId21" xr:uid="{00000000-0004-0000-0000-000016000000}"/>
    <hyperlink ref="D1145" r:id="rId22" xr:uid="{00000000-0004-0000-0000-000017000000}"/>
    <hyperlink ref="D1163" r:id="rId23" xr:uid="{00000000-0004-0000-0000-000018000000}"/>
    <hyperlink ref="D1239" r:id="rId24" xr:uid="{00000000-0004-0000-0000-000019000000}"/>
    <hyperlink ref="D1268" r:id="rId25" xr:uid="{00000000-0004-0000-0000-00001A000000}"/>
    <hyperlink ref="D1278" r:id="rId26" xr:uid="{00000000-0004-0000-0000-00001B000000}"/>
    <hyperlink ref="D1295" r:id="rId27" xr:uid="{00000000-0004-0000-0000-00001C000000}"/>
    <hyperlink ref="D1313" r:id="rId28" xr:uid="{00000000-0004-0000-0000-00001D000000}"/>
    <hyperlink ref="D1331" r:id="rId29" xr:uid="{00000000-0004-0000-0000-00001E000000}"/>
    <hyperlink ref="D1366" r:id="rId30" xr:uid="{00000000-0004-0000-0000-00001F000000}"/>
    <hyperlink ref="D1401" r:id="rId31" xr:uid="{00000000-0004-0000-0000-000020000000}"/>
    <hyperlink ref="D1403" r:id="rId32" xr:uid="{00000000-0004-0000-0000-000021000000}"/>
    <hyperlink ref="D1405" r:id="rId33" xr:uid="{00000000-0004-0000-0000-000022000000}"/>
    <hyperlink ref="D1411" r:id="rId34" xr:uid="{00000000-0004-0000-0000-000023000000}"/>
    <hyperlink ref="D1423" r:id="rId35" xr:uid="{00000000-0004-0000-0000-000024000000}"/>
    <hyperlink ref="D1441" r:id="rId36" xr:uid="{00000000-0004-0000-0000-000025000000}"/>
    <hyperlink ref="D1452" r:id="rId37" xr:uid="{00000000-0004-0000-0000-000026000000}"/>
    <hyperlink ref="D1454" r:id="rId38" xr:uid="{00000000-0004-0000-0000-000027000000}"/>
    <hyperlink ref="D1481" r:id="rId39" xr:uid="{00000000-0004-0000-0000-000028000000}"/>
    <hyperlink ref="D1509" r:id="rId40" xr:uid="{00000000-0004-0000-0000-000029000000}"/>
    <hyperlink ref="D1542" r:id="rId41" xr:uid="{00000000-0004-0000-0000-00002A000000}"/>
    <hyperlink ref="D1566" r:id="rId42" xr:uid="{00000000-0004-0000-0000-00002B000000}"/>
    <hyperlink ref="D1606" r:id="rId43" xr:uid="{00000000-0004-0000-0000-00002C000000}"/>
    <hyperlink ref="D1634" r:id="rId44" xr:uid="{00000000-0004-0000-0000-00002D000000}"/>
    <hyperlink ref="D1650" r:id="rId45" xr:uid="{00000000-0004-0000-0000-00002E000000}"/>
    <hyperlink ref="D1659" r:id="rId46" xr:uid="{00000000-0004-0000-0000-00002F000000}"/>
    <hyperlink ref="D1676" r:id="rId47" xr:uid="{00000000-0004-0000-0000-000030000000}"/>
    <hyperlink ref="D1688" r:id="rId48" xr:uid="{00000000-0004-0000-0000-000031000000}"/>
    <hyperlink ref="D1690" r:id="rId49" xr:uid="{00000000-0004-0000-0000-000032000000}"/>
    <hyperlink ref="D1737" r:id="rId50" xr:uid="{00000000-0004-0000-0000-000033000000}"/>
    <hyperlink ref="D1741" r:id="rId51" xr:uid="{00000000-0004-0000-0000-000034000000}"/>
    <hyperlink ref="D1742" r:id="rId52" xr:uid="{00000000-0004-0000-0000-000035000000}"/>
    <hyperlink ref="D1752" r:id="rId53" xr:uid="{00000000-0004-0000-0000-000036000000}"/>
    <hyperlink ref="D1766" r:id="rId54" xr:uid="{00000000-0004-0000-0000-000037000000}"/>
    <hyperlink ref="D1817" r:id="rId55" xr:uid="{00000000-0004-0000-0000-000038000000}"/>
    <hyperlink ref="D1823" r:id="rId56" xr:uid="{00000000-0004-0000-0000-000039000000}"/>
    <hyperlink ref="D1881" r:id="rId57" xr:uid="{00000000-0004-0000-0000-00003A000000}"/>
    <hyperlink ref="D1891" r:id="rId58" xr:uid="{00000000-0004-0000-0000-00003B000000}"/>
    <hyperlink ref="D1896" r:id="rId59" xr:uid="{00000000-0004-0000-0000-00003C000000}"/>
    <hyperlink ref="D1907" r:id="rId60" xr:uid="{00000000-0004-0000-0000-00003D000000}"/>
    <hyperlink ref="D1911" r:id="rId61" xr:uid="{00000000-0004-0000-0000-00003E000000}"/>
    <hyperlink ref="D1912" r:id="rId62" xr:uid="{00000000-0004-0000-0000-00003F000000}"/>
    <hyperlink ref="D1958" r:id="rId63" xr:uid="{00000000-0004-0000-0000-000040000000}"/>
    <hyperlink ref="D2006" r:id="rId64" xr:uid="{00000000-0004-0000-0000-000041000000}"/>
    <hyperlink ref="D2011" r:id="rId65" xr:uid="{00000000-0004-0000-0000-000042000000}"/>
    <hyperlink ref="D2017" r:id="rId66" xr:uid="{00000000-0004-0000-0000-000043000000}"/>
    <hyperlink ref="D2018" r:id="rId67" xr:uid="{00000000-0004-0000-0000-000044000000}"/>
    <hyperlink ref="D2031" r:id="rId68" xr:uid="{00000000-0004-0000-0000-000045000000}"/>
    <hyperlink ref="D2038" r:id="rId69" xr:uid="{00000000-0004-0000-0000-000046000000}"/>
    <hyperlink ref="D2047" r:id="rId70" xr:uid="{00000000-0004-0000-0000-000047000000}"/>
  </hyperlinks>
  <pageMargins left="0.7" right="0.7" top="0.75" bottom="0.75" header="0.3" footer="0.3"/>
  <legacyDrawing r:id="rId7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262"/>
  <sheetViews>
    <sheetView zoomScale="61" workbookViewId="0"/>
  </sheetViews>
  <sheetFormatPr baseColWidth="10" defaultColWidth="12.6640625" defaultRowHeight="15.75" customHeight="1" x14ac:dyDescent="0.15"/>
  <sheetData>
    <row r="1" spans="1:5" x14ac:dyDescent="0.2">
      <c r="A1" s="23" t="s">
        <v>3197</v>
      </c>
      <c r="B1" s="23" t="s">
        <v>3198</v>
      </c>
    </row>
    <row r="2" spans="1:5" x14ac:dyDescent="0.2">
      <c r="A2" s="26">
        <v>42370</v>
      </c>
      <c r="B2" s="25">
        <v>8</v>
      </c>
    </row>
    <row r="3" spans="1:5" x14ac:dyDescent="0.2">
      <c r="A3" s="26">
        <v>42401</v>
      </c>
      <c r="B3" s="25">
        <v>17</v>
      </c>
      <c r="D3" s="21">
        <f>A2</f>
        <v>42370</v>
      </c>
      <c r="E3" s="3">
        <f t="shared" ref="E3:E39" si="0">SUMIFS(B:B,A:A,"&gt;="&amp;D3,A:A,"&lt;"&amp;D4)</f>
        <v>25</v>
      </c>
    </row>
    <row r="4" spans="1:5" x14ac:dyDescent="0.2">
      <c r="A4" s="26">
        <v>42430</v>
      </c>
      <c r="B4" s="25">
        <v>13</v>
      </c>
      <c r="D4" s="21">
        <v>42430</v>
      </c>
      <c r="E4" s="3">
        <f t="shared" si="0"/>
        <v>31</v>
      </c>
    </row>
    <row r="5" spans="1:5" x14ac:dyDescent="0.2">
      <c r="A5" s="26">
        <v>42461</v>
      </c>
      <c r="B5" s="25">
        <v>18</v>
      </c>
      <c r="D5" s="21">
        <v>42491</v>
      </c>
      <c r="E5" s="3">
        <f t="shared" si="0"/>
        <v>18</v>
      </c>
    </row>
    <row r="6" spans="1:5" x14ac:dyDescent="0.2">
      <c r="A6" s="26">
        <v>42491</v>
      </c>
      <c r="B6" s="25">
        <v>13</v>
      </c>
      <c r="D6" s="21">
        <v>42552</v>
      </c>
      <c r="E6" s="3">
        <f t="shared" si="0"/>
        <v>23</v>
      </c>
    </row>
    <row r="7" spans="1:5" x14ac:dyDescent="0.2">
      <c r="A7" s="26">
        <v>42522</v>
      </c>
      <c r="B7" s="25">
        <v>5</v>
      </c>
      <c r="D7" s="21">
        <v>42614</v>
      </c>
      <c r="E7" s="3">
        <f t="shared" si="0"/>
        <v>18</v>
      </c>
    </row>
    <row r="8" spans="1:5" x14ac:dyDescent="0.2">
      <c r="A8" s="26">
        <v>42552</v>
      </c>
      <c r="B8" s="25">
        <v>9</v>
      </c>
      <c r="D8" s="21">
        <v>42675</v>
      </c>
      <c r="E8" s="3">
        <f t="shared" si="0"/>
        <v>13</v>
      </c>
    </row>
    <row r="9" spans="1:5" x14ac:dyDescent="0.2">
      <c r="A9" s="26">
        <v>42583</v>
      </c>
      <c r="B9" s="25">
        <v>14</v>
      </c>
      <c r="D9" s="21">
        <v>42736</v>
      </c>
      <c r="E9" s="3">
        <f t="shared" si="0"/>
        <v>25</v>
      </c>
    </row>
    <row r="10" spans="1:5" x14ac:dyDescent="0.2">
      <c r="A10" s="26">
        <v>42614</v>
      </c>
      <c r="B10" s="25">
        <v>14</v>
      </c>
      <c r="D10" s="21">
        <v>42795</v>
      </c>
      <c r="E10" s="3">
        <f t="shared" si="0"/>
        <v>4</v>
      </c>
    </row>
    <row r="11" spans="1:5" x14ac:dyDescent="0.2">
      <c r="A11" s="26">
        <v>42644</v>
      </c>
      <c r="B11" s="25">
        <v>4</v>
      </c>
      <c r="D11" s="21">
        <v>42856</v>
      </c>
      <c r="E11" s="3">
        <f t="shared" si="0"/>
        <v>4</v>
      </c>
    </row>
    <row r="12" spans="1:5" x14ac:dyDescent="0.2">
      <c r="A12" s="26">
        <v>42675</v>
      </c>
      <c r="B12" s="25">
        <v>9</v>
      </c>
      <c r="D12" s="21">
        <v>42917</v>
      </c>
      <c r="E12" s="3">
        <f t="shared" si="0"/>
        <v>13</v>
      </c>
    </row>
    <row r="13" spans="1:5" x14ac:dyDescent="0.2">
      <c r="A13" s="26">
        <v>42705</v>
      </c>
      <c r="B13" s="25">
        <v>4</v>
      </c>
      <c r="D13" s="21">
        <v>42979</v>
      </c>
      <c r="E13" s="3">
        <f t="shared" si="0"/>
        <v>36</v>
      </c>
    </row>
    <row r="14" spans="1:5" x14ac:dyDescent="0.2">
      <c r="A14" s="26">
        <v>42736</v>
      </c>
      <c r="B14" s="25">
        <v>12</v>
      </c>
      <c r="D14" s="21">
        <v>43040</v>
      </c>
      <c r="E14" s="3">
        <f t="shared" si="0"/>
        <v>12</v>
      </c>
    </row>
    <row r="15" spans="1:5" x14ac:dyDescent="0.2">
      <c r="A15" s="26">
        <v>42767</v>
      </c>
      <c r="B15" s="25">
        <v>13</v>
      </c>
      <c r="D15" s="21">
        <v>43101</v>
      </c>
      <c r="E15" s="3">
        <f t="shared" si="0"/>
        <v>44</v>
      </c>
    </row>
    <row r="16" spans="1:5" x14ac:dyDescent="0.2">
      <c r="A16" s="26">
        <v>42795</v>
      </c>
      <c r="B16" s="25">
        <v>0</v>
      </c>
      <c r="D16" s="21">
        <v>43160</v>
      </c>
      <c r="E16" s="3">
        <f t="shared" si="0"/>
        <v>23</v>
      </c>
    </row>
    <row r="17" spans="1:5" x14ac:dyDescent="0.2">
      <c r="A17" s="26">
        <v>42826</v>
      </c>
      <c r="B17" s="25">
        <v>4</v>
      </c>
      <c r="D17" s="21">
        <v>43221</v>
      </c>
      <c r="E17" s="3">
        <f t="shared" si="0"/>
        <v>35</v>
      </c>
    </row>
    <row r="18" spans="1:5" x14ac:dyDescent="0.2">
      <c r="A18" s="26">
        <v>42856</v>
      </c>
      <c r="B18" s="25">
        <v>0</v>
      </c>
      <c r="D18" s="21">
        <v>43282</v>
      </c>
      <c r="E18" s="3">
        <f t="shared" si="0"/>
        <v>4</v>
      </c>
    </row>
    <row r="19" spans="1:5" x14ac:dyDescent="0.2">
      <c r="A19" s="26">
        <v>42887</v>
      </c>
      <c r="B19" s="25">
        <v>4</v>
      </c>
      <c r="D19" s="21">
        <v>43344</v>
      </c>
      <c r="E19" s="3">
        <f t="shared" si="0"/>
        <v>16</v>
      </c>
    </row>
    <row r="20" spans="1:5" x14ac:dyDescent="0.2">
      <c r="A20" s="26">
        <v>42917</v>
      </c>
      <c r="B20" s="25">
        <v>13</v>
      </c>
      <c r="D20" s="21">
        <v>43405</v>
      </c>
      <c r="E20" s="3">
        <f t="shared" si="0"/>
        <v>8</v>
      </c>
    </row>
    <row r="21" spans="1:5" x14ac:dyDescent="0.2">
      <c r="A21" s="26">
        <v>42948</v>
      </c>
      <c r="B21" s="25">
        <v>0</v>
      </c>
      <c r="D21" s="21">
        <v>43466</v>
      </c>
      <c r="E21" s="3">
        <f t="shared" si="0"/>
        <v>23</v>
      </c>
    </row>
    <row r="22" spans="1:5" x14ac:dyDescent="0.2">
      <c r="A22" s="26">
        <v>42979</v>
      </c>
      <c r="B22" s="25">
        <v>20</v>
      </c>
      <c r="D22" s="21">
        <v>43525</v>
      </c>
      <c r="E22" s="3">
        <f t="shared" si="0"/>
        <v>160</v>
      </c>
    </row>
    <row r="23" spans="1:5" x14ac:dyDescent="0.2">
      <c r="A23" s="26">
        <v>43009</v>
      </c>
      <c r="B23" s="25">
        <v>16</v>
      </c>
      <c r="D23" s="21">
        <v>43586</v>
      </c>
      <c r="E23" s="3">
        <f t="shared" si="0"/>
        <v>88</v>
      </c>
    </row>
    <row r="24" spans="1:5" x14ac:dyDescent="0.2">
      <c r="A24" s="26">
        <v>43040</v>
      </c>
      <c r="B24" s="25">
        <v>8</v>
      </c>
      <c r="D24" s="21">
        <v>43647</v>
      </c>
      <c r="E24" s="3">
        <f t="shared" si="0"/>
        <v>106</v>
      </c>
    </row>
    <row r="25" spans="1:5" x14ac:dyDescent="0.2">
      <c r="A25" s="26">
        <v>43070</v>
      </c>
      <c r="B25" s="25">
        <v>4</v>
      </c>
      <c r="D25" s="21">
        <v>43709</v>
      </c>
      <c r="E25" s="3">
        <f t="shared" si="0"/>
        <v>103</v>
      </c>
    </row>
    <row r="26" spans="1:5" x14ac:dyDescent="0.2">
      <c r="A26" s="26">
        <v>43101</v>
      </c>
      <c r="B26" s="25">
        <v>23</v>
      </c>
      <c r="D26" s="21">
        <v>43770</v>
      </c>
      <c r="E26" s="3">
        <f t="shared" si="0"/>
        <v>73</v>
      </c>
    </row>
    <row r="27" spans="1:5" x14ac:dyDescent="0.2">
      <c r="A27" s="26">
        <v>43132</v>
      </c>
      <c r="B27" s="25">
        <v>21</v>
      </c>
      <c r="D27" s="21">
        <v>43831</v>
      </c>
      <c r="E27" s="3">
        <f t="shared" si="0"/>
        <v>42</v>
      </c>
    </row>
    <row r="28" spans="1:5" x14ac:dyDescent="0.2">
      <c r="A28" s="26">
        <v>43160</v>
      </c>
      <c r="B28" s="25">
        <v>15</v>
      </c>
      <c r="D28" s="21">
        <v>43891</v>
      </c>
      <c r="E28" s="3">
        <f t="shared" si="0"/>
        <v>53</v>
      </c>
    </row>
    <row r="29" spans="1:5" x14ac:dyDescent="0.2">
      <c r="A29" s="26">
        <v>43191</v>
      </c>
      <c r="B29" s="25">
        <v>8</v>
      </c>
      <c r="D29" s="21">
        <v>43952</v>
      </c>
      <c r="E29" s="3">
        <f t="shared" si="0"/>
        <v>61</v>
      </c>
    </row>
    <row r="30" spans="1:5" x14ac:dyDescent="0.2">
      <c r="A30" s="26">
        <v>43221</v>
      </c>
      <c r="B30" s="25">
        <v>23</v>
      </c>
      <c r="D30" s="21">
        <v>44013</v>
      </c>
      <c r="E30" s="3">
        <f t="shared" si="0"/>
        <v>47</v>
      </c>
    </row>
    <row r="31" spans="1:5" x14ac:dyDescent="0.2">
      <c r="A31" s="26">
        <v>43252</v>
      </c>
      <c r="B31" s="25">
        <v>12</v>
      </c>
      <c r="D31" s="21">
        <v>44075</v>
      </c>
      <c r="E31" s="3">
        <f t="shared" si="0"/>
        <v>48</v>
      </c>
    </row>
    <row r="32" spans="1:5" x14ac:dyDescent="0.2">
      <c r="A32" s="26">
        <v>43282</v>
      </c>
      <c r="B32" s="25">
        <v>0</v>
      </c>
      <c r="D32" s="21">
        <v>44136</v>
      </c>
      <c r="E32" s="3">
        <f t="shared" si="0"/>
        <v>37</v>
      </c>
    </row>
    <row r="33" spans="1:5" x14ac:dyDescent="0.2">
      <c r="A33" s="26">
        <v>43313</v>
      </c>
      <c r="B33" s="25">
        <v>4</v>
      </c>
      <c r="D33" s="21">
        <v>44197</v>
      </c>
      <c r="E33" s="3">
        <f t="shared" si="0"/>
        <v>78</v>
      </c>
    </row>
    <row r="34" spans="1:5" x14ac:dyDescent="0.2">
      <c r="A34" s="26">
        <v>43344</v>
      </c>
      <c r="B34" s="25">
        <v>8</v>
      </c>
      <c r="D34" s="21">
        <v>44256</v>
      </c>
      <c r="E34" s="3">
        <f t="shared" si="0"/>
        <v>49</v>
      </c>
    </row>
    <row r="35" spans="1:5" x14ac:dyDescent="0.2">
      <c r="A35" s="26">
        <v>43374</v>
      </c>
      <c r="B35" s="25">
        <v>8</v>
      </c>
      <c r="D35" s="21">
        <v>44317</v>
      </c>
      <c r="E35" s="3">
        <f t="shared" si="0"/>
        <v>57</v>
      </c>
    </row>
    <row r="36" spans="1:5" x14ac:dyDescent="0.2">
      <c r="A36" s="26">
        <v>43405</v>
      </c>
      <c r="B36" s="25">
        <v>8</v>
      </c>
      <c r="D36" s="21">
        <v>44378</v>
      </c>
      <c r="E36" s="3">
        <f t="shared" si="0"/>
        <v>85</v>
      </c>
    </row>
    <row r="37" spans="1:5" x14ac:dyDescent="0.2">
      <c r="A37" s="26">
        <v>43435</v>
      </c>
      <c r="B37" s="25">
        <v>0</v>
      </c>
      <c r="D37" s="21">
        <v>44440</v>
      </c>
      <c r="E37" s="3">
        <f t="shared" si="0"/>
        <v>60</v>
      </c>
    </row>
    <row r="38" spans="1:5" x14ac:dyDescent="0.2">
      <c r="A38" s="26">
        <v>43466</v>
      </c>
      <c r="B38" s="25">
        <v>15</v>
      </c>
      <c r="D38" s="21">
        <v>44501</v>
      </c>
      <c r="E38" s="3">
        <f t="shared" si="0"/>
        <v>45</v>
      </c>
    </row>
    <row r="39" spans="1:5" x14ac:dyDescent="0.2">
      <c r="A39" s="26">
        <v>43497</v>
      </c>
      <c r="B39" s="25">
        <v>8</v>
      </c>
      <c r="D39" s="21">
        <v>44562</v>
      </c>
      <c r="E39" s="3">
        <f t="shared" si="0"/>
        <v>80</v>
      </c>
    </row>
    <row r="40" spans="1:5" x14ac:dyDescent="0.2">
      <c r="A40" s="26">
        <v>43525</v>
      </c>
      <c r="B40" s="25">
        <v>100</v>
      </c>
      <c r="D40" s="21">
        <v>44621</v>
      </c>
    </row>
    <row r="41" spans="1:5" x14ac:dyDescent="0.2">
      <c r="A41" s="26">
        <v>43556</v>
      </c>
      <c r="B41" s="25">
        <v>60</v>
      </c>
      <c r="D41" s="21">
        <v>44682</v>
      </c>
    </row>
    <row r="42" spans="1:5" x14ac:dyDescent="0.2">
      <c r="A42" s="26">
        <v>43586</v>
      </c>
      <c r="B42" s="25">
        <v>47</v>
      </c>
      <c r="D42" s="21">
        <v>44743</v>
      </c>
    </row>
    <row r="43" spans="1:5" x14ac:dyDescent="0.2">
      <c r="A43" s="26">
        <v>43617</v>
      </c>
      <c r="B43" s="25">
        <v>41</v>
      </c>
      <c r="D43" s="21">
        <v>44805</v>
      </c>
    </row>
    <row r="44" spans="1:5" x14ac:dyDescent="0.2">
      <c r="A44" s="26">
        <v>43647</v>
      </c>
      <c r="B44" s="25">
        <v>52</v>
      </c>
      <c r="D44" s="21">
        <v>44866</v>
      </c>
    </row>
    <row r="45" spans="1:5" x14ac:dyDescent="0.2">
      <c r="A45" s="26">
        <v>43678</v>
      </c>
      <c r="B45" s="25">
        <v>54</v>
      </c>
      <c r="D45" s="21">
        <v>44927</v>
      </c>
    </row>
    <row r="46" spans="1:5" x14ac:dyDescent="0.2">
      <c r="A46" s="26">
        <v>43709</v>
      </c>
      <c r="B46" s="25">
        <v>64</v>
      </c>
      <c r="D46" s="21">
        <v>44986</v>
      </c>
    </row>
    <row r="47" spans="1:5" x14ac:dyDescent="0.2">
      <c r="A47" s="26">
        <v>43739</v>
      </c>
      <c r="B47" s="25">
        <v>39</v>
      </c>
      <c r="D47" s="21">
        <v>45047</v>
      </c>
    </row>
    <row r="48" spans="1:5" x14ac:dyDescent="0.2">
      <c r="A48" s="26">
        <v>43770</v>
      </c>
      <c r="B48" s="25">
        <v>33</v>
      </c>
      <c r="D48" s="21">
        <v>45108</v>
      </c>
    </row>
    <row r="49" spans="1:4" x14ac:dyDescent="0.2">
      <c r="A49" s="26">
        <v>43800</v>
      </c>
      <c r="B49" s="25">
        <v>40</v>
      </c>
      <c r="D49" s="21">
        <v>45170</v>
      </c>
    </row>
    <row r="50" spans="1:4" x14ac:dyDescent="0.2">
      <c r="A50" s="26">
        <v>43831</v>
      </c>
      <c r="B50" s="25">
        <v>24</v>
      </c>
      <c r="D50" s="21">
        <v>45231</v>
      </c>
    </row>
    <row r="51" spans="1:4" x14ac:dyDescent="0.2">
      <c r="A51" s="26">
        <v>43862</v>
      </c>
      <c r="B51" s="25">
        <v>18</v>
      </c>
      <c r="D51" s="21">
        <v>45292</v>
      </c>
    </row>
    <row r="52" spans="1:4" x14ac:dyDescent="0.2">
      <c r="A52" s="26">
        <v>43891</v>
      </c>
      <c r="B52" s="25">
        <v>28</v>
      </c>
      <c r="D52" s="21"/>
    </row>
    <row r="53" spans="1:4" x14ac:dyDescent="0.2">
      <c r="A53" s="26">
        <v>43922</v>
      </c>
      <c r="B53" s="25">
        <v>25</v>
      </c>
      <c r="D53" s="21"/>
    </row>
    <row r="54" spans="1:4" x14ac:dyDescent="0.2">
      <c r="A54" s="26">
        <v>43952</v>
      </c>
      <c r="B54" s="25">
        <v>31</v>
      </c>
      <c r="D54" s="21"/>
    </row>
    <row r="55" spans="1:4" x14ac:dyDescent="0.2">
      <c r="A55" s="26">
        <v>43983</v>
      </c>
      <c r="B55" s="25">
        <v>30</v>
      </c>
      <c r="D55" s="21"/>
    </row>
    <row r="56" spans="1:4" x14ac:dyDescent="0.2">
      <c r="A56" s="26">
        <v>44013</v>
      </c>
      <c r="B56" s="25">
        <v>17</v>
      </c>
      <c r="D56" s="21"/>
    </row>
    <row r="57" spans="1:4" x14ac:dyDescent="0.2">
      <c r="A57" s="26">
        <v>44044</v>
      </c>
      <c r="B57" s="25">
        <v>30</v>
      </c>
      <c r="D57" s="21"/>
    </row>
    <row r="58" spans="1:4" x14ac:dyDescent="0.2">
      <c r="A58" s="26">
        <v>44075</v>
      </c>
      <c r="B58" s="25">
        <v>33</v>
      </c>
      <c r="D58" s="21"/>
    </row>
    <row r="59" spans="1:4" x14ac:dyDescent="0.2">
      <c r="A59" s="26">
        <v>44105</v>
      </c>
      <c r="B59" s="25">
        <v>15</v>
      </c>
      <c r="D59" s="21"/>
    </row>
    <row r="60" spans="1:4" x14ac:dyDescent="0.2">
      <c r="A60" s="26">
        <v>44136</v>
      </c>
      <c r="B60" s="25">
        <v>18</v>
      </c>
      <c r="D60" s="21"/>
    </row>
    <row r="61" spans="1:4" x14ac:dyDescent="0.2">
      <c r="A61" s="26">
        <v>44166</v>
      </c>
      <c r="B61" s="25">
        <v>19</v>
      </c>
      <c r="D61" s="21"/>
    </row>
    <row r="62" spans="1:4" x14ac:dyDescent="0.2">
      <c r="A62" s="26">
        <v>44197</v>
      </c>
      <c r="B62" s="25">
        <v>25</v>
      </c>
      <c r="D62" s="21"/>
    </row>
    <row r="63" spans="1:4" x14ac:dyDescent="0.2">
      <c r="A63" s="26">
        <v>44228</v>
      </c>
      <c r="B63" s="25">
        <v>53</v>
      </c>
      <c r="D63" s="21"/>
    </row>
    <row r="64" spans="1:4" x14ac:dyDescent="0.2">
      <c r="A64" s="26">
        <v>44256</v>
      </c>
      <c r="B64" s="25">
        <v>22</v>
      </c>
      <c r="D64" s="21"/>
    </row>
    <row r="65" spans="1:4" x14ac:dyDescent="0.2">
      <c r="A65" s="26">
        <v>44287</v>
      </c>
      <c r="B65" s="25">
        <v>27</v>
      </c>
      <c r="D65" s="21"/>
    </row>
    <row r="66" spans="1:4" x14ac:dyDescent="0.2">
      <c r="A66" s="26">
        <v>44317</v>
      </c>
      <c r="B66" s="25">
        <v>30</v>
      </c>
      <c r="D66" s="21"/>
    </row>
    <row r="67" spans="1:4" x14ac:dyDescent="0.2">
      <c r="A67" s="26">
        <v>44348</v>
      </c>
      <c r="B67" s="25">
        <v>27</v>
      </c>
      <c r="D67" s="21"/>
    </row>
    <row r="68" spans="1:4" x14ac:dyDescent="0.2">
      <c r="A68" s="26">
        <v>44378</v>
      </c>
      <c r="B68" s="25">
        <v>50</v>
      </c>
      <c r="D68" s="21"/>
    </row>
    <row r="69" spans="1:4" x14ac:dyDescent="0.2">
      <c r="A69" s="26">
        <v>44409</v>
      </c>
      <c r="B69" s="25">
        <v>35</v>
      </c>
      <c r="D69" s="21"/>
    </row>
    <row r="70" spans="1:4" x14ac:dyDescent="0.2">
      <c r="A70" s="26">
        <v>44440</v>
      </c>
      <c r="B70" s="25">
        <v>24</v>
      </c>
      <c r="D70" s="21"/>
    </row>
    <row r="71" spans="1:4" x14ac:dyDescent="0.2">
      <c r="A71" s="26">
        <v>44470</v>
      </c>
      <c r="B71" s="25">
        <v>36</v>
      </c>
      <c r="D71" s="21"/>
    </row>
    <row r="72" spans="1:4" x14ac:dyDescent="0.2">
      <c r="A72" s="26">
        <v>44501</v>
      </c>
      <c r="B72" s="25">
        <v>29</v>
      </c>
      <c r="D72" s="21"/>
    </row>
    <row r="73" spans="1:4" x14ac:dyDescent="0.2">
      <c r="A73" s="26">
        <v>44531</v>
      </c>
      <c r="B73" s="25">
        <v>16</v>
      </c>
      <c r="D73" s="21"/>
    </row>
    <row r="74" spans="1:4" x14ac:dyDescent="0.2">
      <c r="A74" s="26">
        <v>44562</v>
      </c>
      <c r="B74" s="25">
        <v>36</v>
      </c>
      <c r="D74" s="21"/>
    </row>
    <row r="75" spans="1:4" x14ac:dyDescent="0.2">
      <c r="A75" s="26">
        <v>44593</v>
      </c>
      <c r="B75" s="25">
        <v>44</v>
      </c>
      <c r="D75" s="21"/>
    </row>
    <row r="76" spans="1:4" x14ac:dyDescent="0.2">
      <c r="A76" s="24"/>
      <c r="B76" s="25"/>
      <c r="D76" s="21"/>
    </row>
    <row r="77" spans="1:4" x14ac:dyDescent="0.2">
      <c r="A77" s="24"/>
      <c r="B77" s="25"/>
      <c r="D77" s="21"/>
    </row>
    <row r="78" spans="1:4" x14ac:dyDescent="0.2">
      <c r="A78" s="24"/>
      <c r="B78" s="25"/>
      <c r="D78" s="21"/>
    </row>
    <row r="79" spans="1:4" x14ac:dyDescent="0.2">
      <c r="A79" s="24"/>
      <c r="B79" s="25"/>
      <c r="D79" s="21"/>
    </row>
    <row r="80" spans="1:4" x14ac:dyDescent="0.2">
      <c r="A80" s="24"/>
      <c r="B80" s="25"/>
      <c r="D80" s="21"/>
    </row>
    <row r="81" spans="1:4" x14ac:dyDescent="0.2">
      <c r="A81" s="24"/>
      <c r="B81" s="25"/>
      <c r="D81" s="21"/>
    </row>
    <row r="82" spans="1:4" x14ac:dyDescent="0.2">
      <c r="A82" s="24"/>
      <c r="B82" s="25"/>
      <c r="D82" s="21"/>
    </row>
    <row r="83" spans="1:4" x14ac:dyDescent="0.2">
      <c r="A83" s="24"/>
      <c r="B83" s="25"/>
      <c r="D83" s="21"/>
    </row>
    <row r="84" spans="1:4" x14ac:dyDescent="0.2">
      <c r="A84" s="24"/>
      <c r="B84" s="25"/>
    </row>
    <row r="85" spans="1:4" x14ac:dyDescent="0.2">
      <c r="A85" s="24"/>
      <c r="B85" s="25"/>
    </row>
    <row r="86" spans="1:4" x14ac:dyDescent="0.2">
      <c r="A86" s="24"/>
      <c r="B86" s="25"/>
    </row>
    <row r="87" spans="1:4" x14ac:dyDescent="0.2">
      <c r="A87" s="24"/>
      <c r="B87" s="25"/>
    </row>
    <row r="88" spans="1:4" x14ac:dyDescent="0.2">
      <c r="A88" s="24"/>
      <c r="B88" s="25"/>
    </row>
    <row r="89" spans="1:4" x14ac:dyDescent="0.2">
      <c r="A89" s="24"/>
      <c r="B89" s="25"/>
    </row>
    <row r="90" spans="1:4" x14ac:dyDescent="0.2">
      <c r="A90" s="24"/>
      <c r="B90" s="25"/>
    </row>
    <row r="91" spans="1:4" x14ac:dyDescent="0.2">
      <c r="A91" s="24"/>
      <c r="B91" s="25"/>
    </row>
    <row r="92" spans="1:4" x14ac:dyDescent="0.2">
      <c r="A92" s="24"/>
      <c r="B92" s="25"/>
    </row>
    <row r="93" spans="1:4" x14ac:dyDescent="0.2">
      <c r="A93" s="24"/>
      <c r="B93" s="25"/>
    </row>
    <row r="94" spans="1:4" x14ac:dyDescent="0.2">
      <c r="A94" s="24"/>
      <c r="B94" s="25"/>
    </row>
    <row r="95" spans="1:4" x14ac:dyDescent="0.2">
      <c r="A95" s="24"/>
      <c r="B95" s="25"/>
    </row>
    <row r="96" spans="1:4" x14ac:dyDescent="0.2">
      <c r="A96" s="24"/>
      <c r="B96" s="25"/>
    </row>
    <row r="97" spans="1:2" x14ac:dyDescent="0.2">
      <c r="A97" s="24"/>
      <c r="B97" s="25"/>
    </row>
    <row r="98" spans="1:2" x14ac:dyDescent="0.2">
      <c r="A98" s="24"/>
      <c r="B98" s="25"/>
    </row>
    <row r="99" spans="1:2" x14ac:dyDescent="0.2">
      <c r="A99" s="24"/>
      <c r="B99" s="25"/>
    </row>
    <row r="100" spans="1:2" x14ac:dyDescent="0.2">
      <c r="A100" s="24"/>
      <c r="B100" s="25"/>
    </row>
    <row r="101" spans="1:2" x14ac:dyDescent="0.2">
      <c r="A101" s="24"/>
      <c r="B101" s="25"/>
    </row>
    <row r="102" spans="1:2" x14ac:dyDescent="0.2">
      <c r="A102" s="24"/>
      <c r="B102" s="25"/>
    </row>
    <row r="103" spans="1:2" x14ac:dyDescent="0.2">
      <c r="A103" s="24"/>
      <c r="B103" s="25"/>
    </row>
    <row r="104" spans="1:2" x14ac:dyDescent="0.2">
      <c r="A104" s="24"/>
      <c r="B104" s="25"/>
    </row>
    <row r="105" spans="1:2" x14ac:dyDescent="0.2">
      <c r="A105" s="24"/>
      <c r="B105" s="25"/>
    </row>
    <row r="106" spans="1:2" x14ac:dyDescent="0.2">
      <c r="A106" s="24"/>
      <c r="B106" s="25"/>
    </row>
    <row r="107" spans="1:2" x14ac:dyDescent="0.2">
      <c r="A107" s="24"/>
      <c r="B107" s="25"/>
    </row>
    <row r="108" spans="1:2" x14ac:dyDescent="0.2">
      <c r="A108" s="24"/>
      <c r="B108" s="25"/>
    </row>
    <row r="109" spans="1:2" x14ac:dyDescent="0.2">
      <c r="A109" s="24"/>
      <c r="B109" s="25"/>
    </row>
    <row r="110" spans="1:2" x14ac:dyDescent="0.2">
      <c r="A110" s="24"/>
      <c r="B110" s="25"/>
    </row>
    <row r="111" spans="1:2" x14ac:dyDescent="0.2">
      <c r="A111" s="24"/>
      <c r="B111" s="25"/>
    </row>
    <row r="112" spans="1:2" x14ac:dyDescent="0.2">
      <c r="A112" s="24"/>
      <c r="B112" s="25"/>
    </row>
    <row r="113" spans="1:2" x14ac:dyDescent="0.2">
      <c r="A113" s="24"/>
      <c r="B113" s="25"/>
    </row>
    <row r="114" spans="1:2" x14ac:dyDescent="0.2">
      <c r="A114" s="24"/>
      <c r="B114" s="25"/>
    </row>
    <row r="115" spans="1:2" x14ac:dyDescent="0.2">
      <c r="A115" s="24"/>
      <c r="B115" s="25"/>
    </row>
    <row r="116" spans="1:2" x14ac:dyDescent="0.2">
      <c r="A116" s="24"/>
      <c r="B116" s="25"/>
    </row>
    <row r="117" spans="1:2" x14ac:dyDescent="0.2">
      <c r="A117" s="24"/>
      <c r="B117" s="25"/>
    </row>
    <row r="118" spans="1:2" x14ac:dyDescent="0.2">
      <c r="A118" s="24"/>
      <c r="B118" s="25"/>
    </row>
    <row r="119" spans="1:2" x14ac:dyDescent="0.2">
      <c r="A119" s="24"/>
      <c r="B119" s="25"/>
    </row>
    <row r="120" spans="1:2" x14ac:dyDescent="0.2">
      <c r="A120" s="24"/>
      <c r="B120" s="25"/>
    </row>
    <row r="121" spans="1:2" x14ac:dyDescent="0.2">
      <c r="A121" s="24"/>
      <c r="B121" s="25"/>
    </row>
    <row r="122" spans="1:2" x14ac:dyDescent="0.2">
      <c r="A122" s="24"/>
      <c r="B122" s="25"/>
    </row>
    <row r="123" spans="1:2" x14ac:dyDescent="0.2">
      <c r="A123" s="24"/>
      <c r="B123" s="25"/>
    </row>
    <row r="124" spans="1:2" x14ac:dyDescent="0.2">
      <c r="A124" s="24"/>
      <c r="B124" s="25"/>
    </row>
    <row r="125" spans="1:2" x14ac:dyDescent="0.2">
      <c r="A125" s="24"/>
      <c r="B125" s="25"/>
    </row>
    <row r="126" spans="1:2" x14ac:dyDescent="0.2">
      <c r="A126" s="24"/>
      <c r="B126" s="25"/>
    </row>
    <row r="127" spans="1:2" x14ac:dyDescent="0.2">
      <c r="A127" s="24"/>
      <c r="B127" s="25"/>
    </row>
    <row r="128" spans="1:2" x14ac:dyDescent="0.2">
      <c r="A128" s="24"/>
      <c r="B128" s="25"/>
    </row>
    <row r="129" spans="1:2" x14ac:dyDescent="0.2">
      <c r="A129" s="24"/>
      <c r="B129" s="25"/>
    </row>
    <row r="130" spans="1:2" x14ac:dyDescent="0.2">
      <c r="A130" s="24"/>
      <c r="B130" s="25"/>
    </row>
    <row r="131" spans="1:2" x14ac:dyDescent="0.2">
      <c r="A131" s="24"/>
      <c r="B131" s="25"/>
    </row>
    <row r="132" spans="1:2" x14ac:dyDescent="0.2">
      <c r="A132" s="24"/>
      <c r="B132" s="25"/>
    </row>
    <row r="133" spans="1:2" x14ac:dyDescent="0.2">
      <c r="A133" s="24"/>
      <c r="B133" s="25"/>
    </row>
    <row r="134" spans="1:2" x14ac:dyDescent="0.2">
      <c r="A134" s="24"/>
      <c r="B134" s="25"/>
    </row>
    <row r="135" spans="1:2" x14ac:dyDescent="0.2">
      <c r="A135" s="24"/>
      <c r="B135" s="25"/>
    </row>
    <row r="136" spans="1:2" x14ac:dyDescent="0.2">
      <c r="A136" s="24"/>
      <c r="B136" s="25"/>
    </row>
    <row r="137" spans="1:2" x14ac:dyDescent="0.2">
      <c r="A137" s="24"/>
      <c r="B137" s="25"/>
    </row>
    <row r="138" spans="1:2" x14ac:dyDescent="0.2">
      <c r="A138" s="24"/>
      <c r="B138" s="25"/>
    </row>
    <row r="139" spans="1:2" x14ac:dyDescent="0.2">
      <c r="A139" s="24"/>
      <c r="B139" s="25"/>
    </row>
    <row r="140" spans="1:2" x14ac:dyDescent="0.2">
      <c r="A140" s="24"/>
      <c r="B140" s="25"/>
    </row>
    <row r="141" spans="1:2" x14ac:dyDescent="0.2">
      <c r="A141" s="24"/>
      <c r="B141" s="25"/>
    </row>
    <row r="142" spans="1:2" x14ac:dyDescent="0.2">
      <c r="A142" s="24"/>
      <c r="B142" s="25"/>
    </row>
    <row r="143" spans="1:2" x14ac:dyDescent="0.2">
      <c r="A143" s="24"/>
      <c r="B143" s="25"/>
    </row>
    <row r="144" spans="1:2" x14ac:dyDescent="0.2">
      <c r="A144" s="24"/>
      <c r="B144" s="25"/>
    </row>
    <row r="145" spans="1:2" x14ac:dyDescent="0.2">
      <c r="A145" s="24"/>
      <c r="B145" s="25"/>
    </row>
    <row r="146" spans="1:2" x14ac:dyDescent="0.2">
      <c r="A146" s="24"/>
      <c r="B146" s="25"/>
    </row>
    <row r="147" spans="1:2" x14ac:dyDescent="0.2">
      <c r="A147" s="24"/>
      <c r="B147" s="25"/>
    </row>
    <row r="148" spans="1:2" x14ac:dyDescent="0.2">
      <c r="A148" s="24"/>
      <c r="B148" s="25"/>
    </row>
    <row r="149" spans="1:2" x14ac:dyDescent="0.2">
      <c r="A149" s="24"/>
      <c r="B149" s="25"/>
    </row>
    <row r="150" spans="1:2" x14ac:dyDescent="0.2">
      <c r="A150" s="24"/>
      <c r="B150" s="25"/>
    </row>
    <row r="151" spans="1:2" x14ac:dyDescent="0.2">
      <c r="A151" s="24"/>
      <c r="B151" s="25"/>
    </row>
    <row r="152" spans="1:2" x14ac:dyDescent="0.2">
      <c r="A152" s="24"/>
      <c r="B152" s="25"/>
    </row>
    <row r="153" spans="1:2" x14ac:dyDescent="0.2">
      <c r="A153" s="24"/>
      <c r="B153" s="25"/>
    </row>
    <row r="154" spans="1:2" x14ac:dyDescent="0.2">
      <c r="A154" s="24"/>
      <c r="B154" s="25"/>
    </row>
    <row r="155" spans="1:2" x14ac:dyDescent="0.2">
      <c r="A155" s="24"/>
      <c r="B155" s="25"/>
    </row>
    <row r="156" spans="1:2" x14ac:dyDescent="0.2">
      <c r="A156" s="24"/>
      <c r="B156" s="25"/>
    </row>
    <row r="157" spans="1:2" x14ac:dyDescent="0.2">
      <c r="A157" s="24"/>
      <c r="B157" s="25"/>
    </row>
    <row r="158" spans="1:2" x14ac:dyDescent="0.2">
      <c r="A158" s="24"/>
      <c r="B158" s="25"/>
    </row>
    <row r="159" spans="1:2" x14ac:dyDescent="0.2">
      <c r="A159" s="24"/>
      <c r="B159" s="25"/>
    </row>
    <row r="160" spans="1:2" x14ac:dyDescent="0.2">
      <c r="A160" s="24"/>
      <c r="B160" s="25"/>
    </row>
    <row r="161" spans="1:2" x14ac:dyDescent="0.2">
      <c r="A161" s="24"/>
      <c r="B161" s="25"/>
    </row>
    <row r="162" spans="1:2" x14ac:dyDescent="0.2">
      <c r="A162" s="24"/>
      <c r="B162" s="25"/>
    </row>
    <row r="163" spans="1:2" x14ac:dyDescent="0.2">
      <c r="A163" s="24"/>
      <c r="B163" s="25"/>
    </row>
    <row r="164" spans="1:2" x14ac:dyDescent="0.2">
      <c r="A164" s="24"/>
      <c r="B164" s="25"/>
    </row>
    <row r="165" spans="1:2" x14ac:dyDescent="0.2">
      <c r="A165" s="24"/>
      <c r="B165" s="25"/>
    </row>
    <row r="166" spans="1:2" x14ac:dyDescent="0.2">
      <c r="A166" s="24"/>
      <c r="B166" s="25"/>
    </row>
    <row r="167" spans="1:2" x14ac:dyDescent="0.2">
      <c r="A167" s="24"/>
      <c r="B167" s="25"/>
    </row>
    <row r="168" spans="1:2" x14ac:dyDescent="0.2">
      <c r="A168" s="24"/>
      <c r="B168" s="25"/>
    </row>
    <row r="169" spans="1:2" x14ac:dyDescent="0.2">
      <c r="A169" s="24"/>
      <c r="B169" s="25"/>
    </row>
    <row r="170" spans="1:2" x14ac:dyDescent="0.2">
      <c r="A170" s="24"/>
      <c r="B170" s="25"/>
    </row>
    <row r="171" spans="1:2" x14ac:dyDescent="0.2">
      <c r="A171" s="24"/>
      <c r="B171" s="25"/>
    </row>
    <row r="172" spans="1:2" x14ac:dyDescent="0.2">
      <c r="A172" s="24"/>
      <c r="B172" s="25"/>
    </row>
    <row r="173" spans="1:2" x14ac:dyDescent="0.2">
      <c r="A173" s="24"/>
      <c r="B173" s="25"/>
    </row>
    <row r="174" spans="1:2" x14ac:dyDescent="0.2">
      <c r="A174" s="24"/>
      <c r="B174" s="25"/>
    </row>
    <row r="175" spans="1:2" x14ac:dyDescent="0.2">
      <c r="A175" s="24"/>
      <c r="B175" s="25"/>
    </row>
    <row r="176" spans="1:2" x14ac:dyDescent="0.2">
      <c r="A176" s="24"/>
      <c r="B176" s="25"/>
    </row>
    <row r="177" spans="1:2" x14ac:dyDescent="0.2">
      <c r="A177" s="24"/>
      <c r="B177" s="25"/>
    </row>
    <row r="178" spans="1:2" x14ac:dyDescent="0.2">
      <c r="A178" s="24"/>
      <c r="B178" s="25"/>
    </row>
    <row r="179" spans="1:2" x14ac:dyDescent="0.2">
      <c r="A179" s="24"/>
      <c r="B179" s="25"/>
    </row>
    <row r="180" spans="1:2" x14ac:dyDescent="0.2">
      <c r="A180" s="24"/>
      <c r="B180" s="25"/>
    </row>
    <row r="181" spans="1:2" x14ac:dyDescent="0.2">
      <c r="A181" s="24"/>
      <c r="B181" s="25"/>
    </row>
    <row r="182" spans="1:2" x14ac:dyDescent="0.2">
      <c r="A182" s="24"/>
      <c r="B182" s="25"/>
    </row>
    <row r="183" spans="1:2" x14ac:dyDescent="0.2">
      <c r="A183" s="24"/>
      <c r="B183" s="25"/>
    </row>
    <row r="184" spans="1:2" x14ac:dyDescent="0.2">
      <c r="A184" s="24"/>
      <c r="B184" s="25"/>
    </row>
    <row r="185" spans="1:2" x14ac:dyDescent="0.2">
      <c r="A185" s="24"/>
      <c r="B185" s="25"/>
    </row>
    <row r="186" spans="1:2" x14ac:dyDescent="0.2">
      <c r="A186" s="24"/>
      <c r="B186" s="25"/>
    </row>
    <row r="187" spans="1:2" x14ac:dyDescent="0.2">
      <c r="A187" s="24"/>
      <c r="B187" s="25"/>
    </row>
    <row r="188" spans="1:2" x14ac:dyDescent="0.2">
      <c r="A188" s="24"/>
      <c r="B188" s="25"/>
    </row>
    <row r="189" spans="1:2" x14ac:dyDescent="0.2">
      <c r="A189" s="24"/>
      <c r="B189" s="25"/>
    </row>
    <row r="190" spans="1:2" x14ac:dyDescent="0.2">
      <c r="A190" s="24"/>
      <c r="B190" s="25"/>
    </row>
    <row r="191" spans="1:2" x14ac:dyDescent="0.2">
      <c r="A191" s="24"/>
      <c r="B191" s="25"/>
    </row>
    <row r="192" spans="1:2" x14ac:dyDescent="0.2">
      <c r="A192" s="24"/>
      <c r="B192" s="25"/>
    </row>
    <row r="193" spans="1:2" x14ac:dyDescent="0.2">
      <c r="A193" s="24"/>
      <c r="B193" s="25"/>
    </row>
    <row r="194" spans="1:2" x14ac:dyDescent="0.2">
      <c r="A194" s="24"/>
      <c r="B194" s="25"/>
    </row>
    <row r="195" spans="1:2" x14ac:dyDescent="0.2">
      <c r="A195" s="24"/>
      <c r="B195" s="25"/>
    </row>
    <row r="196" spans="1:2" x14ac:dyDescent="0.2">
      <c r="A196" s="24"/>
      <c r="B196" s="25"/>
    </row>
    <row r="197" spans="1:2" x14ac:dyDescent="0.2">
      <c r="A197" s="24"/>
      <c r="B197" s="25"/>
    </row>
    <row r="198" spans="1:2" x14ac:dyDescent="0.2">
      <c r="A198" s="24"/>
      <c r="B198" s="25"/>
    </row>
    <row r="199" spans="1:2" x14ac:dyDescent="0.2">
      <c r="A199" s="24"/>
      <c r="B199" s="25"/>
    </row>
    <row r="200" spans="1:2" x14ac:dyDescent="0.2">
      <c r="A200" s="24"/>
      <c r="B200" s="25"/>
    </row>
    <row r="201" spans="1:2" x14ac:dyDescent="0.2">
      <c r="A201" s="24"/>
      <c r="B201" s="25"/>
    </row>
    <row r="202" spans="1:2" x14ac:dyDescent="0.2">
      <c r="A202" s="24"/>
      <c r="B202" s="25"/>
    </row>
    <row r="203" spans="1:2" x14ac:dyDescent="0.2">
      <c r="A203" s="24"/>
      <c r="B203" s="25"/>
    </row>
    <row r="204" spans="1:2" x14ac:dyDescent="0.2">
      <c r="A204" s="24"/>
      <c r="B204" s="25"/>
    </row>
    <row r="205" spans="1:2" x14ac:dyDescent="0.2">
      <c r="A205" s="24"/>
      <c r="B205" s="25"/>
    </row>
    <row r="206" spans="1:2" x14ac:dyDescent="0.2">
      <c r="A206" s="24"/>
      <c r="B206" s="25"/>
    </row>
    <row r="207" spans="1:2" x14ac:dyDescent="0.2">
      <c r="A207" s="24"/>
      <c r="B207" s="25"/>
    </row>
    <row r="208" spans="1:2" x14ac:dyDescent="0.2">
      <c r="A208" s="24"/>
      <c r="B208" s="25"/>
    </row>
    <row r="209" spans="1:2" x14ac:dyDescent="0.2">
      <c r="A209" s="24"/>
      <c r="B209" s="25"/>
    </row>
    <row r="210" spans="1:2" x14ac:dyDescent="0.2">
      <c r="A210" s="24"/>
      <c r="B210" s="25"/>
    </row>
    <row r="211" spans="1:2" x14ac:dyDescent="0.2">
      <c r="A211" s="24"/>
      <c r="B211" s="25"/>
    </row>
    <row r="212" spans="1:2" x14ac:dyDescent="0.2">
      <c r="A212" s="24"/>
      <c r="B212" s="25"/>
    </row>
    <row r="213" spans="1:2" x14ac:dyDescent="0.2">
      <c r="A213" s="24"/>
      <c r="B213" s="25"/>
    </row>
    <row r="214" spans="1:2" x14ac:dyDescent="0.2">
      <c r="A214" s="24"/>
      <c r="B214" s="25"/>
    </row>
    <row r="215" spans="1:2" x14ac:dyDescent="0.2">
      <c r="A215" s="24"/>
      <c r="B215" s="25"/>
    </row>
    <row r="216" spans="1:2" x14ac:dyDescent="0.2">
      <c r="A216" s="24"/>
      <c r="B216" s="25"/>
    </row>
    <row r="217" spans="1:2" x14ac:dyDescent="0.2">
      <c r="A217" s="24"/>
      <c r="B217" s="25"/>
    </row>
    <row r="218" spans="1:2" x14ac:dyDescent="0.2">
      <c r="A218" s="24"/>
      <c r="B218" s="25"/>
    </row>
    <row r="219" spans="1:2" x14ac:dyDescent="0.2">
      <c r="A219" s="24"/>
      <c r="B219" s="25"/>
    </row>
    <row r="220" spans="1:2" x14ac:dyDescent="0.2">
      <c r="A220" s="24"/>
      <c r="B220" s="25"/>
    </row>
    <row r="221" spans="1:2" x14ac:dyDescent="0.2">
      <c r="A221" s="24"/>
      <c r="B221" s="25"/>
    </row>
    <row r="222" spans="1:2" x14ac:dyDescent="0.2">
      <c r="A222" s="24"/>
      <c r="B222" s="25"/>
    </row>
    <row r="223" spans="1:2" x14ac:dyDescent="0.2">
      <c r="A223" s="24"/>
      <c r="B223" s="25"/>
    </row>
    <row r="224" spans="1:2" x14ac:dyDescent="0.2">
      <c r="A224" s="24"/>
      <c r="B224" s="25"/>
    </row>
    <row r="225" spans="1:2" x14ac:dyDescent="0.2">
      <c r="A225" s="24"/>
      <c r="B225" s="25"/>
    </row>
    <row r="226" spans="1:2" x14ac:dyDescent="0.2">
      <c r="A226" s="24"/>
      <c r="B226" s="25"/>
    </row>
    <row r="227" spans="1:2" x14ac:dyDescent="0.2">
      <c r="A227" s="24"/>
      <c r="B227" s="25"/>
    </row>
    <row r="228" spans="1:2" x14ac:dyDescent="0.2">
      <c r="A228" s="24"/>
      <c r="B228" s="25"/>
    </row>
    <row r="229" spans="1:2" x14ac:dyDescent="0.2">
      <c r="A229" s="24"/>
      <c r="B229" s="25"/>
    </row>
    <row r="230" spans="1:2" x14ac:dyDescent="0.2">
      <c r="A230" s="24"/>
      <c r="B230" s="25"/>
    </row>
    <row r="231" spans="1:2" x14ac:dyDescent="0.2">
      <c r="A231" s="24"/>
      <c r="B231" s="25"/>
    </row>
    <row r="232" spans="1:2" x14ac:dyDescent="0.2">
      <c r="A232" s="24"/>
      <c r="B232" s="25"/>
    </row>
    <row r="233" spans="1:2" x14ac:dyDescent="0.2">
      <c r="A233" s="24"/>
      <c r="B233" s="25"/>
    </row>
    <row r="234" spans="1:2" x14ac:dyDescent="0.2">
      <c r="A234" s="24"/>
      <c r="B234" s="25"/>
    </row>
    <row r="235" spans="1:2" x14ac:dyDescent="0.2">
      <c r="A235" s="24"/>
      <c r="B235" s="25"/>
    </row>
    <row r="236" spans="1:2" x14ac:dyDescent="0.2">
      <c r="A236" s="24"/>
      <c r="B236" s="25"/>
    </row>
    <row r="237" spans="1:2" x14ac:dyDescent="0.2">
      <c r="A237" s="24"/>
      <c r="B237" s="25"/>
    </row>
    <row r="238" spans="1:2" x14ac:dyDescent="0.2">
      <c r="A238" s="24"/>
      <c r="B238" s="25"/>
    </row>
    <row r="239" spans="1:2" x14ac:dyDescent="0.2">
      <c r="A239" s="24"/>
      <c r="B239" s="25"/>
    </row>
    <row r="240" spans="1:2" x14ac:dyDescent="0.2">
      <c r="A240" s="24"/>
      <c r="B240" s="25"/>
    </row>
    <row r="241" spans="1:2" x14ac:dyDescent="0.2">
      <c r="A241" s="24"/>
      <c r="B241" s="25"/>
    </row>
    <row r="242" spans="1:2" x14ac:dyDescent="0.2">
      <c r="A242" s="24"/>
      <c r="B242" s="25"/>
    </row>
    <row r="243" spans="1:2" x14ac:dyDescent="0.2">
      <c r="A243" s="24"/>
      <c r="B243" s="25"/>
    </row>
    <row r="244" spans="1:2" x14ac:dyDescent="0.2">
      <c r="A244" s="24"/>
      <c r="B244" s="25"/>
    </row>
    <row r="245" spans="1:2" x14ac:dyDescent="0.2">
      <c r="A245" s="24"/>
      <c r="B245" s="25"/>
    </row>
    <row r="246" spans="1:2" x14ac:dyDescent="0.2">
      <c r="A246" s="24"/>
      <c r="B246" s="25"/>
    </row>
    <row r="247" spans="1:2" x14ac:dyDescent="0.2">
      <c r="A247" s="24"/>
      <c r="B247" s="25"/>
    </row>
    <row r="248" spans="1:2" x14ac:dyDescent="0.2">
      <c r="A248" s="24"/>
      <c r="B248" s="25"/>
    </row>
    <row r="249" spans="1:2" x14ac:dyDescent="0.2">
      <c r="A249" s="24"/>
      <c r="B249" s="25"/>
    </row>
    <row r="250" spans="1:2" x14ac:dyDescent="0.2">
      <c r="A250" s="24"/>
      <c r="B250" s="25"/>
    </row>
    <row r="251" spans="1:2" x14ac:dyDescent="0.2">
      <c r="A251" s="24"/>
      <c r="B251" s="25"/>
    </row>
    <row r="252" spans="1:2" x14ac:dyDescent="0.2">
      <c r="A252" s="24"/>
      <c r="B252" s="25"/>
    </row>
    <row r="253" spans="1:2" x14ac:dyDescent="0.2">
      <c r="A253" s="24"/>
      <c r="B253" s="25"/>
    </row>
    <row r="254" spans="1:2" x14ac:dyDescent="0.2">
      <c r="A254" s="24"/>
      <c r="B254" s="25"/>
    </row>
    <row r="255" spans="1:2" x14ac:dyDescent="0.2">
      <c r="A255" s="24"/>
      <c r="B255" s="25"/>
    </row>
    <row r="256" spans="1:2" x14ac:dyDescent="0.2">
      <c r="A256" s="24"/>
      <c r="B256" s="25"/>
    </row>
    <row r="257" spans="1:2" x14ac:dyDescent="0.2">
      <c r="A257" s="24"/>
      <c r="B257" s="25"/>
    </row>
    <row r="258" spans="1:2" x14ac:dyDescent="0.2">
      <c r="A258" s="24"/>
      <c r="B258" s="25"/>
    </row>
    <row r="259" spans="1:2" x14ac:dyDescent="0.2">
      <c r="A259" s="24"/>
      <c r="B259" s="25"/>
    </row>
    <row r="260" spans="1:2" x14ac:dyDescent="0.2">
      <c r="A260" s="24"/>
      <c r="B260" s="25"/>
    </row>
    <row r="261" spans="1:2" x14ac:dyDescent="0.2">
      <c r="A261" s="24"/>
      <c r="B261" s="25"/>
    </row>
    <row r="262" spans="1:2" x14ac:dyDescent="0.2">
      <c r="A262" s="24"/>
      <c r="B262" s="2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3"/>
  <sheetViews>
    <sheetView zoomScale="68" workbookViewId="0"/>
  </sheetViews>
  <sheetFormatPr baseColWidth="10" defaultColWidth="12.6640625" defaultRowHeight="15.75" customHeight="1" x14ac:dyDescent="0.15"/>
  <cols>
    <col min="1" max="1" width="14.6640625" customWidth="1"/>
    <col min="3" max="3" width="7.33203125" customWidth="1"/>
    <col min="4" max="4" width="10.6640625" customWidth="1"/>
  </cols>
  <sheetData>
    <row r="1" spans="1:6" ht="15.75" customHeight="1" x14ac:dyDescent="0.15">
      <c r="A1" s="3" t="s">
        <v>3173</v>
      </c>
      <c r="B1" s="3">
        <f>COUNTIF('Form Responses 1'!B:B,"Student")</f>
        <v>756</v>
      </c>
    </row>
    <row r="2" spans="1:6" ht="15.75" customHeight="1" x14ac:dyDescent="0.15">
      <c r="C2" s="3" t="s">
        <v>19</v>
      </c>
      <c r="D2" s="3" t="s">
        <v>3174</v>
      </c>
    </row>
    <row r="3" spans="1:6" ht="15.75" customHeight="1" x14ac:dyDescent="0.15">
      <c r="A3" s="3" t="s">
        <v>85</v>
      </c>
      <c r="B3">
        <f>COUNTIF('Form Responses 1'!J:J,A3)</f>
        <v>22</v>
      </c>
      <c r="C3">
        <f>COUNTIFS('Form Responses 1'!$J:$J,$A3,'Form Responses 1'!$K:$K,C$2)</f>
        <v>18</v>
      </c>
      <c r="D3">
        <f>COUNTIFS('Form Responses 1'!$J:$J,$A3,'Form Responses 1'!$K:$K,D$2)</f>
        <v>3</v>
      </c>
      <c r="F3">
        <f>COUNTIFS('Form Responses 1'!B:B,"Student",'Form Responses 1'!J:J,A3)</f>
        <v>17</v>
      </c>
    </row>
    <row r="4" spans="1:6" ht="15.75" customHeight="1" x14ac:dyDescent="0.15">
      <c r="A4" s="3" t="s">
        <v>161</v>
      </c>
      <c r="B4">
        <f>COUNTIF('Form Responses 1'!J:J,A4)</f>
        <v>20</v>
      </c>
      <c r="C4">
        <f>COUNTIFS('Form Responses 1'!$J:$J,$A4,'Form Responses 1'!$K:$K,C$2)</f>
        <v>17</v>
      </c>
      <c r="D4">
        <f>COUNTIFS('Form Responses 1'!$J:$J,$A4,'Form Responses 1'!$K:$K,D$2)</f>
        <v>1</v>
      </c>
      <c r="F4">
        <f>COUNTIFS('Form Responses 1'!B:B,"Student",'Form Responses 1'!J:J,A4)</f>
        <v>19</v>
      </c>
    </row>
    <row r="5" spans="1:6" ht="15.75" customHeight="1" x14ac:dyDescent="0.15">
      <c r="A5" s="3" t="s">
        <v>36</v>
      </c>
      <c r="B5">
        <f>COUNTIF('Form Responses 1'!J:J,A5)</f>
        <v>200</v>
      </c>
      <c r="C5">
        <f>COUNTIFS('Form Responses 1'!$J:$J,$A5,'Form Responses 1'!$K:$K,C$2)</f>
        <v>173</v>
      </c>
      <c r="D5">
        <f>COUNTIFS('Form Responses 1'!$J:$J,$A5,'Form Responses 1'!$K:$K,D$2)</f>
        <v>13</v>
      </c>
      <c r="F5">
        <f>COUNTIFS('Form Responses 1'!B:B,"Student",'Form Responses 1'!J:J,A5)</f>
        <v>191</v>
      </c>
    </row>
    <row r="6" spans="1:6" ht="15.75" customHeight="1" x14ac:dyDescent="0.15">
      <c r="A6" s="3" t="s">
        <v>18</v>
      </c>
      <c r="B6">
        <f>COUNTIF('Form Responses 1'!J:J,A6)</f>
        <v>345</v>
      </c>
      <c r="C6">
        <f>COUNTIFS('Form Responses 1'!$J:$J,$A6,'Form Responses 1'!$K:$K,C$2)</f>
        <v>281</v>
      </c>
      <c r="D6">
        <f>COUNTIFS('Form Responses 1'!$J:$J,$A6,'Form Responses 1'!$K:$K,D$2)</f>
        <v>30</v>
      </c>
      <c r="F6">
        <f>COUNTIFS('Form Responses 1'!B:B,"Student",'Form Responses 1'!J:J,A6)</f>
        <v>334</v>
      </c>
    </row>
    <row r="7" spans="1:6" ht="15.75" customHeight="1" x14ac:dyDescent="0.15">
      <c r="A7" s="3" t="s">
        <v>43</v>
      </c>
      <c r="B7">
        <f>COUNTIF('Form Responses 1'!J:J,A7)</f>
        <v>207</v>
      </c>
      <c r="C7">
        <f>COUNTIFS('Form Responses 1'!$J:$J,$A7,'Form Responses 1'!$K:$K,C$2)</f>
        <v>152</v>
      </c>
      <c r="D7">
        <f>COUNTIFS('Form Responses 1'!$J:$J,$A7,'Form Responses 1'!$K:$K,D$2)</f>
        <v>20</v>
      </c>
      <c r="F7">
        <f>COUNTIFS('Form Responses 1'!B:B,"Student",'Form Responses 1'!J:J,A7)</f>
        <v>184</v>
      </c>
    </row>
    <row r="9" spans="1:6" ht="15.75" customHeight="1" x14ac:dyDescent="0.15">
      <c r="B9">
        <f>SUM(B3:B7)</f>
        <v>794</v>
      </c>
      <c r="F9">
        <f>SUM(F3:F7)</f>
        <v>745</v>
      </c>
    </row>
    <row r="11" spans="1:6" ht="15.75" customHeight="1" x14ac:dyDescent="0.15">
      <c r="A11" s="3" t="s">
        <v>85</v>
      </c>
      <c r="B11" s="12">
        <f t="shared" ref="B11:B15" si="0">B3/$B$9</f>
        <v>2.7707808564231738E-2</v>
      </c>
    </row>
    <row r="12" spans="1:6" ht="15.75" customHeight="1" x14ac:dyDescent="0.15">
      <c r="A12" s="3" t="s">
        <v>161</v>
      </c>
      <c r="B12" s="12">
        <f t="shared" si="0"/>
        <v>2.5188916876574308E-2</v>
      </c>
    </row>
    <row r="13" spans="1:6" ht="15.75" customHeight="1" x14ac:dyDescent="0.15">
      <c r="A13" s="3" t="s">
        <v>36</v>
      </c>
      <c r="B13" s="12">
        <f t="shared" si="0"/>
        <v>0.25188916876574308</v>
      </c>
    </row>
    <row r="14" spans="1:6" ht="15.75" customHeight="1" x14ac:dyDescent="0.15">
      <c r="A14" s="3" t="s">
        <v>18</v>
      </c>
      <c r="B14" s="12">
        <f t="shared" si="0"/>
        <v>0.4345088161209068</v>
      </c>
    </row>
    <row r="15" spans="1:6" ht="15.75" customHeight="1" x14ac:dyDescent="0.15">
      <c r="A15" s="3" t="s">
        <v>43</v>
      </c>
      <c r="B15" s="12">
        <f t="shared" si="0"/>
        <v>0.26070528967254408</v>
      </c>
    </row>
    <row r="23" spans="1:1" ht="15.75" customHeight="1" x14ac:dyDescent="0.15">
      <c r="A23" s="3" t="s">
        <v>3175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7:B10"/>
  <sheetViews>
    <sheetView workbookViewId="0"/>
  </sheetViews>
  <sheetFormatPr baseColWidth="10" defaultColWidth="12.6640625" defaultRowHeight="15.75" customHeight="1" x14ac:dyDescent="0.15"/>
  <sheetData>
    <row r="7" spans="1:2" ht="15.75" customHeight="1" x14ac:dyDescent="0.15">
      <c r="A7" s="3" t="s">
        <v>3176</v>
      </c>
      <c r="B7" s="12">
        <v>0.5071</v>
      </c>
    </row>
    <row r="8" spans="1:2" ht="15.75" customHeight="1" x14ac:dyDescent="0.15">
      <c r="A8" s="3" t="s">
        <v>3177</v>
      </c>
      <c r="B8" s="12">
        <v>0.26600000000000001</v>
      </c>
    </row>
    <row r="9" spans="1:2" ht="15.75" customHeight="1" x14ac:dyDescent="0.15">
      <c r="A9" s="3" t="s">
        <v>3178</v>
      </c>
      <c r="B9" s="12">
        <v>0.2029</v>
      </c>
    </row>
    <row r="10" spans="1:2" ht="15.75" customHeight="1" x14ac:dyDescent="0.15">
      <c r="A10" s="3" t="s">
        <v>3179</v>
      </c>
      <c r="B10" s="12">
        <f>1-SUM(B7:B9)</f>
        <v>2.4000000000000021E-2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4"/>
  <sheetViews>
    <sheetView workbookViewId="0"/>
  </sheetViews>
  <sheetFormatPr baseColWidth="10" defaultColWidth="12.6640625" defaultRowHeight="15.75" customHeight="1" x14ac:dyDescent="0.15"/>
  <cols>
    <col min="1" max="1" width="14.6640625" customWidth="1"/>
    <col min="3" max="3" width="7.33203125" customWidth="1"/>
    <col min="4" max="4" width="6.33203125" customWidth="1"/>
    <col min="5" max="5" width="5.83203125" customWidth="1"/>
  </cols>
  <sheetData>
    <row r="1" spans="1:6" ht="15.75" customHeight="1" x14ac:dyDescent="0.15">
      <c r="A1" s="3" t="s">
        <v>3180</v>
      </c>
      <c r="B1" s="3">
        <f>COUNTIF('Form Responses 1'!B:B,"Educator")</f>
        <v>96</v>
      </c>
      <c r="C1" s="3" t="s">
        <v>3181</v>
      </c>
    </row>
    <row r="2" spans="1:6" ht="15.75" customHeight="1" x14ac:dyDescent="0.15">
      <c r="C2" s="3" t="s">
        <v>26</v>
      </c>
      <c r="D2" s="3" t="s">
        <v>21</v>
      </c>
      <c r="E2" s="3" t="s">
        <v>20</v>
      </c>
    </row>
    <row r="3" spans="1:6" ht="15.75" customHeight="1" x14ac:dyDescent="0.15">
      <c r="A3" s="3" t="s">
        <v>85</v>
      </c>
      <c r="B3">
        <f>COUNTIF('Form Responses 1'!G:G,A3)</f>
        <v>6</v>
      </c>
      <c r="C3">
        <f>COUNTIFS('Form Responses 1'!$G:$G,$A3,'Form Responses 1'!$H:$H,C$2)</f>
        <v>5</v>
      </c>
      <c r="D3">
        <f>COUNTIFS('Form Responses 1'!$G:$G,$A3,'Form Responses 1'!$H:$H,D$2)</f>
        <v>0</v>
      </c>
      <c r="E3">
        <f>COUNTIFS('Form Responses 1'!$G:$G,$A3,'Form Responses 1'!$H:$H,E$2)</f>
        <v>1</v>
      </c>
    </row>
    <row r="4" spans="1:6" ht="15.75" customHeight="1" x14ac:dyDescent="0.15">
      <c r="A4" s="3" t="s">
        <v>161</v>
      </c>
      <c r="B4">
        <f>COUNTIF('Form Responses 1'!G:G,A4)</f>
        <v>7</v>
      </c>
      <c r="C4">
        <f>COUNTIFS('Form Responses 1'!$G:$G,$A4,'Form Responses 1'!$H:$H,C$2)</f>
        <v>5</v>
      </c>
      <c r="D4">
        <f>COUNTIFS('Form Responses 1'!$G:$G,$A4,'Form Responses 1'!$H:$H,D$2)</f>
        <v>0</v>
      </c>
      <c r="E4">
        <f>COUNTIFS('Form Responses 1'!$G:$G,$A4,'Form Responses 1'!$H:$H,E$2)</f>
        <v>2</v>
      </c>
    </row>
    <row r="5" spans="1:6" ht="15.75" customHeight="1" x14ac:dyDescent="0.15">
      <c r="A5" s="3" t="s">
        <v>36</v>
      </c>
      <c r="B5">
        <f>COUNTIF('Form Responses 1'!G:G,A5)</f>
        <v>28</v>
      </c>
      <c r="C5">
        <f>COUNTIFS('Form Responses 1'!$G:$G,$A5,'Form Responses 1'!$H:$H,C$2)</f>
        <v>14</v>
      </c>
      <c r="D5">
        <f>COUNTIFS('Form Responses 1'!$G:$G,$A5,'Form Responses 1'!$H:$H,D$2)</f>
        <v>4</v>
      </c>
      <c r="E5">
        <f>COUNTIFS('Form Responses 1'!$G:$G,$A5,'Form Responses 1'!$H:$H,E$2)</f>
        <v>10</v>
      </c>
    </row>
    <row r="6" spans="1:6" ht="15.75" customHeight="1" x14ac:dyDescent="0.15">
      <c r="A6" s="3" t="s">
        <v>18</v>
      </c>
      <c r="B6">
        <f>COUNTIF('Form Responses 1'!G:G,A6)</f>
        <v>20</v>
      </c>
      <c r="C6">
        <f>COUNTIFS('Form Responses 1'!$G:$G,$A6,'Form Responses 1'!$H:$H,C$2)</f>
        <v>4</v>
      </c>
      <c r="D6">
        <f>COUNTIFS('Form Responses 1'!$G:$G,$A6,'Form Responses 1'!$H:$H,D$2)</f>
        <v>3</v>
      </c>
      <c r="E6">
        <f>COUNTIFS('Form Responses 1'!$G:$G,$A6,'Form Responses 1'!$H:$H,E$2)</f>
        <v>13</v>
      </c>
    </row>
    <row r="7" spans="1:6" ht="15.75" customHeight="1" x14ac:dyDescent="0.15">
      <c r="A7" s="3" t="s">
        <v>43</v>
      </c>
      <c r="B7">
        <f>COUNTIF('Form Responses 1'!G:G,A7)</f>
        <v>16</v>
      </c>
      <c r="C7">
        <f>COUNTIFS('Form Responses 1'!$G:$G,$A7,'Form Responses 1'!$H:$H,C$2)</f>
        <v>7</v>
      </c>
      <c r="D7">
        <f>COUNTIFS('Form Responses 1'!$G:$G,$A7,'Form Responses 1'!$H:$H,D$2)</f>
        <v>2</v>
      </c>
      <c r="E7">
        <f>COUNTIFS('Form Responses 1'!$G:$G,$A7,'Form Responses 1'!$H:$H,E$2)</f>
        <v>7</v>
      </c>
    </row>
    <row r="9" spans="1:6" ht="15.75" customHeight="1" x14ac:dyDescent="0.15">
      <c r="B9">
        <f>SUM(B3:B7)</f>
        <v>77</v>
      </c>
      <c r="F9">
        <f>SUM(F3:F7)</f>
        <v>0</v>
      </c>
    </row>
    <row r="11" spans="1:6" ht="15.75" customHeight="1" x14ac:dyDescent="0.15">
      <c r="A11" s="3" t="s">
        <v>85</v>
      </c>
      <c r="B11" s="12">
        <f t="shared" ref="B11:B15" si="0">B3/$B$9</f>
        <v>7.792207792207792E-2</v>
      </c>
    </row>
    <row r="12" spans="1:6" ht="15.75" customHeight="1" x14ac:dyDescent="0.15">
      <c r="A12" s="3" t="s">
        <v>161</v>
      </c>
      <c r="B12" s="12">
        <f t="shared" si="0"/>
        <v>9.0909090909090912E-2</v>
      </c>
    </row>
    <row r="13" spans="1:6" ht="15.75" customHeight="1" x14ac:dyDescent="0.15">
      <c r="A13" s="3" t="s">
        <v>36</v>
      </c>
      <c r="B13" s="12">
        <f t="shared" si="0"/>
        <v>0.36363636363636365</v>
      </c>
    </row>
    <row r="14" spans="1:6" ht="15.75" customHeight="1" x14ac:dyDescent="0.15">
      <c r="A14" s="3" t="s">
        <v>18</v>
      </c>
      <c r="B14" s="12">
        <f t="shared" si="0"/>
        <v>0.25974025974025972</v>
      </c>
    </row>
    <row r="15" spans="1:6" ht="15.75" customHeight="1" x14ac:dyDescent="0.15">
      <c r="A15" s="3" t="s">
        <v>43</v>
      </c>
      <c r="B15" s="12">
        <f t="shared" si="0"/>
        <v>0.20779220779220781</v>
      </c>
    </row>
    <row r="19" spans="1:5" ht="15.75" customHeight="1" x14ac:dyDescent="0.15">
      <c r="B19" s="3" t="s">
        <v>26</v>
      </c>
      <c r="C19" s="3" t="s">
        <v>21</v>
      </c>
      <c r="D19" s="3" t="s">
        <v>20</v>
      </c>
    </row>
    <row r="20" spans="1:5" ht="15.75" customHeight="1" x14ac:dyDescent="0.15">
      <c r="A20" s="3" t="s">
        <v>85</v>
      </c>
      <c r="B20" s="12">
        <f t="shared" ref="B20:D20" si="1">C3/$B3</f>
        <v>0.83333333333333337</v>
      </c>
      <c r="C20" s="12">
        <f t="shared" si="1"/>
        <v>0</v>
      </c>
      <c r="D20" s="12">
        <f t="shared" si="1"/>
        <v>0.16666666666666666</v>
      </c>
      <c r="E20" s="12">
        <f t="shared" ref="E20:E24" si="2">SUM(B20:D20)</f>
        <v>1</v>
      </c>
    </row>
    <row r="21" spans="1:5" ht="15.75" customHeight="1" x14ac:dyDescent="0.15">
      <c r="A21" s="3" t="s">
        <v>161</v>
      </c>
      <c r="B21" s="12">
        <f t="shared" ref="B21:D21" si="3">C4/$B4</f>
        <v>0.7142857142857143</v>
      </c>
      <c r="C21" s="12">
        <f t="shared" si="3"/>
        <v>0</v>
      </c>
      <c r="D21" s="12">
        <f t="shared" si="3"/>
        <v>0.2857142857142857</v>
      </c>
      <c r="E21" s="12">
        <f t="shared" si="2"/>
        <v>1</v>
      </c>
    </row>
    <row r="22" spans="1:5" ht="15.75" customHeight="1" x14ac:dyDescent="0.15">
      <c r="A22" s="3" t="s">
        <v>36</v>
      </c>
      <c r="B22" s="12">
        <f t="shared" ref="B22:D22" si="4">C5/$B5</f>
        <v>0.5</v>
      </c>
      <c r="C22" s="12">
        <f t="shared" si="4"/>
        <v>0.14285714285714285</v>
      </c>
      <c r="D22" s="12">
        <f t="shared" si="4"/>
        <v>0.35714285714285715</v>
      </c>
      <c r="E22" s="12">
        <f t="shared" si="2"/>
        <v>1</v>
      </c>
    </row>
    <row r="23" spans="1:5" ht="15.75" customHeight="1" x14ac:dyDescent="0.15">
      <c r="A23" s="3" t="s">
        <v>18</v>
      </c>
      <c r="B23" s="12">
        <f t="shared" ref="B23:D23" si="5">C6/$B6</f>
        <v>0.2</v>
      </c>
      <c r="C23" s="12">
        <f t="shared" si="5"/>
        <v>0.15</v>
      </c>
      <c r="D23" s="12">
        <f t="shared" si="5"/>
        <v>0.65</v>
      </c>
      <c r="E23" s="12">
        <f t="shared" si="2"/>
        <v>1</v>
      </c>
    </row>
    <row r="24" spans="1:5" ht="15.75" customHeight="1" x14ac:dyDescent="0.15">
      <c r="A24" s="3" t="s">
        <v>43</v>
      </c>
      <c r="B24" s="12">
        <f t="shared" ref="B24:D24" si="6">C7/$B7</f>
        <v>0.4375</v>
      </c>
      <c r="C24" s="12">
        <f t="shared" si="6"/>
        <v>0.125</v>
      </c>
      <c r="D24" s="12">
        <f t="shared" si="6"/>
        <v>0.4375</v>
      </c>
      <c r="E24" s="12">
        <f t="shared" si="2"/>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2"/>
  <sheetViews>
    <sheetView workbookViewId="0"/>
  </sheetViews>
  <sheetFormatPr baseColWidth="10" defaultColWidth="12.6640625" defaultRowHeight="15.75" customHeight="1" x14ac:dyDescent="0.15"/>
  <cols>
    <col min="1" max="1" width="15" customWidth="1"/>
  </cols>
  <sheetData>
    <row r="1" spans="1:5" ht="15.75" customHeight="1" x14ac:dyDescent="0.15">
      <c r="A1" s="3" t="s">
        <v>3182</v>
      </c>
      <c r="B1" s="3">
        <f>COUNTIF('Form Responses 1'!B:B,"Professional")</f>
        <v>245</v>
      </c>
      <c r="C1" s="3" t="s">
        <v>3181</v>
      </c>
    </row>
    <row r="2" spans="1:5" ht="15.75" customHeight="1" x14ac:dyDescent="0.15">
      <c r="C2" s="3" t="s">
        <v>26</v>
      </c>
      <c r="D2" s="3" t="s">
        <v>21</v>
      </c>
      <c r="E2" s="3" t="s">
        <v>20</v>
      </c>
    </row>
    <row r="3" spans="1:5" ht="15.75" customHeight="1" x14ac:dyDescent="0.15">
      <c r="C3">
        <f>COUNTIF('Form Responses 1'!$M:$M,C$2)</f>
        <v>59</v>
      </c>
      <c r="D3">
        <f>COUNTIF('Form Responses 1'!$M:$M,D$2)</f>
        <v>42</v>
      </c>
      <c r="E3">
        <f>COUNTIF('Form Responses 1'!$M:$M,E$2)</f>
        <v>130</v>
      </c>
    </row>
    <row r="11" spans="1:5" ht="15.75" customHeight="1" x14ac:dyDescent="0.15">
      <c r="B11" s="12"/>
    </row>
    <row r="12" spans="1:5" ht="15.75" customHeight="1" x14ac:dyDescent="0.15">
      <c r="B12" s="12"/>
    </row>
    <row r="13" spans="1:5" ht="15.75" customHeight="1" x14ac:dyDescent="0.15">
      <c r="B13" s="12"/>
    </row>
    <row r="14" spans="1:5" ht="15.75" customHeight="1" x14ac:dyDescent="0.15">
      <c r="B14" s="12"/>
    </row>
    <row r="15" spans="1:5" ht="15.75" customHeight="1" x14ac:dyDescent="0.15">
      <c r="B15" s="12"/>
    </row>
    <row r="18" spans="2:4" ht="15.75" customHeight="1" x14ac:dyDescent="0.15">
      <c r="B18" s="12"/>
      <c r="C18" s="12"/>
      <c r="D18" s="12"/>
    </row>
    <row r="19" spans="2:4" ht="15.75" customHeight="1" x14ac:dyDescent="0.15">
      <c r="B19" s="12"/>
      <c r="C19" s="12"/>
      <c r="D19" s="12"/>
    </row>
    <row r="20" spans="2:4" ht="15.75" customHeight="1" x14ac:dyDescent="0.15">
      <c r="B20" s="12"/>
      <c r="C20" s="12"/>
      <c r="D20" s="12"/>
    </row>
    <row r="21" spans="2:4" ht="15.75" customHeight="1" x14ac:dyDescent="0.15">
      <c r="B21" s="12"/>
      <c r="C21" s="12"/>
      <c r="D21" s="12"/>
    </row>
    <row r="22" spans="2:4" ht="15.75" customHeight="1" x14ac:dyDescent="0.15">
      <c r="B22" s="12"/>
      <c r="C22" s="12"/>
      <c r="D22" s="1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W1840"/>
  <sheetViews>
    <sheetView workbookViewId="0"/>
  </sheetViews>
  <sheetFormatPr baseColWidth="10" defaultColWidth="12.6640625" defaultRowHeight="15.75" customHeight="1" x14ac:dyDescent="0.15"/>
  <cols>
    <col min="1" max="1" width="16.5" customWidth="1"/>
    <col min="2" max="2" width="28.33203125" customWidth="1"/>
  </cols>
  <sheetData>
    <row r="1" spans="1:23" ht="15.75" customHeight="1" x14ac:dyDescent="0.15">
      <c r="A1" s="3" t="s">
        <v>3183</v>
      </c>
      <c r="B1" s="3" t="s">
        <v>3184</v>
      </c>
      <c r="C1" s="12" t="s">
        <v>22</v>
      </c>
      <c r="D1" s="12" t="s">
        <v>16</v>
      </c>
      <c r="E1" s="3" t="s">
        <v>97</v>
      </c>
      <c r="F1" s="12" t="s">
        <v>37</v>
      </c>
      <c r="G1" s="12" t="s">
        <v>1269</v>
      </c>
    </row>
    <row r="2" spans="1:23" ht="15.75" customHeight="1" x14ac:dyDescent="0.15">
      <c r="A2">
        <f>SUM(I2:I6)</f>
        <v>1998</v>
      </c>
      <c r="B2" s="3" t="s">
        <v>3185</v>
      </c>
      <c r="C2" s="12">
        <f>I2/$A2</f>
        <v>0.45495495495495497</v>
      </c>
      <c r="D2" s="12">
        <f>I3/$A2</f>
        <v>0.36686686686686687</v>
      </c>
      <c r="E2" s="12">
        <f>I5/$A2</f>
        <v>4.3043043043043044E-2</v>
      </c>
      <c r="F2" s="12">
        <f>I4/$A2</f>
        <v>0.11311311311311312</v>
      </c>
      <c r="G2" s="12">
        <f>I6/A2</f>
        <v>2.2022022022022022E-2</v>
      </c>
      <c r="I2">
        <v>909</v>
      </c>
      <c r="W2" s="3" t="s">
        <v>3186</v>
      </c>
    </row>
    <row r="3" spans="1:23" ht="15.75" customHeight="1" x14ac:dyDescent="0.15">
      <c r="A3">
        <f>COUNTIFS('Form Responses 1'!$D:$D,$B3)</f>
        <v>1413</v>
      </c>
      <c r="B3" s="3" t="s">
        <v>23</v>
      </c>
      <c r="C3" s="12">
        <f>COUNTIFS('Form Responses 1'!$D:$D,$B3,'Form Responses 1'!$B:$B,C$1)/$A3</f>
        <v>0.45718329794762913</v>
      </c>
      <c r="D3" s="12">
        <f>COUNTIFS('Form Responses 1'!$D:$D,$B3,'Form Responses 1'!$B:$B,D$1)/$A3</f>
        <v>0.38995046001415429</v>
      </c>
      <c r="E3" s="12">
        <f>COUNTIFS('Form Responses 1'!$D:$D,$B3,'Form Responses 1'!$B:$B,E$1)/$A3</f>
        <v>4.3878273177636234E-2</v>
      </c>
      <c r="F3" s="12">
        <f>COUNTIFS('Form Responses 1'!$D:$D,$B3,'Form Responses 1'!$B:$B,F$1)/$A3</f>
        <v>0.10332625619249823</v>
      </c>
      <c r="G3" s="12">
        <f t="shared" ref="G3:G8" si="0">1-SUM(C3:F3)</f>
        <v>5.6617126680820196E-3</v>
      </c>
      <c r="I3">
        <v>733</v>
      </c>
    </row>
    <row r="4" spans="1:23" ht="15.75" customHeight="1" x14ac:dyDescent="0.15">
      <c r="A4">
        <f>COUNTIFS('Form Responses 1'!$D:$D,$B4)</f>
        <v>294</v>
      </c>
      <c r="B4" t="s">
        <v>68</v>
      </c>
      <c r="C4" s="12">
        <f>COUNTIFS('Form Responses 1'!$D:$D,$B4,'Form Responses 1'!$B:$B,C$1)/$A4</f>
        <v>0.54081632653061229</v>
      </c>
      <c r="D4" s="12">
        <f>COUNTIFS('Form Responses 1'!$D:$D,$B4,'Form Responses 1'!$B:$B,D$1)/$A4</f>
        <v>0.27891156462585032</v>
      </c>
      <c r="E4" s="12">
        <f>COUNTIFS('Form Responses 1'!$D:$D,$B4,'Form Responses 1'!$B:$B,E$1)/$A4</f>
        <v>6.1224489795918366E-2</v>
      </c>
      <c r="F4" s="12">
        <f>COUNTIFS('Form Responses 1'!$D:$D,$B4,'Form Responses 1'!$B:$B,F$1)/$A4</f>
        <v>0.11904761904761904</v>
      </c>
      <c r="G4" s="12">
        <f t="shared" si="0"/>
        <v>0</v>
      </c>
      <c r="I4">
        <v>226</v>
      </c>
    </row>
    <row r="5" spans="1:23" ht="15.75" customHeight="1" x14ac:dyDescent="0.15">
      <c r="A5">
        <f>COUNTIFS('Form Responses 1'!$D:$D,$B5)</f>
        <v>76</v>
      </c>
      <c r="B5" t="s">
        <v>472</v>
      </c>
      <c r="C5" s="12">
        <f>COUNTIFS('Form Responses 1'!$D:$D,$B5,'Form Responses 1'!$B:$B,C$1)/$A5</f>
        <v>0.43421052631578949</v>
      </c>
      <c r="D5" s="12">
        <f>COUNTIFS('Form Responses 1'!$D:$D,$B5,'Form Responses 1'!$B:$B,D$1)/$A5</f>
        <v>0.34210526315789475</v>
      </c>
      <c r="E5" s="12">
        <f>COUNTIFS('Form Responses 1'!$D:$D,$B5,'Form Responses 1'!$B:$B,E$1)/$A5</f>
        <v>5.2631578947368418E-2</v>
      </c>
      <c r="F5" s="12">
        <f>COUNTIFS('Form Responses 1'!$D:$D,$B5,'Form Responses 1'!$B:$B,F$1)/$A5</f>
        <v>0.14473684210526316</v>
      </c>
      <c r="G5" s="12">
        <f t="shared" si="0"/>
        <v>2.6315789473684181E-2</v>
      </c>
      <c r="I5">
        <v>86</v>
      </c>
    </row>
    <row r="6" spans="1:23" ht="15.75" customHeight="1" x14ac:dyDescent="0.15">
      <c r="A6">
        <f>COUNTIFS('Form Responses 1'!$D:$D,$B6)</f>
        <v>68</v>
      </c>
      <c r="B6" s="8" t="s">
        <v>368</v>
      </c>
      <c r="C6" s="12">
        <f>COUNTIFS('Form Responses 1'!$D:$D,$B6,'Form Responses 1'!$B:$B,C$1)/$A6</f>
        <v>0.47058823529411764</v>
      </c>
      <c r="D6" s="12">
        <f>COUNTIFS('Form Responses 1'!$D:$D,$B6,'Form Responses 1'!$B:$B,D$1)/$A6</f>
        <v>0.29411764705882354</v>
      </c>
      <c r="E6" s="12">
        <f>COUNTIFS('Form Responses 1'!$D:$D,$B6,'Form Responses 1'!$B:$B,E$1)/$A6</f>
        <v>4.4117647058823532E-2</v>
      </c>
      <c r="F6" s="12">
        <f>COUNTIFS('Form Responses 1'!$D:$D,$B6,'Form Responses 1'!$B:$B,F$1)/$A6</f>
        <v>0.17647058823529413</v>
      </c>
      <c r="G6" s="12">
        <f t="shared" si="0"/>
        <v>1.4705882352941235E-2</v>
      </c>
      <c r="I6">
        <v>44</v>
      </c>
    </row>
    <row r="7" spans="1:23" ht="15.75" customHeight="1" x14ac:dyDescent="0.15">
      <c r="A7">
        <f>COUNTIFS('Form Responses 1'!$D:$D,$B7)</f>
        <v>28</v>
      </c>
      <c r="B7" t="s">
        <v>424</v>
      </c>
      <c r="C7" s="12">
        <f>COUNTIFS('Form Responses 1'!$D:$D,$B7,'Form Responses 1'!$B:$B,C$1)/$A7</f>
        <v>0.5</v>
      </c>
      <c r="D7" s="12">
        <f>COUNTIFS('Form Responses 1'!$D:$D,$B7,'Form Responses 1'!$B:$B,D$1)/$A7</f>
        <v>0.32142857142857145</v>
      </c>
      <c r="E7" s="12">
        <f>COUNTIFS('Form Responses 1'!$D:$D,$B7,'Form Responses 1'!$B:$B,E$1)/$A7</f>
        <v>3.5714285714285712E-2</v>
      </c>
      <c r="F7" s="12">
        <f>COUNTIFS('Form Responses 1'!$D:$D,$B7,'Form Responses 1'!$B:$B,F$1)/$A7</f>
        <v>0.14285714285714285</v>
      </c>
      <c r="G7" s="12">
        <f t="shared" si="0"/>
        <v>0</v>
      </c>
    </row>
    <row r="8" spans="1:23" ht="15.75" customHeight="1" x14ac:dyDescent="0.15">
      <c r="A8">
        <f>COUNTIFS('Form Responses 1'!$D:$D,$B8)</f>
        <v>20</v>
      </c>
      <c r="B8" t="s">
        <v>378</v>
      </c>
      <c r="C8" s="12">
        <f>COUNTIFS('Form Responses 1'!$D:$D,$B8,'Form Responses 1'!$B:$B,C$1)/$A8</f>
        <v>0.2</v>
      </c>
      <c r="D8" s="12">
        <f>COUNTIFS('Form Responses 1'!$D:$D,$B8,'Form Responses 1'!$B:$B,D$1)/$A8</f>
        <v>0.55000000000000004</v>
      </c>
      <c r="E8" s="12">
        <f>COUNTIFS('Form Responses 1'!$D:$D,$B8,'Form Responses 1'!$B:$B,E$1)/$A8</f>
        <v>0</v>
      </c>
      <c r="F8" s="12">
        <f>COUNTIFS('Form Responses 1'!$D:$D,$B8,'Form Responses 1'!$B:$B,F$1)/$A8</f>
        <v>0.25</v>
      </c>
      <c r="G8" s="12">
        <f t="shared" si="0"/>
        <v>0</v>
      </c>
    </row>
    <row r="9" spans="1:23" ht="15.75" customHeight="1" x14ac:dyDescent="0.15">
      <c r="C9" s="12"/>
      <c r="D9" s="12"/>
      <c r="E9" s="12"/>
      <c r="F9" s="12"/>
      <c r="G9" s="12"/>
    </row>
    <row r="10" spans="1:23" ht="15.75" customHeight="1" x14ac:dyDescent="0.15">
      <c r="C10" s="3">
        <f>COUNTIFS('Form Responses 1'!$B:$B,C$11,'Form Responses 1'!$D:$D,"&lt;&gt;")</f>
        <v>889</v>
      </c>
      <c r="D10" s="3">
        <f>COUNTIFS('Form Responses 1'!$B:$B,D$11,'Form Responses 1'!$D:$D,"&lt;&gt;")</f>
        <v>701</v>
      </c>
      <c r="E10" s="3">
        <f>COUNTIFS('Form Responses 1'!$B:$B,E$11,'Form Responses 1'!$D:$D,"&lt;&gt;")</f>
        <v>88</v>
      </c>
      <c r="F10" s="3">
        <f>COUNTIFS('Form Responses 1'!$B:$B,F$11,'Form Responses 1'!$D:$D,"&lt;&gt;")</f>
        <v>213</v>
      </c>
      <c r="G10">
        <f>COUNTIF('Form Responses 1'!D:D,"&lt;&gt;")</f>
        <v>1903</v>
      </c>
    </row>
    <row r="11" spans="1:23" ht="15.75" customHeight="1" x14ac:dyDescent="0.15">
      <c r="B11" s="10" t="s">
        <v>3184</v>
      </c>
      <c r="C11" s="13" t="s">
        <v>22</v>
      </c>
      <c r="D11" s="13" t="s">
        <v>16</v>
      </c>
      <c r="E11" s="10" t="s">
        <v>97</v>
      </c>
      <c r="F11" s="13" t="s">
        <v>37</v>
      </c>
      <c r="G11" s="10" t="s">
        <v>3185</v>
      </c>
    </row>
    <row r="12" spans="1:23" ht="15.75" customHeight="1" x14ac:dyDescent="0.15">
      <c r="B12" s="10" t="s">
        <v>23</v>
      </c>
      <c r="C12" s="12">
        <f>COUNTIFS('Form Responses 1'!$D:$D,$B12,'Form Responses 1'!$B:$B,C$1)/C$10</f>
        <v>0.72665916760404947</v>
      </c>
      <c r="D12" s="12">
        <f>COUNTIFS('Form Responses 1'!$D:$D,$B12,'Form Responses 1'!$B:$B,D$1)/D$10</f>
        <v>0.78601997146932956</v>
      </c>
      <c r="E12" s="12">
        <f>COUNTIFS('Form Responses 1'!$D:$D,$B12,'Form Responses 1'!$B:$B,E$1)/E$10</f>
        <v>0.70454545454545459</v>
      </c>
      <c r="F12" s="12">
        <f>COUNTIFS('Form Responses 1'!$D:$D,$B12,'Form Responses 1'!$B:$B,F$1)/F$10</f>
        <v>0.68544600938967137</v>
      </c>
      <c r="G12" s="14">
        <f>COUNTIFS('Form Responses 1'!$D:$D,$B12)/G$10</f>
        <v>0.74251182343667887</v>
      </c>
    </row>
    <row r="13" spans="1:23" ht="15.75" customHeight="1" x14ac:dyDescent="0.15">
      <c r="B13" s="10" t="s">
        <v>68</v>
      </c>
      <c r="C13" s="12">
        <f>COUNTIFS('Form Responses 1'!$D:$D,$B13,'Form Responses 1'!$B:$B,C$1)/C$10</f>
        <v>0.17885264341957255</v>
      </c>
      <c r="D13" s="12">
        <f>COUNTIFS('Form Responses 1'!$D:$D,$B13,'Form Responses 1'!$B:$B,D$1)/D$10</f>
        <v>0.11697574893009986</v>
      </c>
      <c r="E13" s="12">
        <f>COUNTIFS('Form Responses 1'!$D:$D,$B13,'Form Responses 1'!$B:$B,E$1)/E$10</f>
        <v>0.20454545454545456</v>
      </c>
      <c r="F13" s="12">
        <f>COUNTIFS('Form Responses 1'!$D:$D,$B13,'Form Responses 1'!$B:$B,F$1)/F$10</f>
        <v>0.16431924882629109</v>
      </c>
      <c r="G13" s="14">
        <f>COUNTIFS('Form Responses 1'!$D:$D,$B13)/G$10</f>
        <v>0.15449290593799264</v>
      </c>
    </row>
    <row r="14" spans="1:23" ht="15.75" customHeight="1" x14ac:dyDescent="0.15">
      <c r="B14" s="10" t="s">
        <v>472</v>
      </c>
      <c r="C14" s="12">
        <f>COUNTIFS('Form Responses 1'!$D:$D,$B14,'Form Responses 1'!$B:$B,C$1)/C$10</f>
        <v>3.7120359955005622E-2</v>
      </c>
      <c r="D14" s="12">
        <f>COUNTIFS('Form Responses 1'!$D:$D,$B14,'Form Responses 1'!$B:$B,D$1)/D$10</f>
        <v>3.7089871611982884E-2</v>
      </c>
      <c r="E14" s="12">
        <f>COUNTIFS('Form Responses 1'!$D:$D,$B14,'Form Responses 1'!$B:$B,E$1)/E$10</f>
        <v>4.5454545454545456E-2</v>
      </c>
      <c r="F14" s="12">
        <f>COUNTIFS('Form Responses 1'!$D:$D,$B14,'Form Responses 1'!$B:$B,F$1)/F$10</f>
        <v>5.1643192488262914E-2</v>
      </c>
      <c r="G14" s="14">
        <f>COUNTIFS('Form Responses 1'!$D:$D,$B14)/G$10</f>
        <v>3.9936941671045716E-2</v>
      </c>
    </row>
    <row r="15" spans="1:23" ht="15.75" customHeight="1" x14ac:dyDescent="0.15">
      <c r="B15" s="15" t="s">
        <v>368</v>
      </c>
      <c r="C15" s="12">
        <f>COUNTIFS('Form Responses 1'!$D:$D,$B15,'Form Responses 1'!$B:$B,C$1)/C$10</f>
        <v>3.59955005624297E-2</v>
      </c>
      <c r="D15" s="12">
        <f>COUNTIFS('Form Responses 1'!$D:$D,$B15,'Form Responses 1'!$B:$B,D$1)/D$10</f>
        <v>2.8530670470756064E-2</v>
      </c>
      <c r="E15" s="12">
        <f>COUNTIFS('Form Responses 1'!$D:$D,$B15,'Form Responses 1'!$B:$B,E$1)/E$10</f>
        <v>3.4090909090909088E-2</v>
      </c>
      <c r="F15" s="12">
        <f>COUNTIFS('Form Responses 1'!$D:$D,$B15,'Form Responses 1'!$B:$B,F$1)/F$10</f>
        <v>5.6338028169014086E-2</v>
      </c>
      <c r="G15" s="14">
        <f>COUNTIFS('Form Responses 1'!$D:$D,$B15)/G$10</f>
        <v>3.5733053074093538E-2</v>
      </c>
    </row>
    <row r="16" spans="1:23" ht="15.75" customHeight="1" x14ac:dyDescent="0.15">
      <c r="B16" s="10" t="s">
        <v>424</v>
      </c>
      <c r="C16" s="12">
        <f>COUNTIFS('Form Responses 1'!$D:$D,$B16,'Form Responses 1'!$B:$B,C$1)/C$10</f>
        <v>1.5748031496062992E-2</v>
      </c>
      <c r="D16" s="12">
        <f>COUNTIFS('Form Responses 1'!$D:$D,$B16,'Form Responses 1'!$B:$B,D$1)/D$10</f>
        <v>1.2838801711840228E-2</v>
      </c>
      <c r="E16" s="12">
        <f>COUNTIFS('Form Responses 1'!$D:$D,$B16,'Form Responses 1'!$B:$B,E$1)/E$10</f>
        <v>1.1363636363636364E-2</v>
      </c>
      <c r="F16" s="12">
        <f>COUNTIFS('Form Responses 1'!$D:$D,$B16,'Form Responses 1'!$B:$B,F$1)/F$10</f>
        <v>1.8779342723004695E-2</v>
      </c>
      <c r="G16" s="14">
        <f>COUNTIFS('Form Responses 1'!$D:$D,$B16)/G$10</f>
        <v>1.4713610089332634E-2</v>
      </c>
    </row>
    <row r="17" spans="1:7" ht="15.75" customHeight="1" x14ac:dyDescent="0.15">
      <c r="B17" s="10" t="s">
        <v>378</v>
      </c>
      <c r="C17" s="12">
        <f>COUNTIFS('Form Responses 1'!$D:$D,$B17,'Form Responses 1'!$B:$B,C$1)/C$10</f>
        <v>4.4994375703037125E-3</v>
      </c>
      <c r="D17" s="12">
        <f>COUNTIFS('Form Responses 1'!$D:$D,$B17,'Form Responses 1'!$B:$B,D$1)/D$10</f>
        <v>1.5691868758915834E-2</v>
      </c>
      <c r="E17" s="12">
        <f>COUNTIFS('Form Responses 1'!$D:$D,$B17,'Form Responses 1'!$B:$B,E$1)/E$10</f>
        <v>0</v>
      </c>
      <c r="F17" s="12">
        <f>COUNTIFS('Form Responses 1'!$D:$D,$B17,'Form Responses 1'!$B:$B,F$1)/F$10</f>
        <v>2.3474178403755867E-2</v>
      </c>
      <c r="G17" s="14">
        <f>COUNTIFS('Form Responses 1'!$D:$D,$B17)/G$10</f>
        <v>1.0509721492380452E-2</v>
      </c>
    </row>
    <row r="18" spans="1:7" ht="15.75" customHeight="1" x14ac:dyDescent="0.15">
      <c r="B18" s="16" t="s">
        <v>3187</v>
      </c>
      <c r="C18" s="17">
        <f t="shared" ref="C18:F18" si="1">SUM(C12:C17)</f>
        <v>0.99887514060742399</v>
      </c>
      <c r="D18" s="17">
        <f t="shared" si="1"/>
        <v>0.99714693295292445</v>
      </c>
      <c r="E18" s="17">
        <f t="shared" si="1"/>
        <v>1</v>
      </c>
      <c r="F18" s="17">
        <f t="shared" si="1"/>
        <v>1</v>
      </c>
      <c r="G18" s="18">
        <f>SUM(H12:H17)</f>
        <v>0</v>
      </c>
    </row>
    <row r="20" spans="1:7" ht="15.75" customHeight="1" x14ac:dyDescent="0.15">
      <c r="C20" s="12"/>
      <c r="D20" s="12"/>
      <c r="E20" s="12"/>
      <c r="F20" s="12"/>
      <c r="G20" s="12"/>
    </row>
    <row r="21" spans="1:7" ht="15.75" customHeight="1" x14ac:dyDescent="0.15">
      <c r="D21" s="12"/>
      <c r="E21" s="12"/>
      <c r="F21" s="12"/>
      <c r="G21" s="12"/>
    </row>
    <row r="22" spans="1:7" ht="15.75" customHeight="1" x14ac:dyDescent="0.15">
      <c r="C22" s="12"/>
      <c r="D22" s="12"/>
      <c r="E22" s="12"/>
      <c r="F22" s="12"/>
      <c r="G22" s="12"/>
    </row>
    <row r="23" spans="1:7" ht="15.75" customHeight="1" x14ac:dyDescent="0.15">
      <c r="A23" s="3" t="s">
        <v>23</v>
      </c>
      <c r="B23" s="14">
        <f t="shared" ref="B23:B28" si="2">C23/ SUM($C$23:$C$29)</f>
        <v>0.74604012671594511</v>
      </c>
      <c r="C23">
        <v>1413</v>
      </c>
      <c r="D23" s="12"/>
      <c r="E23" s="12"/>
      <c r="F23" s="12"/>
      <c r="G23" s="12"/>
    </row>
    <row r="24" spans="1:7" ht="15.75" customHeight="1" x14ac:dyDescent="0.15">
      <c r="A24" t="s">
        <v>68</v>
      </c>
      <c r="B24" s="14">
        <f t="shared" si="2"/>
        <v>0.15417106652587118</v>
      </c>
      <c r="C24">
        <v>292</v>
      </c>
      <c r="D24" s="12"/>
      <c r="E24" s="12"/>
      <c r="F24" s="12"/>
      <c r="G24" s="12"/>
    </row>
    <row r="25" spans="1:7" ht="15.75" customHeight="1" x14ac:dyDescent="0.15">
      <c r="A25" t="s">
        <v>472</v>
      </c>
      <c r="B25" s="14">
        <f t="shared" si="2"/>
        <v>3.8542766631467794E-2</v>
      </c>
      <c r="C25">
        <v>73</v>
      </c>
      <c r="D25" s="12"/>
      <c r="E25" s="12"/>
      <c r="F25" s="12"/>
      <c r="G25" s="12"/>
    </row>
    <row r="26" spans="1:7" ht="15.75" customHeight="1" x14ac:dyDescent="0.15">
      <c r="A26" s="8" t="s">
        <v>368</v>
      </c>
      <c r="B26" s="14">
        <f t="shared" si="2"/>
        <v>3.5902851108764518E-2</v>
      </c>
      <c r="C26">
        <v>68</v>
      </c>
      <c r="D26" s="12"/>
      <c r="E26" s="12"/>
      <c r="F26" s="12"/>
      <c r="G26" s="12"/>
    </row>
    <row r="27" spans="1:7" ht="15.75" customHeight="1" x14ac:dyDescent="0.15">
      <c r="A27" t="s">
        <v>424</v>
      </c>
      <c r="B27" s="14">
        <f t="shared" si="2"/>
        <v>1.4783526927138331E-2</v>
      </c>
      <c r="C27">
        <v>28</v>
      </c>
      <c r="D27" s="12"/>
      <c r="E27" s="12"/>
      <c r="F27" s="12"/>
      <c r="G27" s="12"/>
    </row>
    <row r="28" spans="1:7" ht="15.75" customHeight="1" x14ac:dyDescent="0.15">
      <c r="A28" t="s">
        <v>378</v>
      </c>
      <c r="B28" s="14">
        <f t="shared" si="2"/>
        <v>1.0559662090813094E-2</v>
      </c>
      <c r="C28">
        <v>20</v>
      </c>
      <c r="D28" s="12"/>
      <c r="E28" s="12"/>
      <c r="F28" s="12"/>
      <c r="G28" s="12"/>
    </row>
    <row r="29" spans="1:7" ht="15.75" customHeight="1" x14ac:dyDescent="0.15">
      <c r="B29" s="14"/>
      <c r="D29" s="12"/>
      <c r="E29" s="12"/>
      <c r="F29" s="12"/>
      <c r="G29" s="12"/>
    </row>
    <row r="30" spans="1:7" ht="15.75" customHeight="1" x14ac:dyDescent="0.15">
      <c r="C30" s="12"/>
      <c r="D30" s="12"/>
      <c r="E30" s="12"/>
      <c r="F30" s="12"/>
      <c r="G30" s="12"/>
    </row>
    <row r="31" spans="1:7" ht="15.75" customHeight="1" x14ac:dyDescent="0.15">
      <c r="C31" s="12"/>
      <c r="D31" s="12"/>
      <c r="E31" s="12"/>
      <c r="F31" s="12"/>
      <c r="G31" s="12"/>
    </row>
    <row r="34" spans="2:8" ht="15.75" customHeight="1" x14ac:dyDescent="0.15">
      <c r="B34" s="12"/>
      <c r="C34" s="12"/>
      <c r="D34" s="12"/>
      <c r="E34" s="12"/>
      <c r="F34" s="12"/>
      <c r="G34" s="12"/>
      <c r="H34" s="12"/>
    </row>
    <row r="35" spans="2:8" ht="15.75" customHeight="1" x14ac:dyDescent="0.15">
      <c r="B35" s="12"/>
      <c r="C35" s="12"/>
      <c r="D35" s="12"/>
      <c r="E35" s="12"/>
      <c r="F35" s="12"/>
      <c r="G35" s="12"/>
      <c r="H35" s="12"/>
    </row>
    <row r="36" spans="2:8" ht="15.75" customHeight="1" x14ac:dyDescent="0.15">
      <c r="B36" s="12"/>
      <c r="C36" s="12"/>
      <c r="D36" s="12"/>
      <c r="E36" s="12"/>
      <c r="F36" s="12"/>
      <c r="G36" s="12"/>
      <c r="H36" s="12"/>
    </row>
    <row r="37" spans="2:8" ht="15.75" customHeight="1" x14ac:dyDescent="0.15">
      <c r="B37" s="12"/>
      <c r="C37" s="12"/>
      <c r="D37" s="12"/>
      <c r="E37" s="12"/>
      <c r="F37" s="12"/>
      <c r="G37" s="12"/>
      <c r="H37" s="12"/>
    </row>
    <row r="38" spans="2:8" ht="15.75" customHeight="1" x14ac:dyDescent="0.15">
      <c r="B38" s="12"/>
      <c r="C38" s="12"/>
      <c r="D38" s="12"/>
      <c r="E38" s="12"/>
      <c r="F38" s="12"/>
      <c r="G38" s="12"/>
      <c r="H38" s="12"/>
    </row>
    <row r="39" spans="2:8" ht="15.75" customHeight="1" x14ac:dyDescent="0.15">
      <c r="C39" s="12"/>
      <c r="D39" s="12"/>
      <c r="E39" s="12"/>
      <c r="F39" s="12"/>
      <c r="G39" s="12"/>
    </row>
    <row r="40" spans="2:8" ht="15.75" customHeight="1" x14ac:dyDescent="0.15">
      <c r="C40" s="12"/>
      <c r="D40" s="12"/>
      <c r="E40" s="12"/>
      <c r="F40" s="12"/>
      <c r="G40" s="12"/>
    </row>
    <row r="42" spans="2:8" ht="15.75" customHeight="1" x14ac:dyDescent="0.15">
      <c r="B42" s="12"/>
      <c r="C42" s="12"/>
      <c r="D42" s="12"/>
      <c r="E42" s="12"/>
      <c r="F42" s="12"/>
      <c r="G42" s="12"/>
      <c r="H42" s="12"/>
    </row>
    <row r="43" spans="2:8" ht="15.75" customHeight="1" x14ac:dyDescent="0.15">
      <c r="B43" s="12"/>
      <c r="C43" s="12"/>
      <c r="D43" s="12"/>
      <c r="E43" s="12"/>
      <c r="F43" s="12"/>
      <c r="G43" s="12"/>
      <c r="H43" s="12"/>
    </row>
    <row r="44" spans="2:8" ht="15.75" customHeight="1" x14ac:dyDescent="0.15">
      <c r="B44" s="12"/>
      <c r="C44" s="12"/>
      <c r="D44" s="12"/>
      <c r="E44" s="12"/>
      <c r="F44" s="12"/>
      <c r="G44" s="12"/>
      <c r="H44" s="12"/>
    </row>
    <row r="45" spans="2:8" ht="13" x14ac:dyDescent="0.15">
      <c r="B45" s="12"/>
      <c r="C45" s="12"/>
      <c r="D45" s="12"/>
      <c r="E45" s="12"/>
      <c r="F45" s="12"/>
      <c r="G45" s="12"/>
      <c r="H45" s="12"/>
    </row>
    <row r="46" spans="2:8" ht="13" x14ac:dyDescent="0.15">
      <c r="B46" s="12"/>
      <c r="C46" s="12"/>
      <c r="D46" s="12"/>
      <c r="E46" s="12"/>
      <c r="F46" s="12"/>
      <c r="G46" s="12"/>
      <c r="H46" s="12"/>
    </row>
    <row r="47" spans="2:8" ht="13" x14ac:dyDescent="0.15">
      <c r="C47" s="12"/>
      <c r="D47" s="12"/>
      <c r="E47" s="12"/>
      <c r="F47" s="12"/>
      <c r="G47" s="12"/>
    </row>
    <row r="48" spans="2:8" ht="13" x14ac:dyDescent="0.15">
      <c r="C48" s="12"/>
      <c r="D48" s="12"/>
      <c r="E48" s="12"/>
      <c r="F48" s="12"/>
      <c r="G48" s="12"/>
    </row>
    <row r="49" spans="3:7" ht="13" x14ac:dyDescent="0.15">
      <c r="C49" s="12"/>
      <c r="D49" s="12"/>
      <c r="E49" s="12"/>
      <c r="F49" s="12"/>
      <c r="G49" s="12"/>
    </row>
    <row r="50" spans="3:7" ht="13" x14ac:dyDescent="0.15">
      <c r="C50" s="12"/>
      <c r="D50" s="12"/>
      <c r="E50" s="12"/>
      <c r="F50" s="12"/>
      <c r="G50" s="12"/>
    </row>
    <row r="51" spans="3:7" ht="13" x14ac:dyDescent="0.15">
      <c r="C51" s="12"/>
      <c r="D51" s="12"/>
      <c r="E51" s="12"/>
      <c r="F51" s="12"/>
      <c r="G51" s="12"/>
    </row>
    <row r="52" spans="3:7" ht="13" x14ac:dyDescent="0.15">
      <c r="C52" s="12"/>
      <c r="D52" s="12"/>
      <c r="E52" s="12"/>
      <c r="F52" s="12"/>
      <c r="G52" s="12"/>
    </row>
    <row r="53" spans="3:7" ht="13" x14ac:dyDescent="0.15">
      <c r="C53" s="12"/>
      <c r="D53" s="12"/>
      <c r="E53" s="12"/>
      <c r="F53" s="12"/>
      <c r="G53" s="12"/>
    </row>
    <row r="54" spans="3:7" ht="13" x14ac:dyDescent="0.15">
      <c r="C54" s="12"/>
      <c r="D54" s="12"/>
      <c r="E54" s="12"/>
      <c r="F54" s="12"/>
      <c r="G54" s="12"/>
    </row>
    <row r="55" spans="3:7" ht="13" x14ac:dyDescent="0.15">
      <c r="C55" s="12"/>
      <c r="D55" s="12"/>
      <c r="E55" s="12"/>
      <c r="F55" s="12"/>
      <c r="G55" s="12"/>
    </row>
    <row r="56" spans="3:7" ht="13" x14ac:dyDescent="0.15">
      <c r="C56" s="12"/>
      <c r="D56" s="12"/>
      <c r="E56" s="12"/>
      <c r="F56" s="12"/>
      <c r="G56" s="12"/>
    </row>
    <row r="57" spans="3:7" ht="13" x14ac:dyDescent="0.15">
      <c r="C57" s="12"/>
      <c r="D57" s="12"/>
      <c r="E57" s="12"/>
      <c r="F57" s="12"/>
      <c r="G57" s="12"/>
    </row>
    <row r="58" spans="3:7" ht="13" x14ac:dyDescent="0.15">
      <c r="C58" s="12"/>
      <c r="D58" s="12"/>
      <c r="E58" s="12"/>
      <c r="F58" s="12"/>
      <c r="G58" s="12"/>
    </row>
    <row r="59" spans="3:7" ht="13" x14ac:dyDescent="0.15">
      <c r="C59" s="12"/>
      <c r="D59" s="12"/>
      <c r="E59" s="12"/>
      <c r="F59" s="12"/>
      <c r="G59" s="12"/>
    </row>
    <row r="60" spans="3:7" ht="13" x14ac:dyDescent="0.15">
      <c r="C60" s="12"/>
      <c r="D60" s="12"/>
      <c r="E60" s="12"/>
      <c r="F60" s="12"/>
      <c r="G60" s="12"/>
    </row>
    <row r="61" spans="3:7" ht="13" x14ac:dyDescent="0.15">
      <c r="C61" s="12"/>
      <c r="D61" s="12"/>
      <c r="E61" s="12"/>
      <c r="F61" s="12"/>
      <c r="G61" s="12"/>
    </row>
    <row r="62" spans="3:7" ht="13" x14ac:dyDescent="0.15">
      <c r="C62" s="12"/>
      <c r="D62" s="12"/>
      <c r="E62" s="12"/>
      <c r="F62" s="12"/>
      <c r="G62" s="12"/>
    </row>
    <row r="63" spans="3:7" ht="13" x14ac:dyDescent="0.15">
      <c r="C63" s="12"/>
      <c r="D63" s="12"/>
      <c r="E63" s="12"/>
      <c r="F63" s="12"/>
      <c r="G63" s="12"/>
    </row>
    <row r="64" spans="3:7" ht="13" x14ac:dyDescent="0.15">
      <c r="C64" s="12"/>
      <c r="D64" s="12"/>
      <c r="E64" s="12"/>
      <c r="F64" s="12"/>
      <c r="G64" s="12"/>
    </row>
    <row r="65" spans="3:7" ht="13" x14ac:dyDescent="0.15">
      <c r="C65" s="12"/>
      <c r="D65" s="12"/>
      <c r="E65" s="12"/>
      <c r="F65" s="12"/>
      <c r="G65" s="12"/>
    </row>
    <row r="66" spans="3:7" ht="13" x14ac:dyDescent="0.15">
      <c r="C66" s="12"/>
      <c r="D66" s="12"/>
      <c r="E66" s="12"/>
      <c r="F66" s="12"/>
      <c r="G66" s="12"/>
    </row>
    <row r="67" spans="3:7" ht="13" x14ac:dyDescent="0.15">
      <c r="C67" s="12"/>
      <c r="D67" s="12"/>
      <c r="E67" s="12"/>
      <c r="F67" s="12"/>
      <c r="G67" s="12"/>
    </row>
    <row r="68" spans="3:7" ht="13" x14ac:dyDescent="0.15">
      <c r="C68" s="12"/>
      <c r="D68" s="12"/>
      <c r="E68" s="12"/>
      <c r="F68" s="12"/>
      <c r="G68" s="12"/>
    </row>
    <row r="69" spans="3:7" ht="13" x14ac:dyDescent="0.15">
      <c r="C69" s="12"/>
      <c r="D69" s="12"/>
      <c r="E69" s="12"/>
      <c r="F69" s="12"/>
      <c r="G69" s="12"/>
    </row>
    <row r="70" spans="3:7" ht="13" x14ac:dyDescent="0.15">
      <c r="C70" s="12"/>
      <c r="D70" s="12"/>
      <c r="E70" s="12"/>
      <c r="F70" s="12"/>
      <c r="G70" s="12"/>
    </row>
    <row r="71" spans="3:7" ht="13" x14ac:dyDescent="0.15">
      <c r="C71" s="12"/>
      <c r="D71" s="12"/>
      <c r="E71" s="12"/>
      <c r="F71" s="12"/>
      <c r="G71" s="12"/>
    </row>
    <row r="72" spans="3:7" ht="13" x14ac:dyDescent="0.15">
      <c r="C72" s="12"/>
      <c r="D72" s="12"/>
      <c r="E72" s="12"/>
      <c r="F72" s="12"/>
      <c r="G72" s="12"/>
    </row>
    <row r="73" spans="3:7" ht="13" x14ac:dyDescent="0.15">
      <c r="C73" s="12"/>
      <c r="D73" s="12"/>
      <c r="E73" s="12"/>
      <c r="F73" s="12"/>
      <c r="G73" s="12"/>
    </row>
    <row r="74" spans="3:7" ht="13" x14ac:dyDescent="0.15">
      <c r="C74" s="12"/>
      <c r="D74" s="12"/>
      <c r="E74" s="12"/>
      <c r="F74" s="12"/>
      <c r="G74" s="12"/>
    </row>
    <row r="75" spans="3:7" ht="13" x14ac:dyDescent="0.15">
      <c r="C75" s="12"/>
      <c r="D75" s="12"/>
      <c r="E75" s="12"/>
      <c r="F75" s="12"/>
      <c r="G75" s="12"/>
    </row>
    <row r="76" spans="3:7" ht="13" x14ac:dyDescent="0.15">
      <c r="C76" s="12"/>
      <c r="D76" s="12"/>
      <c r="E76" s="12"/>
      <c r="F76" s="12"/>
      <c r="G76" s="12"/>
    </row>
    <row r="77" spans="3:7" ht="13" x14ac:dyDescent="0.15">
      <c r="C77" s="12"/>
      <c r="D77" s="12"/>
      <c r="E77" s="12"/>
      <c r="F77" s="12"/>
      <c r="G77" s="12"/>
    </row>
    <row r="78" spans="3:7" ht="13" x14ac:dyDescent="0.15">
      <c r="C78" s="12"/>
      <c r="D78" s="12"/>
      <c r="E78" s="12"/>
      <c r="F78" s="12"/>
      <c r="G78" s="12"/>
    </row>
    <row r="79" spans="3:7" ht="13" x14ac:dyDescent="0.15">
      <c r="C79" s="12"/>
      <c r="D79" s="12"/>
      <c r="E79" s="12"/>
      <c r="F79" s="12"/>
      <c r="G79" s="12"/>
    </row>
    <row r="80" spans="3:7" ht="13" x14ac:dyDescent="0.15">
      <c r="C80" s="12"/>
      <c r="D80" s="12"/>
      <c r="E80" s="12"/>
      <c r="F80" s="12"/>
      <c r="G80" s="12"/>
    </row>
    <row r="81" spans="3:7" ht="13" x14ac:dyDescent="0.15">
      <c r="C81" s="12"/>
      <c r="D81" s="12"/>
      <c r="E81" s="12"/>
      <c r="F81" s="12"/>
      <c r="G81" s="12"/>
    </row>
    <row r="82" spans="3:7" ht="13" x14ac:dyDescent="0.15">
      <c r="C82" s="12"/>
      <c r="D82" s="12"/>
      <c r="E82" s="12"/>
      <c r="F82" s="12"/>
      <c r="G82" s="12"/>
    </row>
    <row r="83" spans="3:7" ht="13" x14ac:dyDescent="0.15">
      <c r="C83" s="12"/>
      <c r="D83" s="12"/>
      <c r="E83" s="12"/>
      <c r="F83" s="12"/>
      <c r="G83" s="12"/>
    </row>
    <row r="84" spans="3:7" ht="13" x14ac:dyDescent="0.15">
      <c r="C84" s="12"/>
      <c r="D84" s="12"/>
      <c r="E84" s="12"/>
      <c r="F84" s="12"/>
      <c r="G84" s="12"/>
    </row>
    <row r="85" spans="3:7" ht="13" x14ac:dyDescent="0.15">
      <c r="C85" s="12"/>
      <c r="D85" s="12"/>
      <c r="E85" s="12"/>
      <c r="F85" s="12"/>
      <c r="G85" s="12"/>
    </row>
    <row r="86" spans="3:7" ht="13" x14ac:dyDescent="0.15">
      <c r="C86" s="12"/>
      <c r="D86" s="12"/>
      <c r="E86" s="12"/>
      <c r="F86" s="12"/>
      <c r="G86" s="12"/>
    </row>
    <row r="87" spans="3:7" ht="13" x14ac:dyDescent="0.15">
      <c r="C87" s="12"/>
      <c r="D87" s="12"/>
      <c r="E87" s="12"/>
      <c r="F87" s="12"/>
      <c r="G87" s="12"/>
    </row>
    <row r="88" spans="3:7" ht="13" x14ac:dyDescent="0.15">
      <c r="C88" s="12"/>
      <c r="D88" s="12"/>
      <c r="E88" s="12"/>
      <c r="F88" s="12"/>
      <c r="G88" s="12"/>
    </row>
    <row r="89" spans="3:7" ht="13" x14ac:dyDescent="0.15">
      <c r="C89" s="12"/>
      <c r="D89" s="12"/>
      <c r="E89" s="12"/>
      <c r="F89" s="12"/>
      <c r="G89" s="12"/>
    </row>
    <row r="90" spans="3:7" ht="13" x14ac:dyDescent="0.15">
      <c r="C90" s="12"/>
      <c r="D90" s="12"/>
      <c r="E90" s="12"/>
      <c r="F90" s="12"/>
      <c r="G90" s="12"/>
    </row>
    <row r="91" spans="3:7" ht="13" x14ac:dyDescent="0.15">
      <c r="C91" s="12"/>
      <c r="D91" s="12"/>
      <c r="E91" s="12"/>
      <c r="F91" s="12"/>
      <c r="G91" s="12"/>
    </row>
    <row r="92" spans="3:7" ht="13" x14ac:dyDescent="0.15">
      <c r="C92" s="12"/>
      <c r="D92" s="12"/>
      <c r="E92" s="12"/>
      <c r="F92" s="12"/>
      <c r="G92" s="12"/>
    </row>
    <row r="93" spans="3:7" ht="13" x14ac:dyDescent="0.15">
      <c r="C93" s="12"/>
      <c r="D93" s="12"/>
      <c r="E93" s="12"/>
      <c r="F93" s="12"/>
      <c r="G93" s="12"/>
    </row>
    <row r="94" spans="3:7" ht="13" x14ac:dyDescent="0.15">
      <c r="C94" s="12"/>
      <c r="D94" s="12"/>
      <c r="E94" s="12"/>
      <c r="F94" s="12"/>
      <c r="G94" s="12"/>
    </row>
    <row r="95" spans="3:7" ht="13" x14ac:dyDescent="0.15">
      <c r="C95" s="12"/>
      <c r="D95" s="12"/>
      <c r="E95" s="12"/>
      <c r="F95" s="12"/>
      <c r="G95" s="12"/>
    </row>
    <row r="96" spans="3:7" ht="13" x14ac:dyDescent="0.15">
      <c r="C96" s="12"/>
      <c r="D96" s="12"/>
      <c r="E96" s="12"/>
      <c r="F96" s="12"/>
      <c r="G96" s="12"/>
    </row>
    <row r="97" spans="3:7" ht="13" x14ac:dyDescent="0.15">
      <c r="C97" s="12"/>
      <c r="D97" s="12"/>
      <c r="E97" s="12"/>
      <c r="F97" s="12"/>
      <c r="G97" s="12"/>
    </row>
    <row r="98" spans="3:7" ht="13" x14ac:dyDescent="0.15">
      <c r="C98" s="12"/>
      <c r="D98" s="12"/>
      <c r="E98" s="12"/>
      <c r="F98" s="12"/>
      <c r="G98" s="12"/>
    </row>
    <row r="99" spans="3:7" ht="13" x14ac:dyDescent="0.15">
      <c r="C99" s="12"/>
      <c r="D99" s="12"/>
      <c r="E99" s="12"/>
      <c r="F99" s="12"/>
      <c r="G99" s="12"/>
    </row>
    <row r="100" spans="3:7" ht="13" x14ac:dyDescent="0.15">
      <c r="C100" s="12"/>
      <c r="D100" s="12"/>
      <c r="E100" s="12"/>
      <c r="F100" s="12"/>
      <c r="G100" s="12"/>
    </row>
    <row r="101" spans="3:7" ht="13" x14ac:dyDescent="0.15">
      <c r="C101" s="12"/>
      <c r="D101" s="12"/>
      <c r="E101" s="12"/>
      <c r="F101" s="12"/>
      <c r="G101" s="12"/>
    </row>
    <row r="102" spans="3:7" ht="13" x14ac:dyDescent="0.15">
      <c r="C102" s="12"/>
      <c r="D102" s="12"/>
      <c r="E102" s="12"/>
      <c r="F102" s="12"/>
      <c r="G102" s="12"/>
    </row>
    <row r="103" spans="3:7" ht="13" x14ac:dyDescent="0.15">
      <c r="C103" s="12"/>
      <c r="D103" s="12"/>
      <c r="E103" s="12"/>
      <c r="F103" s="12"/>
      <c r="G103" s="12"/>
    </row>
    <row r="104" spans="3:7" ht="13" x14ac:dyDescent="0.15">
      <c r="C104" s="12"/>
      <c r="D104" s="12"/>
      <c r="E104" s="12"/>
      <c r="F104" s="12"/>
      <c r="G104" s="12"/>
    </row>
    <row r="105" spans="3:7" ht="13" x14ac:dyDescent="0.15">
      <c r="C105" s="12"/>
      <c r="D105" s="12"/>
      <c r="E105" s="12"/>
      <c r="F105" s="12"/>
      <c r="G105" s="12"/>
    </row>
    <row r="106" spans="3:7" ht="13" x14ac:dyDescent="0.15">
      <c r="C106" s="12"/>
      <c r="D106" s="12"/>
      <c r="E106" s="12"/>
      <c r="F106" s="12"/>
      <c r="G106" s="12"/>
    </row>
    <row r="107" spans="3:7" ht="13" x14ac:dyDescent="0.15">
      <c r="C107" s="12"/>
      <c r="D107" s="12"/>
      <c r="E107" s="12"/>
      <c r="F107" s="12"/>
      <c r="G107" s="12"/>
    </row>
    <row r="108" spans="3:7" ht="13" x14ac:dyDescent="0.15">
      <c r="C108" s="12"/>
      <c r="D108" s="12"/>
      <c r="E108" s="12"/>
      <c r="F108" s="12"/>
      <c r="G108" s="12"/>
    </row>
    <row r="109" spans="3:7" ht="13" x14ac:dyDescent="0.15">
      <c r="C109" s="12"/>
      <c r="D109" s="12"/>
      <c r="E109" s="12"/>
      <c r="F109" s="12"/>
      <c r="G109" s="12"/>
    </row>
    <row r="110" spans="3:7" ht="13" x14ac:dyDescent="0.15">
      <c r="C110" s="12"/>
      <c r="D110" s="12"/>
      <c r="E110" s="12"/>
      <c r="F110" s="12"/>
      <c r="G110" s="12"/>
    </row>
    <row r="111" spans="3:7" ht="13" x14ac:dyDescent="0.15">
      <c r="C111" s="12"/>
      <c r="D111" s="12"/>
      <c r="E111" s="12"/>
      <c r="F111" s="12"/>
      <c r="G111" s="12"/>
    </row>
    <row r="112" spans="3:7" ht="13" x14ac:dyDescent="0.15">
      <c r="C112" s="12"/>
      <c r="D112" s="12"/>
      <c r="E112" s="12"/>
      <c r="F112" s="12"/>
      <c r="G112" s="12"/>
    </row>
    <row r="113" spans="3:7" ht="13" x14ac:dyDescent="0.15">
      <c r="C113" s="12"/>
      <c r="D113" s="12"/>
      <c r="E113" s="12"/>
      <c r="F113" s="12"/>
      <c r="G113" s="12"/>
    </row>
    <row r="114" spans="3:7" ht="13" x14ac:dyDescent="0.15">
      <c r="C114" s="12"/>
      <c r="D114" s="12"/>
      <c r="E114" s="12"/>
      <c r="F114" s="12"/>
      <c r="G114" s="12"/>
    </row>
    <row r="115" spans="3:7" ht="13" x14ac:dyDescent="0.15">
      <c r="C115" s="12"/>
      <c r="D115" s="12"/>
      <c r="E115" s="12"/>
      <c r="F115" s="12"/>
      <c r="G115" s="12"/>
    </row>
    <row r="116" spans="3:7" ht="13" x14ac:dyDescent="0.15">
      <c r="C116" s="12"/>
      <c r="D116" s="12"/>
      <c r="E116" s="12"/>
      <c r="F116" s="12"/>
      <c r="G116" s="12"/>
    </row>
    <row r="117" spans="3:7" ht="13" x14ac:dyDescent="0.15">
      <c r="C117" s="12"/>
      <c r="D117" s="12"/>
      <c r="E117" s="12"/>
      <c r="F117" s="12"/>
      <c r="G117" s="12"/>
    </row>
    <row r="118" spans="3:7" ht="13" x14ac:dyDescent="0.15">
      <c r="C118" s="12"/>
      <c r="D118" s="12"/>
      <c r="E118" s="12"/>
      <c r="F118" s="12"/>
      <c r="G118" s="12"/>
    </row>
    <row r="119" spans="3:7" ht="13" x14ac:dyDescent="0.15">
      <c r="C119" s="12"/>
      <c r="D119" s="12"/>
      <c r="E119" s="12"/>
      <c r="F119" s="12"/>
      <c r="G119" s="12"/>
    </row>
    <row r="120" spans="3:7" ht="13" x14ac:dyDescent="0.15">
      <c r="C120" s="12"/>
      <c r="D120" s="12"/>
      <c r="E120" s="12"/>
      <c r="F120" s="12"/>
      <c r="G120" s="12"/>
    </row>
    <row r="121" spans="3:7" ht="13" x14ac:dyDescent="0.15">
      <c r="C121" s="12"/>
      <c r="D121" s="12"/>
      <c r="E121" s="12"/>
      <c r="F121" s="12"/>
      <c r="G121" s="12"/>
    </row>
    <row r="122" spans="3:7" ht="13" x14ac:dyDescent="0.15">
      <c r="C122" s="12"/>
      <c r="D122" s="12"/>
      <c r="E122" s="12"/>
      <c r="F122" s="12"/>
      <c r="G122" s="12"/>
    </row>
    <row r="123" spans="3:7" ht="13" x14ac:dyDescent="0.15">
      <c r="C123" s="12"/>
      <c r="D123" s="12"/>
      <c r="E123" s="12"/>
      <c r="F123" s="12"/>
      <c r="G123" s="12"/>
    </row>
    <row r="124" spans="3:7" ht="13" x14ac:dyDescent="0.15">
      <c r="C124" s="12"/>
      <c r="D124" s="12"/>
      <c r="E124" s="12"/>
      <c r="F124" s="12"/>
      <c r="G124" s="12"/>
    </row>
    <row r="125" spans="3:7" ht="13" x14ac:dyDescent="0.15">
      <c r="C125" s="12"/>
      <c r="D125" s="12"/>
      <c r="E125" s="12"/>
      <c r="F125" s="12"/>
      <c r="G125" s="12"/>
    </row>
    <row r="126" spans="3:7" ht="13" x14ac:dyDescent="0.15">
      <c r="C126" s="12"/>
      <c r="D126" s="12"/>
      <c r="E126" s="12"/>
      <c r="F126" s="12"/>
      <c r="G126" s="12"/>
    </row>
    <row r="127" spans="3:7" ht="13" x14ac:dyDescent="0.15">
      <c r="C127" s="12"/>
      <c r="D127" s="12"/>
      <c r="E127" s="12"/>
      <c r="F127" s="12"/>
      <c r="G127" s="12"/>
    </row>
    <row r="128" spans="3:7" ht="13" x14ac:dyDescent="0.15">
      <c r="C128" s="12"/>
      <c r="D128" s="12"/>
      <c r="E128" s="12"/>
      <c r="F128" s="12"/>
      <c r="G128" s="12"/>
    </row>
    <row r="129" spans="3:7" ht="13" x14ac:dyDescent="0.15">
      <c r="C129" s="12"/>
      <c r="D129" s="12"/>
      <c r="E129" s="12"/>
      <c r="F129" s="12"/>
      <c r="G129" s="12"/>
    </row>
    <row r="130" spans="3:7" ht="13" x14ac:dyDescent="0.15">
      <c r="C130" s="12"/>
      <c r="D130" s="12"/>
      <c r="E130" s="12"/>
      <c r="F130" s="12"/>
      <c r="G130" s="12"/>
    </row>
    <row r="131" spans="3:7" ht="13" x14ac:dyDescent="0.15">
      <c r="C131" s="12"/>
      <c r="D131" s="12"/>
      <c r="E131" s="12"/>
      <c r="F131" s="12"/>
      <c r="G131" s="12"/>
    </row>
    <row r="132" spans="3:7" ht="13" x14ac:dyDescent="0.15">
      <c r="C132" s="12"/>
      <c r="D132" s="12"/>
      <c r="E132" s="12"/>
      <c r="F132" s="12"/>
      <c r="G132" s="12"/>
    </row>
    <row r="133" spans="3:7" ht="13" x14ac:dyDescent="0.15">
      <c r="C133" s="12"/>
      <c r="D133" s="12"/>
      <c r="E133" s="12"/>
      <c r="F133" s="12"/>
      <c r="G133" s="12"/>
    </row>
    <row r="134" spans="3:7" ht="13" x14ac:dyDescent="0.15">
      <c r="C134" s="12"/>
      <c r="D134" s="12"/>
      <c r="E134" s="12"/>
      <c r="F134" s="12"/>
      <c r="G134" s="12"/>
    </row>
    <row r="135" spans="3:7" ht="13" x14ac:dyDescent="0.15">
      <c r="C135" s="12"/>
      <c r="D135" s="12"/>
      <c r="E135" s="12"/>
      <c r="F135" s="12"/>
      <c r="G135" s="12"/>
    </row>
    <row r="136" spans="3:7" ht="13" x14ac:dyDescent="0.15">
      <c r="C136" s="12"/>
      <c r="D136" s="12"/>
      <c r="E136" s="12"/>
      <c r="F136" s="12"/>
      <c r="G136" s="12"/>
    </row>
    <row r="137" spans="3:7" ht="13" x14ac:dyDescent="0.15">
      <c r="C137" s="12"/>
      <c r="D137" s="12"/>
      <c r="E137" s="12"/>
      <c r="F137" s="12"/>
      <c r="G137" s="12"/>
    </row>
    <row r="138" spans="3:7" ht="13" x14ac:dyDescent="0.15">
      <c r="C138" s="12"/>
      <c r="D138" s="12"/>
      <c r="E138" s="12"/>
      <c r="F138" s="12"/>
      <c r="G138" s="12"/>
    </row>
    <row r="139" spans="3:7" ht="13" x14ac:dyDescent="0.15">
      <c r="C139" s="12"/>
      <c r="D139" s="12"/>
      <c r="E139" s="12"/>
      <c r="F139" s="12"/>
      <c r="G139" s="12"/>
    </row>
    <row r="140" spans="3:7" ht="13" x14ac:dyDescent="0.15">
      <c r="C140" s="12"/>
      <c r="D140" s="12"/>
      <c r="E140" s="12"/>
      <c r="F140" s="12"/>
      <c r="G140" s="12"/>
    </row>
    <row r="141" spans="3:7" ht="13" x14ac:dyDescent="0.15">
      <c r="C141" s="12"/>
      <c r="D141" s="12"/>
      <c r="E141" s="12"/>
      <c r="F141" s="12"/>
      <c r="G141" s="12"/>
    </row>
    <row r="142" spans="3:7" ht="13" x14ac:dyDescent="0.15">
      <c r="C142" s="12"/>
      <c r="D142" s="12"/>
      <c r="E142" s="12"/>
      <c r="F142" s="12"/>
      <c r="G142" s="12"/>
    </row>
    <row r="143" spans="3:7" ht="13" x14ac:dyDescent="0.15">
      <c r="C143" s="12"/>
      <c r="D143" s="12"/>
      <c r="E143" s="12"/>
      <c r="F143" s="12"/>
      <c r="G143" s="12"/>
    </row>
    <row r="144" spans="3:7" ht="13" x14ac:dyDescent="0.15">
      <c r="C144" s="12"/>
      <c r="D144" s="12"/>
      <c r="E144" s="12"/>
      <c r="F144" s="12"/>
      <c r="G144" s="12"/>
    </row>
    <row r="145" spans="3:7" ht="13" x14ac:dyDescent="0.15">
      <c r="C145" s="12"/>
      <c r="D145" s="12"/>
      <c r="E145" s="12"/>
      <c r="F145" s="12"/>
      <c r="G145" s="12"/>
    </row>
    <row r="146" spans="3:7" ht="13" x14ac:dyDescent="0.15">
      <c r="C146" s="12"/>
      <c r="D146" s="12"/>
      <c r="E146" s="12"/>
      <c r="F146" s="12"/>
      <c r="G146" s="12"/>
    </row>
    <row r="147" spans="3:7" ht="13" x14ac:dyDescent="0.15">
      <c r="C147" s="12"/>
      <c r="D147" s="12"/>
      <c r="E147" s="12"/>
      <c r="F147" s="12"/>
      <c r="G147" s="12"/>
    </row>
    <row r="148" spans="3:7" ht="13" x14ac:dyDescent="0.15">
      <c r="C148" s="12"/>
      <c r="D148" s="12"/>
      <c r="E148" s="12"/>
      <c r="F148" s="12"/>
      <c r="G148" s="12"/>
    </row>
    <row r="149" spans="3:7" ht="13" x14ac:dyDescent="0.15">
      <c r="C149" s="12"/>
      <c r="D149" s="12"/>
      <c r="E149" s="12"/>
      <c r="F149" s="12"/>
      <c r="G149" s="12"/>
    </row>
    <row r="150" spans="3:7" ht="13" x14ac:dyDescent="0.15">
      <c r="C150" s="12"/>
      <c r="D150" s="12"/>
      <c r="E150" s="12"/>
      <c r="F150" s="12"/>
      <c r="G150" s="12"/>
    </row>
    <row r="151" spans="3:7" ht="13" x14ac:dyDescent="0.15">
      <c r="C151" s="12"/>
      <c r="D151" s="12"/>
      <c r="E151" s="12"/>
      <c r="F151" s="12"/>
      <c r="G151" s="12"/>
    </row>
    <row r="152" spans="3:7" ht="13" x14ac:dyDescent="0.15">
      <c r="C152" s="12"/>
      <c r="D152" s="12"/>
      <c r="E152" s="12"/>
      <c r="F152" s="12"/>
      <c r="G152" s="12"/>
    </row>
    <row r="153" spans="3:7" ht="13" x14ac:dyDescent="0.15">
      <c r="C153" s="12"/>
      <c r="D153" s="12"/>
      <c r="E153" s="12"/>
      <c r="F153" s="12"/>
      <c r="G153" s="12"/>
    </row>
    <row r="154" spans="3:7" ht="13" x14ac:dyDescent="0.15">
      <c r="C154" s="12"/>
      <c r="D154" s="12"/>
      <c r="E154" s="12"/>
      <c r="F154" s="12"/>
      <c r="G154" s="12"/>
    </row>
    <row r="155" spans="3:7" ht="13" x14ac:dyDescent="0.15">
      <c r="C155" s="12"/>
      <c r="D155" s="12"/>
      <c r="E155" s="12"/>
      <c r="F155" s="12"/>
      <c r="G155" s="12"/>
    </row>
    <row r="156" spans="3:7" ht="13" x14ac:dyDescent="0.15">
      <c r="C156" s="12"/>
      <c r="D156" s="12"/>
      <c r="E156" s="12"/>
      <c r="F156" s="12"/>
      <c r="G156" s="12"/>
    </row>
    <row r="157" spans="3:7" ht="13" x14ac:dyDescent="0.15">
      <c r="C157" s="12"/>
      <c r="D157" s="12"/>
      <c r="E157" s="12"/>
      <c r="F157" s="12"/>
      <c r="G157" s="12"/>
    </row>
    <row r="158" spans="3:7" ht="13" x14ac:dyDescent="0.15">
      <c r="C158" s="12"/>
      <c r="D158" s="12"/>
      <c r="E158" s="12"/>
      <c r="F158" s="12"/>
      <c r="G158" s="12"/>
    </row>
    <row r="159" spans="3:7" ht="13" x14ac:dyDescent="0.15">
      <c r="C159" s="12"/>
      <c r="D159" s="12"/>
      <c r="E159" s="12"/>
      <c r="F159" s="12"/>
      <c r="G159" s="12"/>
    </row>
    <row r="160" spans="3:7" ht="13" x14ac:dyDescent="0.15">
      <c r="C160" s="12"/>
      <c r="D160" s="12"/>
      <c r="E160" s="12"/>
      <c r="F160" s="12"/>
      <c r="G160" s="12"/>
    </row>
    <row r="161" spans="3:7" ht="13" x14ac:dyDescent="0.15">
      <c r="C161" s="12"/>
      <c r="D161" s="12"/>
      <c r="E161" s="12"/>
      <c r="F161" s="12"/>
      <c r="G161" s="12"/>
    </row>
    <row r="162" spans="3:7" ht="13" x14ac:dyDescent="0.15">
      <c r="C162" s="12"/>
      <c r="D162" s="12"/>
      <c r="E162" s="12"/>
      <c r="F162" s="12"/>
      <c r="G162" s="12"/>
    </row>
    <row r="163" spans="3:7" ht="13" x14ac:dyDescent="0.15">
      <c r="C163" s="12"/>
      <c r="D163" s="12"/>
      <c r="E163" s="12"/>
      <c r="F163" s="12"/>
      <c r="G163" s="12"/>
    </row>
    <row r="164" spans="3:7" ht="13" x14ac:dyDescent="0.15">
      <c r="C164" s="12"/>
      <c r="D164" s="12"/>
      <c r="E164" s="12"/>
      <c r="F164" s="12"/>
      <c r="G164" s="12"/>
    </row>
    <row r="165" spans="3:7" ht="13" x14ac:dyDescent="0.15">
      <c r="C165" s="12"/>
      <c r="D165" s="12"/>
      <c r="E165" s="12"/>
      <c r="F165" s="12"/>
      <c r="G165" s="12"/>
    </row>
    <row r="166" spans="3:7" ht="13" x14ac:dyDescent="0.15">
      <c r="C166" s="12"/>
      <c r="D166" s="12"/>
      <c r="E166" s="12"/>
      <c r="F166" s="12"/>
      <c r="G166" s="12"/>
    </row>
    <row r="167" spans="3:7" ht="13" x14ac:dyDescent="0.15">
      <c r="C167" s="12"/>
      <c r="D167" s="12"/>
      <c r="E167" s="12"/>
      <c r="F167" s="12"/>
      <c r="G167" s="12"/>
    </row>
    <row r="168" spans="3:7" ht="13" x14ac:dyDescent="0.15">
      <c r="C168" s="12"/>
      <c r="D168" s="12"/>
      <c r="E168" s="12"/>
      <c r="F168" s="12"/>
      <c r="G168" s="12"/>
    </row>
    <row r="169" spans="3:7" ht="13" x14ac:dyDescent="0.15">
      <c r="C169" s="12"/>
      <c r="D169" s="12"/>
      <c r="E169" s="12"/>
      <c r="F169" s="12"/>
      <c r="G169" s="12"/>
    </row>
    <row r="170" spans="3:7" ht="13" x14ac:dyDescent="0.15">
      <c r="C170" s="12"/>
      <c r="D170" s="12"/>
      <c r="E170" s="12"/>
      <c r="F170" s="12"/>
      <c r="G170" s="12"/>
    </row>
    <row r="171" spans="3:7" ht="13" x14ac:dyDescent="0.15">
      <c r="C171" s="12"/>
      <c r="D171" s="12"/>
      <c r="E171" s="12"/>
      <c r="F171" s="12"/>
      <c r="G171" s="12"/>
    </row>
    <row r="172" spans="3:7" ht="13" x14ac:dyDescent="0.15">
      <c r="C172" s="12"/>
      <c r="D172" s="12"/>
      <c r="E172" s="12"/>
      <c r="F172" s="12"/>
      <c r="G172" s="12"/>
    </row>
    <row r="173" spans="3:7" ht="13" x14ac:dyDescent="0.15">
      <c r="C173" s="12"/>
      <c r="D173" s="12"/>
      <c r="E173" s="12"/>
      <c r="F173" s="12"/>
      <c r="G173" s="12"/>
    </row>
    <row r="174" spans="3:7" ht="13" x14ac:dyDescent="0.15">
      <c r="C174" s="12"/>
      <c r="D174" s="12"/>
      <c r="E174" s="12"/>
      <c r="F174" s="12"/>
      <c r="G174" s="12"/>
    </row>
    <row r="175" spans="3:7" ht="13" x14ac:dyDescent="0.15">
      <c r="C175" s="12"/>
      <c r="D175" s="12"/>
      <c r="E175" s="12"/>
      <c r="F175" s="12"/>
      <c r="G175" s="12"/>
    </row>
    <row r="176" spans="3:7" ht="13" x14ac:dyDescent="0.15">
      <c r="C176" s="12"/>
      <c r="D176" s="12"/>
      <c r="E176" s="12"/>
      <c r="F176" s="12"/>
      <c r="G176" s="12"/>
    </row>
    <row r="177" spans="3:7" ht="13" x14ac:dyDescent="0.15">
      <c r="C177" s="12"/>
      <c r="D177" s="12"/>
      <c r="E177" s="12"/>
      <c r="F177" s="12"/>
      <c r="G177" s="12"/>
    </row>
    <row r="178" spans="3:7" ht="13" x14ac:dyDescent="0.15">
      <c r="C178" s="12"/>
      <c r="D178" s="12"/>
      <c r="E178" s="12"/>
      <c r="F178" s="12"/>
      <c r="G178" s="12"/>
    </row>
    <row r="179" spans="3:7" ht="13" x14ac:dyDescent="0.15">
      <c r="C179" s="12"/>
      <c r="D179" s="12"/>
      <c r="E179" s="12"/>
      <c r="F179" s="12"/>
      <c r="G179" s="12"/>
    </row>
    <row r="180" spans="3:7" ht="13" x14ac:dyDescent="0.15">
      <c r="C180" s="12"/>
      <c r="D180" s="12"/>
      <c r="E180" s="12"/>
      <c r="F180" s="12"/>
      <c r="G180" s="12"/>
    </row>
    <row r="181" spans="3:7" ht="13" x14ac:dyDescent="0.15">
      <c r="C181" s="12"/>
      <c r="D181" s="12"/>
      <c r="E181" s="12"/>
      <c r="F181" s="12"/>
      <c r="G181" s="12"/>
    </row>
    <row r="182" spans="3:7" ht="13" x14ac:dyDescent="0.15">
      <c r="C182" s="12"/>
      <c r="D182" s="12"/>
      <c r="E182" s="12"/>
      <c r="F182" s="12"/>
      <c r="G182" s="12"/>
    </row>
    <row r="183" spans="3:7" ht="13" x14ac:dyDescent="0.15">
      <c r="C183" s="12"/>
      <c r="D183" s="12"/>
      <c r="E183" s="12"/>
      <c r="F183" s="12"/>
      <c r="G183" s="12"/>
    </row>
    <row r="184" spans="3:7" ht="13" x14ac:dyDescent="0.15">
      <c r="C184" s="12"/>
      <c r="D184" s="12"/>
      <c r="E184" s="12"/>
      <c r="F184" s="12"/>
      <c r="G184" s="12"/>
    </row>
    <row r="185" spans="3:7" ht="13" x14ac:dyDescent="0.15">
      <c r="C185" s="12"/>
      <c r="D185" s="12"/>
      <c r="E185" s="12"/>
      <c r="F185" s="12"/>
      <c r="G185" s="12"/>
    </row>
    <row r="186" spans="3:7" ht="13" x14ac:dyDescent="0.15">
      <c r="C186" s="12"/>
      <c r="D186" s="12"/>
      <c r="E186" s="12"/>
      <c r="F186" s="12"/>
      <c r="G186" s="12"/>
    </row>
    <row r="187" spans="3:7" ht="13" x14ac:dyDescent="0.15">
      <c r="C187" s="12"/>
      <c r="D187" s="12"/>
      <c r="E187" s="12"/>
      <c r="F187" s="12"/>
      <c r="G187" s="12"/>
    </row>
    <row r="188" spans="3:7" ht="13" x14ac:dyDescent="0.15">
      <c r="C188" s="12"/>
      <c r="D188" s="12"/>
      <c r="E188" s="12"/>
      <c r="F188" s="12"/>
      <c r="G188" s="12"/>
    </row>
    <row r="189" spans="3:7" ht="13" x14ac:dyDescent="0.15">
      <c r="C189" s="12"/>
      <c r="D189" s="12"/>
      <c r="E189" s="12"/>
      <c r="F189" s="12"/>
      <c r="G189" s="12"/>
    </row>
    <row r="190" spans="3:7" ht="13" x14ac:dyDescent="0.15">
      <c r="C190" s="12"/>
      <c r="D190" s="12"/>
      <c r="E190" s="12"/>
      <c r="F190" s="12"/>
      <c r="G190" s="12"/>
    </row>
    <row r="191" spans="3:7" ht="13" x14ac:dyDescent="0.15">
      <c r="C191" s="12"/>
      <c r="D191" s="12"/>
      <c r="E191" s="12"/>
      <c r="F191" s="12"/>
      <c r="G191" s="12"/>
    </row>
    <row r="192" spans="3:7" ht="13" x14ac:dyDescent="0.15">
      <c r="C192" s="12"/>
      <c r="D192" s="12"/>
      <c r="E192" s="12"/>
      <c r="F192" s="12"/>
      <c r="G192" s="12"/>
    </row>
    <row r="193" spans="3:7" ht="13" x14ac:dyDescent="0.15">
      <c r="C193" s="12"/>
      <c r="D193" s="12"/>
      <c r="E193" s="12"/>
      <c r="F193" s="12"/>
      <c r="G193" s="12"/>
    </row>
    <row r="194" spans="3:7" ht="13" x14ac:dyDescent="0.15">
      <c r="C194" s="12"/>
      <c r="D194" s="12"/>
      <c r="E194" s="12"/>
      <c r="F194" s="12"/>
      <c r="G194" s="12"/>
    </row>
    <row r="195" spans="3:7" ht="13" x14ac:dyDescent="0.15">
      <c r="C195" s="12"/>
      <c r="D195" s="12"/>
      <c r="E195" s="12"/>
      <c r="F195" s="12"/>
      <c r="G195" s="12"/>
    </row>
    <row r="196" spans="3:7" ht="13" x14ac:dyDescent="0.15">
      <c r="C196" s="12"/>
      <c r="D196" s="12"/>
      <c r="E196" s="12"/>
      <c r="F196" s="12"/>
      <c r="G196" s="12"/>
    </row>
    <row r="197" spans="3:7" ht="13" x14ac:dyDescent="0.15">
      <c r="C197" s="12"/>
      <c r="D197" s="12"/>
      <c r="E197" s="12"/>
      <c r="F197" s="12"/>
      <c r="G197" s="12"/>
    </row>
    <row r="198" spans="3:7" ht="13" x14ac:dyDescent="0.15">
      <c r="C198" s="12"/>
      <c r="D198" s="12"/>
      <c r="E198" s="12"/>
      <c r="F198" s="12"/>
      <c r="G198" s="12"/>
    </row>
    <row r="199" spans="3:7" ht="13" x14ac:dyDescent="0.15">
      <c r="C199" s="12"/>
      <c r="D199" s="12"/>
      <c r="E199" s="12"/>
      <c r="F199" s="12"/>
      <c r="G199" s="12"/>
    </row>
    <row r="200" spans="3:7" ht="13" x14ac:dyDescent="0.15">
      <c r="C200" s="12"/>
      <c r="D200" s="12"/>
      <c r="E200" s="12"/>
      <c r="F200" s="12"/>
      <c r="G200" s="12"/>
    </row>
    <row r="201" spans="3:7" ht="13" x14ac:dyDescent="0.15">
      <c r="C201" s="12"/>
      <c r="D201" s="12"/>
      <c r="E201" s="12"/>
      <c r="F201" s="12"/>
      <c r="G201" s="12"/>
    </row>
    <row r="202" spans="3:7" ht="13" x14ac:dyDescent="0.15">
      <c r="C202" s="12"/>
      <c r="D202" s="12"/>
      <c r="E202" s="12"/>
      <c r="F202" s="12"/>
      <c r="G202" s="12"/>
    </row>
    <row r="203" spans="3:7" ht="13" x14ac:dyDescent="0.15">
      <c r="C203" s="12"/>
      <c r="D203" s="12"/>
      <c r="E203" s="12"/>
      <c r="F203" s="12"/>
      <c r="G203" s="12"/>
    </row>
    <row r="204" spans="3:7" ht="13" x14ac:dyDescent="0.15">
      <c r="C204" s="12"/>
      <c r="D204" s="12"/>
      <c r="E204" s="12"/>
      <c r="F204" s="12"/>
      <c r="G204" s="12"/>
    </row>
    <row r="205" spans="3:7" ht="13" x14ac:dyDescent="0.15">
      <c r="C205" s="12"/>
      <c r="D205" s="12"/>
      <c r="E205" s="12"/>
      <c r="F205" s="12"/>
      <c r="G205" s="12"/>
    </row>
    <row r="206" spans="3:7" ht="13" x14ac:dyDescent="0.15">
      <c r="C206" s="12"/>
      <c r="D206" s="12"/>
      <c r="E206" s="12"/>
      <c r="F206" s="12"/>
      <c r="G206" s="12"/>
    </row>
    <row r="207" spans="3:7" ht="13" x14ac:dyDescent="0.15">
      <c r="C207" s="12"/>
      <c r="D207" s="12"/>
      <c r="E207" s="12"/>
      <c r="F207" s="12"/>
      <c r="G207" s="12"/>
    </row>
    <row r="208" spans="3:7" ht="13" x14ac:dyDescent="0.15">
      <c r="C208" s="12"/>
      <c r="D208" s="12"/>
      <c r="E208" s="12"/>
      <c r="F208" s="12"/>
      <c r="G208" s="12"/>
    </row>
    <row r="209" spans="3:7" ht="13" x14ac:dyDescent="0.15">
      <c r="C209" s="12"/>
      <c r="D209" s="12"/>
      <c r="E209" s="12"/>
      <c r="F209" s="12"/>
      <c r="G209" s="12"/>
    </row>
    <row r="210" spans="3:7" ht="13" x14ac:dyDescent="0.15">
      <c r="C210" s="12"/>
      <c r="D210" s="12"/>
      <c r="E210" s="12"/>
      <c r="F210" s="12"/>
      <c r="G210" s="12"/>
    </row>
    <row r="211" spans="3:7" ht="13" x14ac:dyDescent="0.15">
      <c r="C211" s="12"/>
      <c r="D211" s="12"/>
      <c r="E211" s="12"/>
      <c r="F211" s="12"/>
      <c r="G211" s="12"/>
    </row>
    <row r="212" spans="3:7" ht="13" x14ac:dyDescent="0.15">
      <c r="C212" s="12"/>
      <c r="D212" s="12"/>
      <c r="E212" s="12"/>
      <c r="F212" s="12"/>
      <c r="G212" s="12"/>
    </row>
    <row r="213" spans="3:7" ht="13" x14ac:dyDescent="0.15">
      <c r="C213" s="12"/>
      <c r="D213" s="12"/>
      <c r="E213" s="12"/>
      <c r="F213" s="12"/>
      <c r="G213" s="12"/>
    </row>
    <row r="214" spans="3:7" ht="13" x14ac:dyDescent="0.15">
      <c r="C214" s="12"/>
      <c r="D214" s="12"/>
      <c r="E214" s="12"/>
      <c r="F214" s="12"/>
      <c r="G214" s="12"/>
    </row>
    <row r="215" spans="3:7" ht="13" x14ac:dyDescent="0.15">
      <c r="C215" s="12"/>
      <c r="D215" s="12"/>
      <c r="E215" s="12"/>
      <c r="F215" s="12"/>
      <c r="G215" s="12"/>
    </row>
    <row r="216" spans="3:7" ht="13" x14ac:dyDescent="0.15">
      <c r="C216" s="12"/>
      <c r="D216" s="12"/>
      <c r="E216" s="12"/>
      <c r="F216" s="12"/>
      <c r="G216" s="12"/>
    </row>
    <row r="217" spans="3:7" ht="13" x14ac:dyDescent="0.15">
      <c r="C217" s="12"/>
      <c r="D217" s="12"/>
      <c r="E217" s="12"/>
      <c r="F217" s="12"/>
      <c r="G217" s="12"/>
    </row>
    <row r="218" spans="3:7" ht="13" x14ac:dyDescent="0.15">
      <c r="C218" s="12"/>
      <c r="D218" s="12"/>
      <c r="E218" s="12"/>
      <c r="F218" s="12"/>
      <c r="G218" s="12"/>
    </row>
    <row r="219" spans="3:7" ht="13" x14ac:dyDescent="0.15">
      <c r="C219" s="12"/>
      <c r="D219" s="12"/>
      <c r="E219" s="12"/>
      <c r="F219" s="12"/>
      <c r="G219" s="12"/>
    </row>
    <row r="220" spans="3:7" ht="13" x14ac:dyDescent="0.15">
      <c r="C220" s="12"/>
      <c r="D220" s="12"/>
      <c r="E220" s="12"/>
      <c r="F220" s="12"/>
      <c r="G220" s="12"/>
    </row>
    <row r="221" spans="3:7" ht="13" x14ac:dyDescent="0.15">
      <c r="C221" s="12"/>
      <c r="D221" s="12"/>
      <c r="E221" s="12"/>
      <c r="F221" s="12"/>
      <c r="G221" s="12"/>
    </row>
    <row r="222" spans="3:7" ht="13" x14ac:dyDescent="0.15">
      <c r="C222" s="12"/>
      <c r="D222" s="12"/>
      <c r="E222" s="12"/>
      <c r="F222" s="12"/>
      <c r="G222" s="12"/>
    </row>
    <row r="223" spans="3:7" ht="13" x14ac:dyDescent="0.15">
      <c r="C223" s="12"/>
      <c r="D223" s="12"/>
      <c r="E223" s="12"/>
      <c r="F223" s="12"/>
      <c r="G223" s="12"/>
    </row>
    <row r="224" spans="3:7" ht="13" x14ac:dyDescent="0.15">
      <c r="C224" s="12"/>
      <c r="D224" s="12"/>
      <c r="E224" s="12"/>
      <c r="F224" s="12"/>
      <c r="G224" s="12"/>
    </row>
    <row r="225" spans="3:7" ht="13" x14ac:dyDescent="0.15">
      <c r="C225" s="12"/>
      <c r="D225" s="12"/>
      <c r="E225" s="12"/>
      <c r="F225" s="12"/>
      <c r="G225" s="12"/>
    </row>
    <row r="226" spans="3:7" ht="13" x14ac:dyDescent="0.15">
      <c r="C226" s="12"/>
      <c r="D226" s="12"/>
      <c r="E226" s="12"/>
      <c r="F226" s="12"/>
      <c r="G226" s="12"/>
    </row>
    <row r="227" spans="3:7" ht="13" x14ac:dyDescent="0.15">
      <c r="C227" s="12"/>
      <c r="D227" s="12"/>
      <c r="E227" s="12"/>
      <c r="F227" s="12"/>
      <c r="G227" s="12"/>
    </row>
    <row r="228" spans="3:7" ht="13" x14ac:dyDescent="0.15">
      <c r="C228" s="12"/>
      <c r="D228" s="12"/>
      <c r="E228" s="12"/>
      <c r="F228" s="12"/>
      <c r="G228" s="12"/>
    </row>
    <row r="229" spans="3:7" ht="13" x14ac:dyDescent="0.15">
      <c r="C229" s="12"/>
      <c r="D229" s="12"/>
      <c r="E229" s="12"/>
      <c r="F229" s="12"/>
      <c r="G229" s="12"/>
    </row>
    <row r="230" spans="3:7" ht="13" x14ac:dyDescent="0.15">
      <c r="C230" s="12"/>
      <c r="D230" s="12"/>
      <c r="E230" s="12"/>
      <c r="F230" s="12"/>
      <c r="G230" s="12"/>
    </row>
    <row r="231" spans="3:7" ht="13" x14ac:dyDescent="0.15">
      <c r="C231" s="12"/>
      <c r="D231" s="12"/>
      <c r="E231" s="12"/>
      <c r="F231" s="12"/>
      <c r="G231" s="12"/>
    </row>
    <row r="232" spans="3:7" ht="13" x14ac:dyDescent="0.15">
      <c r="C232" s="12"/>
      <c r="D232" s="12"/>
      <c r="E232" s="12"/>
      <c r="F232" s="12"/>
      <c r="G232" s="12"/>
    </row>
    <row r="233" spans="3:7" ht="13" x14ac:dyDescent="0.15">
      <c r="C233" s="12"/>
      <c r="D233" s="12"/>
      <c r="E233" s="12"/>
      <c r="F233" s="12"/>
      <c r="G233" s="12"/>
    </row>
    <row r="234" spans="3:7" ht="13" x14ac:dyDescent="0.15">
      <c r="C234" s="12"/>
      <c r="D234" s="12"/>
      <c r="E234" s="12"/>
      <c r="F234" s="12"/>
      <c r="G234" s="12"/>
    </row>
    <row r="235" spans="3:7" ht="13" x14ac:dyDescent="0.15">
      <c r="C235" s="12"/>
      <c r="D235" s="12"/>
      <c r="E235" s="12"/>
      <c r="F235" s="12"/>
      <c r="G235" s="12"/>
    </row>
    <row r="236" spans="3:7" ht="13" x14ac:dyDescent="0.15">
      <c r="C236" s="12"/>
      <c r="D236" s="12"/>
      <c r="E236" s="12"/>
      <c r="F236" s="12"/>
      <c r="G236" s="12"/>
    </row>
    <row r="237" spans="3:7" ht="13" x14ac:dyDescent="0.15">
      <c r="C237" s="12"/>
      <c r="D237" s="12"/>
      <c r="E237" s="12"/>
      <c r="F237" s="12"/>
      <c r="G237" s="12"/>
    </row>
    <row r="238" spans="3:7" ht="13" x14ac:dyDescent="0.15">
      <c r="C238" s="12"/>
      <c r="D238" s="12"/>
      <c r="E238" s="12"/>
      <c r="F238" s="12"/>
      <c r="G238" s="12"/>
    </row>
    <row r="239" spans="3:7" ht="13" x14ac:dyDescent="0.15">
      <c r="C239" s="12"/>
      <c r="D239" s="12"/>
      <c r="E239" s="12"/>
      <c r="F239" s="12"/>
      <c r="G239" s="12"/>
    </row>
    <row r="240" spans="3:7" ht="13" x14ac:dyDescent="0.15">
      <c r="C240" s="12"/>
      <c r="D240" s="12"/>
      <c r="E240" s="12"/>
      <c r="F240" s="12"/>
      <c r="G240" s="12"/>
    </row>
    <row r="241" spans="3:7" ht="13" x14ac:dyDescent="0.15">
      <c r="C241" s="12"/>
      <c r="D241" s="12"/>
      <c r="E241" s="12"/>
      <c r="F241" s="12"/>
      <c r="G241" s="12"/>
    </row>
    <row r="242" spans="3:7" ht="13" x14ac:dyDescent="0.15">
      <c r="C242" s="12"/>
      <c r="D242" s="12"/>
      <c r="E242" s="12"/>
      <c r="F242" s="12"/>
      <c r="G242" s="12"/>
    </row>
    <row r="243" spans="3:7" ht="13" x14ac:dyDescent="0.15">
      <c r="C243" s="12"/>
      <c r="D243" s="12"/>
      <c r="E243" s="12"/>
      <c r="F243" s="12"/>
      <c r="G243" s="12"/>
    </row>
    <row r="244" spans="3:7" ht="13" x14ac:dyDescent="0.15">
      <c r="C244" s="12"/>
      <c r="D244" s="12"/>
      <c r="E244" s="12"/>
      <c r="F244" s="12"/>
      <c r="G244" s="12"/>
    </row>
    <row r="245" spans="3:7" ht="13" x14ac:dyDescent="0.15">
      <c r="C245" s="12"/>
      <c r="D245" s="12"/>
      <c r="E245" s="12"/>
      <c r="F245" s="12"/>
      <c r="G245" s="12"/>
    </row>
    <row r="246" spans="3:7" ht="13" x14ac:dyDescent="0.15">
      <c r="C246" s="12"/>
      <c r="D246" s="12"/>
      <c r="E246" s="12"/>
      <c r="F246" s="12"/>
      <c r="G246" s="12"/>
    </row>
    <row r="247" spans="3:7" ht="13" x14ac:dyDescent="0.15">
      <c r="C247" s="12"/>
      <c r="D247" s="12"/>
      <c r="E247" s="12"/>
      <c r="F247" s="12"/>
      <c r="G247" s="12"/>
    </row>
    <row r="248" spans="3:7" ht="13" x14ac:dyDescent="0.15">
      <c r="C248" s="12"/>
      <c r="D248" s="12"/>
      <c r="E248" s="12"/>
      <c r="F248" s="12"/>
      <c r="G248" s="12"/>
    </row>
    <row r="249" spans="3:7" ht="13" x14ac:dyDescent="0.15">
      <c r="C249" s="12"/>
      <c r="D249" s="12"/>
      <c r="E249" s="12"/>
      <c r="F249" s="12"/>
      <c r="G249" s="12"/>
    </row>
    <row r="250" spans="3:7" ht="13" x14ac:dyDescent="0.15">
      <c r="C250" s="12"/>
      <c r="D250" s="12"/>
      <c r="E250" s="12"/>
      <c r="F250" s="12"/>
      <c r="G250" s="12"/>
    </row>
    <row r="251" spans="3:7" ht="13" x14ac:dyDescent="0.15">
      <c r="C251" s="12"/>
      <c r="D251" s="12"/>
      <c r="E251" s="12"/>
      <c r="F251" s="12"/>
      <c r="G251" s="12"/>
    </row>
    <row r="252" spans="3:7" ht="13" x14ac:dyDescent="0.15">
      <c r="C252" s="12"/>
      <c r="D252" s="12"/>
      <c r="E252" s="12"/>
      <c r="F252" s="12"/>
      <c r="G252" s="12"/>
    </row>
    <row r="253" spans="3:7" ht="13" x14ac:dyDescent="0.15">
      <c r="C253" s="12"/>
      <c r="D253" s="12"/>
      <c r="E253" s="12"/>
      <c r="F253" s="12"/>
      <c r="G253" s="12"/>
    </row>
    <row r="254" spans="3:7" ht="13" x14ac:dyDescent="0.15">
      <c r="C254" s="12"/>
      <c r="D254" s="12"/>
      <c r="E254" s="12"/>
      <c r="F254" s="12"/>
      <c r="G254" s="12"/>
    </row>
    <row r="255" spans="3:7" ht="13" x14ac:dyDescent="0.15">
      <c r="C255" s="12"/>
      <c r="D255" s="12"/>
      <c r="E255" s="12"/>
      <c r="F255" s="12"/>
      <c r="G255" s="12"/>
    </row>
    <row r="256" spans="3:7" ht="13" x14ac:dyDescent="0.15">
      <c r="C256" s="12"/>
      <c r="D256" s="12"/>
      <c r="E256" s="12"/>
      <c r="F256" s="12"/>
      <c r="G256" s="12"/>
    </row>
    <row r="257" spans="3:7" ht="13" x14ac:dyDescent="0.15">
      <c r="C257" s="12"/>
      <c r="D257" s="12"/>
      <c r="E257" s="12"/>
      <c r="F257" s="12"/>
      <c r="G257" s="12"/>
    </row>
    <row r="258" spans="3:7" ht="13" x14ac:dyDescent="0.15">
      <c r="C258" s="12"/>
      <c r="D258" s="12"/>
      <c r="E258" s="12"/>
      <c r="F258" s="12"/>
      <c r="G258" s="12"/>
    </row>
    <row r="259" spans="3:7" ht="13" x14ac:dyDescent="0.15">
      <c r="C259" s="12"/>
      <c r="D259" s="12"/>
      <c r="E259" s="12"/>
      <c r="F259" s="12"/>
      <c r="G259" s="12"/>
    </row>
    <row r="260" spans="3:7" ht="13" x14ac:dyDescent="0.15">
      <c r="C260" s="12"/>
      <c r="D260" s="12"/>
      <c r="E260" s="12"/>
      <c r="F260" s="12"/>
      <c r="G260" s="12"/>
    </row>
    <row r="261" spans="3:7" ht="13" x14ac:dyDescent="0.15">
      <c r="C261" s="12"/>
      <c r="D261" s="12"/>
      <c r="E261" s="12"/>
      <c r="F261" s="12"/>
      <c r="G261" s="12"/>
    </row>
    <row r="262" spans="3:7" ht="13" x14ac:dyDescent="0.15">
      <c r="C262" s="12"/>
      <c r="D262" s="12"/>
      <c r="E262" s="12"/>
      <c r="F262" s="12"/>
      <c r="G262" s="12"/>
    </row>
    <row r="263" spans="3:7" ht="13" x14ac:dyDescent="0.15">
      <c r="C263" s="12"/>
      <c r="D263" s="12"/>
      <c r="E263" s="12"/>
      <c r="F263" s="12"/>
      <c r="G263" s="12"/>
    </row>
    <row r="264" spans="3:7" ht="13" x14ac:dyDescent="0.15">
      <c r="C264" s="12"/>
      <c r="D264" s="12"/>
      <c r="E264" s="12"/>
      <c r="F264" s="12"/>
      <c r="G264" s="12"/>
    </row>
    <row r="265" spans="3:7" ht="13" x14ac:dyDescent="0.15">
      <c r="C265" s="12"/>
      <c r="D265" s="12"/>
      <c r="E265" s="12"/>
      <c r="F265" s="12"/>
      <c r="G265" s="12"/>
    </row>
    <row r="266" spans="3:7" ht="13" x14ac:dyDescent="0.15">
      <c r="C266" s="12"/>
      <c r="D266" s="12"/>
      <c r="E266" s="12"/>
      <c r="F266" s="12"/>
      <c r="G266" s="12"/>
    </row>
    <row r="267" spans="3:7" ht="13" x14ac:dyDescent="0.15">
      <c r="C267" s="12"/>
      <c r="D267" s="12"/>
      <c r="E267" s="12"/>
      <c r="F267" s="12"/>
      <c r="G267" s="12"/>
    </row>
    <row r="268" spans="3:7" ht="13" x14ac:dyDescent="0.15">
      <c r="C268" s="12"/>
      <c r="D268" s="12"/>
      <c r="E268" s="12"/>
      <c r="F268" s="12"/>
      <c r="G268" s="12"/>
    </row>
    <row r="269" spans="3:7" ht="13" x14ac:dyDescent="0.15">
      <c r="C269" s="12"/>
      <c r="D269" s="12"/>
      <c r="E269" s="12"/>
      <c r="F269" s="12"/>
      <c r="G269" s="12"/>
    </row>
    <row r="270" spans="3:7" ht="13" x14ac:dyDescent="0.15">
      <c r="C270" s="12"/>
      <c r="D270" s="12"/>
      <c r="E270" s="12"/>
      <c r="F270" s="12"/>
      <c r="G270" s="12"/>
    </row>
    <row r="271" spans="3:7" ht="13" x14ac:dyDescent="0.15">
      <c r="C271" s="12"/>
      <c r="D271" s="12"/>
      <c r="E271" s="12"/>
      <c r="F271" s="12"/>
      <c r="G271" s="12"/>
    </row>
    <row r="272" spans="3:7" ht="13" x14ac:dyDescent="0.15">
      <c r="C272" s="12"/>
      <c r="D272" s="12"/>
      <c r="E272" s="12"/>
      <c r="F272" s="12"/>
      <c r="G272" s="12"/>
    </row>
    <row r="273" spans="3:7" ht="13" x14ac:dyDescent="0.15">
      <c r="C273" s="12"/>
      <c r="D273" s="12"/>
      <c r="E273" s="12"/>
      <c r="F273" s="12"/>
      <c r="G273" s="12"/>
    </row>
    <row r="274" spans="3:7" ht="13" x14ac:dyDescent="0.15">
      <c r="C274" s="12"/>
      <c r="D274" s="12"/>
      <c r="E274" s="12"/>
      <c r="F274" s="12"/>
      <c r="G274" s="12"/>
    </row>
    <row r="275" spans="3:7" ht="13" x14ac:dyDescent="0.15">
      <c r="C275" s="12"/>
      <c r="D275" s="12"/>
      <c r="E275" s="12"/>
      <c r="F275" s="12"/>
      <c r="G275" s="12"/>
    </row>
    <row r="276" spans="3:7" ht="13" x14ac:dyDescent="0.15">
      <c r="C276" s="12"/>
      <c r="D276" s="12"/>
      <c r="E276" s="12"/>
      <c r="F276" s="12"/>
      <c r="G276" s="12"/>
    </row>
    <row r="277" spans="3:7" ht="13" x14ac:dyDescent="0.15">
      <c r="C277" s="12"/>
      <c r="D277" s="12"/>
      <c r="E277" s="12"/>
      <c r="F277" s="12"/>
      <c r="G277" s="12"/>
    </row>
    <row r="278" spans="3:7" ht="13" x14ac:dyDescent="0.15">
      <c r="C278" s="12"/>
      <c r="D278" s="12"/>
      <c r="E278" s="12"/>
      <c r="F278" s="12"/>
      <c r="G278" s="12"/>
    </row>
    <row r="279" spans="3:7" ht="13" x14ac:dyDescent="0.15">
      <c r="C279" s="12"/>
      <c r="D279" s="12"/>
      <c r="E279" s="12"/>
      <c r="F279" s="12"/>
      <c r="G279" s="12"/>
    </row>
    <row r="280" spans="3:7" ht="13" x14ac:dyDescent="0.15">
      <c r="C280" s="12"/>
      <c r="D280" s="12"/>
      <c r="E280" s="12"/>
      <c r="F280" s="12"/>
      <c r="G280" s="12"/>
    </row>
    <row r="281" spans="3:7" ht="13" x14ac:dyDescent="0.15">
      <c r="C281" s="12"/>
      <c r="D281" s="12"/>
      <c r="E281" s="12"/>
      <c r="F281" s="12"/>
      <c r="G281" s="12"/>
    </row>
    <row r="282" spans="3:7" ht="13" x14ac:dyDescent="0.15">
      <c r="C282" s="12"/>
      <c r="D282" s="12"/>
      <c r="E282" s="12"/>
      <c r="F282" s="12"/>
      <c r="G282" s="12"/>
    </row>
    <row r="283" spans="3:7" ht="13" x14ac:dyDescent="0.15">
      <c r="C283" s="12"/>
      <c r="D283" s="12"/>
      <c r="E283" s="12"/>
      <c r="F283" s="12"/>
      <c r="G283" s="12"/>
    </row>
    <row r="284" spans="3:7" ht="13" x14ac:dyDescent="0.15">
      <c r="C284" s="12"/>
      <c r="D284" s="12"/>
      <c r="E284" s="12"/>
      <c r="F284" s="12"/>
      <c r="G284" s="12"/>
    </row>
    <row r="285" spans="3:7" ht="13" x14ac:dyDescent="0.15">
      <c r="C285" s="12"/>
      <c r="D285" s="12"/>
      <c r="E285" s="12"/>
      <c r="F285" s="12"/>
      <c r="G285" s="12"/>
    </row>
    <row r="286" spans="3:7" ht="13" x14ac:dyDescent="0.15">
      <c r="C286" s="12"/>
      <c r="D286" s="12"/>
      <c r="E286" s="12"/>
      <c r="F286" s="12"/>
      <c r="G286" s="12"/>
    </row>
    <row r="287" spans="3:7" ht="13" x14ac:dyDescent="0.15">
      <c r="C287" s="12"/>
      <c r="D287" s="12"/>
      <c r="E287" s="12"/>
      <c r="F287" s="12"/>
      <c r="G287" s="12"/>
    </row>
    <row r="288" spans="3:7" ht="13" x14ac:dyDescent="0.15">
      <c r="C288" s="12"/>
      <c r="D288" s="12"/>
      <c r="E288" s="12"/>
      <c r="F288" s="12"/>
      <c r="G288" s="12"/>
    </row>
    <row r="289" spans="3:7" ht="13" x14ac:dyDescent="0.15">
      <c r="C289" s="12"/>
      <c r="D289" s="12"/>
      <c r="E289" s="12"/>
      <c r="F289" s="12"/>
      <c r="G289" s="12"/>
    </row>
    <row r="290" spans="3:7" ht="13" x14ac:dyDescent="0.15">
      <c r="C290" s="12"/>
      <c r="D290" s="12"/>
      <c r="E290" s="12"/>
      <c r="F290" s="12"/>
      <c r="G290" s="12"/>
    </row>
    <row r="291" spans="3:7" ht="13" x14ac:dyDescent="0.15">
      <c r="C291" s="12"/>
      <c r="D291" s="12"/>
      <c r="E291" s="12"/>
      <c r="F291" s="12"/>
      <c r="G291" s="12"/>
    </row>
    <row r="292" spans="3:7" ht="13" x14ac:dyDescent="0.15">
      <c r="C292" s="12"/>
      <c r="D292" s="12"/>
      <c r="E292" s="12"/>
      <c r="F292" s="12"/>
      <c r="G292" s="12"/>
    </row>
    <row r="293" spans="3:7" ht="13" x14ac:dyDescent="0.15">
      <c r="C293" s="12"/>
      <c r="D293" s="12"/>
      <c r="E293" s="12"/>
      <c r="F293" s="12"/>
      <c r="G293" s="12"/>
    </row>
    <row r="294" spans="3:7" ht="13" x14ac:dyDescent="0.15">
      <c r="C294" s="12"/>
      <c r="D294" s="12"/>
      <c r="E294" s="12"/>
      <c r="F294" s="12"/>
      <c r="G294" s="12"/>
    </row>
    <row r="295" spans="3:7" ht="13" x14ac:dyDescent="0.15">
      <c r="C295" s="12"/>
      <c r="D295" s="12"/>
      <c r="E295" s="12"/>
      <c r="F295" s="12"/>
      <c r="G295" s="12"/>
    </row>
    <row r="296" spans="3:7" ht="13" x14ac:dyDescent="0.15">
      <c r="C296" s="12"/>
      <c r="D296" s="12"/>
      <c r="E296" s="12"/>
      <c r="F296" s="12"/>
      <c r="G296" s="12"/>
    </row>
    <row r="297" spans="3:7" ht="13" x14ac:dyDescent="0.15">
      <c r="C297" s="12"/>
      <c r="D297" s="12"/>
      <c r="E297" s="12"/>
      <c r="F297" s="12"/>
      <c r="G297" s="12"/>
    </row>
    <row r="298" spans="3:7" ht="13" x14ac:dyDescent="0.15">
      <c r="C298" s="12"/>
      <c r="D298" s="12"/>
      <c r="E298" s="12"/>
      <c r="F298" s="12"/>
      <c r="G298" s="12"/>
    </row>
    <row r="299" spans="3:7" ht="13" x14ac:dyDescent="0.15">
      <c r="C299" s="12"/>
      <c r="D299" s="12"/>
      <c r="E299" s="12"/>
      <c r="F299" s="12"/>
      <c r="G299" s="12"/>
    </row>
    <row r="300" spans="3:7" ht="13" x14ac:dyDescent="0.15">
      <c r="C300" s="12"/>
      <c r="D300" s="12"/>
      <c r="E300" s="12"/>
      <c r="F300" s="12"/>
      <c r="G300" s="12"/>
    </row>
    <row r="301" spans="3:7" ht="13" x14ac:dyDescent="0.15">
      <c r="C301" s="12"/>
      <c r="D301" s="12"/>
      <c r="E301" s="12"/>
      <c r="F301" s="12"/>
      <c r="G301" s="12"/>
    </row>
    <row r="302" spans="3:7" ht="13" x14ac:dyDescent="0.15">
      <c r="C302" s="12"/>
      <c r="D302" s="12"/>
      <c r="E302" s="12"/>
      <c r="F302" s="12"/>
      <c r="G302" s="12"/>
    </row>
    <row r="303" spans="3:7" ht="13" x14ac:dyDescent="0.15">
      <c r="C303" s="12"/>
      <c r="D303" s="12"/>
      <c r="E303" s="12"/>
      <c r="F303" s="12"/>
      <c r="G303" s="12"/>
    </row>
    <row r="304" spans="3:7" ht="13" x14ac:dyDescent="0.15">
      <c r="C304" s="12"/>
      <c r="D304" s="12"/>
      <c r="E304" s="12"/>
      <c r="F304" s="12"/>
      <c r="G304" s="12"/>
    </row>
    <row r="305" spans="3:7" ht="13" x14ac:dyDescent="0.15">
      <c r="C305" s="12"/>
      <c r="D305" s="12"/>
      <c r="E305" s="12"/>
      <c r="F305" s="12"/>
      <c r="G305" s="12"/>
    </row>
    <row r="306" spans="3:7" ht="13" x14ac:dyDescent="0.15">
      <c r="C306" s="12"/>
      <c r="D306" s="12"/>
      <c r="E306" s="12"/>
      <c r="F306" s="12"/>
      <c r="G306" s="12"/>
    </row>
    <row r="307" spans="3:7" ht="13" x14ac:dyDescent="0.15">
      <c r="C307" s="12"/>
      <c r="D307" s="12"/>
      <c r="E307" s="12"/>
      <c r="F307" s="12"/>
      <c r="G307" s="12"/>
    </row>
    <row r="308" spans="3:7" ht="13" x14ac:dyDescent="0.15">
      <c r="C308" s="12"/>
      <c r="D308" s="12"/>
      <c r="E308" s="12"/>
      <c r="F308" s="12"/>
      <c r="G308" s="12"/>
    </row>
    <row r="309" spans="3:7" ht="13" x14ac:dyDescent="0.15">
      <c r="C309" s="12"/>
      <c r="D309" s="12"/>
      <c r="E309" s="12"/>
      <c r="F309" s="12"/>
      <c r="G309" s="12"/>
    </row>
    <row r="310" spans="3:7" ht="13" x14ac:dyDescent="0.15">
      <c r="C310" s="12"/>
      <c r="D310" s="12"/>
      <c r="E310" s="12"/>
      <c r="F310" s="12"/>
      <c r="G310" s="12"/>
    </row>
    <row r="311" spans="3:7" ht="13" x14ac:dyDescent="0.15">
      <c r="C311" s="12"/>
      <c r="D311" s="12"/>
      <c r="E311" s="12"/>
      <c r="F311" s="12"/>
      <c r="G311" s="12"/>
    </row>
    <row r="312" spans="3:7" ht="13" x14ac:dyDescent="0.15">
      <c r="C312" s="12"/>
      <c r="D312" s="12"/>
      <c r="E312" s="12"/>
      <c r="F312" s="12"/>
      <c r="G312" s="12"/>
    </row>
    <row r="313" spans="3:7" ht="13" x14ac:dyDescent="0.15">
      <c r="C313" s="12"/>
      <c r="D313" s="12"/>
      <c r="E313" s="12"/>
      <c r="F313" s="12"/>
      <c r="G313" s="12"/>
    </row>
    <row r="314" spans="3:7" ht="13" x14ac:dyDescent="0.15">
      <c r="C314" s="12"/>
      <c r="D314" s="12"/>
      <c r="E314" s="12"/>
      <c r="F314" s="12"/>
      <c r="G314" s="12"/>
    </row>
    <row r="315" spans="3:7" ht="13" x14ac:dyDescent="0.15">
      <c r="C315" s="12"/>
      <c r="D315" s="12"/>
      <c r="E315" s="12"/>
      <c r="F315" s="12"/>
      <c r="G315" s="12"/>
    </row>
    <row r="316" spans="3:7" ht="13" x14ac:dyDescent="0.15">
      <c r="C316" s="12"/>
      <c r="D316" s="12"/>
      <c r="E316" s="12"/>
      <c r="F316" s="12"/>
      <c r="G316" s="12"/>
    </row>
    <row r="317" spans="3:7" ht="13" x14ac:dyDescent="0.15">
      <c r="C317" s="12"/>
      <c r="D317" s="12"/>
      <c r="E317" s="12"/>
      <c r="F317" s="12"/>
      <c r="G317" s="12"/>
    </row>
    <row r="318" spans="3:7" ht="13" x14ac:dyDescent="0.15">
      <c r="C318" s="12"/>
      <c r="D318" s="12"/>
      <c r="E318" s="12"/>
      <c r="F318" s="12"/>
      <c r="G318" s="12"/>
    </row>
    <row r="319" spans="3:7" ht="13" x14ac:dyDescent="0.15">
      <c r="C319" s="12"/>
      <c r="D319" s="12"/>
      <c r="E319" s="12"/>
      <c r="F319" s="12"/>
      <c r="G319" s="12"/>
    </row>
    <row r="320" spans="3:7" ht="13" x14ac:dyDescent="0.15">
      <c r="C320" s="12"/>
      <c r="D320" s="12"/>
      <c r="E320" s="12"/>
      <c r="F320" s="12"/>
      <c r="G320" s="12"/>
    </row>
    <row r="321" spans="3:7" ht="13" x14ac:dyDescent="0.15">
      <c r="C321" s="12"/>
      <c r="D321" s="12"/>
      <c r="E321" s="12"/>
      <c r="F321" s="12"/>
      <c r="G321" s="12"/>
    </row>
    <row r="322" spans="3:7" ht="13" x14ac:dyDescent="0.15">
      <c r="C322" s="12"/>
      <c r="D322" s="12"/>
      <c r="E322" s="12"/>
      <c r="F322" s="12"/>
      <c r="G322" s="12"/>
    </row>
    <row r="323" spans="3:7" ht="13" x14ac:dyDescent="0.15">
      <c r="C323" s="12"/>
      <c r="D323" s="12"/>
      <c r="E323" s="12"/>
      <c r="F323" s="12"/>
      <c r="G323" s="12"/>
    </row>
    <row r="324" spans="3:7" ht="13" x14ac:dyDescent="0.15">
      <c r="C324" s="12"/>
      <c r="D324" s="12"/>
      <c r="E324" s="12"/>
      <c r="F324" s="12"/>
      <c r="G324" s="12"/>
    </row>
    <row r="325" spans="3:7" ht="13" x14ac:dyDescent="0.15">
      <c r="C325" s="12"/>
      <c r="D325" s="12"/>
      <c r="E325" s="12"/>
      <c r="F325" s="12"/>
      <c r="G325" s="12"/>
    </row>
    <row r="326" spans="3:7" ht="13" x14ac:dyDescent="0.15">
      <c r="C326" s="12"/>
      <c r="D326" s="12"/>
      <c r="E326" s="12"/>
      <c r="F326" s="12"/>
      <c r="G326" s="12"/>
    </row>
    <row r="327" spans="3:7" ht="13" x14ac:dyDescent="0.15">
      <c r="C327" s="12"/>
      <c r="D327" s="12"/>
      <c r="E327" s="12"/>
      <c r="F327" s="12"/>
      <c r="G327" s="12"/>
    </row>
    <row r="328" spans="3:7" ht="13" x14ac:dyDescent="0.15">
      <c r="C328" s="12"/>
      <c r="D328" s="12"/>
      <c r="E328" s="12"/>
      <c r="F328" s="12"/>
      <c r="G328" s="12"/>
    </row>
    <row r="329" spans="3:7" ht="13" x14ac:dyDescent="0.15">
      <c r="C329" s="12"/>
      <c r="D329" s="12"/>
      <c r="E329" s="12"/>
      <c r="F329" s="12"/>
      <c r="G329" s="12"/>
    </row>
    <row r="330" spans="3:7" ht="13" x14ac:dyDescent="0.15">
      <c r="C330" s="12"/>
      <c r="D330" s="12"/>
      <c r="E330" s="12"/>
      <c r="F330" s="12"/>
      <c r="G330" s="12"/>
    </row>
    <row r="331" spans="3:7" ht="13" x14ac:dyDescent="0.15">
      <c r="C331" s="12"/>
      <c r="D331" s="12"/>
      <c r="E331" s="12"/>
      <c r="F331" s="12"/>
      <c r="G331" s="12"/>
    </row>
    <row r="332" spans="3:7" ht="13" x14ac:dyDescent="0.15">
      <c r="C332" s="12"/>
      <c r="D332" s="12"/>
      <c r="E332" s="12"/>
      <c r="F332" s="12"/>
      <c r="G332" s="12"/>
    </row>
    <row r="333" spans="3:7" ht="13" x14ac:dyDescent="0.15">
      <c r="C333" s="12"/>
      <c r="D333" s="12"/>
      <c r="E333" s="12"/>
      <c r="F333" s="12"/>
      <c r="G333" s="12"/>
    </row>
    <row r="334" spans="3:7" ht="13" x14ac:dyDescent="0.15">
      <c r="C334" s="12"/>
      <c r="D334" s="12"/>
      <c r="E334" s="12"/>
      <c r="F334" s="12"/>
      <c r="G334" s="12"/>
    </row>
    <row r="335" spans="3:7" ht="13" x14ac:dyDescent="0.15">
      <c r="C335" s="12"/>
      <c r="D335" s="12"/>
      <c r="E335" s="12"/>
      <c r="F335" s="12"/>
      <c r="G335" s="12"/>
    </row>
    <row r="336" spans="3:7" ht="13" x14ac:dyDescent="0.15">
      <c r="C336" s="12"/>
      <c r="D336" s="12"/>
      <c r="E336" s="12"/>
      <c r="F336" s="12"/>
      <c r="G336" s="12"/>
    </row>
    <row r="337" spans="3:7" ht="13" x14ac:dyDescent="0.15">
      <c r="C337" s="12"/>
      <c r="D337" s="12"/>
      <c r="E337" s="12"/>
      <c r="F337" s="12"/>
      <c r="G337" s="12"/>
    </row>
    <row r="338" spans="3:7" ht="13" x14ac:dyDescent="0.15">
      <c r="C338" s="12"/>
      <c r="D338" s="12"/>
      <c r="E338" s="12"/>
      <c r="F338" s="12"/>
      <c r="G338" s="12"/>
    </row>
    <row r="339" spans="3:7" ht="13" x14ac:dyDescent="0.15">
      <c r="C339" s="12"/>
      <c r="D339" s="12"/>
      <c r="E339" s="12"/>
      <c r="F339" s="12"/>
      <c r="G339" s="12"/>
    </row>
    <row r="340" spans="3:7" ht="13" x14ac:dyDescent="0.15">
      <c r="C340" s="12"/>
      <c r="D340" s="12"/>
      <c r="E340" s="12"/>
      <c r="F340" s="12"/>
      <c r="G340" s="12"/>
    </row>
    <row r="341" spans="3:7" ht="13" x14ac:dyDescent="0.15">
      <c r="C341" s="12"/>
      <c r="D341" s="12"/>
      <c r="E341" s="12"/>
      <c r="F341" s="12"/>
      <c r="G341" s="12"/>
    </row>
    <row r="342" spans="3:7" ht="13" x14ac:dyDescent="0.15">
      <c r="C342" s="12"/>
      <c r="D342" s="12"/>
      <c r="E342" s="12"/>
      <c r="F342" s="12"/>
      <c r="G342" s="12"/>
    </row>
    <row r="343" spans="3:7" ht="13" x14ac:dyDescent="0.15">
      <c r="C343" s="12"/>
      <c r="D343" s="12"/>
      <c r="E343" s="12"/>
      <c r="F343" s="12"/>
      <c r="G343" s="12"/>
    </row>
    <row r="344" spans="3:7" ht="13" x14ac:dyDescent="0.15">
      <c r="C344" s="12"/>
      <c r="D344" s="12"/>
      <c r="E344" s="12"/>
      <c r="F344" s="12"/>
      <c r="G344" s="12"/>
    </row>
    <row r="345" spans="3:7" ht="13" x14ac:dyDescent="0.15">
      <c r="C345" s="12"/>
      <c r="D345" s="12"/>
      <c r="E345" s="12"/>
      <c r="F345" s="12"/>
      <c r="G345" s="12"/>
    </row>
    <row r="346" spans="3:7" ht="13" x14ac:dyDescent="0.15">
      <c r="C346" s="12"/>
      <c r="D346" s="12"/>
      <c r="E346" s="12"/>
      <c r="F346" s="12"/>
      <c r="G346" s="12"/>
    </row>
    <row r="347" spans="3:7" ht="13" x14ac:dyDescent="0.15">
      <c r="C347" s="12"/>
      <c r="D347" s="12"/>
      <c r="E347" s="12"/>
      <c r="F347" s="12"/>
      <c r="G347" s="12"/>
    </row>
    <row r="348" spans="3:7" ht="13" x14ac:dyDescent="0.15">
      <c r="C348" s="12"/>
      <c r="D348" s="12"/>
      <c r="E348" s="12"/>
      <c r="F348" s="12"/>
      <c r="G348" s="12"/>
    </row>
    <row r="349" spans="3:7" ht="13" x14ac:dyDescent="0.15">
      <c r="C349" s="12"/>
      <c r="D349" s="12"/>
      <c r="E349" s="12"/>
      <c r="F349" s="12"/>
      <c r="G349" s="12"/>
    </row>
    <row r="350" spans="3:7" ht="13" x14ac:dyDescent="0.15">
      <c r="C350" s="12"/>
      <c r="D350" s="12"/>
      <c r="E350" s="12"/>
      <c r="F350" s="12"/>
      <c r="G350" s="12"/>
    </row>
    <row r="351" spans="3:7" ht="13" x14ac:dyDescent="0.15">
      <c r="C351" s="12"/>
      <c r="D351" s="12"/>
      <c r="E351" s="12"/>
      <c r="F351" s="12"/>
      <c r="G351" s="12"/>
    </row>
    <row r="352" spans="3:7" ht="13" x14ac:dyDescent="0.15">
      <c r="C352" s="12"/>
      <c r="D352" s="12"/>
      <c r="E352" s="12"/>
      <c r="F352" s="12"/>
      <c r="G352" s="12"/>
    </row>
    <row r="353" spans="3:7" ht="13" x14ac:dyDescent="0.15">
      <c r="C353" s="12"/>
      <c r="D353" s="12"/>
      <c r="E353" s="12"/>
      <c r="F353" s="12"/>
      <c r="G353" s="12"/>
    </row>
    <row r="354" spans="3:7" ht="13" x14ac:dyDescent="0.15">
      <c r="C354" s="12"/>
      <c r="D354" s="12"/>
      <c r="E354" s="12"/>
      <c r="F354" s="12"/>
      <c r="G354" s="12"/>
    </row>
    <row r="355" spans="3:7" ht="13" x14ac:dyDescent="0.15">
      <c r="C355" s="12"/>
      <c r="D355" s="12"/>
      <c r="E355" s="12"/>
      <c r="F355" s="12"/>
      <c r="G355" s="12"/>
    </row>
    <row r="356" spans="3:7" ht="13" x14ac:dyDescent="0.15">
      <c r="C356" s="12"/>
      <c r="D356" s="12"/>
      <c r="E356" s="12"/>
      <c r="F356" s="12"/>
      <c r="G356" s="12"/>
    </row>
    <row r="357" spans="3:7" ht="13" x14ac:dyDescent="0.15">
      <c r="C357" s="12"/>
      <c r="D357" s="12"/>
      <c r="E357" s="12"/>
      <c r="F357" s="12"/>
      <c r="G357" s="12"/>
    </row>
    <row r="358" spans="3:7" ht="13" x14ac:dyDescent="0.15">
      <c r="C358" s="12"/>
      <c r="D358" s="12"/>
      <c r="E358" s="12"/>
      <c r="F358" s="12"/>
      <c r="G358" s="12"/>
    </row>
    <row r="359" spans="3:7" ht="13" x14ac:dyDescent="0.15">
      <c r="C359" s="12"/>
      <c r="D359" s="12"/>
      <c r="E359" s="12"/>
      <c r="F359" s="12"/>
      <c r="G359" s="12"/>
    </row>
    <row r="360" spans="3:7" ht="13" x14ac:dyDescent="0.15">
      <c r="C360" s="12"/>
      <c r="D360" s="12"/>
      <c r="E360" s="12"/>
      <c r="F360" s="12"/>
      <c r="G360" s="12"/>
    </row>
    <row r="361" spans="3:7" ht="13" x14ac:dyDescent="0.15">
      <c r="C361" s="12"/>
      <c r="D361" s="12"/>
      <c r="E361" s="12"/>
      <c r="F361" s="12"/>
      <c r="G361" s="12"/>
    </row>
    <row r="362" spans="3:7" ht="13" x14ac:dyDescent="0.15">
      <c r="C362" s="12"/>
      <c r="D362" s="12"/>
      <c r="E362" s="12"/>
      <c r="F362" s="12"/>
      <c r="G362" s="12"/>
    </row>
    <row r="363" spans="3:7" ht="13" x14ac:dyDescent="0.15">
      <c r="C363" s="12"/>
      <c r="D363" s="12"/>
      <c r="E363" s="12"/>
      <c r="F363" s="12"/>
      <c r="G363" s="12"/>
    </row>
    <row r="364" spans="3:7" ht="13" x14ac:dyDescent="0.15">
      <c r="C364" s="12"/>
      <c r="D364" s="12"/>
      <c r="E364" s="12"/>
      <c r="F364" s="12"/>
      <c r="G364" s="12"/>
    </row>
    <row r="365" spans="3:7" ht="13" x14ac:dyDescent="0.15">
      <c r="C365" s="12"/>
      <c r="D365" s="12"/>
      <c r="E365" s="12"/>
      <c r="F365" s="12"/>
      <c r="G365" s="12"/>
    </row>
    <row r="366" spans="3:7" ht="13" x14ac:dyDescent="0.15">
      <c r="C366" s="12"/>
      <c r="D366" s="12"/>
      <c r="E366" s="12"/>
      <c r="F366" s="12"/>
      <c r="G366" s="12"/>
    </row>
    <row r="367" spans="3:7" ht="13" x14ac:dyDescent="0.15">
      <c r="C367" s="12"/>
      <c r="D367" s="12"/>
      <c r="E367" s="12"/>
      <c r="F367" s="12"/>
      <c r="G367" s="12"/>
    </row>
    <row r="368" spans="3:7" ht="13" x14ac:dyDescent="0.15">
      <c r="C368" s="12"/>
      <c r="D368" s="12"/>
      <c r="E368" s="12"/>
      <c r="F368" s="12"/>
      <c r="G368" s="12"/>
    </row>
    <row r="369" spans="3:7" ht="13" x14ac:dyDescent="0.15">
      <c r="C369" s="12"/>
      <c r="D369" s="12"/>
      <c r="E369" s="12"/>
      <c r="F369" s="12"/>
      <c r="G369" s="12"/>
    </row>
    <row r="370" spans="3:7" ht="13" x14ac:dyDescent="0.15">
      <c r="C370" s="12"/>
      <c r="D370" s="12"/>
      <c r="E370" s="12"/>
      <c r="F370" s="12"/>
      <c r="G370" s="12"/>
    </row>
    <row r="371" spans="3:7" ht="13" x14ac:dyDescent="0.15">
      <c r="C371" s="12"/>
      <c r="D371" s="12"/>
      <c r="E371" s="12"/>
      <c r="F371" s="12"/>
      <c r="G371" s="12"/>
    </row>
    <row r="372" spans="3:7" ht="13" x14ac:dyDescent="0.15">
      <c r="C372" s="12"/>
      <c r="D372" s="12"/>
      <c r="E372" s="12"/>
      <c r="F372" s="12"/>
      <c r="G372" s="12"/>
    </row>
    <row r="373" spans="3:7" ht="13" x14ac:dyDescent="0.15">
      <c r="C373" s="12"/>
      <c r="D373" s="12"/>
      <c r="E373" s="12"/>
      <c r="F373" s="12"/>
      <c r="G373" s="12"/>
    </row>
    <row r="374" spans="3:7" ht="13" x14ac:dyDescent="0.15">
      <c r="C374" s="12"/>
      <c r="D374" s="12"/>
      <c r="E374" s="12"/>
      <c r="F374" s="12"/>
      <c r="G374" s="12"/>
    </row>
    <row r="375" spans="3:7" ht="13" x14ac:dyDescent="0.15">
      <c r="C375" s="12"/>
      <c r="D375" s="12"/>
      <c r="E375" s="12"/>
      <c r="F375" s="12"/>
      <c r="G375" s="12"/>
    </row>
    <row r="376" spans="3:7" ht="13" x14ac:dyDescent="0.15">
      <c r="C376" s="12"/>
      <c r="D376" s="12"/>
      <c r="E376" s="12"/>
      <c r="F376" s="12"/>
      <c r="G376" s="12"/>
    </row>
    <row r="377" spans="3:7" ht="13" x14ac:dyDescent="0.15">
      <c r="C377" s="12"/>
      <c r="D377" s="12"/>
      <c r="E377" s="12"/>
      <c r="F377" s="12"/>
      <c r="G377" s="12"/>
    </row>
    <row r="378" spans="3:7" ht="13" x14ac:dyDescent="0.15">
      <c r="C378" s="12"/>
      <c r="D378" s="12"/>
      <c r="E378" s="12"/>
      <c r="F378" s="12"/>
      <c r="G378" s="12"/>
    </row>
    <row r="379" spans="3:7" ht="13" x14ac:dyDescent="0.15">
      <c r="C379" s="12"/>
      <c r="D379" s="12"/>
      <c r="E379" s="12"/>
      <c r="F379" s="12"/>
      <c r="G379" s="12"/>
    </row>
    <row r="380" spans="3:7" ht="13" x14ac:dyDescent="0.15">
      <c r="C380" s="12"/>
      <c r="D380" s="12"/>
      <c r="E380" s="12"/>
      <c r="F380" s="12"/>
      <c r="G380" s="12"/>
    </row>
    <row r="381" spans="3:7" ht="13" x14ac:dyDescent="0.15">
      <c r="C381" s="12"/>
      <c r="D381" s="12"/>
      <c r="E381" s="12"/>
      <c r="F381" s="12"/>
      <c r="G381" s="12"/>
    </row>
    <row r="382" spans="3:7" ht="13" x14ac:dyDescent="0.15">
      <c r="C382" s="12"/>
      <c r="D382" s="12"/>
      <c r="E382" s="12"/>
      <c r="F382" s="12"/>
      <c r="G382" s="12"/>
    </row>
    <row r="383" spans="3:7" ht="13" x14ac:dyDescent="0.15">
      <c r="C383" s="12"/>
      <c r="D383" s="12"/>
      <c r="E383" s="12"/>
      <c r="F383" s="12"/>
      <c r="G383" s="12"/>
    </row>
    <row r="384" spans="3:7" ht="13" x14ac:dyDescent="0.15">
      <c r="C384" s="12"/>
      <c r="D384" s="12"/>
      <c r="E384" s="12"/>
      <c r="F384" s="12"/>
      <c r="G384" s="12"/>
    </row>
    <row r="385" spans="3:7" ht="13" x14ac:dyDescent="0.15">
      <c r="C385" s="12"/>
      <c r="D385" s="12"/>
      <c r="E385" s="12"/>
      <c r="F385" s="12"/>
      <c r="G385" s="12"/>
    </row>
    <row r="386" spans="3:7" ht="13" x14ac:dyDescent="0.15">
      <c r="C386" s="12"/>
      <c r="D386" s="12"/>
      <c r="E386" s="12"/>
      <c r="F386" s="12"/>
      <c r="G386" s="12"/>
    </row>
    <row r="387" spans="3:7" ht="13" x14ac:dyDescent="0.15">
      <c r="C387" s="12"/>
      <c r="D387" s="12"/>
      <c r="E387" s="12"/>
      <c r="F387" s="12"/>
      <c r="G387" s="12"/>
    </row>
    <row r="388" spans="3:7" ht="13" x14ac:dyDescent="0.15">
      <c r="C388" s="12"/>
      <c r="D388" s="12"/>
      <c r="E388" s="12"/>
      <c r="F388" s="12"/>
      <c r="G388" s="12"/>
    </row>
    <row r="389" spans="3:7" ht="13" x14ac:dyDescent="0.15">
      <c r="C389" s="12"/>
      <c r="D389" s="12"/>
      <c r="E389" s="12"/>
      <c r="F389" s="12"/>
      <c r="G389" s="12"/>
    </row>
    <row r="390" spans="3:7" ht="13" x14ac:dyDescent="0.15">
      <c r="C390" s="12"/>
      <c r="D390" s="12"/>
      <c r="E390" s="12"/>
      <c r="F390" s="12"/>
      <c r="G390" s="12"/>
    </row>
    <row r="391" spans="3:7" ht="13" x14ac:dyDescent="0.15">
      <c r="C391" s="12"/>
      <c r="D391" s="12"/>
      <c r="E391" s="12"/>
      <c r="F391" s="12"/>
      <c r="G391" s="12"/>
    </row>
    <row r="392" spans="3:7" ht="13" x14ac:dyDescent="0.15">
      <c r="C392" s="12"/>
      <c r="D392" s="12"/>
      <c r="E392" s="12"/>
      <c r="F392" s="12"/>
      <c r="G392" s="12"/>
    </row>
    <row r="393" spans="3:7" ht="13" x14ac:dyDescent="0.15">
      <c r="C393" s="12"/>
      <c r="D393" s="12"/>
      <c r="E393" s="12"/>
      <c r="F393" s="12"/>
      <c r="G393" s="12"/>
    </row>
    <row r="394" spans="3:7" ht="13" x14ac:dyDescent="0.15">
      <c r="C394" s="12"/>
      <c r="D394" s="12"/>
      <c r="E394" s="12"/>
      <c r="F394" s="12"/>
      <c r="G394" s="12"/>
    </row>
    <row r="395" spans="3:7" ht="13" x14ac:dyDescent="0.15">
      <c r="C395" s="12"/>
      <c r="D395" s="12"/>
      <c r="E395" s="12"/>
      <c r="F395" s="12"/>
      <c r="G395" s="12"/>
    </row>
    <row r="396" spans="3:7" ht="13" x14ac:dyDescent="0.15">
      <c r="C396" s="12"/>
      <c r="D396" s="12"/>
      <c r="E396" s="12"/>
      <c r="F396" s="12"/>
      <c r="G396" s="12"/>
    </row>
    <row r="397" spans="3:7" ht="13" x14ac:dyDescent="0.15">
      <c r="C397" s="12"/>
      <c r="D397" s="12"/>
      <c r="E397" s="12"/>
      <c r="F397" s="12"/>
      <c r="G397" s="12"/>
    </row>
    <row r="398" spans="3:7" ht="13" x14ac:dyDescent="0.15">
      <c r="C398" s="12"/>
      <c r="D398" s="12"/>
      <c r="E398" s="12"/>
      <c r="F398" s="12"/>
      <c r="G398" s="12"/>
    </row>
    <row r="399" spans="3:7" ht="13" x14ac:dyDescent="0.15">
      <c r="C399" s="12"/>
      <c r="D399" s="12"/>
      <c r="E399" s="12"/>
      <c r="F399" s="12"/>
      <c r="G399" s="12"/>
    </row>
    <row r="400" spans="3:7" ht="13" x14ac:dyDescent="0.15">
      <c r="C400" s="12"/>
      <c r="D400" s="12"/>
      <c r="E400" s="12"/>
      <c r="F400" s="12"/>
      <c r="G400" s="12"/>
    </row>
    <row r="401" spans="3:7" ht="13" x14ac:dyDescent="0.15">
      <c r="C401" s="12"/>
      <c r="D401" s="12"/>
      <c r="E401" s="12"/>
      <c r="F401" s="12"/>
      <c r="G401" s="12"/>
    </row>
    <row r="402" spans="3:7" ht="13" x14ac:dyDescent="0.15">
      <c r="C402" s="12"/>
      <c r="D402" s="12"/>
      <c r="E402" s="12"/>
      <c r="F402" s="12"/>
      <c r="G402" s="12"/>
    </row>
    <row r="403" spans="3:7" ht="13" x14ac:dyDescent="0.15">
      <c r="C403" s="12"/>
      <c r="D403" s="12"/>
      <c r="E403" s="12"/>
      <c r="F403" s="12"/>
      <c r="G403" s="12"/>
    </row>
    <row r="404" spans="3:7" ht="13" x14ac:dyDescent="0.15">
      <c r="C404" s="12"/>
      <c r="D404" s="12"/>
      <c r="E404" s="12"/>
      <c r="F404" s="12"/>
      <c r="G404" s="12"/>
    </row>
    <row r="405" spans="3:7" ht="13" x14ac:dyDescent="0.15">
      <c r="C405" s="12"/>
      <c r="D405" s="12"/>
      <c r="E405" s="12"/>
      <c r="F405" s="12"/>
      <c r="G405" s="12"/>
    </row>
    <row r="406" spans="3:7" ht="13" x14ac:dyDescent="0.15">
      <c r="C406" s="12"/>
      <c r="D406" s="12"/>
      <c r="E406" s="12"/>
      <c r="F406" s="12"/>
      <c r="G406" s="12"/>
    </row>
    <row r="407" spans="3:7" ht="13" x14ac:dyDescent="0.15">
      <c r="C407" s="12"/>
      <c r="D407" s="12"/>
      <c r="E407" s="12"/>
      <c r="F407" s="12"/>
      <c r="G407" s="12"/>
    </row>
    <row r="408" spans="3:7" ht="13" x14ac:dyDescent="0.15">
      <c r="C408" s="12"/>
      <c r="D408" s="12"/>
      <c r="E408" s="12"/>
      <c r="F408" s="12"/>
      <c r="G408" s="12"/>
    </row>
    <row r="409" spans="3:7" ht="13" x14ac:dyDescent="0.15">
      <c r="C409" s="12"/>
      <c r="D409" s="12"/>
      <c r="E409" s="12"/>
      <c r="F409" s="12"/>
      <c r="G409" s="12"/>
    </row>
    <row r="410" spans="3:7" ht="13" x14ac:dyDescent="0.15">
      <c r="C410" s="12"/>
      <c r="D410" s="12"/>
      <c r="E410" s="12"/>
      <c r="F410" s="12"/>
      <c r="G410" s="12"/>
    </row>
    <row r="411" spans="3:7" ht="13" x14ac:dyDescent="0.15">
      <c r="C411" s="12"/>
      <c r="D411" s="12"/>
      <c r="E411" s="12"/>
      <c r="F411" s="12"/>
      <c r="G411" s="12"/>
    </row>
    <row r="412" spans="3:7" ht="13" x14ac:dyDescent="0.15">
      <c r="C412" s="12"/>
      <c r="D412" s="12"/>
      <c r="E412" s="12"/>
      <c r="F412" s="12"/>
      <c r="G412" s="12"/>
    </row>
    <row r="413" spans="3:7" ht="13" x14ac:dyDescent="0.15">
      <c r="C413" s="12"/>
      <c r="D413" s="12"/>
      <c r="E413" s="12"/>
      <c r="F413" s="12"/>
      <c r="G413" s="12"/>
    </row>
    <row r="414" spans="3:7" ht="13" x14ac:dyDescent="0.15">
      <c r="C414" s="12"/>
      <c r="D414" s="12"/>
      <c r="E414" s="12"/>
      <c r="F414" s="12"/>
      <c r="G414" s="12"/>
    </row>
    <row r="415" spans="3:7" ht="13" x14ac:dyDescent="0.15">
      <c r="C415" s="12"/>
      <c r="D415" s="12"/>
      <c r="E415" s="12"/>
      <c r="F415" s="12"/>
      <c r="G415" s="12"/>
    </row>
    <row r="416" spans="3:7" ht="13" x14ac:dyDescent="0.15">
      <c r="C416" s="12"/>
      <c r="D416" s="12"/>
      <c r="E416" s="12"/>
      <c r="F416" s="12"/>
      <c r="G416" s="12"/>
    </row>
    <row r="417" spans="3:7" ht="13" x14ac:dyDescent="0.15">
      <c r="C417" s="12"/>
      <c r="D417" s="12"/>
      <c r="E417" s="12"/>
      <c r="F417" s="12"/>
      <c r="G417" s="12"/>
    </row>
    <row r="418" spans="3:7" ht="13" x14ac:dyDescent="0.15">
      <c r="C418" s="12"/>
      <c r="D418" s="12"/>
      <c r="E418" s="12"/>
      <c r="F418" s="12"/>
      <c r="G418" s="12"/>
    </row>
    <row r="419" spans="3:7" ht="13" x14ac:dyDescent="0.15">
      <c r="C419" s="12"/>
      <c r="D419" s="12"/>
      <c r="E419" s="12"/>
      <c r="F419" s="12"/>
      <c r="G419" s="12"/>
    </row>
    <row r="420" spans="3:7" ht="13" x14ac:dyDescent="0.15">
      <c r="C420" s="12"/>
      <c r="D420" s="12"/>
      <c r="E420" s="12"/>
      <c r="F420" s="12"/>
      <c r="G420" s="12"/>
    </row>
    <row r="421" spans="3:7" ht="13" x14ac:dyDescent="0.15">
      <c r="C421" s="12"/>
      <c r="D421" s="12"/>
      <c r="E421" s="12"/>
      <c r="F421" s="12"/>
      <c r="G421" s="12"/>
    </row>
    <row r="422" spans="3:7" ht="13" x14ac:dyDescent="0.15">
      <c r="C422" s="12"/>
      <c r="D422" s="12"/>
      <c r="E422" s="12"/>
      <c r="F422" s="12"/>
      <c r="G422" s="12"/>
    </row>
    <row r="423" spans="3:7" ht="13" x14ac:dyDescent="0.15">
      <c r="C423" s="12"/>
      <c r="D423" s="12"/>
      <c r="E423" s="12"/>
      <c r="F423" s="12"/>
      <c r="G423" s="12"/>
    </row>
    <row r="424" spans="3:7" ht="13" x14ac:dyDescent="0.15">
      <c r="C424" s="12"/>
      <c r="D424" s="12"/>
      <c r="E424" s="12"/>
      <c r="F424" s="12"/>
      <c r="G424" s="12"/>
    </row>
    <row r="425" spans="3:7" ht="13" x14ac:dyDescent="0.15">
      <c r="C425" s="12"/>
      <c r="D425" s="12"/>
      <c r="E425" s="12"/>
      <c r="F425" s="12"/>
      <c r="G425" s="12"/>
    </row>
    <row r="426" spans="3:7" ht="13" x14ac:dyDescent="0.15">
      <c r="C426" s="12"/>
      <c r="D426" s="12"/>
      <c r="E426" s="12"/>
      <c r="F426" s="12"/>
      <c r="G426" s="12"/>
    </row>
    <row r="427" spans="3:7" ht="13" x14ac:dyDescent="0.15">
      <c r="C427" s="12"/>
      <c r="D427" s="12"/>
      <c r="E427" s="12"/>
      <c r="F427" s="12"/>
      <c r="G427" s="12"/>
    </row>
    <row r="428" spans="3:7" ht="13" x14ac:dyDescent="0.15">
      <c r="C428" s="12"/>
      <c r="D428" s="12"/>
      <c r="E428" s="12"/>
      <c r="F428" s="12"/>
      <c r="G428" s="12"/>
    </row>
    <row r="429" spans="3:7" ht="13" x14ac:dyDescent="0.15">
      <c r="C429" s="12"/>
      <c r="D429" s="12"/>
      <c r="E429" s="12"/>
      <c r="F429" s="12"/>
      <c r="G429" s="12"/>
    </row>
    <row r="430" spans="3:7" ht="13" x14ac:dyDescent="0.15">
      <c r="C430" s="12"/>
      <c r="D430" s="12"/>
      <c r="E430" s="12"/>
      <c r="F430" s="12"/>
      <c r="G430" s="12"/>
    </row>
    <row r="431" spans="3:7" ht="13" x14ac:dyDescent="0.15">
      <c r="C431" s="12"/>
      <c r="D431" s="12"/>
      <c r="E431" s="12"/>
      <c r="F431" s="12"/>
      <c r="G431" s="12"/>
    </row>
    <row r="432" spans="3:7" ht="13" x14ac:dyDescent="0.15">
      <c r="C432" s="12"/>
      <c r="D432" s="12"/>
      <c r="E432" s="12"/>
      <c r="F432" s="12"/>
      <c r="G432" s="12"/>
    </row>
    <row r="433" spans="3:7" ht="13" x14ac:dyDescent="0.15">
      <c r="C433" s="12"/>
      <c r="D433" s="12"/>
      <c r="E433" s="12"/>
      <c r="F433" s="12"/>
      <c r="G433" s="12"/>
    </row>
    <row r="434" spans="3:7" ht="13" x14ac:dyDescent="0.15">
      <c r="C434" s="12"/>
      <c r="D434" s="12"/>
      <c r="E434" s="12"/>
      <c r="F434" s="12"/>
      <c r="G434" s="12"/>
    </row>
    <row r="435" spans="3:7" ht="13" x14ac:dyDescent="0.15">
      <c r="C435" s="12"/>
      <c r="D435" s="12"/>
      <c r="E435" s="12"/>
      <c r="F435" s="12"/>
      <c r="G435" s="12"/>
    </row>
    <row r="436" spans="3:7" ht="13" x14ac:dyDescent="0.15">
      <c r="C436" s="12"/>
      <c r="D436" s="12"/>
      <c r="E436" s="12"/>
      <c r="F436" s="12"/>
      <c r="G436" s="12"/>
    </row>
    <row r="437" spans="3:7" ht="13" x14ac:dyDescent="0.15">
      <c r="C437" s="12"/>
      <c r="D437" s="12"/>
      <c r="E437" s="12"/>
      <c r="F437" s="12"/>
      <c r="G437" s="12"/>
    </row>
    <row r="438" spans="3:7" ht="13" x14ac:dyDescent="0.15">
      <c r="C438" s="12"/>
      <c r="D438" s="12"/>
      <c r="E438" s="12"/>
      <c r="F438" s="12"/>
      <c r="G438" s="12"/>
    </row>
    <row r="439" spans="3:7" ht="13" x14ac:dyDescent="0.15">
      <c r="C439" s="12"/>
      <c r="D439" s="12"/>
      <c r="E439" s="12"/>
      <c r="F439" s="12"/>
      <c r="G439" s="12"/>
    </row>
    <row r="440" spans="3:7" ht="13" x14ac:dyDescent="0.15">
      <c r="C440" s="12"/>
      <c r="D440" s="12"/>
      <c r="E440" s="12"/>
      <c r="F440" s="12"/>
      <c r="G440" s="12"/>
    </row>
    <row r="441" spans="3:7" ht="13" x14ac:dyDescent="0.15">
      <c r="C441" s="12"/>
      <c r="D441" s="12"/>
      <c r="E441" s="12"/>
      <c r="F441" s="12"/>
      <c r="G441" s="12"/>
    </row>
    <row r="442" spans="3:7" ht="13" x14ac:dyDescent="0.15">
      <c r="C442" s="12"/>
      <c r="D442" s="12"/>
      <c r="E442" s="12"/>
      <c r="F442" s="12"/>
      <c r="G442" s="12"/>
    </row>
    <row r="443" spans="3:7" ht="13" x14ac:dyDescent="0.15">
      <c r="C443" s="12"/>
      <c r="D443" s="12"/>
      <c r="E443" s="12"/>
      <c r="F443" s="12"/>
      <c r="G443" s="12"/>
    </row>
    <row r="444" spans="3:7" ht="13" x14ac:dyDescent="0.15">
      <c r="C444" s="12"/>
      <c r="D444" s="12"/>
      <c r="E444" s="12"/>
      <c r="F444" s="12"/>
      <c r="G444" s="12"/>
    </row>
    <row r="445" spans="3:7" ht="13" x14ac:dyDescent="0.15">
      <c r="C445" s="12"/>
      <c r="D445" s="12"/>
      <c r="E445" s="12"/>
      <c r="F445" s="12"/>
      <c r="G445" s="12"/>
    </row>
    <row r="446" spans="3:7" ht="13" x14ac:dyDescent="0.15">
      <c r="C446" s="12"/>
      <c r="D446" s="12"/>
      <c r="E446" s="12"/>
      <c r="F446" s="12"/>
      <c r="G446" s="12"/>
    </row>
    <row r="447" spans="3:7" ht="13" x14ac:dyDescent="0.15">
      <c r="C447" s="12"/>
      <c r="D447" s="12"/>
      <c r="E447" s="12"/>
      <c r="F447" s="12"/>
      <c r="G447" s="12"/>
    </row>
    <row r="448" spans="3:7" ht="13" x14ac:dyDescent="0.15">
      <c r="C448" s="12"/>
      <c r="D448" s="12"/>
      <c r="E448" s="12"/>
      <c r="F448" s="12"/>
      <c r="G448" s="12"/>
    </row>
    <row r="449" spans="3:7" ht="13" x14ac:dyDescent="0.15">
      <c r="C449" s="12"/>
      <c r="D449" s="12"/>
      <c r="E449" s="12"/>
      <c r="F449" s="12"/>
      <c r="G449" s="12"/>
    </row>
    <row r="450" spans="3:7" ht="13" x14ac:dyDescent="0.15">
      <c r="C450" s="12"/>
      <c r="D450" s="12"/>
      <c r="E450" s="12"/>
      <c r="F450" s="12"/>
      <c r="G450" s="12"/>
    </row>
    <row r="451" spans="3:7" ht="13" x14ac:dyDescent="0.15">
      <c r="C451" s="12"/>
      <c r="D451" s="12"/>
      <c r="E451" s="12"/>
      <c r="F451" s="12"/>
      <c r="G451" s="12"/>
    </row>
    <row r="452" spans="3:7" ht="13" x14ac:dyDescent="0.15">
      <c r="C452" s="12"/>
      <c r="D452" s="12"/>
      <c r="E452" s="12"/>
      <c r="F452" s="12"/>
      <c r="G452" s="12"/>
    </row>
    <row r="453" spans="3:7" ht="13" x14ac:dyDescent="0.15">
      <c r="C453" s="12"/>
      <c r="D453" s="12"/>
      <c r="E453" s="12"/>
      <c r="F453" s="12"/>
      <c r="G453" s="12"/>
    </row>
    <row r="454" spans="3:7" ht="13" x14ac:dyDescent="0.15">
      <c r="C454" s="12"/>
      <c r="D454" s="12"/>
      <c r="E454" s="12"/>
      <c r="F454" s="12"/>
      <c r="G454" s="12"/>
    </row>
    <row r="455" spans="3:7" ht="13" x14ac:dyDescent="0.15">
      <c r="C455" s="12"/>
      <c r="D455" s="12"/>
      <c r="E455" s="12"/>
      <c r="F455" s="12"/>
      <c r="G455" s="12"/>
    </row>
    <row r="456" spans="3:7" ht="13" x14ac:dyDescent="0.15">
      <c r="C456" s="12"/>
      <c r="D456" s="12"/>
      <c r="E456" s="12"/>
      <c r="F456" s="12"/>
      <c r="G456" s="12"/>
    </row>
    <row r="457" spans="3:7" ht="13" x14ac:dyDescent="0.15">
      <c r="C457" s="12"/>
      <c r="D457" s="12"/>
      <c r="E457" s="12"/>
      <c r="F457" s="12"/>
      <c r="G457" s="12"/>
    </row>
    <row r="458" spans="3:7" ht="13" x14ac:dyDescent="0.15">
      <c r="C458" s="12"/>
      <c r="D458" s="12"/>
      <c r="E458" s="12"/>
      <c r="F458" s="12"/>
      <c r="G458" s="12"/>
    </row>
    <row r="459" spans="3:7" ht="13" x14ac:dyDescent="0.15">
      <c r="C459" s="12"/>
      <c r="D459" s="12"/>
      <c r="E459" s="12"/>
      <c r="F459" s="12"/>
      <c r="G459" s="12"/>
    </row>
    <row r="460" spans="3:7" ht="13" x14ac:dyDescent="0.15">
      <c r="C460" s="12"/>
      <c r="D460" s="12"/>
      <c r="E460" s="12"/>
      <c r="F460" s="12"/>
      <c r="G460" s="12"/>
    </row>
    <row r="461" spans="3:7" ht="13" x14ac:dyDescent="0.15">
      <c r="C461" s="12"/>
      <c r="D461" s="12"/>
      <c r="E461" s="12"/>
      <c r="F461" s="12"/>
      <c r="G461" s="12"/>
    </row>
    <row r="462" spans="3:7" ht="13" x14ac:dyDescent="0.15">
      <c r="C462" s="12"/>
      <c r="D462" s="12"/>
      <c r="E462" s="12"/>
      <c r="F462" s="12"/>
      <c r="G462" s="12"/>
    </row>
    <row r="463" spans="3:7" ht="13" x14ac:dyDescent="0.15">
      <c r="C463" s="12"/>
      <c r="D463" s="12"/>
      <c r="E463" s="12"/>
      <c r="F463" s="12"/>
      <c r="G463" s="12"/>
    </row>
    <row r="464" spans="3:7" ht="13" x14ac:dyDescent="0.15">
      <c r="C464" s="12"/>
      <c r="D464" s="12"/>
      <c r="E464" s="12"/>
      <c r="F464" s="12"/>
      <c r="G464" s="12"/>
    </row>
    <row r="465" spans="3:7" ht="13" x14ac:dyDescent="0.15">
      <c r="C465" s="12"/>
      <c r="D465" s="12"/>
      <c r="E465" s="12"/>
      <c r="F465" s="12"/>
      <c r="G465" s="12"/>
    </row>
    <row r="466" spans="3:7" ht="13" x14ac:dyDescent="0.15">
      <c r="C466" s="12"/>
      <c r="D466" s="12"/>
      <c r="E466" s="12"/>
      <c r="F466" s="12"/>
      <c r="G466" s="12"/>
    </row>
    <row r="467" spans="3:7" ht="13" x14ac:dyDescent="0.15">
      <c r="C467" s="12"/>
      <c r="D467" s="12"/>
      <c r="E467" s="12"/>
      <c r="F467" s="12"/>
      <c r="G467" s="12"/>
    </row>
    <row r="468" spans="3:7" ht="13" x14ac:dyDescent="0.15">
      <c r="C468" s="12"/>
      <c r="D468" s="12"/>
      <c r="E468" s="12"/>
      <c r="F468" s="12"/>
      <c r="G468" s="12"/>
    </row>
    <row r="469" spans="3:7" ht="13" x14ac:dyDescent="0.15">
      <c r="C469" s="12"/>
      <c r="D469" s="12"/>
      <c r="E469" s="12"/>
      <c r="F469" s="12"/>
      <c r="G469" s="12"/>
    </row>
    <row r="470" spans="3:7" ht="13" x14ac:dyDescent="0.15">
      <c r="C470" s="12"/>
      <c r="D470" s="12"/>
      <c r="E470" s="12"/>
      <c r="F470" s="12"/>
      <c r="G470" s="12"/>
    </row>
    <row r="471" spans="3:7" ht="13" x14ac:dyDescent="0.15">
      <c r="C471" s="12"/>
      <c r="D471" s="12"/>
      <c r="E471" s="12"/>
      <c r="F471" s="12"/>
      <c r="G471" s="12"/>
    </row>
    <row r="472" spans="3:7" ht="13" x14ac:dyDescent="0.15">
      <c r="C472" s="12"/>
      <c r="D472" s="12"/>
      <c r="E472" s="12"/>
      <c r="F472" s="12"/>
      <c r="G472" s="12"/>
    </row>
    <row r="473" spans="3:7" ht="13" x14ac:dyDescent="0.15">
      <c r="C473" s="12"/>
      <c r="D473" s="12"/>
      <c r="E473" s="12"/>
      <c r="F473" s="12"/>
      <c r="G473" s="12"/>
    </row>
    <row r="474" spans="3:7" ht="13" x14ac:dyDescent="0.15">
      <c r="C474" s="12"/>
      <c r="D474" s="12"/>
      <c r="E474" s="12"/>
      <c r="F474" s="12"/>
      <c r="G474" s="12"/>
    </row>
    <row r="475" spans="3:7" ht="13" x14ac:dyDescent="0.15">
      <c r="C475" s="12"/>
      <c r="D475" s="12"/>
      <c r="E475" s="12"/>
      <c r="F475" s="12"/>
      <c r="G475" s="12"/>
    </row>
    <row r="476" spans="3:7" ht="13" x14ac:dyDescent="0.15">
      <c r="C476" s="12"/>
      <c r="D476" s="12"/>
      <c r="E476" s="12"/>
      <c r="F476" s="12"/>
      <c r="G476" s="12"/>
    </row>
    <row r="477" spans="3:7" ht="13" x14ac:dyDescent="0.15">
      <c r="C477" s="12"/>
      <c r="D477" s="12"/>
      <c r="E477" s="12"/>
      <c r="F477" s="12"/>
      <c r="G477" s="12"/>
    </row>
    <row r="478" spans="3:7" ht="13" x14ac:dyDescent="0.15">
      <c r="C478" s="12"/>
      <c r="D478" s="12"/>
      <c r="E478" s="12"/>
      <c r="F478" s="12"/>
      <c r="G478" s="12"/>
    </row>
    <row r="479" spans="3:7" ht="13" x14ac:dyDescent="0.15">
      <c r="C479" s="12"/>
      <c r="D479" s="12"/>
      <c r="E479" s="12"/>
      <c r="F479" s="12"/>
      <c r="G479" s="12"/>
    </row>
    <row r="480" spans="3:7" ht="13" x14ac:dyDescent="0.15">
      <c r="C480" s="12"/>
      <c r="D480" s="12"/>
      <c r="E480" s="12"/>
      <c r="F480" s="12"/>
      <c r="G480" s="12"/>
    </row>
    <row r="481" spans="3:7" ht="13" x14ac:dyDescent="0.15">
      <c r="C481" s="12"/>
      <c r="D481" s="12"/>
      <c r="E481" s="12"/>
      <c r="F481" s="12"/>
      <c r="G481" s="12"/>
    </row>
    <row r="482" spans="3:7" ht="13" x14ac:dyDescent="0.15">
      <c r="C482" s="12"/>
      <c r="D482" s="12"/>
      <c r="E482" s="12"/>
      <c r="F482" s="12"/>
      <c r="G482" s="12"/>
    </row>
    <row r="483" spans="3:7" ht="13" x14ac:dyDescent="0.15">
      <c r="C483" s="12"/>
      <c r="D483" s="12"/>
      <c r="E483" s="12"/>
      <c r="F483" s="12"/>
      <c r="G483" s="12"/>
    </row>
    <row r="484" spans="3:7" ht="13" x14ac:dyDescent="0.15">
      <c r="C484" s="12"/>
      <c r="D484" s="12"/>
      <c r="E484" s="12"/>
      <c r="F484" s="12"/>
      <c r="G484" s="12"/>
    </row>
    <row r="485" spans="3:7" ht="13" x14ac:dyDescent="0.15">
      <c r="C485" s="12"/>
      <c r="D485" s="12"/>
      <c r="E485" s="12"/>
      <c r="F485" s="12"/>
      <c r="G485" s="12"/>
    </row>
    <row r="486" spans="3:7" ht="13" x14ac:dyDescent="0.15">
      <c r="C486" s="12"/>
      <c r="D486" s="12"/>
      <c r="E486" s="12"/>
      <c r="F486" s="12"/>
      <c r="G486" s="12"/>
    </row>
    <row r="487" spans="3:7" ht="13" x14ac:dyDescent="0.15">
      <c r="C487" s="12"/>
      <c r="D487" s="12"/>
      <c r="E487" s="12"/>
      <c r="F487" s="12"/>
      <c r="G487" s="12"/>
    </row>
    <row r="488" spans="3:7" ht="13" x14ac:dyDescent="0.15">
      <c r="C488" s="12"/>
      <c r="D488" s="12"/>
      <c r="E488" s="12"/>
      <c r="F488" s="12"/>
      <c r="G488" s="12"/>
    </row>
    <row r="489" spans="3:7" ht="13" x14ac:dyDescent="0.15">
      <c r="C489" s="12"/>
      <c r="D489" s="12"/>
      <c r="E489" s="12"/>
      <c r="F489" s="12"/>
      <c r="G489" s="12"/>
    </row>
    <row r="490" spans="3:7" ht="13" x14ac:dyDescent="0.15">
      <c r="C490" s="12"/>
      <c r="D490" s="12"/>
      <c r="E490" s="12"/>
      <c r="F490" s="12"/>
      <c r="G490" s="12"/>
    </row>
    <row r="491" spans="3:7" ht="13" x14ac:dyDescent="0.15">
      <c r="C491" s="12"/>
      <c r="D491" s="12"/>
      <c r="E491" s="12"/>
      <c r="F491" s="12"/>
      <c r="G491" s="12"/>
    </row>
    <row r="492" spans="3:7" ht="13" x14ac:dyDescent="0.15">
      <c r="C492" s="12"/>
      <c r="D492" s="12"/>
      <c r="E492" s="12"/>
      <c r="F492" s="12"/>
      <c r="G492" s="12"/>
    </row>
    <row r="493" spans="3:7" ht="13" x14ac:dyDescent="0.15">
      <c r="C493" s="12"/>
      <c r="D493" s="12"/>
      <c r="E493" s="12"/>
      <c r="F493" s="12"/>
      <c r="G493" s="12"/>
    </row>
    <row r="494" spans="3:7" ht="13" x14ac:dyDescent="0.15">
      <c r="C494" s="12"/>
      <c r="D494" s="12"/>
      <c r="E494" s="12"/>
      <c r="F494" s="12"/>
      <c r="G494" s="12"/>
    </row>
    <row r="495" spans="3:7" ht="13" x14ac:dyDescent="0.15">
      <c r="C495" s="12"/>
      <c r="D495" s="12"/>
      <c r="E495" s="12"/>
      <c r="F495" s="12"/>
      <c r="G495" s="12"/>
    </row>
    <row r="496" spans="3:7" ht="13" x14ac:dyDescent="0.15">
      <c r="C496" s="12"/>
      <c r="D496" s="12"/>
      <c r="E496" s="12"/>
      <c r="F496" s="12"/>
      <c r="G496" s="12"/>
    </row>
    <row r="497" spans="3:7" ht="13" x14ac:dyDescent="0.15">
      <c r="C497" s="12"/>
      <c r="D497" s="12"/>
      <c r="E497" s="12"/>
      <c r="F497" s="12"/>
      <c r="G497" s="12"/>
    </row>
    <row r="498" spans="3:7" ht="13" x14ac:dyDescent="0.15">
      <c r="C498" s="12"/>
      <c r="D498" s="12"/>
      <c r="E498" s="12"/>
      <c r="F498" s="12"/>
      <c r="G498" s="12"/>
    </row>
    <row r="499" spans="3:7" ht="13" x14ac:dyDescent="0.15">
      <c r="C499" s="12"/>
      <c r="D499" s="12"/>
      <c r="E499" s="12"/>
      <c r="F499" s="12"/>
      <c r="G499" s="12"/>
    </row>
    <row r="500" spans="3:7" ht="13" x14ac:dyDescent="0.15">
      <c r="C500" s="12"/>
      <c r="D500" s="12"/>
      <c r="E500" s="12"/>
      <c r="F500" s="12"/>
      <c r="G500" s="12"/>
    </row>
    <row r="501" spans="3:7" ht="13" x14ac:dyDescent="0.15">
      <c r="C501" s="12"/>
      <c r="D501" s="12"/>
      <c r="E501" s="12"/>
      <c r="F501" s="12"/>
      <c r="G501" s="12"/>
    </row>
    <row r="502" spans="3:7" ht="13" x14ac:dyDescent="0.15">
      <c r="C502" s="12"/>
      <c r="D502" s="12"/>
      <c r="E502" s="12"/>
      <c r="F502" s="12"/>
      <c r="G502" s="12"/>
    </row>
    <row r="503" spans="3:7" ht="13" x14ac:dyDescent="0.15">
      <c r="C503" s="12"/>
      <c r="D503" s="12"/>
      <c r="E503" s="12"/>
      <c r="F503" s="12"/>
      <c r="G503" s="12"/>
    </row>
    <row r="504" spans="3:7" ht="13" x14ac:dyDescent="0.15">
      <c r="C504" s="12"/>
      <c r="D504" s="12"/>
      <c r="E504" s="12"/>
      <c r="F504" s="12"/>
      <c r="G504" s="12"/>
    </row>
    <row r="505" spans="3:7" ht="13" x14ac:dyDescent="0.15">
      <c r="C505" s="12"/>
      <c r="D505" s="12"/>
      <c r="E505" s="12"/>
      <c r="F505" s="12"/>
      <c r="G505" s="12"/>
    </row>
    <row r="506" spans="3:7" ht="13" x14ac:dyDescent="0.15">
      <c r="C506" s="12"/>
      <c r="D506" s="12"/>
      <c r="E506" s="12"/>
      <c r="F506" s="12"/>
      <c r="G506" s="12"/>
    </row>
    <row r="507" spans="3:7" ht="13" x14ac:dyDescent="0.15">
      <c r="C507" s="12"/>
      <c r="D507" s="12"/>
      <c r="E507" s="12"/>
      <c r="F507" s="12"/>
      <c r="G507" s="12"/>
    </row>
    <row r="508" spans="3:7" ht="13" x14ac:dyDescent="0.15">
      <c r="C508" s="12"/>
      <c r="D508" s="12"/>
      <c r="E508" s="12"/>
      <c r="F508" s="12"/>
      <c r="G508" s="12"/>
    </row>
    <row r="509" spans="3:7" ht="13" x14ac:dyDescent="0.15">
      <c r="C509" s="12"/>
      <c r="D509" s="12"/>
      <c r="E509" s="12"/>
      <c r="F509" s="12"/>
      <c r="G509" s="12"/>
    </row>
    <row r="510" spans="3:7" ht="13" x14ac:dyDescent="0.15">
      <c r="C510" s="12"/>
      <c r="D510" s="12"/>
      <c r="E510" s="12"/>
      <c r="F510" s="12"/>
      <c r="G510" s="12"/>
    </row>
    <row r="511" spans="3:7" ht="13" x14ac:dyDescent="0.15">
      <c r="C511" s="12"/>
      <c r="D511" s="12"/>
      <c r="E511" s="12"/>
      <c r="F511" s="12"/>
      <c r="G511" s="12"/>
    </row>
    <row r="512" spans="3:7" ht="13" x14ac:dyDescent="0.15">
      <c r="C512" s="12"/>
      <c r="D512" s="12"/>
      <c r="E512" s="12"/>
      <c r="F512" s="12"/>
      <c r="G512" s="12"/>
    </row>
    <row r="513" spans="3:7" ht="13" x14ac:dyDescent="0.15">
      <c r="C513" s="12"/>
      <c r="D513" s="12"/>
      <c r="E513" s="12"/>
      <c r="F513" s="12"/>
      <c r="G513" s="12"/>
    </row>
    <row r="514" spans="3:7" ht="13" x14ac:dyDescent="0.15">
      <c r="C514" s="12"/>
      <c r="D514" s="12"/>
      <c r="E514" s="12"/>
      <c r="F514" s="12"/>
      <c r="G514" s="12"/>
    </row>
    <row r="515" spans="3:7" ht="13" x14ac:dyDescent="0.15">
      <c r="C515" s="12"/>
      <c r="D515" s="12"/>
      <c r="E515" s="12"/>
      <c r="F515" s="12"/>
      <c r="G515" s="12"/>
    </row>
    <row r="516" spans="3:7" ht="13" x14ac:dyDescent="0.15">
      <c r="C516" s="12"/>
      <c r="D516" s="12"/>
      <c r="E516" s="12"/>
      <c r="F516" s="12"/>
      <c r="G516" s="12"/>
    </row>
    <row r="517" spans="3:7" ht="13" x14ac:dyDescent="0.15">
      <c r="C517" s="12"/>
      <c r="D517" s="12"/>
      <c r="E517" s="12"/>
      <c r="F517" s="12"/>
      <c r="G517" s="12"/>
    </row>
    <row r="518" spans="3:7" ht="13" x14ac:dyDescent="0.15">
      <c r="C518" s="12"/>
      <c r="D518" s="12"/>
      <c r="E518" s="12"/>
      <c r="F518" s="12"/>
      <c r="G518" s="12"/>
    </row>
    <row r="519" spans="3:7" ht="13" x14ac:dyDescent="0.15">
      <c r="C519" s="12"/>
      <c r="D519" s="12"/>
      <c r="E519" s="12"/>
      <c r="F519" s="12"/>
      <c r="G519" s="12"/>
    </row>
    <row r="520" spans="3:7" ht="13" x14ac:dyDescent="0.15">
      <c r="C520" s="12"/>
      <c r="D520" s="12"/>
      <c r="E520" s="12"/>
      <c r="F520" s="12"/>
      <c r="G520" s="12"/>
    </row>
    <row r="521" spans="3:7" ht="13" x14ac:dyDescent="0.15">
      <c r="C521" s="12"/>
      <c r="D521" s="12"/>
      <c r="E521" s="12"/>
      <c r="F521" s="12"/>
      <c r="G521" s="12"/>
    </row>
    <row r="522" spans="3:7" ht="13" x14ac:dyDescent="0.15">
      <c r="C522" s="12"/>
      <c r="D522" s="12"/>
      <c r="E522" s="12"/>
      <c r="F522" s="12"/>
      <c r="G522" s="12"/>
    </row>
    <row r="523" spans="3:7" ht="13" x14ac:dyDescent="0.15">
      <c r="C523" s="12"/>
      <c r="D523" s="12"/>
      <c r="E523" s="12"/>
      <c r="F523" s="12"/>
      <c r="G523" s="12"/>
    </row>
    <row r="524" spans="3:7" ht="13" x14ac:dyDescent="0.15">
      <c r="C524" s="12"/>
      <c r="D524" s="12"/>
      <c r="E524" s="12"/>
      <c r="F524" s="12"/>
      <c r="G524" s="12"/>
    </row>
    <row r="525" spans="3:7" ht="13" x14ac:dyDescent="0.15">
      <c r="C525" s="12"/>
      <c r="D525" s="12"/>
      <c r="E525" s="12"/>
      <c r="F525" s="12"/>
      <c r="G525" s="12"/>
    </row>
    <row r="526" spans="3:7" ht="13" x14ac:dyDescent="0.15">
      <c r="C526" s="12"/>
      <c r="D526" s="12"/>
      <c r="E526" s="12"/>
      <c r="F526" s="12"/>
      <c r="G526" s="12"/>
    </row>
    <row r="527" spans="3:7" ht="13" x14ac:dyDescent="0.15">
      <c r="C527" s="12"/>
      <c r="D527" s="12"/>
      <c r="E527" s="12"/>
      <c r="F527" s="12"/>
      <c r="G527" s="12"/>
    </row>
    <row r="528" spans="3:7" ht="13" x14ac:dyDescent="0.15">
      <c r="C528" s="12"/>
      <c r="D528" s="12"/>
      <c r="E528" s="12"/>
      <c r="F528" s="12"/>
      <c r="G528" s="12"/>
    </row>
    <row r="529" spans="3:7" ht="13" x14ac:dyDescent="0.15">
      <c r="C529" s="12"/>
      <c r="D529" s="12"/>
      <c r="E529" s="12"/>
      <c r="F529" s="12"/>
      <c r="G529" s="12"/>
    </row>
    <row r="530" spans="3:7" ht="13" x14ac:dyDescent="0.15">
      <c r="C530" s="12"/>
      <c r="D530" s="12"/>
      <c r="E530" s="12"/>
      <c r="F530" s="12"/>
      <c r="G530" s="12"/>
    </row>
    <row r="531" spans="3:7" ht="13" x14ac:dyDescent="0.15">
      <c r="C531" s="12"/>
      <c r="D531" s="12"/>
      <c r="E531" s="12"/>
      <c r="F531" s="12"/>
      <c r="G531" s="12"/>
    </row>
    <row r="532" spans="3:7" ht="13" x14ac:dyDescent="0.15">
      <c r="C532" s="12"/>
      <c r="D532" s="12"/>
      <c r="E532" s="12"/>
      <c r="F532" s="12"/>
      <c r="G532" s="12"/>
    </row>
    <row r="533" spans="3:7" ht="13" x14ac:dyDescent="0.15">
      <c r="C533" s="12"/>
      <c r="D533" s="12"/>
      <c r="E533" s="12"/>
      <c r="F533" s="12"/>
      <c r="G533" s="12"/>
    </row>
    <row r="534" spans="3:7" ht="13" x14ac:dyDescent="0.15">
      <c r="C534" s="12"/>
      <c r="D534" s="12"/>
      <c r="E534" s="12"/>
      <c r="F534" s="12"/>
      <c r="G534" s="12"/>
    </row>
    <row r="535" spans="3:7" ht="13" x14ac:dyDescent="0.15">
      <c r="C535" s="12"/>
      <c r="D535" s="12"/>
      <c r="E535" s="12"/>
      <c r="F535" s="12"/>
      <c r="G535" s="12"/>
    </row>
    <row r="536" spans="3:7" ht="13" x14ac:dyDescent="0.15">
      <c r="C536" s="12"/>
      <c r="D536" s="12"/>
      <c r="E536" s="12"/>
      <c r="F536" s="12"/>
      <c r="G536" s="12"/>
    </row>
    <row r="537" spans="3:7" ht="13" x14ac:dyDescent="0.15">
      <c r="C537" s="12"/>
      <c r="D537" s="12"/>
      <c r="E537" s="12"/>
      <c r="F537" s="12"/>
      <c r="G537" s="12"/>
    </row>
    <row r="538" spans="3:7" ht="13" x14ac:dyDescent="0.15">
      <c r="C538" s="12"/>
      <c r="D538" s="12"/>
      <c r="E538" s="12"/>
      <c r="F538" s="12"/>
      <c r="G538" s="12"/>
    </row>
    <row r="539" spans="3:7" ht="13" x14ac:dyDescent="0.15">
      <c r="C539" s="12"/>
      <c r="D539" s="12"/>
      <c r="E539" s="12"/>
      <c r="F539" s="12"/>
      <c r="G539" s="12"/>
    </row>
    <row r="540" spans="3:7" ht="13" x14ac:dyDescent="0.15">
      <c r="C540" s="12"/>
      <c r="D540" s="12"/>
      <c r="E540" s="12"/>
      <c r="F540" s="12"/>
      <c r="G540" s="12"/>
    </row>
    <row r="541" spans="3:7" ht="13" x14ac:dyDescent="0.15">
      <c r="C541" s="12"/>
      <c r="D541" s="12"/>
      <c r="E541" s="12"/>
      <c r="F541" s="12"/>
      <c r="G541" s="12"/>
    </row>
    <row r="542" spans="3:7" ht="13" x14ac:dyDescent="0.15">
      <c r="C542" s="12"/>
      <c r="D542" s="12"/>
      <c r="E542" s="12"/>
      <c r="F542" s="12"/>
      <c r="G542" s="12"/>
    </row>
    <row r="543" spans="3:7" ht="13" x14ac:dyDescent="0.15">
      <c r="C543" s="12"/>
      <c r="D543" s="12"/>
      <c r="E543" s="12"/>
      <c r="F543" s="12"/>
      <c r="G543" s="12"/>
    </row>
    <row r="544" spans="3:7" ht="13" x14ac:dyDescent="0.15">
      <c r="C544" s="12"/>
      <c r="D544" s="12"/>
      <c r="E544" s="12"/>
      <c r="F544" s="12"/>
      <c r="G544" s="12"/>
    </row>
    <row r="545" spans="3:7" ht="13" x14ac:dyDescent="0.15">
      <c r="C545" s="12"/>
      <c r="D545" s="12"/>
      <c r="E545" s="12"/>
      <c r="F545" s="12"/>
      <c r="G545" s="12"/>
    </row>
    <row r="546" spans="3:7" ht="13" x14ac:dyDescent="0.15">
      <c r="C546" s="12"/>
      <c r="D546" s="12"/>
      <c r="E546" s="12"/>
      <c r="F546" s="12"/>
      <c r="G546" s="12"/>
    </row>
    <row r="547" spans="3:7" ht="13" x14ac:dyDescent="0.15">
      <c r="C547" s="12"/>
      <c r="D547" s="12"/>
      <c r="E547" s="12"/>
      <c r="F547" s="12"/>
      <c r="G547" s="12"/>
    </row>
    <row r="548" spans="3:7" ht="13" x14ac:dyDescent="0.15">
      <c r="C548" s="12"/>
      <c r="D548" s="12"/>
      <c r="E548" s="12"/>
      <c r="F548" s="12"/>
      <c r="G548" s="12"/>
    </row>
    <row r="549" spans="3:7" ht="13" x14ac:dyDescent="0.15">
      <c r="C549" s="12"/>
      <c r="D549" s="12"/>
      <c r="E549" s="12"/>
      <c r="F549" s="12"/>
      <c r="G549" s="12"/>
    </row>
    <row r="550" spans="3:7" ht="13" x14ac:dyDescent="0.15">
      <c r="C550" s="12"/>
      <c r="D550" s="12"/>
      <c r="E550" s="12"/>
      <c r="F550" s="12"/>
      <c r="G550" s="12"/>
    </row>
    <row r="551" spans="3:7" ht="13" x14ac:dyDescent="0.15">
      <c r="C551" s="12"/>
      <c r="D551" s="12"/>
      <c r="E551" s="12"/>
      <c r="F551" s="12"/>
      <c r="G551" s="12"/>
    </row>
    <row r="552" spans="3:7" ht="13" x14ac:dyDescent="0.15">
      <c r="C552" s="12"/>
      <c r="D552" s="12"/>
      <c r="E552" s="12"/>
      <c r="F552" s="12"/>
      <c r="G552" s="12"/>
    </row>
    <row r="553" spans="3:7" ht="13" x14ac:dyDescent="0.15">
      <c r="C553" s="12"/>
      <c r="D553" s="12"/>
      <c r="E553" s="12"/>
      <c r="F553" s="12"/>
      <c r="G553" s="12"/>
    </row>
    <row r="554" spans="3:7" ht="13" x14ac:dyDescent="0.15">
      <c r="C554" s="12"/>
      <c r="D554" s="12"/>
      <c r="E554" s="12"/>
      <c r="F554" s="12"/>
      <c r="G554" s="12"/>
    </row>
    <row r="555" spans="3:7" ht="13" x14ac:dyDescent="0.15">
      <c r="C555" s="12"/>
      <c r="D555" s="12"/>
      <c r="E555" s="12"/>
      <c r="F555" s="12"/>
      <c r="G555" s="12"/>
    </row>
    <row r="556" spans="3:7" ht="13" x14ac:dyDescent="0.15">
      <c r="C556" s="12"/>
      <c r="D556" s="12"/>
      <c r="E556" s="12"/>
      <c r="F556" s="12"/>
      <c r="G556" s="12"/>
    </row>
    <row r="557" spans="3:7" ht="13" x14ac:dyDescent="0.15">
      <c r="C557" s="12"/>
      <c r="D557" s="12"/>
      <c r="E557" s="12"/>
      <c r="F557" s="12"/>
      <c r="G557" s="12"/>
    </row>
    <row r="558" spans="3:7" ht="13" x14ac:dyDescent="0.15">
      <c r="C558" s="12"/>
      <c r="D558" s="12"/>
      <c r="E558" s="12"/>
      <c r="F558" s="12"/>
      <c r="G558" s="12"/>
    </row>
    <row r="559" spans="3:7" ht="13" x14ac:dyDescent="0.15">
      <c r="C559" s="12"/>
      <c r="D559" s="12"/>
      <c r="E559" s="12"/>
      <c r="F559" s="12"/>
      <c r="G559" s="12"/>
    </row>
    <row r="560" spans="3:7" ht="13" x14ac:dyDescent="0.15">
      <c r="C560" s="12"/>
      <c r="D560" s="12"/>
      <c r="E560" s="12"/>
      <c r="F560" s="12"/>
      <c r="G560" s="12"/>
    </row>
    <row r="561" spans="3:7" ht="13" x14ac:dyDescent="0.15">
      <c r="C561" s="12"/>
      <c r="D561" s="12"/>
      <c r="E561" s="12"/>
      <c r="F561" s="12"/>
      <c r="G561" s="12"/>
    </row>
    <row r="562" spans="3:7" ht="13" x14ac:dyDescent="0.15">
      <c r="C562" s="12"/>
      <c r="D562" s="12"/>
      <c r="E562" s="12"/>
      <c r="F562" s="12"/>
      <c r="G562" s="12"/>
    </row>
    <row r="563" spans="3:7" ht="13" x14ac:dyDescent="0.15">
      <c r="C563" s="12"/>
      <c r="D563" s="12"/>
      <c r="E563" s="12"/>
      <c r="F563" s="12"/>
      <c r="G563" s="12"/>
    </row>
    <row r="564" spans="3:7" ht="13" x14ac:dyDescent="0.15">
      <c r="C564" s="12"/>
      <c r="D564" s="12"/>
      <c r="E564" s="12"/>
      <c r="F564" s="12"/>
      <c r="G564" s="12"/>
    </row>
    <row r="565" spans="3:7" ht="13" x14ac:dyDescent="0.15">
      <c r="C565" s="12"/>
      <c r="D565" s="12"/>
      <c r="E565" s="12"/>
      <c r="F565" s="12"/>
      <c r="G565" s="12"/>
    </row>
    <row r="566" spans="3:7" ht="13" x14ac:dyDescent="0.15">
      <c r="C566" s="12"/>
      <c r="D566" s="12"/>
      <c r="E566" s="12"/>
      <c r="F566" s="12"/>
      <c r="G566" s="12"/>
    </row>
    <row r="567" spans="3:7" ht="13" x14ac:dyDescent="0.15">
      <c r="C567" s="12"/>
      <c r="D567" s="12"/>
      <c r="E567" s="12"/>
      <c r="F567" s="12"/>
      <c r="G567" s="12"/>
    </row>
    <row r="568" spans="3:7" ht="13" x14ac:dyDescent="0.15">
      <c r="C568" s="12"/>
      <c r="D568" s="12"/>
      <c r="E568" s="12"/>
      <c r="F568" s="12"/>
      <c r="G568" s="12"/>
    </row>
    <row r="569" spans="3:7" ht="13" x14ac:dyDescent="0.15">
      <c r="C569" s="12"/>
      <c r="D569" s="12"/>
      <c r="E569" s="12"/>
      <c r="F569" s="12"/>
      <c r="G569" s="12"/>
    </row>
    <row r="570" spans="3:7" ht="13" x14ac:dyDescent="0.15">
      <c r="C570" s="12"/>
      <c r="D570" s="12"/>
      <c r="E570" s="12"/>
      <c r="F570" s="12"/>
      <c r="G570" s="12"/>
    </row>
    <row r="571" spans="3:7" ht="13" x14ac:dyDescent="0.15">
      <c r="C571" s="12"/>
      <c r="D571" s="12"/>
      <c r="E571" s="12"/>
      <c r="F571" s="12"/>
      <c r="G571" s="12"/>
    </row>
    <row r="572" spans="3:7" ht="13" x14ac:dyDescent="0.15">
      <c r="C572" s="12"/>
      <c r="D572" s="12"/>
      <c r="E572" s="12"/>
      <c r="F572" s="12"/>
      <c r="G572" s="12"/>
    </row>
    <row r="573" spans="3:7" ht="13" x14ac:dyDescent="0.15">
      <c r="C573" s="12"/>
      <c r="D573" s="12"/>
      <c r="E573" s="12"/>
      <c r="F573" s="12"/>
      <c r="G573" s="12"/>
    </row>
    <row r="574" spans="3:7" ht="13" x14ac:dyDescent="0.15">
      <c r="C574" s="12"/>
      <c r="D574" s="12"/>
      <c r="E574" s="12"/>
      <c r="F574" s="12"/>
      <c r="G574" s="12"/>
    </row>
    <row r="575" spans="3:7" ht="13" x14ac:dyDescent="0.15">
      <c r="C575" s="12"/>
      <c r="D575" s="12"/>
      <c r="E575" s="12"/>
      <c r="F575" s="12"/>
      <c r="G575" s="12"/>
    </row>
    <row r="576" spans="3:7" ht="13" x14ac:dyDescent="0.15">
      <c r="C576" s="12"/>
      <c r="D576" s="12"/>
      <c r="E576" s="12"/>
      <c r="F576" s="12"/>
      <c r="G576" s="12"/>
    </row>
    <row r="577" spans="3:7" ht="13" x14ac:dyDescent="0.15">
      <c r="C577" s="12"/>
      <c r="D577" s="12"/>
      <c r="E577" s="12"/>
      <c r="F577" s="12"/>
      <c r="G577" s="12"/>
    </row>
    <row r="578" spans="3:7" ht="13" x14ac:dyDescent="0.15">
      <c r="C578" s="12"/>
      <c r="D578" s="12"/>
      <c r="E578" s="12"/>
      <c r="F578" s="12"/>
      <c r="G578" s="12"/>
    </row>
    <row r="579" spans="3:7" ht="13" x14ac:dyDescent="0.15">
      <c r="C579" s="12"/>
      <c r="D579" s="12"/>
      <c r="E579" s="12"/>
      <c r="F579" s="12"/>
      <c r="G579" s="12"/>
    </row>
    <row r="580" spans="3:7" ht="13" x14ac:dyDescent="0.15">
      <c r="C580" s="12"/>
      <c r="D580" s="12"/>
      <c r="E580" s="12"/>
      <c r="F580" s="12"/>
      <c r="G580" s="12"/>
    </row>
    <row r="581" spans="3:7" ht="13" x14ac:dyDescent="0.15">
      <c r="C581" s="12"/>
      <c r="D581" s="12"/>
      <c r="E581" s="12"/>
      <c r="F581" s="12"/>
      <c r="G581" s="12"/>
    </row>
    <row r="582" spans="3:7" ht="13" x14ac:dyDescent="0.15">
      <c r="C582" s="12"/>
      <c r="D582" s="12"/>
      <c r="E582" s="12"/>
      <c r="F582" s="12"/>
      <c r="G582" s="12"/>
    </row>
    <row r="583" spans="3:7" ht="13" x14ac:dyDescent="0.15">
      <c r="C583" s="12"/>
      <c r="D583" s="12"/>
      <c r="E583" s="12"/>
      <c r="F583" s="12"/>
      <c r="G583" s="12"/>
    </row>
    <row r="584" spans="3:7" ht="13" x14ac:dyDescent="0.15">
      <c r="C584" s="12"/>
      <c r="D584" s="12"/>
      <c r="E584" s="12"/>
      <c r="F584" s="12"/>
      <c r="G584" s="12"/>
    </row>
    <row r="585" spans="3:7" ht="13" x14ac:dyDescent="0.15">
      <c r="C585" s="12"/>
      <c r="D585" s="12"/>
      <c r="E585" s="12"/>
      <c r="F585" s="12"/>
      <c r="G585" s="12"/>
    </row>
    <row r="586" spans="3:7" ht="13" x14ac:dyDescent="0.15">
      <c r="C586" s="12"/>
      <c r="D586" s="12"/>
      <c r="E586" s="12"/>
      <c r="F586" s="12"/>
      <c r="G586" s="12"/>
    </row>
    <row r="587" spans="3:7" ht="13" x14ac:dyDescent="0.15">
      <c r="C587" s="12"/>
      <c r="D587" s="12"/>
      <c r="E587" s="12"/>
      <c r="F587" s="12"/>
      <c r="G587" s="12"/>
    </row>
    <row r="588" spans="3:7" ht="13" x14ac:dyDescent="0.15">
      <c r="C588" s="12"/>
      <c r="D588" s="12"/>
      <c r="E588" s="12"/>
      <c r="F588" s="12"/>
      <c r="G588" s="12"/>
    </row>
    <row r="589" spans="3:7" ht="13" x14ac:dyDescent="0.15">
      <c r="C589" s="12"/>
      <c r="D589" s="12"/>
      <c r="E589" s="12"/>
      <c r="F589" s="12"/>
      <c r="G589" s="12"/>
    </row>
    <row r="590" spans="3:7" ht="13" x14ac:dyDescent="0.15">
      <c r="C590" s="12"/>
      <c r="D590" s="12"/>
      <c r="E590" s="12"/>
      <c r="F590" s="12"/>
      <c r="G590" s="12"/>
    </row>
    <row r="591" spans="3:7" ht="13" x14ac:dyDescent="0.15">
      <c r="C591" s="12"/>
      <c r="D591" s="12"/>
      <c r="E591" s="12"/>
      <c r="F591" s="12"/>
      <c r="G591" s="12"/>
    </row>
    <row r="592" spans="3:7" ht="13" x14ac:dyDescent="0.15">
      <c r="C592" s="12"/>
      <c r="D592" s="12"/>
      <c r="E592" s="12"/>
      <c r="F592" s="12"/>
      <c r="G592" s="12"/>
    </row>
    <row r="593" spans="3:7" ht="13" x14ac:dyDescent="0.15">
      <c r="C593" s="12"/>
      <c r="D593" s="12"/>
      <c r="E593" s="12"/>
      <c r="F593" s="12"/>
      <c r="G593" s="12"/>
    </row>
    <row r="594" spans="3:7" ht="13" x14ac:dyDescent="0.15">
      <c r="C594" s="12"/>
      <c r="D594" s="12"/>
      <c r="E594" s="12"/>
      <c r="F594" s="12"/>
      <c r="G594" s="12"/>
    </row>
    <row r="595" spans="3:7" ht="13" x14ac:dyDescent="0.15">
      <c r="C595" s="12"/>
      <c r="D595" s="12"/>
      <c r="E595" s="12"/>
      <c r="F595" s="12"/>
      <c r="G595" s="12"/>
    </row>
    <row r="596" spans="3:7" ht="13" x14ac:dyDescent="0.15">
      <c r="C596" s="12"/>
      <c r="D596" s="12"/>
      <c r="E596" s="12"/>
      <c r="F596" s="12"/>
      <c r="G596" s="12"/>
    </row>
    <row r="597" spans="3:7" ht="13" x14ac:dyDescent="0.15">
      <c r="C597" s="12"/>
      <c r="D597" s="12"/>
      <c r="E597" s="12"/>
      <c r="F597" s="12"/>
      <c r="G597" s="12"/>
    </row>
    <row r="598" spans="3:7" ht="13" x14ac:dyDescent="0.15">
      <c r="C598" s="12"/>
      <c r="D598" s="12"/>
      <c r="E598" s="12"/>
      <c r="F598" s="12"/>
      <c r="G598" s="12"/>
    </row>
    <row r="599" spans="3:7" ht="13" x14ac:dyDescent="0.15">
      <c r="C599" s="12"/>
      <c r="D599" s="12"/>
      <c r="E599" s="12"/>
      <c r="F599" s="12"/>
      <c r="G599" s="12"/>
    </row>
    <row r="600" spans="3:7" ht="13" x14ac:dyDescent="0.15">
      <c r="C600" s="12"/>
      <c r="D600" s="12"/>
      <c r="E600" s="12"/>
      <c r="F600" s="12"/>
      <c r="G600" s="12"/>
    </row>
    <row r="601" spans="3:7" ht="13" x14ac:dyDescent="0.15">
      <c r="C601" s="12"/>
      <c r="D601" s="12"/>
      <c r="E601" s="12"/>
      <c r="F601" s="12"/>
      <c r="G601" s="12"/>
    </row>
    <row r="602" spans="3:7" ht="13" x14ac:dyDescent="0.15">
      <c r="C602" s="12"/>
      <c r="D602" s="12"/>
      <c r="E602" s="12"/>
      <c r="F602" s="12"/>
      <c r="G602" s="12"/>
    </row>
    <row r="603" spans="3:7" ht="13" x14ac:dyDescent="0.15">
      <c r="C603" s="12"/>
      <c r="D603" s="12"/>
      <c r="E603" s="12"/>
      <c r="F603" s="12"/>
      <c r="G603" s="12"/>
    </row>
    <row r="604" spans="3:7" ht="13" x14ac:dyDescent="0.15">
      <c r="C604" s="12"/>
      <c r="D604" s="12"/>
      <c r="E604" s="12"/>
      <c r="F604" s="12"/>
      <c r="G604" s="12"/>
    </row>
    <row r="605" spans="3:7" ht="13" x14ac:dyDescent="0.15">
      <c r="C605" s="12"/>
      <c r="D605" s="12"/>
      <c r="E605" s="12"/>
      <c r="F605" s="12"/>
      <c r="G605" s="12"/>
    </row>
    <row r="606" spans="3:7" ht="13" x14ac:dyDescent="0.15">
      <c r="C606" s="12"/>
      <c r="D606" s="12"/>
      <c r="E606" s="12"/>
      <c r="F606" s="12"/>
      <c r="G606" s="12"/>
    </row>
    <row r="607" spans="3:7" ht="13" x14ac:dyDescent="0.15">
      <c r="C607" s="12"/>
      <c r="D607" s="12"/>
      <c r="E607" s="12"/>
      <c r="F607" s="12"/>
      <c r="G607" s="12"/>
    </row>
    <row r="608" spans="3:7" ht="13" x14ac:dyDescent="0.15">
      <c r="C608" s="12"/>
      <c r="D608" s="12"/>
      <c r="E608" s="12"/>
      <c r="F608" s="12"/>
      <c r="G608" s="12"/>
    </row>
    <row r="609" spans="3:7" ht="13" x14ac:dyDescent="0.15">
      <c r="C609" s="12"/>
      <c r="D609" s="12"/>
      <c r="E609" s="12"/>
      <c r="F609" s="12"/>
      <c r="G609" s="12"/>
    </row>
    <row r="610" spans="3:7" ht="13" x14ac:dyDescent="0.15">
      <c r="C610" s="12"/>
      <c r="D610" s="12"/>
      <c r="E610" s="12"/>
      <c r="F610" s="12"/>
      <c r="G610" s="12"/>
    </row>
    <row r="611" spans="3:7" ht="13" x14ac:dyDescent="0.15">
      <c r="C611" s="12"/>
      <c r="D611" s="12"/>
      <c r="E611" s="12"/>
      <c r="F611" s="12"/>
      <c r="G611" s="12"/>
    </row>
    <row r="612" spans="3:7" ht="13" x14ac:dyDescent="0.15">
      <c r="C612" s="12"/>
      <c r="D612" s="12"/>
      <c r="E612" s="12"/>
      <c r="F612" s="12"/>
      <c r="G612" s="12"/>
    </row>
    <row r="613" spans="3:7" ht="13" x14ac:dyDescent="0.15">
      <c r="C613" s="12"/>
      <c r="D613" s="12"/>
      <c r="E613" s="12"/>
      <c r="F613" s="12"/>
      <c r="G613" s="12"/>
    </row>
    <row r="614" spans="3:7" ht="13" x14ac:dyDescent="0.15">
      <c r="C614" s="12"/>
      <c r="D614" s="12"/>
      <c r="E614" s="12"/>
      <c r="F614" s="12"/>
      <c r="G614" s="12"/>
    </row>
    <row r="615" spans="3:7" ht="13" x14ac:dyDescent="0.15">
      <c r="C615" s="12"/>
      <c r="D615" s="12"/>
      <c r="E615" s="12"/>
      <c r="F615" s="12"/>
      <c r="G615" s="12"/>
    </row>
    <row r="616" spans="3:7" ht="13" x14ac:dyDescent="0.15">
      <c r="C616" s="12"/>
      <c r="D616" s="12"/>
      <c r="E616" s="12"/>
      <c r="F616" s="12"/>
      <c r="G616" s="12"/>
    </row>
    <row r="617" spans="3:7" ht="13" x14ac:dyDescent="0.15">
      <c r="C617" s="12"/>
      <c r="D617" s="12"/>
      <c r="E617" s="12"/>
      <c r="F617" s="12"/>
      <c r="G617" s="12"/>
    </row>
    <row r="618" spans="3:7" ht="13" x14ac:dyDescent="0.15">
      <c r="C618" s="12"/>
      <c r="D618" s="12"/>
      <c r="E618" s="12"/>
      <c r="F618" s="12"/>
      <c r="G618" s="12"/>
    </row>
    <row r="619" spans="3:7" ht="13" x14ac:dyDescent="0.15">
      <c r="C619" s="12"/>
      <c r="D619" s="12"/>
      <c r="E619" s="12"/>
      <c r="F619" s="12"/>
      <c r="G619" s="12"/>
    </row>
    <row r="620" spans="3:7" ht="13" x14ac:dyDescent="0.15">
      <c r="C620" s="12"/>
      <c r="D620" s="12"/>
      <c r="E620" s="12"/>
      <c r="F620" s="12"/>
      <c r="G620" s="12"/>
    </row>
    <row r="621" spans="3:7" ht="13" x14ac:dyDescent="0.15">
      <c r="C621" s="12"/>
      <c r="D621" s="12"/>
      <c r="E621" s="12"/>
      <c r="F621" s="12"/>
      <c r="G621" s="12"/>
    </row>
    <row r="622" spans="3:7" ht="13" x14ac:dyDescent="0.15">
      <c r="C622" s="12"/>
      <c r="D622" s="12"/>
      <c r="E622" s="12"/>
      <c r="F622" s="12"/>
      <c r="G622" s="12"/>
    </row>
    <row r="623" spans="3:7" ht="13" x14ac:dyDescent="0.15">
      <c r="C623" s="12"/>
      <c r="D623" s="12"/>
      <c r="E623" s="12"/>
      <c r="F623" s="12"/>
      <c r="G623" s="12"/>
    </row>
    <row r="624" spans="3:7" ht="13" x14ac:dyDescent="0.15">
      <c r="C624" s="12"/>
      <c r="D624" s="12"/>
      <c r="E624" s="12"/>
      <c r="F624" s="12"/>
      <c r="G624" s="12"/>
    </row>
    <row r="625" spans="3:7" ht="13" x14ac:dyDescent="0.15">
      <c r="C625" s="12"/>
      <c r="D625" s="12"/>
      <c r="E625" s="12"/>
      <c r="F625" s="12"/>
      <c r="G625" s="12"/>
    </row>
    <row r="626" spans="3:7" ht="13" x14ac:dyDescent="0.15">
      <c r="C626" s="12"/>
      <c r="D626" s="12"/>
      <c r="E626" s="12"/>
      <c r="F626" s="12"/>
      <c r="G626" s="12"/>
    </row>
    <row r="627" spans="3:7" ht="13" x14ac:dyDescent="0.15">
      <c r="C627" s="12"/>
      <c r="D627" s="12"/>
      <c r="E627" s="12"/>
      <c r="F627" s="12"/>
      <c r="G627" s="12"/>
    </row>
    <row r="628" spans="3:7" ht="13" x14ac:dyDescent="0.15">
      <c r="C628" s="12"/>
      <c r="D628" s="12"/>
      <c r="E628" s="12"/>
      <c r="F628" s="12"/>
      <c r="G628" s="12"/>
    </row>
    <row r="629" spans="3:7" ht="13" x14ac:dyDescent="0.15">
      <c r="C629" s="12"/>
      <c r="D629" s="12"/>
      <c r="E629" s="12"/>
      <c r="F629" s="12"/>
      <c r="G629" s="12"/>
    </row>
    <row r="630" spans="3:7" ht="13" x14ac:dyDescent="0.15">
      <c r="C630" s="12"/>
      <c r="D630" s="12"/>
      <c r="E630" s="12"/>
      <c r="F630" s="12"/>
      <c r="G630" s="12"/>
    </row>
    <row r="631" spans="3:7" ht="13" x14ac:dyDescent="0.15">
      <c r="C631" s="12"/>
      <c r="D631" s="12"/>
      <c r="E631" s="12"/>
      <c r="F631" s="12"/>
      <c r="G631" s="12"/>
    </row>
    <row r="632" spans="3:7" ht="13" x14ac:dyDescent="0.15">
      <c r="C632" s="12"/>
      <c r="D632" s="12"/>
      <c r="E632" s="12"/>
      <c r="F632" s="12"/>
      <c r="G632" s="12"/>
    </row>
    <row r="633" spans="3:7" ht="13" x14ac:dyDescent="0.15">
      <c r="C633" s="12"/>
      <c r="D633" s="12"/>
      <c r="E633" s="12"/>
      <c r="F633" s="12"/>
      <c r="G633" s="12"/>
    </row>
    <row r="634" spans="3:7" ht="13" x14ac:dyDescent="0.15">
      <c r="C634" s="12"/>
      <c r="D634" s="12"/>
      <c r="E634" s="12"/>
      <c r="F634" s="12"/>
      <c r="G634" s="12"/>
    </row>
    <row r="635" spans="3:7" ht="13" x14ac:dyDescent="0.15">
      <c r="C635" s="12"/>
      <c r="D635" s="12"/>
      <c r="E635" s="12"/>
      <c r="F635" s="12"/>
      <c r="G635" s="12"/>
    </row>
    <row r="636" spans="3:7" ht="13" x14ac:dyDescent="0.15">
      <c r="C636" s="12"/>
      <c r="D636" s="12"/>
      <c r="E636" s="12"/>
      <c r="F636" s="12"/>
      <c r="G636" s="12"/>
    </row>
    <row r="637" spans="3:7" ht="13" x14ac:dyDescent="0.15">
      <c r="C637" s="12"/>
      <c r="D637" s="12"/>
      <c r="E637" s="12"/>
      <c r="F637" s="12"/>
      <c r="G637" s="12"/>
    </row>
    <row r="638" spans="3:7" ht="13" x14ac:dyDescent="0.15">
      <c r="C638" s="12"/>
      <c r="D638" s="12"/>
      <c r="E638" s="12"/>
      <c r="F638" s="12"/>
      <c r="G638" s="12"/>
    </row>
    <row r="639" spans="3:7" ht="13" x14ac:dyDescent="0.15">
      <c r="C639" s="12"/>
      <c r="D639" s="12"/>
      <c r="E639" s="12"/>
      <c r="F639" s="12"/>
      <c r="G639" s="12"/>
    </row>
    <row r="640" spans="3:7" ht="13" x14ac:dyDescent="0.15">
      <c r="C640" s="12"/>
      <c r="D640" s="12"/>
      <c r="E640" s="12"/>
      <c r="F640" s="12"/>
      <c r="G640" s="12"/>
    </row>
    <row r="641" spans="3:7" ht="13" x14ac:dyDescent="0.15">
      <c r="C641" s="12"/>
      <c r="D641" s="12"/>
      <c r="E641" s="12"/>
      <c r="F641" s="12"/>
      <c r="G641" s="12"/>
    </row>
    <row r="642" spans="3:7" ht="13" x14ac:dyDescent="0.15">
      <c r="C642" s="12"/>
      <c r="D642" s="12"/>
      <c r="E642" s="12"/>
      <c r="F642" s="12"/>
      <c r="G642" s="12"/>
    </row>
    <row r="643" spans="3:7" ht="13" x14ac:dyDescent="0.15">
      <c r="C643" s="12"/>
      <c r="D643" s="12"/>
      <c r="E643" s="12"/>
      <c r="F643" s="12"/>
      <c r="G643" s="12"/>
    </row>
    <row r="644" spans="3:7" ht="13" x14ac:dyDescent="0.15">
      <c r="C644" s="12"/>
      <c r="D644" s="12"/>
      <c r="E644" s="12"/>
      <c r="F644" s="12"/>
      <c r="G644" s="12"/>
    </row>
    <row r="645" spans="3:7" ht="13" x14ac:dyDescent="0.15">
      <c r="C645" s="12"/>
      <c r="D645" s="12"/>
      <c r="E645" s="12"/>
      <c r="F645" s="12"/>
      <c r="G645" s="12"/>
    </row>
    <row r="646" spans="3:7" ht="13" x14ac:dyDescent="0.15">
      <c r="C646" s="12"/>
      <c r="D646" s="12"/>
      <c r="E646" s="12"/>
      <c r="F646" s="12"/>
      <c r="G646" s="12"/>
    </row>
    <row r="647" spans="3:7" ht="13" x14ac:dyDescent="0.15">
      <c r="C647" s="12"/>
      <c r="D647" s="12"/>
      <c r="E647" s="12"/>
      <c r="F647" s="12"/>
      <c r="G647" s="12"/>
    </row>
    <row r="648" spans="3:7" ht="13" x14ac:dyDescent="0.15">
      <c r="C648" s="12"/>
      <c r="D648" s="12"/>
      <c r="E648" s="12"/>
      <c r="F648" s="12"/>
      <c r="G648" s="12"/>
    </row>
    <row r="649" spans="3:7" ht="13" x14ac:dyDescent="0.15">
      <c r="C649" s="12"/>
      <c r="D649" s="12"/>
      <c r="E649" s="12"/>
      <c r="F649" s="12"/>
      <c r="G649" s="12"/>
    </row>
    <row r="650" spans="3:7" ht="13" x14ac:dyDescent="0.15">
      <c r="C650" s="12"/>
      <c r="D650" s="12"/>
      <c r="E650" s="12"/>
      <c r="F650" s="12"/>
      <c r="G650" s="12"/>
    </row>
    <row r="651" spans="3:7" ht="13" x14ac:dyDescent="0.15">
      <c r="C651" s="12"/>
      <c r="D651" s="12"/>
      <c r="E651" s="12"/>
      <c r="F651" s="12"/>
      <c r="G651" s="12"/>
    </row>
    <row r="652" spans="3:7" ht="13" x14ac:dyDescent="0.15">
      <c r="C652" s="12"/>
      <c r="D652" s="12"/>
      <c r="E652" s="12"/>
      <c r="F652" s="12"/>
      <c r="G652" s="12"/>
    </row>
    <row r="653" spans="3:7" ht="13" x14ac:dyDescent="0.15">
      <c r="C653" s="12"/>
      <c r="D653" s="12"/>
      <c r="E653" s="12"/>
      <c r="F653" s="12"/>
      <c r="G653" s="12"/>
    </row>
    <row r="654" spans="3:7" ht="13" x14ac:dyDescent="0.15">
      <c r="C654" s="12"/>
      <c r="D654" s="12"/>
      <c r="E654" s="12"/>
      <c r="F654" s="12"/>
      <c r="G654" s="12"/>
    </row>
    <row r="655" spans="3:7" ht="13" x14ac:dyDescent="0.15">
      <c r="C655" s="12"/>
      <c r="D655" s="12"/>
      <c r="E655" s="12"/>
      <c r="F655" s="12"/>
      <c r="G655" s="12"/>
    </row>
    <row r="656" spans="3:7" ht="13" x14ac:dyDescent="0.15">
      <c r="C656" s="12"/>
      <c r="D656" s="12"/>
      <c r="E656" s="12"/>
      <c r="F656" s="12"/>
      <c r="G656" s="12"/>
    </row>
    <row r="657" spans="3:7" ht="13" x14ac:dyDescent="0.15">
      <c r="C657" s="12"/>
      <c r="D657" s="12"/>
      <c r="E657" s="12"/>
      <c r="F657" s="12"/>
      <c r="G657" s="12"/>
    </row>
    <row r="658" spans="3:7" ht="13" x14ac:dyDescent="0.15">
      <c r="C658" s="12"/>
      <c r="D658" s="12"/>
      <c r="E658" s="12"/>
      <c r="F658" s="12"/>
      <c r="G658" s="12"/>
    </row>
    <row r="659" spans="3:7" ht="13" x14ac:dyDescent="0.15">
      <c r="C659" s="12"/>
      <c r="D659" s="12"/>
      <c r="E659" s="12"/>
      <c r="F659" s="12"/>
      <c r="G659" s="12"/>
    </row>
    <row r="660" spans="3:7" ht="13" x14ac:dyDescent="0.15">
      <c r="C660" s="12"/>
      <c r="D660" s="12"/>
      <c r="E660" s="12"/>
      <c r="F660" s="12"/>
      <c r="G660" s="12"/>
    </row>
    <row r="661" spans="3:7" ht="13" x14ac:dyDescent="0.15">
      <c r="C661" s="12"/>
      <c r="D661" s="12"/>
      <c r="E661" s="12"/>
      <c r="F661" s="12"/>
      <c r="G661" s="12"/>
    </row>
    <row r="662" spans="3:7" ht="13" x14ac:dyDescent="0.15">
      <c r="C662" s="12"/>
      <c r="D662" s="12"/>
      <c r="E662" s="12"/>
      <c r="F662" s="12"/>
      <c r="G662" s="12"/>
    </row>
    <row r="663" spans="3:7" ht="13" x14ac:dyDescent="0.15">
      <c r="C663" s="12"/>
      <c r="D663" s="12"/>
      <c r="E663" s="12"/>
      <c r="F663" s="12"/>
      <c r="G663" s="12"/>
    </row>
    <row r="664" spans="3:7" ht="13" x14ac:dyDescent="0.15">
      <c r="C664" s="12"/>
      <c r="D664" s="12"/>
      <c r="E664" s="12"/>
      <c r="F664" s="12"/>
      <c r="G664" s="12"/>
    </row>
    <row r="665" spans="3:7" ht="13" x14ac:dyDescent="0.15">
      <c r="C665" s="12"/>
      <c r="D665" s="12"/>
      <c r="E665" s="12"/>
      <c r="F665" s="12"/>
      <c r="G665" s="12"/>
    </row>
    <row r="666" spans="3:7" ht="13" x14ac:dyDescent="0.15">
      <c r="C666" s="12"/>
      <c r="D666" s="12"/>
      <c r="E666" s="12"/>
      <c r="F666" s="12"/>
      <c r="G666" s="12"/>
    </row>
    <row r="667" spans="3:7" ht="13" x14ac:dyDescent="0.15">
      <c r="C667" s="12"/>
      <c r="D667" s="12"/>
      <c r="E667" s="12"/>
      <c r="F667" s="12"/>
      <c r="G667" s="12"/>
    </row>
    <row r="668" spans="3:7" ht="13" x14ac:dyDescent="0.15">
      <c r="C668" s="12"/>
      <c r="D668" s="12"/>
      <c r="E668" s="12"/>
      <c r="F668" s="12"/>
      <c r="G668" s="12"/>
    </row>
    <row r="669" spans="3:7" ht="13" x14ac:dyDescent="0.15">
      <c r="C669" s="12"/>
      <c r="D669" s="12"/>
      <c r="E669" s="12"/>
      <c r="F669" s="12"/>
      <c r="G669" s="12"/>
    </row>
    <row r="670" spans="3:7" ht="13" x14ac:dyDescent="0.15">
      <c r="C670" s="12"/>
      <c r="D670" s="12"/>
      <c r="E670" s="12"/>
      <c r="F670" s="12"/>
      <c r="G670" s="12"/>
    </row>
    <row r="671" spans="3:7" ht="13" x14ac:dyDescent="0.15">
      <c r="C671" s="12"/>
      <c r="D671" s="12"/>
      <c r="E671" s="12"/>
      <c r="F671" s="12"/>
      <c r="G671" s="12"/>
    </row>
    <row r="672" spans="3:7" ht="13" x14ac:dyDescent="0.15">
      <c r="C672" s="12"/>
      <c r="D672" s="12"/>
      <c r="E672" s="12"/>
      <c r="F672" s="12"/>
      <c r="G672" s="12"/>
    </row>
    <row r="673" spans="3:7" ht="13" x14ac:dyDescent="0.15">
      <c r="C673" s="12"/>
      <c r="D673" s="12"/>
      <c r="E673" s="12"/>
      <c r="F673" s="12"/>
      <c r="G673" s="12"/>
    </row>
    <row r="674" spans="3:7" ht="13" x14ac:dyDescent="0.15">
      <c r="C674" s="12"/>
      <c r="D674" s="12"/>
      <c r="E674" s="12"/>
      <c r="F674" s="12"/>
      <c r="G674" s="12"/>
    </row>
    <row r="675" spans="3:7" ht="13" x14ac:dyDescent="0.15">
      <c r="C675" s="12"/>
      <c r="D675" s="12"/>
      <c r="E675" s="12"/>
      <c r="F675" s="12"/>
      <c r="G675" s="12"/>
    </row>
    <row r="676" spans="3:7" ht="13" x14ac:dyDescent="0.15">
      <c r="C676" s="12"/>
      <c r="D676" s="12"/>
      <c r="E676" s="12"/>
      <c r="F676" s="12"/>
      <c r="G676" s="12"/>
    </row>
    <row r="677" spans="3:7" ht="13" x14ac:dyDescent="0.15">
      <c r="C677" s="12"/>
      <c r="D677" s="12"/>
      <c r="E677" s="12"/>
      <c r="F677" s="12"/>
      <c r="G677" s="12"/>
    </row>
    <row r="678" spans="3:7" ht="13" x14ac:dyDescent="0.15">
      <c r="C678" s="12"/>
      <c r="D678" s="12"/>
      <c r="E678" s="12"/>
      <c r="F678" s="12"/>
      <c r="G678" s="12"/>
    </row>
    <row r="679" spans="3:7" ht="13" x14ac:dyDescent="0.15">
      <c r="C679" s="12"/>
      <c r="D679" s="12"/>
      <c r="E679" s="12"/>
      <c r="F679" s="12"/>
      <c r="G679" s="12"/>
    </row>
    <row r="680" spans="3:7" ht="13" x14ac:dyDescent="0.15">
      <c r="C680" s="12"/>
      <c r="D680" s="12"/>
      <c r="E680" s="12"/>
      <c r="F680" s="12"/>
      <c r="G680" s="12"/>
    </row>
    <row r="681" spans="3:7" ht="13" x14ac:dyDescent="0.15">
      <c r="C681" s="12"/>
      <c r="D681" s="12"/>
      <c r="E681" s="12"/>
      <c r="F681" s="12"/>
      <c r="G681" s="12"/>
    </row>
    <row r="682" spans="3:7" ht="13" x14ac:dyDescent="0.15">
      <c r="C682" s="12"/>
      <c r="D682" s="12"/>
      <c r="E682" s="12"/>
      <c r="F682" s="12"/>
      <c r="G682" s="12"/>
    </row>
    <row r="683" spans="3:7" ht="13" x14ac:dyDescent="0.15">
      <c r="C683" s="12"/>
      <c r="D683" s="12"/>
      <c r="E683" s="12"/>
      <c r="F683" s="12"/>
      <c r="G683" s="12"/>
    </row>
    <row r="684" spans="3:7" ht="13" x14ac:dyDescent="0.15">
      <c r="C684" s="12"/>
      <c r="D684" s="12"/>
      <c r="E684" s="12"/>
      <c r="F684" s="12"/>
      <c r="G684" s="12"/>
    </row>
    <row r="685" spans="3:7" ht="13" x14ac:dyDescent="0.15">
      <c r="C685" s="12"/>
      <c r="D685" s="12"/>
      <c r="E685" s="12"/>
      <c r="F685" s="12"/>
      <c r="G685" s="12"/>
    </row>
    <row r="686" spans="3:7" ht="13" x14ac:dyDescent="0.15">
      <c r="C686" s="12"/>
      <c r="D686" s="12"/>
      <c r="E686" s="12"/>
      <c r="F686" s="12"/>
      <c r="G686" s="12"/>
    </row>
    <row r="687" spans="3:7" ht="13" x14ac:dyDescent="0.15">
      <c r="C687" s="12"/>
      <c r="D687" s="12"/>
      <c r="E687" s="12"/>
      <c r="F687" s="12"/>
      <c r="G687" s="12"/>
    </row>
    <row r="688" spans="3:7" ht="13" x14ac:dyDescent="0.15">
      <c r="C688" s="12"/>
      <c r="D688" s="12"/>
      <c r="E688" s="12"/>
      <c r="F688" s="12"/>
      <c r="G688" s="12"/>
    </row>
    <row r="689" spans="3:7" ht="13" x14ac:dyDescent="0.15">
      <c r="C689" s="12"/>
      <c r="D689" s="12"/>
      <c r="E689" s="12"/>
      <c r="F689" s="12"/>
      <c r="G689" s="12"/>
    </row>
    <row r="690" spans="3:7" ht="13" x14ac:dyDescent="0.15">
      <c r="C690" s="12"/>
      <c r="D690" s="12"/>
      <c r="E690" s="12"/>
      <c r="F690" s="12"/>
      <c r="G690" s="12"/>
    </row>
    <row r="691" spans="3:7" ht="13" x14ac:dyDescent="0.15">
      <c r="C691" s="12"/>
      <c r="D691" s="12"/>
      <c r="E691" s="12"/>
      <c r="F691" s="12"/>
      <c r="G691" s="12"/>
    </row>
    <row r="692" spans="3:7" ht="13" x14ac:dyDescent="0.15">
      <c r="C692" s="12"/>
      <c r="D692" s="12"/>
      <c r="E692" s="12"/>
      <c r="F692" s="12"/>
      <c r="G692" s="12"/>
    </row>
    <row r="693" spans="3:7" ht="13" x14ac:dyDescent="0.15">
      <c r="C693" s="12"/>
      <c r="D693" s="12"/>
      <c r="E693" s="12"/>
      <c r="F693" s="12"/>
      <c r="G693" s="12"/>
    </row>
    <row r="694" spans="3:7" ht="13" x14ac:dyDescent="0.15">
      <c r="C694" s="12"/>
      <c r="D694" s="12"/>
      <c r="E694" s="12"/>
      <c r="F694" s="12"/>
      <c r="G694" s="12"/>
    </row>
    <row r="695" spans="3:7" ht="13" x14ac:dyDescent="0.15">
      <c r="C695" s="12"/>
      <c r="D695" s="12"/>
      <c r="E695" s="12"/>
      <c r="F695" s="12"/>
      <c r="G695" s="12"/>
    </row>
    <row r="696" spans="3:7" ht="13" x14ac:dyDescent="0.15">
      <c r="C696" s="12"/>
      <c r="D696" s="12"/>
      <c r="E696" s="12"/>
      <c r="F696" s="12"/>
      <c r="G696" s="12"/>
    </row>
    <row r="697" spans="3:7" ht="13" x14ac:dyDescent="0.15">
      <c r="C697" s="12"/>
      <c r="D697" s="12"/>
      <c r="E697" s="12"/>
      <c r="F697" s="12"/>
      <c r="G697" s="12"/>
    </row>
    <row r="698" spans="3:7" ht="13" x14ac:dyDescent="0.15">
      <c r="C698" s="12"/>
      <c r="D698" s="12"/>
      <c r="E698" s="12"/>
      <c r="F698" s="12"/>
      <c r="G698" s="12"/>
    </row>
    <row r="699" spans="3:7" ht="13" x14ac:dyDescent="0.15">
      <c r="C699" s="12"/>
      <c r="D699" s="12"/>
      <c r="E699" s="12"/>
      <c r="F699" s="12"/>
      <c r="G699" s="12"/>
    </row>
    <row r="700" spans="3:7" ht="13" x14ac:dyDescent="0.15">
      <c r="C700" s="12"/>
      <c r="D700" s="12"/>
      <c r="E700" s="12"/>
      <c r="F700" s="12"/>
      <c r="G700" s="12"/>
    </row>
    <row r="701" spans="3:7" ht="13" x14ac:dyDescent="0.15">
      <c r="C701" s="12"/>
      <c r="D701" s="12"/>
      <c r="E701" s="12"/>
      <c r="F701" s="12"/>
      <c r="G701" s="12"/>
    </row>
    <row r="702" spans="3:7" ht="13" x14ac:dyDescent="0.15">
      <c r="C702" s="12"/>
      <c r="D702" s="12"/>
      <c r="E702" s="12"/>
      <c r="F702" s="12"/>
      <c r="G702" s="12"/>
    </row>
    <row r="703" spans="3:7" ht="13" x14ac:dyDescent="0.15">
      <c r="C703" s="12"/>
      <c r="D703" s="12"/>
      <c r="E703" s="12"/>
      <c r="F703" s="12"/>
      <c r="G703" s="12"/>
    </row>
    <row r="704" spans="3:7" ht="13" x14ac:dyDescent="0.15">
      <c r="C704" s="12"/>
      <c r="D704" s="12"/>
      <c r="E704" s="12"/>
      <c r="F704" s="12"/>
      <c r="G704" s="12"/>
    </row>
    <row r="705" spans="3:7" ht="13" x14ac:dyDescent="0.15">
      <c r="C705" s="12"/>
      <c r="D705" s="12"/>
      <c r="E705" s="12"/>
      <c r="F705" s="12"/>
      <c r="G705" s="12"/>
    </row>
    <row r="706" spans="3:7" ht="13" x14ac:dyDescent="0.15">
      <c r="C706" s="12"/>
      <c r="D706" s="12"/>
      <c r="E706" s="12"/>
      <c r="F706" s="12"/>
      <c r="G706" s="12"/>
    </row>
    <row r="707" spans="3:7" ht="13" x14ac:dyDescent="0.15">
      <c r="C707" s="12"/>
      <c r="D707" s="12"/>
      <c r="E707" s="12"/>
      <c r="F707" s="12"/>
      <c r="G707" s="12"/>
    </row>
    <row r="708" spans="3:7" ht="13" x14ac:dyDescent="0.15">
      <c r="C708" s="12"/>
      <c r="D708" s="12"/>
      <c r="E708" s="12"/>
      <c r="F708" s="12"/>
      <c r="G708" s="12"/>
    </row>
    <row r="709" spans="3:7" ht="13" x14ac:dyDescent="0.15">
      <c r="C709" s="12"/>
      <c r="D709" s="12"/>
      <c r="E709" s="12"/>
      <c r="F709" s="12"/>
      <c r="G709" s="12"/>
    </row>
    <row r="710" spans="3:7" ht="13" x14ac:dyDescent="0.15">
      <c r="C710" s="12"/>
      <c r="D710" s="12"/>
      <c r="E710" s="12"/>
      <c r="F710" s="12"/>
      <c r="G710" s="12"/>
    </row>
    <row r="711" spans="3:7" ht="13" x14ac:dyDescent="0.15">
      <c r="C711" s="12"/>
      <c r="D711" s="12"/>
      <c r="E711" s="12"/>
      <c r="F711" s="12"/>
      <c r="G711" s="12"/>
    </row>
    <row r="712" spans="3:7" ht="13" x14ac:dyDescent="0.15">
      <c r="C712" s="12"/>
      <c r="D712" s="12"/>
      <c r="E712" s="12"/>
      <c r="F712" s="12"/>
      <c r="G712" s="12"/>
    </row>
    <row r="713" spans="3:7" ht="13" x14ac:dyDescent="0.15">
      <c r="C713" s="12"/>
      <c r="D713" s="12"/>
      <c r="E713" s="12"/>
      <c r="F713" s="12"/>
      <c r="G713" s="12"/>
    </row>
    <row r="714" spans="3:7" ht="13" x14ac:dyDescent="0.15">
      <c r="C714" s="12"/>
      <c r="D714" s="12"/>
      <c r="E714" s="12"/>
      <c r="F714" s="12"/>
      <c r="G714" s="12"/>
    </row>
    <row r="715" spans="3:7" ht="13" x14ac:dyDescent="0.15">
      <c r="C715" s="12"/>
      <c r="D715" s="12"/>
      <c r="E715" s="12"/>
      <c r="F715" s="12"/>
      <c r="G715" s="12"/>
    </row>
    <row r="716" spans="3:7" ht="13" x14ac:dyDescent="0.15">
      <c r="C716" s="12"/>
      <c r="D716" s="12"/>
      <c r="E716" s="12"/>
      <c r="F716" s="12"/>
      <c r="G716" s="12"/>
    </row>
    <row r="717" spans="3:7" ht="13" x14ac:dyDescent="0.15">
      <c r="C717" s="12"/>
      <c r="D717" s="12"/>
      <c r="E717" s="12"/>
      <c r="F717" s="12"/>
      <c r="G717" s="12"/>
    </row>
    <row r="718" spans="3:7" ht="13" x14ac:dyDescent="0.15">
      <c r="C718" s="12"/>
      <c r="D718" s="12"/>
      <c r="E718" s="12"/>
      <c r="F718" s="12"/>
      <c r="G718" s="12"/>
    </row>
    <row r="719" spans="3:7" ht="13" x14ac:dyDescent="0.15">
      <c r="C719" s="12"/>
      <c r="D719" s="12"/>
      <c r="E719" s="12"/>
      <c r="F719" s="12"/>
      <c r="G719" s="12"/>
    </row>
    <row r="720" spans="3:7" ht="13" x14ac:dyDescent="0.15">
      <c r="C720" s="12"/>
      <c r="D720" s="12"/>
      <c r="E720" s="12"/>
      <c r="F720" s="12"/>
      <c r="G720" s="12"/>
    </row>
    <row r="721" spans="3:7" ht="13" x14ac:dyDescent="0.15">
      <c r="C721" s="12"/>
      <c r="D721" s="12"/>
      <c r="E721" s="12"/>
      <c r="F721" s="12"/>
      <c r="G721" s="12"/>
    </row>
    <row r="722" spans="3:7" ht="13" x14ac:dyDescent="0.15">
      <c r="C722" s="12"/>
      <c r="D722" s="12"/>
      <c r="E722" s="12"/>
      <c r="F722" s="12"/>
      <c r="G722" s="12"/>
    </row>
    <row r="723" spans="3:7" ht="13" x14ac:dyDescent="0.15">
      <c r="C723" s="12"/>
      <c r="D723" s="12"/>
      <c r="E723" s="12"/>
      <c r="F723" s="12"/>
      <c r="G723" s="12"/>
    </row>
    <row r="724" spans="3:7" ht="13" x14ac:dyDescent="0.15">
      <c r="C724" s="12"/>
      <c r="D724" s="12"/>
      <c r="E724" s="12"/>
      <c r="F724" s="12"/>
      <c r="G724" s="12"/>
    </row>
    <row r="725" spans="3:7" ht="13" x14ac:dyDescent="0.15">
      <c r="C725" s="12"/>
      <c r="D725" s="12"/>
      <c r="E725" s="12"/>
      <c r="F725" s="12"/>
      <c r="G725" s="12"/>
    </row>
    <row r="726" spans="3:7" ht="13" x14ac:dyDescent="0.15">
      <c r="C726" s="12"/>
      <c r="D726" s="12"/>
      <c r="E726" s="12"/>
      <c r="F726" s="12"/>
      <c r="G726" s="12"/>
    </row>
    <row r="727" spans="3:7" ht="13" x14ac:dyDescent="0.15">
      <c r="C727" s="12"/>
      <c r="D727" s="12"/>
      <c r="E727" s="12"/>
      <c r="F727" s="12"/>
      <c r="G727" s="12"/>
    </row>
    <row r="728" spans="3:7" ht="13" x14ac:dyDescent="0.15">
      <c r="C728" s="12"/>
      <c r="D728" s="12"/>
      <c r="E728" s="12"/>
      <c r="F728" s="12"/>
      <c r="G728" s="12"/>
    </row>
    <row r="729" spans="3:7" ht="13" x14ac:dyDescent="0.15">
      <c r="C729" s="12"/>
      <c r="D729" s="12"/>
      <c r="E729" s="12"/>
      <c r="F729" s="12"/>
      <c r="G729" s="12"/>
    </row>
    <row r="730" spans="3:7" ht="13" x14ac:dyDescent="0.15">
      <c r="C730" s="12"/>
      <c r="D730" s="12"/>
      <c r="E730" s="12"/>
      <c r="F730" s="12"/>
      <c r="G730" s="12"/>
    </row>
    <row r="731" spans="3:7" ht="13" x14ac:dyDescent="0.15">
      <c r="C731" s="12"/>
      <c r="D731" s="12"/>
      <c r="E731" s="12"/>
      <c r="F731" s="12"/>
      <c r="G731" s="12"/>
    </row>
    <row r="732" spans="3:7" ht="13" x14ac:dyDescent="0.15">
      <c r="C732" s="12"/>
      <c r="D732" s="12"/>
      <c r="E732" s="12"/>
      <c r="F732" s="12"/>
      <c r="G732" s="12"/>
    </row>
    <row r="733" spans="3:7" ht="13" x14ac:dyDescent="0.15">
      <c r="C733" s="12"/>
      <c r="D733" s="12"/>
      <c r="E733" s="12"/>
      <c r="F733" s="12"/>
      <c r="G733" s="12"/>
    </row>
    <row r="734" spans="3:7" ht="13" x14ac:dyDescent="0.15">
      <c r="C734" s="12"/>
      <c r="D734" s="12"/>
      <c r="E734" s="12"/>
      <c r="F734" s="12"/>
      <c r="G734" s="12"/>
    </row>
    <row r="735" spans="3:7" ht="13" x14ac:dyDescent="0.15">
      <c r="C735" s="12"/>
      <c r="D735" s="12"/>
      <c r="E735" s="12"/>
      <c r="F735" s="12"/>
      <c r="G735" s="12"/>
    </row>
    <row r="736" spans="3:7" ht="13" x14ac:dyDescent="0.15">
      <c r="C736" s="12"/>
      <c r="D736" s="12"/>
      <c r="E736" s="12"/>
      <c r="F736" s="12"/>
      <c r="G736" s="12"/>
    </row>
    <row r="737" spans="3:7" ht="13" x14ac:dyDescent="0.15">
      <c r="C737" s="12"/>
      <c r="D737" s="12"/>
      <c r="E737" s="12"/>
      <c r="F737" s="12"/>
      <c r="G737" s="12"/>
    </row>
    <row r="738" spans="3:7" ht="13" x14ac:dyDescent="0.15">
      <c r="C738" s="12"/>
      <c r="D738" s="12"/>
      <c r="E738" s="12"/>
      <c r="F738" s="12"/>
      <c r="G738" s="12"/>
    </row>
    <row r="739" spans="3:7" ht="13" x14ac:dyDescent="0.15">
      <c r="C739" s="12"/>
      <c r="D739" s="12"/>
      <c r="E739" s="12"/>
      <c r="F739" s="12"/>
      <c r="G739" s="12"/>
    </row>
    <row r="740" spans="3:7" ht="13" x14ac:dyDescent="0.15">
      <c r="C740" s="12"/>
      <c r="D740" s="12"/>
      <c r="E740" s="12"/>
      <c r="F740" s="12"/>
      <c r="G740" s="12"/>
    </row>
    <row r="741" spans="3:7" ht="13" x14ac:dyDescent="0.15">
      <c r="C741" s="12"/>
      <c r="D741" s="12"/>
      <c r="E741" s="12"/>
      <c r="F741" s="12"/>
      <c r="G741" s="12"/>
    </row>
    <row r="742" spans="3:7" ht="13" x14ac:dyDescent="0.15">
      <c r="C742" s="12"/>
      <c r="D742" s="12"/>
      <c r="E742" s="12"/>
      <c r="F742" s="12"/>
      <c r="G742" s="12"/>
    </row>
    <row r="743" spans="3:7" ht="13" x14ac:dyDescent="0.15">
      <c r="C743" s="12"/>
      <c r="D743" s="12"/>
      <c r="E743" s="12"/>
      <c r="F743" s="12"/>
      <c r="G743" s="12"/>
    </row>
    <row r="744" spans="3:7" ht="13" x14ac:dyDescent="0.15">
      <c r="C744" s="12"/>
      <c r="D744" s="12"/>
      <c r="E744" s="12"/>
      <c r="F744" s="12"/>
      <c r="G744" s="12"/>
    </row>
    <row r="745" spans="3:7" ht="13" x14ac:dyDescent="0.15">
      <c r="C745" s="12"/>
      <c r="D745" s="12"/>
      <c r="E745" s="12"/>
      <c r="F745" s="12"/>
      <c r="G745" s="12"/>
    </row>
    <row r="746" spans="3:7" ht="13" x14ac:dyDescent="0.15">
      <c r="C746" s="12"/>
      <c r="D746" s="12"/>
      <c r="E746" s="12"/>
      <c r="F746" s="12"/>
      <c r="G746" s="12"/>
    </row>
    <row r="747" spans="3:7" ht="13" x14ac:dyDescent="0.15">
      <c r="C747" s="12"/>
      <c r="D747" s="12"/>
      <c r="E747" s="12"/>
      <c r="F747" s="12"/>
      <c r="G747" s="12"/>
    </row>
    <row r="748" spans="3:7" ht="13" x14ac:dyDescent="0.15">
      <c r="C748" s="12"/>
      <c r="D748" s="12"/>
      <c r="E748" s="12"/>
      <c r="F748" s="12"/>
      <c r="G748" s="12"/>
    </row>
    <row r="749" spans="3:7" ht="13" x14ac:dyDescent="0.15">
      <c r="C749" s="12"/>
      <c r="D749" s="12"/>
      <c r="E749" s="12"/>
      <c r="F749" s="12"/>
      <c r="G749" s="12"/>
    </row>
    <row r="750" spans="3:7" ht="13" x14ac:dyDescent="0.15">
      <c r="C750" s="12"/>
      <c r="D750" s="12"/>
      <c r="E750" s="12"/>
      <c r="F750" s="12"/>
      <c r="G750" s="12"/>
    </row>
    <row r="751" spans="3:7" ht="13" x14ac:dyDescent="0.15">
      <c r="C751" s="12"/>
      <c r="D751" s="12"/>
      <c r="E751" s="12"/>
      <c r="F751" s="12"/>
      <c r="G751" s="12"/>
    </row>
    <row r="752" spans="3:7" ht="13" x14ac:dyDescent="0.15">
      <c r="C752" s="12"/>
      <c r="D752" s="12"/>
      <c r="E752" s="12"/>
      <c r="F752" s="12"/>
      <c r="G752" s="12"/>
    </row>
    <row r="753" spans="3:7" ht="13" x14ac:dyDescent="0.15">
      <c r="C753" s="12"/>
      <c r="D753" s="12"/>
      <c r="E753" s="12"/>
      <c r="F753" s="12"/>
      <c r="G753" s="12"/>
    </row>
    <row r="754" spans="3:7" ht="13" x14ac:dyDescent="0.15">
      <c r="C754" s="12"/>
      <c r="D754" s="12"/>
      <c r="E754" s="12"/>
      <c r="F754" s="12"/>
      <c r="G754" s="12"/>
    </row>
    <row r="755" spans="3:7" ht="13" x14ac:dyDescent="0.15">
      <c r="C755" s="12"/>
      <c r="D755" s="12"/>
      <c r="E755" s="12"/>
      <c r="F755" s="12"/>
      <c r="G755" s="12"/>
    </row>
    <row r="756" spans="3:7" ht="13" x14ac:dyDescent="0.15">
      <c r="C756" s="12"/>
      <c r="D756" s="12"/>
      <c r="E756" s="12"/>
      <c r="F756" s="12"/>
      <c r="G756" s="12"/>
    </row>
    <row r="757" spans="3:7" ht="13" x14ac:dyDescent="0.15">
      <c r="C757" s="12"/>
      <c r="D757" s="12"/>
      <c r="E757" s="12"/>
      <c r="F757" s="12"/>
      <c r="G757" s="12"/>
    </row>
    <row r="758" spans="3:7" ht="13" x14ac:dyDescent="0.15">
      <c r="C758" s="12"/>
      <c r="D758" s="12"/>
      <c r="E758" s="12"/>
      <c r="F758" s="12"/>
      <c r="G758" s="12"/>
    </row>
    <row r="759" spans="3:7" ht="13" x14ac:dyDescent="0.15">
      <c r="C759" s="12"/>
      <c r="D759" s="12"/>
      <c r="E759" s="12"/>
      <c r="F759" s="12"/>
      <c r="G759" s="12"/>
    </row>
    <row r="760" spans="3:7" ht="13" x14ac:dyDescent="0.15">
      <c r="C760" s="12"/>
      <c r="D760" s="12"/>
      <c r="E760" s="12"/>
      <c r="F760" s="12"/>
      <c r="G760" s="12"/>
    </row>
    <row r="761" spans="3:7" ht="13" x14ac:dyDescent="0.15">
      <c r="C761" s="12"/>
      <c r="D761" s="12"/>
      <c r="E761" s="12"/>
      <c r="F761" s="12"/>
      <c r="G761" s="12"/>
    </row>
    <row r="762" spans="3:7" ht="13" x14ac:dyDescent="0.15">
      <c r="C762" s="12"/>
      <c r="D762" s="12"/>
      <c r="E762" s="12"/>
      <c r="F762" s="12"/>
      <c r="G762" s="12"/>
    </row>
    <row r="763" spans="3:7" ht="13" x14ac:dyDescent="0.15">
      <c r="C763" s="12"/>
      <c r="D763" s="12"/>
      <c r="E763" s="12"/>
      <c r="F763" s="12"/>
      <c r="G763" s="12"/>
    </row>
    <row r="764" spans="3:7" ht="13" x14ac:dyDescent="0.15">
      <c r="C764" s="12"/>
      <c r="D764" s="12"/>
      <c r="E764" s="12"/>
      <c r="F764" s="12"/>
      <c r="G764" s="12"/>
    </row>
    <row r="765" spans="3:7" ht="13" x14ac:dyDescent="0.15">
      <c r="C765" s="12"/>
      <c r="D765" s="12"/>
      <c r="E765" s="12"/>
      <c r="F765" s="12"/>
      <c r="G765" s="12"/>
    </row>
    <row r="766" spans="3:7" ht="13" x14ac:dyDescent="0.15">
      <c r="C766" s="12"/>
      <c r="D766" s="12"/>
      <c r="E766" s="12"/>
      <c r="F766" s="12"/>
      <c r="G766" s="12"/>
    </row>
    <row r="767" spans="3:7" ht="13" x14ac:dyDescent="0.15">
      <c r="C767" s="12"/>
      <c r="D767" s="12"/>
      <c r="E767" s="12"/>
      <c r="F767" s="12"/>
      <c r="G767" s="12"/>
    </row>
    <row r="768" spans="3:7" ht="13" x14ac:dyDescent="0.15">
      <c r="C768" s="12"/>
      <c r="D768" s="12"/>
      <c r="E768" s="12"/>
      <c r="F768" s="12"/>
      <c r="G768" s="12"/>
    </row>
    <row r="769" spans="3:7" ht="13" x14ac:dyDescent="0.15">
      <c r="C769" s="12"/>
      <c r="D769" s="12"/>
      <c r="E769" s="12"/>
      <c r="F769" s="12"/>
      <c r="G769" s="12"/>
    </row>
    <row r="770" spans="3:7" ht="13" x14ac:dyDescent="0.15">
      <c r="C770" s="12"/>
      <c r="D770" s="12"/>
      <c r="E770" s="12"/>
      <c r="F770" s="12"/>
      <c r="G770" s="12"/>
    </row>
    <row r="771" spans="3:7" ht="13" x14ac:dyDescent="0.15">
      <c r="C771" s="12"/>
      <c r="D771" s="12"/>
      <c r="E771" s="12"/>
      <c r="F771" s="12"/>
      <c r="G771" s="12"/>
    </row>
    <row r="772" spans="3:7" ht="13" x14ac:dyDescent="0.15">
      <c r="C772" s="12"/>
      <c r="D772" s="12"/>
      <c r="E772" s="12"/>
      <c r="F772" s="12"/>
      <c r="G772" s="12"/>
    </row>
    <row r="773" spans="3:7" ht="13" x14ac:dyDescent="0.15">
      <c r="C773" s="12"/>
      <c r="D773" s="12"/>
      <c r="E773" s="12"/>
      <c r="F773" s="12"/>
      <c r="G773" s="12"/>
    </row>
    <row r="774" spans="3:7" ht="13" x14ac:dyDescent="0.15">
      <c r="C774" s="12"/>
      <c r="D774" s="12"/>
      <c r="E774" s="12"/>
      <c r="F774" s="12"/>
      <c r="G774" s="12"/>
    </row>
    <row r="775" spans="3:7" ht="13" x14ac:dyDescent="0.15">
      <c r="C775" s="12"/>
      <c r="D775" s="12"/>
      <c r="E775" s="12"/>
      <c r="F775" s="12"/>
      <c r="G775" s="12"/>
    </row>
    <row r="776" spans="3:7" ht="13" x14ac:dyDescent="0.15">
      <c r="C776" s="12"/>
      <c r="D776" s="12"/>
      <c r="E776" s="12"/>
      <c r="F776" s="12"/>
      <c r="G776" s="12"/>
    </row>
    <row r="777" spans="3:7" ht="13" x14ac:dyDescent="0.15">
      <c r="C777" s="12"/>
      <c r="D777" s="12"/>
      <c r="E777" s="12"/>
      <c r="F777" s="12"/>
      <c r="G777" s="12"/>
    </row>
    <row r="778" spans="3:7" ht="13" x14ac:dyDescent="0.15">
      <c r="C778" s="12"/>
      <c r="D778" s="12"/>
      <c r="E778" s="12"/>
      <c r="F778" s="12"/>
      <c r="G778" s="12"/>
    </row>
    <row r="779" spans="3:7" ht="13" x14ac:dyDescent="0.15">
      <c r="C779" s="12"/>
      <c r="D779" s="12"/>
      <c r="E779" s="12"/>
      <c r="F779" s="12"/>
      <c r="G779" s="12"/>
    </row>
    <row r="780" spans="3:7" ht="13" x14ac:dyDescent="0.15">
      <c r="C780" s="12"/>
      <c r="D780" s="12"/>
      <c r="E780" s="12"/>
      <c r="F780" s="12"/>
      <c r="G780" s="12"/>
    </row>
    <row r="781" spans="3:7" ht="13" x14ac:dyDescent="0.15">
      <c r="C781" s="12"/>
      <c r="D781" s="12"/>
      <c r="E781" s="12"/>
      <c r="F781" s="12"/>
      <c r="G781" s="12"/>
    </row>
    <row r="782" spans="3:7" ht="13" x14ac:dyDescent="0.15">
      <c r="C782" s="12"/>
      <c r="D782" s="12"/>
      <c r="E782" s="12"/>
      <c r="F782" s="12"/>
      <c r="G782" s="12"/>
    </row>
    <row r="783" spans="3:7" ht="13" x14ac:dyDescent="0.15">
      <c r="C783" s="12"/>
      <c r="D783" s="12"/>
      <c r="E783" s="12"/>
      <c r="F783" s="12"/>
      <c r="G783" s="12"/>
    </row>
    <row r="784" spans="3:7" ht="13" x14ac:dyDescent="0.15">
      <c r="C784" s="12"/>
      <c r="D784" s="12"/>
      <c r="E784" s="12"/>
      <c r="F784" s="12"/>
      <c r="G784" s="12"/>
    </row>
    <row r="785" spans="3:7" ht="13" x14ac:dyDescent="0.15">
      <c r="C785" s="12"/>
      <c r="D785" s="12"/>
      <c r="E785" s="12"/>
      <c r="F785" s="12"/>
      <c r="G785" s="12"/>
    </row>
    <row r="786" spans="3:7" ht="13" x14ac:dyDescent="0.15">
      <c r="C786" s="12"/>
      <c r="D786" s="12"/>
      <c r="E786" s="12"/>
      <c r="F786" s="12"/>
      <c r="G786" s="12"/>
    </row>
    <row r="787" spans="3:7" ht="13" x14ac:dyDescent="0.15">
      <c r="C787" s="12"/>
      <c r="D787" s="12"/>
      <c r="E787" s="12"/>
      <c r="F787" s="12"/>
      <c r="G787" s="12"/>
    </row>
    <row r="788" spans="3:7" ht="13" x14ac:dyDescent="0.15">
      <c r="C788" s="12"/>
      <c r="D788" s="12"/>
      <c r="E788" s="12"/>
      <c r="F788" s="12"/>
      <c r="G788" s="12"/>
    </row>
    <row r="789" spans="3:7" ht="13" x14ac:dyDescent="0.15">
      <c r="C789" s="12"/>
      <c r="D789" s="12"/>
      <c r="E789" s="12"/>
      <c r="F789" s="12"/>
      <c r="G789" s="12"/>
    </row>
    <row r="790" spans="3:7" ht="13" x14ac:dyDescent="0.15">
      <c r="C790" s="12"/>
      <c r="D790" s="12"/>
      <c r="E790" s="12"/>
      <c r="F790" s="12"/>
      <c r="G790" s="12"/>
    </row>
    <row r="791" spans="3:7" ht="13" x14ac:dyDescent="0.15">
      <c r="C791" s="12"/>
      <c r="D791" s="12"/>
      <c r="E791" s="12"/>
      <c r="F791" s="12"/>
      <c r="G791" s="12"/>
    </row>
    <row r="792" spans="3:7" ht="13" x14ac:dyDescent="0.15">
      <c r="C792" s="12"/>
      <c r="D792" s="12"/>
      <c r="E792" s="12"/>
      <c r="F792" s="12"/>
      <c r="G792" s="12"/>
    </row>
    <row r="793" spans="3:7" ht="13" x14ac:dyDescent="0.15">
      <c r="C793" s="12"/>
      <c r="D793" s="12"/>
      <c r="E793" s="12"/>
      <c r="F793" s="12"/>
      <c r="G793" s="12"/>
    </row>
    <row r="794" spans="3:7" ht="13" x14ac:dyDescent="0.15">
      <c r="C794" s="12"/>
      <c r="D794" s="12"/>
      <c r="E794" s="12"/>
      <c r="F794" s="12"/>
      <c r="G794" s="12"/>
    </row>
    <row r="795" spans="3:7" ht="13" x14ac:dyDescent="0.15">
      <c r="C795" s="12"/>
      <c r="D795" s="12"/>
      <c r="E795" s="12"/>
      <c r="F795" s="12"/>
      <c r="G795" s="12"/>
    </row>
    <row r="796" spans="3:7" ht="13" x14ac:dyDescent="0.15">
      <c r="C796" s="12"/>
      <c r="D796" s="12"/>
      <c r="E796" s="12"/>
      <c r="F796" s="12"/>
      <c r="G796" s="12"/>
    </row>
    <row r="797" spans="3:7" ht="13" x14ac:dyDescent="0.15">
      <c r="C797" s="12"/>
      <c r="D797" s="12"/>
      <c r="E797" s="12"/>
      <c r="F797" s="12"/>
      <c r="G797" s="12"/>
    </row>
    <row r="798" spans="3:7" ht="13" x14ac:dyDescent="0.15">
      <c r="C798" s="12"/>
      <c r="D798" s="12"/>
      <c r="E798" s="12"/>
      <c r="F798" s="12"/>
      <c r="G798" s="12"/>
    </row>
    <row r="799" spans="3:7" ht="13" x14ac:dyDescent="0.15">
      <c r="C799" s="12"/>
      <c r="D799" s="12"/>
      <c r="E799" s="12"/>
      <c r="F799" s="12"/>
      <c r="G799" s="12"/>
    </row>
    <row r="800" spans="3:7" ht="13" x14ac:dyDescent="0.15">
      <c r="C800" s="12"/>
      <c r="D800" s="12"/>
      <c r="E800" s="12"/>
      <c r="F800" s="12"/>
      <c r="G800" s="12"/>
    </row>
    <row r="801" spans="3:7" ht="13" x14ac:dyDescent="0.15">
      <c r="C801" s="12"/>
      <c r="D801" s="12"/>
      <c r="E801" s="12"/>
      <c r="F801" s="12"/>
      <c r="G801" s="12"/>
    </row>
    <row r="802" spans="3:7" ht="13" x14ac:dyDescent="0.15">
      <c r="C802" s="12"/>
      <c r="D802" s="12"/>
      <c r="E802" s="12"/>
      <c r="F802" s="12"/>
      <c r="G802" s="12"/>
    </row>
    <row r="803" spans="3:7" ht="13" x14ac:dyDescent="0.15">
      <c r="C803" s="12"/>
      <c r="D803" s="12"/>
      <c r="E803" s="12"/>
      <c r="F803" s="12"/>
      <c r="G803" s="12"/>
    </row>
    <row r="804" spans="3:7" ht="13" x14ac:dyDescent="0.15">
      <c r="C804" s="12"/>
      <c r="D804" s="12"/>
      <c r="E804" s="12"/>
      <c r="F804" s="12"/>
      <c r="G804" s="12"/>
    </row>
    <row r="805" spans="3:7" ht="13" x14ac:dyDescent="0.15">
      <c r="C805" s="12"/>
      <c r="D805" s="12"/>
      <c r="E805" s="12"/>
      <c r="F805" s="12"/>
      <c r="G805" s="12"/>
    </row>
    <row r="806" spans="3:7" ht="13" x14ac:dyDescent="0.15">
      <c r="C806" s="12"/>
      <c r="D806" s="12"/>
      <c r="E806" s="12"/>
      <c r="F806" s="12"/>
      <c r="G806" s="12"/>
    </row>
    <row r="807" spans="3:7" ht="13" x14ac:dyDescent="0.15">
      <c r="C807" s="12"/>
      <c r="D807" s="12"/>
      <c r="E807" s="12"/>
      <c r="F807" s="12"/>
      <c r="G807" s="12"/>
    </row>
    <row r="808" spans="3:7" ht="13" x14ac:dyDescent="0.15">
      <c r="C808" s="12"/>
      <c r="D808" s="12"/>
      <c r="E808" s="12"/>
      <c r="F808" s="12"/>
      <c r="G808" s="12"/>
    </row>
    <row r="809" spans="3:7" ht="13" x14ac:dyDescent="0.15">
      <c r="C809" s="12"/>
      <c r="D809" s="12"/>
      <c r="E809" s="12"/>
      <c r="F809" s="12"/>
      <c r="G809" s="12"/>
    </row>
    <row r="810" spans="3:7" ht="13" x14ac:dyDescent="0.15">
      <c r="C810" s="12"/>
      <c r="D810" s="12"/>
      <c r="E810" s="12"/>
      <c r="F810" s="12"/>
      <c r="G810" s="12"/>
    </row>
    <row r="811" spans="3:7" ht="13" x14ac:dyDescent="0.15">
      <c r="C811" s="12"/>
      <c r="D811" s="12"/>
      <c r="E811" s="12"/>
      <c r="F811" s="12"/>
      <c r="G811" s="12"/>
    </row>
    <row r="812" spans="3:7" ht="13" x14ac:dyDescent="0.15">
      <c r="C812" s="12"/>
      <c r="D812" s="12"/>
      <c r="E812" s="12"/>
      <c r="F812" s="12"/>
      <c r="G812" s="12"/>
    </row>
    <row r="813" spans="3:7" ht="13" x14ac:dyDescent="0.15">
      <c r="C813" s="12"/>
      <c r="D813" s="12"/>
      <c r="E813" s="12"/>
      <c r="F813" s="12"/>
      <c r="G813" s="12"/>
    </row>
    <row r="814" spans="3:7" ht="13" x14ac:dyDescent="0.15">
      <c r="C814" s="12"/>
      <c r="D814" s="12"/>
      <c r="E814" s="12"/>
      <c r="F814" s="12"/>
      <c r="G814" s="12"/>
    </row>
    <row r="815" spans="3:7" ht="13" x14ac:dyDescent="0.15">
      <c r="C815" s="12"/>
      <c r="D815" s="12"/>
      <c r="E815" s="12"/>
      <c r="F815" s="12"/>
      <c r="G815" s="12"/>
    </row>
    <row r="816" spans="3:7" ht="13" x14ac:dyDescent="0.15">
      <c r="C816" s="12"/>
      <c r="D816" s="12"/>
      <c r="E816" s="12"/>
      <c r="F816" s="12"/>
      <c r="G816" s="12"/>
    </row>
    <row r="817" spans="3:7" ht="13" x14ac:dyDescent="0.15">
      <c r="C817" s="12"/>
      <c r="D817" s="12"/>
      <c r="E817" s="12"/>
      <c r="F817" s="12"/>
      <c r="G817" s="12"/>
    </row>
    <row r="818" spans="3:7" ht="13" x14ac:dyDescent="0.15">
      <c r="C818" s="12"/>
      <c r="D818" s="12"/>
      <c r="E818" s="12"/>
      <c r="F818" s="12"/>
      <c r="G818" s="12"/>
    </row>
    <row r="819" spans="3:7" ht="13" x14ac:dyDescent="0.15">
      <c r="C819" s="12"/>
      <c r="D819" s="12"/>
      <c r="E819" s="12"/>
      <c r="F819" s="12"/>
      <c r="G819" s="12"/>
    </row>
    <row r="820" spans="3:7" ht="13" x14ac:dyDescent="0.15">
      <c r="C820" s="12"/>
      <c r="D820" s="12"/>
      <c r="E820" s="12"/>
      <c r="F820" s="12"/>
      <c r="G820" s="12"/>
    </row>
    <row r="821" spans="3:7" ht="13" x14ac:dyDescent="0.15">
      <c r="C821" s="12"/>
      <c r="D821" s="12"/>
      <c r="E821" s="12"/>
      <c r="F821" s="12"/>
      <c r="G821" s="12"/>
    </row>
    <row r="822" spans="3:7" ht="13" x14ac:dyDescent="0.15">
      <c r="C822" s="12"/>
      <c r="D822" s="12"/>
      <c r="E822" s="12"/>
      <c r="F822" s="12"/>
      <c r="G822" s="12"/>
    </row>
    <row r="823" spans="3:7" ht="13" x14ac:dyDescent="0.15">
      <c r="C823" s="12"/>
      <c r="D823" s="12"/>
      <c r="E823" s="12"/>
      <c r="F823" s="12"/>
      <c r="G823" s="12"/>
    </row>
    <row r="824" spans="3:7" ht="13" x14ac:dyDescent="0.15">
      <c r="C824" s="12"/>
      <c r="D824" s="12"/>
      <c r="E824" s="12"/>
      <c r="F824" s="12"/>
      <c r="G824" s="12"/>
    </row>
    <row r="825" spans="3:7" ht="13" x14ac:dyDescent="0.15">
      <c r="C825" s="12"/>
      <c r="D825" s="12"/>
      <c r="E825" s="12"/>
      <c r="F825" s="12"/>
      <c r="G825" s="12"/>
    </row>
    <row r="826" spans="3:7" ht="13" x14ac:dyDescent="0.15">
      <c r="C826" s="12"/>
      <c r="D826" s="12"/>
      <c r="E826" s="12"/>
      <c r="F826" s="12"/>
      <c r="G826" s="12"/>
    </row>
    <row r="827" spans="3:7" ht="13" x14ac:dyDescent="0.15">
      <c r="C827" s="12"/>
      <c r="D827" s="12"/>
      <c r="E827" s="12"/>
      <c r="F827" s="12"/>
      <c r="G827" s="12"/>
    </row>
    <row r="828" spans="3:7" ht="13" x14ac:dyDescent="0.15">
      <c r="C828" s="12"/>
      <c r="D828" s="12"/>
      <c r="E828" s="12"/>
      <c r="F828" s="12"/>
      <c r="G828" s="12"/>
    </row>
    <row r="829" spans="3:7" ht="13" x14ac:dyDescent="0.15">
      <c r="C829" s="12"/>
      <c r="D829" s="12"/>
      <c r="E829" s="12"/>
      <c r="F829" s="12"/>
      <c r="G829" s="12"/>
    </row>
    <row r="830" spans="3:7" ht="13" x14ac:dyDescent="0.15">
      <c r="C830" s="12"/>
      <c r="D830" s="12"/>
      <c r="E830" s="12"/>
      <c r="F830" s="12"/>
      <c r="G830" s="12"/>
    </row>
    <row r="831" spans="3:7" ht="13" x14ac:dyDescent="0.15">
      <c r="C831" s="12"/>
      <c r="D831" s="12"/>
      <c r="E831" s="12"/>
      <c r="F831" s="12"/>
      <c r="G831" s="12"/>
    </row>
    <row r="832" spans="3:7" ht="13" x14ac:dyDescent="0.15">
      <c r="C832" s="12"/>
      <c r="D832" s="12"/>
      <c r="E832" s="12"/>
      <c r="F832" s="12"/>
      <c r="G832" s="12"/>
    </row>
    <row r="833" spans="3:7" ht="13" x14ac:dyDescent="0.15">
      <c r="C833" s="12"/>
      <c r="D833" s="12"/>
      <c r="E833" s="12"/>
      <c r="F833" s="12"/>
      <c r="G833" s="12"/>
    </row>
    <row r="834" spans="3:7" ht="13" x14ac:dyDescent="0.15">
      <c r="C834" s="12"/>
      <c r="D834" s="12"/>
      <c r="E834" s="12"/>
      <c r="F834" s="12"/>
      <c r="G834" s="12"/>
    </row>
    <row r="835" spans="3:7" ht="13" x14ac:dyDescent="0.15">
      <c r="C835" s="12"/>
      <c r="D835" s="12"/>
      <c r="E835" s="12"/>
      <c r="F835" s="12"/>
      <c r="G835" s="12"/>
    </row>
    <row r="836" spans="3:7" ht="13" x14ac:dyDescent="0.15">
      <c r="C836" s="12"/>
      <c r="D836" s="12"/>
      <c r="E836" s="12"/>
      <c r="F836" s="12"/>
      <c r="G836" s="12"/>
    </row>
    <row r="837" spans="3:7" ht="13" x14ac:dyDescent="0.15">
      <c r="C837" s="12"/>
      <c r="D837" s="12"/>
      <c r="E837" s="12"/>
      <c r="F837" s="12"/>
      <c r="G837" s="12"/>
    </row>
    <row r="838" spans="3:7" ht="13" x14ac:dyDescent="0.15">
      <c r="C838" s="12"/>
      <c r="D838" s="12"/>
      <c r="E838" s="12"/>
      <c r="F838" s="12"/>
      <c r="G838" s="12"/>
    </row>
    <row r="839" spans="3:7" ht="13" x14ac:dyDescent="0.15">
      <c r="C839" s="12"/>
      <c r="D839" s="12"/>
      <c r="E839" s="12"/>
      <c r="F839" s="12"/>
      <c r="G839" s="12"/>
    </row>
    <row r="840" spans="3:7" ht="13" x14ac:dyDescent="0.15">
      <c r="C840" s="12"/>
      <c r="D840" s="12"/>
      <c r="E840" s="12"/>
      <c r="F840" s="12"/>
      <c r="G840" s="12"/>
    </row>
    <row r="841" spans="3:7" ht="13" x14ac:dyDescent="0.15">
      <c r="C841" s="12"/>
      <c r="D841" s="12"/>
      <c r="E841" s="12"/>
      <c r="F841" s="12"/>
      <c r="G841" s="12"/>
    </row>
    <row r="842" spans="3:7" ht="13" x14ac:dyDescent="0.15">
      <c r="C842" s="12"/>
      <c r="D842" s="12"/>
      <c r="E842" s="12"/>
      <c r="F842" s="12"/>
      <c r="G842" s="12"/>
    </row>
    <row r="843" spans="3:7" ht="13" x14ac:dyDescent="0.15">
      <c r="C843" s="12"/>
      <c r="D843" s="12"/>
      <c r="E843" s="12"/>
      <c r="F843" s="12"/>
      <c r="G843" s="12"/>
    </row>
    <row r="844" spans="3:7" ht="13" x14ac:dyDescent="0.15">
      <c r="C844" s="12"/>
      <c r="D844" s="12"/>
      <c r="E844" s="12"/>
      <c r="F844" s="12"/>
      <c r="G844" s="12"/>
    </row>
    <row r="845" spans="3:7" ht="13" x14ac:dyDescent="0.15">
      <c r="C845" s="12"/>
      <c r="D845" s="12"/>
      <c r="E845" s="12"/>
      <c r="F845" s="12"/>
      <c r="G845" s="12"/>
    </row>
    <row r="846" spans="3:7" ht="13" x14ac:dyDescent="0.15">
      <c r="C846" s="12"/>
      <c r="D846" s="12"/>
      <c r="E846" s="12"/>
      <c r="F846" s="12"/>
      <c r="G846" s="12"/>
    </row>
    <row r="847" spans="3:7" ht="13" x14ac:dyDescent="0.15">
      <c r="C847" s="12"/>
      <c r="D847" s="12"/>
      <c r="E847" s="12"/>
      <c r="F847" s="12"/>
      <c r="G847" s="12"/>
    </row>
    <row r="848" spans="3:7" ht="13" x14ac:dyDescent="0.15">
      <c r="C848" s="12"/>
      <c r="D848" s="12"/>
      <c r="E848" s="12"/>
      <c r="F848" s="12"/>
      <c r="G848" s="12"/>
    </row>
    <row r="849" spans="3:7" ht="13" x14ac:dyDescent="0.15">
      <c r="C849" s="12"/>
      <c r="D849" s="12"/>
      <c r="E849" s="12"/>
      <c r="F849" s="12"/>
      <c r="G849" s="12"/>
    </row>
    <row r="850" spans="3:7" ht="13" x14ac:dyDescent="0.15">
      <c r="C850" s="12"/>
      <c r="D850" s="12"/>
      <c r="E850" s="12"/>
      <c r="F850" s="12"/>
      <c r="G850" s="12"/>
    </row>
    <row r="851" spans="3:7" ht="13" x14ac:dyDescent="0.15">
      <c r="C851" s="12"/>
      <c r="D851" s="12"/>
      <c r="E851" s="12"/>
      <c r="F851" s="12"/>
      <c r="G851" s="12"/>
    </row>
    <row r="852" spans="3:7" ht="13" x14ac:dyDescent="0.15">
      <c r="C852" s="12"/>
      <c r="D852" s="12"/>
      <c r="E852" s="12"/>
      <c r="F852" s="12"/>
      <c r="G852" s="12"/>
    </row>
    <row r="853" spans="3:7" ht="13" x14ac:dyDescent="0.15">
      <c r="C853" s="12"/>
      <c r="D853" s="12"/>
      <c r="E853" s="12"/>
      <c r="F853" s="12"/>
      <c r="G853" s="12"/>
    </row>
    <row r="854" spans="3:7" ht="13" x14ac:dyDescent="0.15">
      <c r="C854" s="12"/>
      <c r="D854" s="12"/>
      <c r="E854" s="12"/>
      <c r="F854" s="12"/>
      <c r="G854" s="12"/>
    </row>
    <row r="855" spans="3:7" ht="13" x14ac:dyDescent="0.15">
      <c r="C855" s="12"/>
      <c r="D855" s="12"/>
      <c r="E855" s="12"/>
      <c r="F855" s="12"/>
      <c r="G855" s="12"/>
    </row>
    <row r="856" spans="3:7" ht="13" x14ac:dyDescent="0.15">
      <c r="C856" s="12"/>
      <c r="D856" s="12"/>
      <c r="E856" s="12"/>
      <c r="F856" s="12"/>
      <c r="G856" s="12"/>
    </row>
    <row r="857" spans="3:7" ht="13" x14ac:dyDescent="0.15">
      <c r="C857" s="12"/>
      <c r="D857" s="12"/>
      <c r="E857" s="12"/>
      <c r="F857" s="12"/>
      <c r="G857" s="12"/>
    </row>
    <row r="858" spans="3:7" ht="13" x14ac:dyDescent="0.15">
      <c r="C858" s="12"/>
      <c r="D858" s="12"/>
      <c r="E858" s="12"/>
      <c r="F858" s="12"/>
      <c r="G858" s="12"/>
    </row>
    <row r="859" spans="3:7" ht="13" x14ac:dyDescent="0.15">
      <c r="C859" s="12"/>
      <c r="D859" s="12"/>
      <c r="E859" s="12"/>
      <c r="F859" s="12"/>
      <c r="G859" s="12"/>
    </row>
    <row r="860" spans="3:7" ht="13" x14ac:dyDescent="0.15">
      <c r="C860" s="12"/>
      <c r="D860" s="12"/>
      <c r="E860" s="12"/>
      <c r="F860" s="12"/>
      <c r="G860" s="12"/>
    </row>
    <row r="861" spans="3:7" ht="13" x14ac:dyDescent="0.15">
      <c r="C861" s="12"/>
      <c r="D861" s="12"/>
      <c r="E861" s="12"/>
      <c r="F861" s="12"/>
      <c r="G861" s="12"/>
    </row>
    <row r="862" spans="3:7" ht="13" x14ac:dyDescent="0.15">
      <c r="C862" s="12"/>
      <c r="D862" s="12"/>
      <c r="E862" s="12"/>
      <c r="F862" s="12"/>
      <c r="G862" s="12"/>
    </row>
    <row r="863" spans="3:7" ht="13" x14ac:dyDescent="0.15">
      <c r="C863" s="12"/>
      <c r="D863" s="12"/>
      <c r="E863" s="12"/>
      <c r="F863" s="12"/>
      <c r="G863" s="12"/>
    </row>
    <row r="864" spans="3:7" ht="13" x14ac:dyDescent="0.15">
      <c r="C864" s="12"/>
      <c r="D864" s="12"/>
      <c r="E864" s="12"/>
      <c r="F864" s="12"/>
      <c r="G864" s="12"/>
    </row>
    <row r="865" spans="3:7" ht="13" x14ac:dyDescent="0.15">
      <c r="C865" s="12"/>
      <c r="D865" s="12"/>
      <c r="E865" s="12"/>
      <c r="F865" s="12"/>
      <c r="G865" s="12"/>
    </row>
    <row r="866" spans="3:7" ht="13" x14ac:dyDescent="0.15">
      <c r="C866" s="12"/>
      <c r="D866" s="12"/>
      <c r="E866" s="12"/>
      <c r="F866" s="12"/>
      <c r="G866" s="12"/>
    </row>
    <row r="867" spans="3:7" ht="13" x14ac:dyDescent="0.15">
      <c r="C867" s="12"/>
      <c r="D867" s="12"/>
      <c r="E867" s="12"/>
      <c r="F867" s="12"/>
      <c r="G867" s="12"/>
    </row>
    <row r="868" spans="3:7" ht="13" x14ac:dyDescent="0.15">
      <c r="C868" s="12"/>
      <c r="D868" s="12"/>
      <c r="E868" s="12"/>
      <c r="F868" s="12"/>
      <c r="G868" s="12"/>
    </row>
    <row r="869" spans="3:7" ht="13" x14ac:dyDescent="0.15">
      <c r="C869" s="12"/>
      <c r="D869" s="12"/>
      <c r="E869" s="12"/>
      <c r="F869" s="12"/>
      <c r="G869" s="12"/>
    </row>
    <row r="870" spans="3:7" ht="13" x14ac:dyDescent="0.15">
      <c r="C870" s="12"/>
      <c r="D870" s="12"/>
      <c r="E870" s="12"/>
      <c r="F870" s="12"/>
      <c r="G870" s="12"/>
    </row>
    <row r="871" spans="3:7" ht="13" x14ac:dyDescent="0.15">
      <c r="C871" s="12"/>
      <c r="D871" s="12"/>
      <c r="E871" s="12"/>
      <c r="F871" s="12"/>
      <c r="G871" s="12"/>
    </row>
    <row r="872" spans="3:7" ht="13" x14ac:dyDescent="0.15">
      <c r="C872" s="12"/>
      <c r="D872" s="12"/>
      <c r="E872" s="12"/>
      <c r="F872" s="12"/>
      <c r="G872" s="12"/>
    </row>
    <row r="873" spans="3:7" ht="13" x14ac:dyDescent="0.15">
      <c r="C873" s="12"/>
      <c r="D873" s="12"/>
      <c r="E873" s="12"/>
      <c r="F873" s="12"/>
      <c r="G873" s="12"/>
    </row>
    <row r="874" spans="3:7" ht="13" x14ac:dyDescent="0.15">
      <c r="C874" s="12"/>
      <c r="D874" s="12"/>
      <c r="E874" s="12"/>
      <c r="F874" s="12"/>
      <c r="G874" s="12"/>
    </row>
    <row r="875" spans="3:7" ht="13" x14ac:dyDescent="0.15">
      <c r="C875" s="12"/>
      <c r="D875" s="12"/>
      <c r="E875" s="12"/>
      <c r="F875" s="12"/>
      <c r="G875" s="12"/>
    </row>
    <row r="876" spans="3:7" ht="13" x14ac:dyDescent="0.15">
      <c r="C876" s="12"/>
      <c r="D876" s="12"/>
      <c r="E876" s="12"/>
      <c r="F876" s="12"/>
      <c r="G876" s="12"/>
    </row>
    <row r="877" spans="3:7" ht="13" x14ac:dyDescent="0.15">
      <c r="C877" s="12"/>
      <c r="D877" s="12"/>
      <c r="E877" s="12"/>
      <c r="F877" s="12"/>
      <c r="G877" s="12"/>
    </row>
    <row r="878" spans="3:7" ht="13" x14ac:dyDescent="0.15">
      <c r="C878" s="12"/>
      <c r="D878" s="12"/>
      <c r="E878" s="12"/>
      <c r="F878" s="12"/>
      <c r="G878" s="12"/>
    </row>
    <row r="879" spans="3:7" ht="13" x14ac:dyDescent="0.15">
      <c r="C879" s="12"/>
      <c r="D879" s="12"/>
      <c r="E879" s="12"/>
      <c r="F879" s="12"/>
      <c r="G879" s="12"/>
    </row>
    <row r="880" spans="3:7" ht="13" x14ac:dyDescent="0.15">
      <c r="C880" s="12"/>
      <c r="D880" s="12"/>
      <c r="E880" s="12"/>
      <c r="F880" s="12"/>
      <c r="G880" s="12"/>
    </row>
    <row r="881" spans="3:7" ht="13" x14ac:dyDescent="0.15">
      <c r="C881" s="12"/>
      <c r="D881" s="12"/>
      <c r="E881" s="12"/>
      <c r="F881" s="12"/>
      <c r="G881" s="12"/>
    </row>
    <row r="882" spans="3:7" ht="13" x14ac:dyDescent="0.15">
      <c r="C882" s="12"/>
      <c r="D882" s="12"/>
      <c r="E882" s="12"/>
      <c r="F882" s="12"/>
      <c r="G882" s="12"/>
    </row>
    <row r="883" spans="3:7" ht="13" x14ac:dyDescent="0.15">
      <c r="C883" s="12"/>
      <c r="D883" s="12"/>
      <c r="E883" s="12"/>
      <c r="F883" s="12"/>
      <c r="G883" s="12"/>
    </row>
    <row r="884" spans="3:7" ht="13" x14ac:dyDescent="0.15">
      <c r="C884" s="12"/>
      <c r="D884" s="12"/>
      <c r="E884" s="12"/>
      <c r="F884" s="12"/>
      <c r="G884" s="12"/>
    </row>
    <row r="885" spans="3:7" ht="13" x14ac:dyDescent="0.15">
      <c r="C885" s="12"/>
      <c r="D885" s="12"/>
      <c r="E885" s="12"/>
      <c r="F885" s="12"/>
      <c r="G885" s="12"/>
    </row>
    <row r="886" spans="3:7" ht="13" x14ac:dyDescent="0.15">
      <c r="C886" s="12"/>
      <c r="D886" s="12"/>
      <c r="E886" s="12"/>
      <c r="F886" s="12"/>
      <c r="G886" s="12"/>
    </row>
    <row r="887" spans="3:7" ht="13" x14ac:dyDescent="0.15">
      <c r="C887" s="12"/>
      <c r="D887" s="12"/>
      <c r="E887" s="12"/>
      <c r="F887" s="12"/>
      <c r="G887" s="12"/>
    </row>
    <row r="888" spans="3:7" ht="13" x14ac:dyDescent="0.15">
      <c r="C888" s="12"/>
      <c r="D888" s="12"/>
      <c r="E888" s="12"/>
      <c r="F888" s="12"/>
      <c r="G888" s="12"/>
    </row>
    <row r="889" spans="3:7" ht="13" x14ac:dyDescent="0.15">
      <c r="C889" s="12"/>
      <c r="D889" s="12"/>
      <c r="E889" s="12"/>
      <c r="F889" s="12"/>
      <c r="G889" s="12"/>
    </row>
    <row r="890" spans="3:7" ht="13" x14ac:dyDescent="0.15">
      <c r="C890" s="12"/>
      <c r="D890" s="12"/>
      <c r="E890" s="12"/>
      <c r="F890" s="12"/>
      <c r="G890" s="12"/>
    </row>
    <row r="891" spans="3:7" ht="13" x14ac:dyDescent="0.15">
      <c r="C891" s="12"/>
      <c r="D891" s="12"/>
      <c r="E891" s="12"/>
      <c r="F891" s="12"/>
      <c r="G891" s="12"/>
    </row>
    <row r="892" spans="3:7" ht="13" x14ac:dyDescent="0.15">
      <c r="C892" s="12"/>
      <c r="D892" s="12"/>
      <c r="E892" s="12"/>
      <c r="F892" s="12"/>
      <c r="G892" s="12"/>
    </row>
    <row r="893" spans="3:7" ht="13" x14ac:dyDescent="0.15">
      <c r="C893" s="12"/>
      <c r="D893" s="12"/>
      <c r="E893" s="12"/>
      <c r="F893" s="12"/>
      <c r="G893" s="12"/>
    </row>
    <row r="894" spans="3:7" ht="13" x14ac:dyDescent="0.15">
      <c r="C894" s="12"/>
      <c r="D894" s="12"/>
      <c r="E894" s="12"/>
      <c r="F894" s="12"/>
      <c r="G894" s="12"/>
    </row>
    <row r="895" spans="3:7" ht="13" x14ac:dyDescent="0.15">
      <c r="C895" s="12"/>
      <c r="D895" s="12"/>
      <c r="E895" s="12"/>
      <c r="F895" s="12"/>
      <c r="G895" s="12"/>
    </row>
    <row r="896" spans="3:7" ht="13" x14ac:dyDescent="0.15">
      <c r="C896" s="12"/>
      <c r="D896" s="12"/>
      <c r="E896" s="12"/>
      <c r="F896" s="12"/>
      <c r="G896" s="12"/>
    </row>
    <row r="897" spans="3:7" ht="13" x14ac:dyDescent="0.15">
      <c r="C897" s="12"/>
      <c r="D897" s="12"/>
      <c r="E897" s="12"/>
      <c r="F897" s="12"/>
      <c r="G897" s="12"/>
    </row>
    <row r="898" spans="3:7" ht="13" x14ac:dyDescent="0.15">
      <c r="C898" s="12"/>
      <c r="D898" s="12"/>
      <c r="E898" s="12"/>
      <c r="F898" s="12"/>
      <c r="G898" s="12"/>
    </row>
    <row r="899" spans="3:7" ht="13" x14ac:dyDescent="0.15">
      <c r="C899" s="12"/>
      <c r="D899" s="12"/>
      <c r="E899" s="12"/>
      <c r="F899" s="12"/>
      <c r="G899" s="12"/>
    </row>
    <row r="900" spans="3:7" ht="13" x14ac:dyDescent="0.15">
      <c r="C900" s="12"/>
      <c r="D900" s="12"/>
      <c r="E900" s="12"/>
      <c r="F900" s="12"/>
      <c r="G900" s="12"/>
    </row>
    <row r="901" spans="3:7" ht="13" x14ac:dyDescent="0.15">
      <c r="C901" s="12"/>
      <c r="D901" s="12"/>
      <c r="E901" s="12"/>
      <c r="F901" s="12"/>
      <c r="G901" s="12"/>
    </row>
    <row r="902" spans="3:7" ht="13" x14ac:dyDescent="0.15">
      <c r="C902" s="12"/>
      <c r="D902" s="12"/>
      <c r="E902" s="12"/>
      <c r="F902" s="12"/>
      <c r="G902" s="12"/>
    </row>
    <row r="903" spans="3:7" ht="13" x14ac:dyDescent="0.15">
      <c r="C903" s="12"/>
      <c r="D903" s="12"/>
      <c r="E903" s="12"/>
      <c r="F903" s="12"/>
      <c r="G903" s="12"/>
    </row>
    <row r="904" spans="3:7" ht="13" x14ac:dyDescent="0.15">
      <c r="C904" s="12"/>
      <c r="D904" s="12"/>
      <c r="E904" s="12"/>
      <c r="F904" s="12"/>
      <c r="G904" s="12"/>
    </row>
    <row r="905" spans="3:7" ht="13" x14ac:dyDescent="0.15">
      <c r="C905" s="12"/>
      <c r="D905" s="12"/>
      <c r="E905" s="12"/>
      <c r="F905" s="12"/>
      <c r="G905" s="12"/>
    </row>
    <row r="906" spans="3:7" ht="13" x14ac:dyDescent="0.15">
      <c r="C906" s="12"/>
      <c r="D906" s="12"/>
      <c r="E906" s="12"/>
      <c r="F906" s="12"/>
      <c r="G906" s="12"/>
    </row>
    <row r="907" spans="3:7" ht="13" x14ac:dyDescent="0.15">
      <c r="C907" s="12"/>
      <c r="D907" s="12"/>
      <c r="E907" s="12"/>
      <c r="F907" s="12"/>
      <c r="G907" s="12"/>
    </row>
    <row r="908" spans="3:7" ht="13" x14ac:dyDescent="0.15">
      <c r="C908" s="12"/>
      <c r="D908" s="12"/>
      <c r="E908" s="12"/>
      <c r="F908" s="12"/>
      <c r="G908" s="12"/>
    </row>
    <row r="909" spans="3:7" ht="13" x14ac:dyDescent="0.15">
      <c r="C909" s="12"/>
      <c r="D909" s="12"/>
      <c r="E909" s="12"/>
      <c r="F909" s="12"/>
      <c r="G909" s="12"/>
    </row>
    <row r="910" spans="3:7" ht="13" x14ac:dyDescent="0.15">
      <c r="C910" s="12"/>
      <c r="D910" s="12"/>
      <c r="E910" s="12"/>
      <c r="F910" s="12"/>
      <c r="G910" s="12"/>
    </row>
    <row r="911" spans="3:7" ht="13" x14ac:dyDescent="0.15">
      <c r="C911" s="12"/>
      <c r="D911" s="12"/>
      <c r="E911" s="12"/>
      <c r="F911" s="12"/>
      <c r="G911" s="12"/>
    </row>
    <row r="912" spans="3:7" ht="13" x14ac:dyDescent="0.15">
      <c r="C912" s="12"/>
      <c r="D912" s="12"/>
      <c r="E912" s="12"/>
      <c r="F912" s="12"/>
      <c r="G912" s="12"/>
    </row>
    <row r="913" spans="3:7" ht="13" x14ac:dyDescent="0.15">
      <c r="C913" s="12"/>
      <c r="D913" s="12"/>
      <c r="E913" s="12"/>
      <c r="F913" s="12"/>
      <c r="G913" s="12"/>
    </row>
    <row r="914" spans="3:7" ht="13" x14ac:dyDescent="0.15">
      <c r="C914" s="12"/>
      <c r="D914" s="12"/>
      <c r="E914" s="12"/>
      <c r="F914" s="12"/>
      <c r="G914" s="12"/>
    </row>
    <row r="915" spans="3:7" ht="13" x14ac:dyDescent="0.15">
      <c r="C915" s="12"/>
      <c r="D915" s="12"/>
      <c r="E915" s="12"/>
      <c r="F915" s="12"/>
      <c r="G915" s="12"/>
    </row>
    <row r="916" spans="3:7" ht="13" x14ac:dyDescent="0.15">
      <c r="C916" s="12"/>
      <c r="D916" s="12"/>
      <c r="E916" s="12"/>
      <c r="F916" s="12"/>
      <c r="G916" s="12"/>
    </row>
    <row r="917" spans="3:7" ht="13" x14ac:dyDescent="0.15">
      <c r="C917" s="12"/>
      <c r="D917" s="12"/>
      <c r="E917" s="12"/>
      <c r="F917" s="12"/>
      <c r="G917" s="12"/>
    </row>
    <row r="918" spans="3:7" ht="13" x14ac:dyDescent="0.15">
      <c r="C918" s="12"/>
      <c r="D918" s="12"/>
      <c r="E918" s="12"/>
      <c r="F918" s="12"/>
      <c r="G918" s="12"/>
    </row>
    <row r="919" spans="3:7" ht="13" x14ac:dyDescent="0.15">
      <c r="C919" s="12"/>
      <c r="D919" s="12"/>
      <c r="E919" s="12"/>
      <c r="F919" s="12"/>
      <c r="G919" s="12"/>
    </row>
    <row r="920" spans="3:7" ht="13" x14ac:dyDescent="0.15">
      <c r="C920" s="12"/>
      <c r="D920" s="12"/>
      <c r="E920" s="12"/>
      <c r="F920" s="12"/>
      <c r="G920" s="12"/>
    </row>
    <row r="921" spans="3:7" ht="13" x14ac:dyDescent="0.15">
      <c r="C921" s="12"/>
      <c r="D921" s="12"/>
      <c r="E921" s="12"/>
      <c r="F921" s="12"/>
      <c r="G921" s="12"/>
    </row>
    <row r="922" spans="3:7" ht="13" x14ac:dyDescent="0.15">
      <c r="C922" s="12"/>
      <c r="D922" s="12"/>
      <c r="E922" s="12"/>
      <c r="F922" s="12"/>
      <c r="G922" s="12"/>
    </row>
    <row r="923" spans="3:7" ht="13" x14ac:dyDescent="0.15">
      <c r="C923" s="12"/>
      <c r="D923" s="12"/>
      <c r="E923" s="12"/>
      <c r="F923" s="12"/>
      <c r="G923" s="12"/>
    </row>
    <row r="924" spans="3:7" ht="13" x14ac:dyDescent="0.15">
      <c r="C924" s="12"/>
      <c r="D924" s="12"/>
      <c r="E924" s="12"/>
      <c r="F924" s="12"/>
      <c r="G924" s="12"/>
    </row>
    <row r="925" spans="3:7" ht="13" x14ac:dyDescent="0.15">
      <c r="C925" s="12"/>
      <c r="D925" s="12"/>
      <c r="E925" s="12"/>
      <c r="F925" s="12"/>
      <c r="G925" s="12"/>
    </row>
    <row r="926" spans="3:7" ht="13" x14ac:dyDescent="0.15">
      <c r="C926" s="12"/>
      <c r="D926" s="12"/>
      <c r="E926" s="12"/>
      <c r="F926" s="12"/>
      <c r="G926" s="12"/>
    </row>
    <row r="927" spans="3:7" ht="13" x14ac:dyDescent="0.15">
      <c r="C927" s="12"/>
      <c r="D927" s="12"/>
      <c r="E927" s="12"/>
      <c r="F927" s="12"/>
      <c r="G927" s="12"/>
    </row>
    <row r="928" spans="3:7" ht="13" x14ac:dyDescent="0.15">
      <c r="C928" s="12"/>
      <c r="D928" s="12"/>
      <c r="E928" s="12"/>
      <c r="F928" s="12"/>
      <c r="G928" s="12"/>
    </row>
    <row r="929" spans="3:7" ht="13" x14ac:dyDescent="0.15">
      <c r="C929" s="12"/>
      <c r="D929" s="12"/>
      <c r="E929" s="12"/>
      <c r="F929" s="12"/>
      <c r="G929" s="12"/>
    </row>
    <row r="930" spans="3:7" ht="13" x14ac:dyDescent="0.15">
      <c r="C930" s="12"/>
      <c r="D930" s="12"/>
      <c r="E930" s="12"/>
      <c r="F930" s="12"/>
      <c r="G930" s="12"/>
    </row>
    <row r="931" spans="3:7" ht="13" x14ac:dyDescent="0.15">
      <c r="C931" s="12"/>
      <c r="D931" s="12"/>
      <c r="E931" s="12"/>
      <c r="F931" s="12"/>
      <c r="G931" s="12"/>
    </row>
    <row r="932" spans="3:7" ht="13" x14ac:dyDescent="0.15">
      <c r="C932" s="12"/>
      <c r="D932" s="12"/>
      <c r="E932" s="12"/>
      <c r="F932" s="12"/>
      <c r="G932" s="12"/>
    </row>
    <row r="933" spans="3:7" ht="13" x14ac:dyDescent="0.15">
      <c r="C933" s="12"/>
      <c r="D933" s="12"/>
      <c r="E933" s="12"/>
      <c r="F933" s="12"/>
      <c r="G933" s="12"/>
    </row>
    <row r="934" spans="3:7" ht="13" x14ac:dyDescent="0.15">
      <c r="C934" s="12"/>
      <c r="D934" s="12"/>
      <c r="E934" s="12"/>
      <c r="F934" s="12"/>
      <c r="G934" s="12"/>
    </row>
    <row r="935" spans="3:7" ht="13" x14ac:dyDescent="0.15">
      <c r="C935" s="12"/>
      <c r="D935" s="12"/>
      <c r="E935" s="12"/>
      <c r="F935" s="12"/>
      <c r="G935" s="12"/>
    </row>
    <row r="936" spans="3:7" ht="13" x14ac:dyDescent="0.15">
      <c r="C936" s="12"/>
      <c r="D936" s="12"/>
      <c r="E936" s="12"/>
      <c r="F936" s="12"/>
      <c r="G936" s="12"/>
    </row>
    <row r="937" spans="3:7" ht="13" x14ac:dyDescent="0.15">
      <c r="C937" s="12"/>
      <c r="D937" s="12"/>
      <c r="E937" s="12"/>
      <c r="F937" s="12"/>
      <c r="G937" s="12"/>
    </row>
    <row r="938" spans="3:7" ht="13" x14ac:dyDescent="0.15">
      <c r="C938" s="12"/>
      <c r="D938" s="12"/>
      <c r="E938" s="12"/>
      <c r="F938" s="12"/>
      <c r="G938" s="12"/>
    </row>
    <row r="939" spans="3:7" ht="13" x14ac:dyDescent="0.15">
      <c r="C939" s="12"/>
      <c r="D939" s="12"/>
      <c r="E939" s="12"/>
      <c r="F939" s="12"/>
      <c r="G939" s="12"/>
    </row>
    <row r="940" spans="3:7" ht="13" x14ac:dyDescent="0.15">
      <c r="C940" s="12"/>
      <c r="D940" s="12"/>
      <c r="E940" s="12"/>
      <c r="F940" s="12"/>
      <c r="G940" s="12"/>
    </row>
    <row r="941" spans="3:7" ht="13" x14ac:dyDescent="0.15">
      <c r="C941" s="12"/>
      <c r="D941" s="12"/>
      <c r="E941" s="12"/>
      <c r="F941" s="12"/>
      <c r="G941" s="12"/>
    </row>
    <row r="942" spans="3:7" ht="13" x14ac:dyDescent="0.15">
      <c r="C942" s="12"/>
      <c r="D942" s="12"/>
      <c r="E942" s="12"/>
      <c r="F942" s="12"/>
      <c r="G942" s="12"/>
    </row>
    <row r="943" spans="3:7" ht="13" x14ac:dyDescent="0.15">
      <c r="C943" s="12"/>
      <c r="D943" s="12"/>
      <c r="E943" s="12"/>
      <c r="F943" s="12"/>
      <c r="G943" s="12"/>
    </row>
    <row r="944" spans="3:7" ht="13" x14ac:dyDescent="0.15">
      <c r="C944" s="12"/>
      <c r="D944" s="12"/>
      <c r="E944" s="12"/>
      <c r="F944" s="12"/>
      <c r="G944" s="12"/>
    </row>
    <row r="945" spans="3:7" ht="13" x14ac:dyDescent="0.15">
      <c r="C945" s="12"/>
      <c r="D945" s="12"/>
      <c r="E945" s="12"/>
      <c r="F945" s="12"/>
      <c r="G945" s="12"/>
    </row>
    <row r="946" spans="3:7" ht="13" x14ac:dyDescent="0.15">
      <c r="C946" s="12"/>
      <c r="D946" s="12"/>
      <c r="E946" s="12"/>
      <c r="F946" s="12"/>
      <c r="G946" s="12"/>
    </row>
    <row r="947" spans="3:7" ht="13" x14ac:dyDescent="0.15">
      <c r="C947" s="12"/>
      <c r="D947" s="12"/>
      <c r="E947" s="12"/>
      <c r="F947" s="12"/>
      <c r="G947" s="12"/>
    </row>
    <row r="948" spans="3:7" ht="13" x14ac:dyDescent="0.15">
      <c r="C948" s="12"/>
      <c r="D948" s="12"/>
      <c r="E948" s="12"/>
      <c r="F948" s="12"/>
      <c r="G948" s="12"/>
    </row>
    <row r="949" spans="3:7" ht="13" x14ac:dyDescent="0.15">
      <c r="C949" s="12"/>
      <c r="D949" s="12"/>
      <c r="E949" s="12"/>
      <c r="F949" s="12"/>
      <c r="G949" s="12"/>
    </row>
    <row r="950" spans="3:7" ht="13" x14ac:dyDescent="0.15">
      <c r="C950" s="12"/>
      <c r="D950" s="12"/>
      <c r="E950" s="12"/>
      <c r="F950" s="12"/>
      <c r="G950" s="12"/>
    </row>
    <row r="951" spans="3:7" ht="13" x14ac:dyDescent="0.15">
      <c r="C951" s="12"/>
      <c r="D951" s="12"/>
      <c r="E951" s="12"/>
      <c r="F951" s="12"/>
      <c r="G951" s="12"/>
    </row>
    <row r="952" spans="3:7" ht="13" x14ac:dyDescent="0.15">
      <c r="C952" s="12"/>
      <c r="D952" s="12"/>
      <c r="E952" s="12"/>
      <c r="F952" s="12"/>
      <c r="G952" s="12"/>
    </row>
    <row r="953" spans="3:7" ht="13" x14ac:dyDescent="0.15">
      <c r="C953" s="12"/>
      <c r="D953" s="12"/>
      <c r="E953" s="12"/>
      <c r="F953" s="12"/>
      <c r="G953" s="12"/>
    </row>
    <row r="954" spans="3:7" ht="13" x14ac:dyDescent="0.15">
      <c r="C954" s="12"/>
      <c r="D954" s="12"/>
      <c r="E954" s="12"/>
      <c r="F954" s="12"/>
      <c r="G954" s="12"/>
    </row>
    <row r="955" spans="3:7" ht="13" x14ac:dyDescent="0.15">
      <c r="C955" s="12"/>
      <c r="D955" s="12"/>
      <c r="E955" s="12"/>
      <c r="F955" s="12"/>
      <c r="G955" s="12"/>
    </row>
    <row r="956" spans="3:7" ht="13" x14ac:dyDescent="0.15">
      <c r="C956" s="12"/>
      <c r="D956" s="12"/>
      <c r="E956" s="12"/>
      <c r="F956" s="12"/>
      <c r="G956" s="12"/>
    </row>
    <row r="957" spans="3:7" ht="13" x14ac:dyDescent="0.15">
      <c r="C957" s="12"/>
      <c r="D957" s="12"/>
      <c r="E957" s="12"/>
      <c r="F957" s="12"/>
      <c r="G957" s="12"/>
    </row>
    <row r="958" spans="3:7" ht="13" x14ac:dyDescent="0.15">
      <c r="C958" s="12"/>
      <c r="D958" s="12"/>
      <c r="E958" s="12"/>
      <c r="F958" s="12"/>
      <c r="G958" s="12"/>
    </row>
    <row r="959" spans="3:7" ht="13" x14ac:dyDescent="0.15">
      <c r="C959" s="12"/>
      <c r="D959" s="12"/>
      <c r="E959" s="12"/>
      <c r="F959" s="12"/>
      <c r="G959" s="12"/>
    </row>
    <row r="960" spans="3:7" ht="13" x14ac:dyDescent="0.15">
      <c r="C960" s="12"/>
      <c r="D960" s="12"/>
      <c r="E960" s="12"/>
      <c r="F960" s="12"/>
      <c r="G960" s="12"/>
    </row>
    <row r="961" spans="3:7" ht="13" x14ac:dyDescent="0.15">
      <c r="C961" s="12"/>
      <c r="D961" s="12"/>
      <c r="E961" s="12"/>
      <c r="F961" s="12"/>
      <c r="G961" s="12"/>
    </row>
    <row r="962" spans="3:7" ht="13" x14ac:dyDescent="0.15">
      <c r="C962" s="12"/>
      <c r="D962" s="12"/>
      <c r="E962" s="12"/>
      <c r="F962" s="12"/>
      <c r="G962" s="12"/>
    </row>
    <row r="963" spans="3:7" ht="13" x14ac:dyDescent="0.15">
      <c r="C963" s="12"/>
      <c r="D963" s="12"/>
      <c r="E963" s="12"/>
      <c r="F963" s="12"/>
      <c r="G963" s="12"/>
    </row>
    <row r="964" spans="3:7" ht="13" x14ac:dyDescent="0.15">
      <c r="C964" s="12"/>
      <c r="D964" s="12"/>
      <c r="E964" s="12"/>
      <c r="F964" s="12"/>
      <c r="G964" s="12"/>
    </row>
    <row r="965" spans="3:7" ht="13" x14ac:dyDescent="0.15">
      <c r="C965" s="12"/>
      <c r="D965" s="12"/>
      <c r="E965" s="12"/>
      <c r="F965" s="12"/>
      <c r="G965" s="12"/>
    </row>
    <row r="966" spans="3:7" ht="13" x14ac:dyDescent="0.15">
      <c r="C966" s="12"/>
      <c r="D966" s="12"/>
      <c r="E966" s="12"/>
      <c r="F966" s="12"/>
      <c r="G966" s="12"/>
    </row>
    <row r="967" spans="3:7" ht="13" x14ac:dyDescent="0.15">
      <c r="C967" s="12"/>
      <c r="D967" s="12"/>
      <c r="E967" s="12"/>
      <c r="F967" s="12"/>
      <c r="G967" s="12"/>
    </row>
    <row r="968" spans="3:7" ht="13" x14ac:dyDescent="0.15">
      <c r="C968" s="12"/>
      <c r="D968" s="12"/>
      <c r="E968" s="12"/>
      <c r="F968" s="12"/>
      <c r="G968" s="12"/>
    </row>
    <row r="969" spans="3:7" ht="13" x14ac:dyDescent="0.15">
      <c r="C969" s="12"/>
      <c r="D969" s="12"/>
      <c r="E969" s="12"/>
      <c r="F969" s="12"/>
      <c r="G969" s="12"/>
    </row>
    <row r="970" spans="3:7" ht="13" x14ac:dyDescent="0.15">
      <c r="C970" s="12"/>
      <c r="D970" s="12"/>
      <c r="E970" s="12"/>
      <c r="F970" s="12"/>
      <c r="G970" s="12"/>
    </row>
    <row r="971" spans="3:7" ht="13" x14ac:dyDescent="0.15">
      <c r="C971" s="12"/>
      <c r="D971" s="12"/>
      <c r="E971" s="12"/>
      <c r="F971" s="12"/>
      <c r="G971" s="12"/>
    </row>
    <row r="972" spans="3:7" ht="13" x14ac:dyDescent="0.15">
      <c r="C972" s="12"/>
      <c r="D972" s="12"/>
      <c r="E972" s="12"/>
      <c r="F972" s="12"/>
      <c r="G972" s="12"/>
    </row>
    <row r="973" spans="3:7" ht="13" x14ac:dyDescent="0.15">
      <c r="C973" s="12"/>
      <c r="D973" s="12"/>
      <c r="E973" s="12"/>
      <c r="F973" s="12"/>
      <c r="G973" s="12"/>
    </row>
    <row r="974" spans="3:7" ht="13" x14ac:dyDescent="0.15">
      <c r="C974" s="12"/>
      <c r="D974" s="12"/>
      <c r="E974" s="12"/>
      <c r="F974" s="12"/>
      <c r="G974" s="12"/>
    </row>
    <row r="975" spans="3:7" ht="13" x14ac:dyDescent="0.15">
      <c r="C975" s="12"/>
      <c r="D975" s="12"/>
      <c r="E975" s="12"/>
      <c r="F975" s="12"/>
      <c r="G975" s="12"/>
    </row>
    <row r="976" spans="3:7" ht="13" x14ac:dyDescent="0.15">
      <c r="C976" s="12"/>
      <c r="D976" s="12"/>
      <c r="E976" s="12"/>
      <c r="F976" s="12"/>
      <c r="G976" s="12"/>
    </row>
    <row r="977" spans="3:7" ht="13" x14ac:dyDescent="0.15">
      <c r="C977" s="12"/>
      <c r="D977" s="12"/>
      <c r="E977" s="12"/>
      <c r="F977" s="12"/>
      <c r="G977" s="12"/>
    </row>
    <row r="978" spans="3:7" ht="13" x14ac:dyDescent="0.15">
      <c r="C978" s="12"/>
      <c r="D978" s="12"/>
      <c r="E978" s="12"/>
      <c r="F978" s="12"/>
      <c r="G978" s="12"/>
    </row>
    <row r="979" spans="3:7" ht="13" x14ac:dyDescent="0.15">
      <c r="C979" s="12"/>
      <c r="D979" s="12"/>
      <c r="E979" s="12"/>
      <c r="F979" s="12"/>
      <c r="G979" s="12"/>
    </row>
    <row r="980" spans="3:7" ht="13" x14ac:dyDescent="0.15">
      <c r="C980" s="12"/>
      <c r="D980" s="12"/>
      <c r="E980" s="12"/>
      <c r="F980" s="12"/>
      <c r="G980" s="12"/>
    </row>
    <row r="981" spans="3:7" ht="13" x14ac:dyDescent="0.15">
      <c r="C981" s="12"/>
      <c r="D981" s="12"/>
      <c r="E981" s="12"/>
      <c r="F981" s="12"/>
      <c r="G981" s="12"/>
    </row>
    <row r="982" spans="3:7" ht="13" x14ac:dyDescent="0.15">
      <c r="C982" s="12"/>
      <c r="D982" s="12"/>
      <c r="E982" s="12"/>
      <c r="F982" s="12"/>
      <c r="G982" s="12"/>
    </row>
    <row r="983" spans="3:7" ht="13" x14ac:dyDescent="0.15">
      <c r="C983" s="12"/>
      <c r="D983" s="12"/>
      <c r="E983" s="12"/>
      <c r="F983" s="12"/>
      <c r="G983" s="12"/>
    </row>
    <row r="984" spans="3:7" ht="13" x14ac:dyDescent="0.15">
      <c r="C984" s="12"/>
      <c r="D984" s="12"/>
      <c r="E984" s="12"/>
      <c r="F984" s="12"/>
      <c r="G984" s="12"/>
    </row>
    <row r="985" spans="3:7" ht="13" x14ac:dyDescent="0.15">
      <c r="C985" s="12"/>
      <c r="D985" s="12"/>
      <c r="E985" s="12"/>
      <c r="F985" s="12"/>
      <c r="G985" s="12"/>
    </row>
    <row r="986" spans="3:7" ht="13" x14ac:dyDescent="0.15">
      <c r="C986" s="12"/>
      <c r="D986" s="12"/>
      <c r="E986" s="12"/>
      <c r="F986" s="12"/>
      <c r="G986" s="12"/>
    </row>
    <row r="987" spans="3:7" ht="13" x14ac:dyDescent="0.15">
      <c r="C987" s="12"/>
      <c r="D987" s="12"/>
      <c r="E987" s="12"/>
      <c r="F987" s="12"/>
      <c r="G987" s="12"/>
    </row>
    <row r="988" spans="3:7" ht="13" x14ac:dyDescent="0.15">
      <c r="C988" s="12"/>
      <c r="D988" s="12"/>
      <c r="E988" s="12"/>
      <c r="F988" s="12"/>
      <c r="G988" s="12"/>
    </row>
    <row r="989" spans="3:7" ht="13" x14ac:dyDescent="0.15">
      <c r="C989" s="12"/>
      <c r="D989" s="12"/>
      <c r="E989" s="12"/>
      <c r="F989" s="12"/>
      <c r="G989" s="12"/>
    </row>
    <row r="990" spans="3:7" ht="13" x14ac:dyDescent="0.15">
      <c r="C990" s="12"/>
      <c r="D990" s="12"/>
      <c r="E990" s="12"/>
      <c r="F990" s="12"/>
      <c r="G990" s="12"/>
    </row>
    <row r="991" spans="3:7" ht="13" x14ac:dyDescent="0.15">
      <c r="C991" s="12"/>
      <c r="D991" s="12"/>
      <c r="E991" s="12"/>
      <c r="F991" s="12"/>
      <c r="G991" s="12"/>
    </row>
    <row r="992" spans="3:7" ht="13" x14ac:dyDescent="0.15">
      <c r="C992" s="12"/>
      <c r="D992" s="12"/>
      <c r="E992" s="12"/>
      <c r="F992" s="12"/>
      <c r="G992" s="12"/>
    </row>
    <row r="993" spans="3:7" ht="13" x14ac:dyDescent="0.15">
      <c r="C993" s="12"/>
      <c r="D993" s="12"/>
      <c r="E993" s="12"/>
      <c r="F993" s="12"/>
      <c r="G993" s="12"/>
    </row>
    <row r="994" spans="3:7" ht="13" x14ac:dyDescent="0.15">
      <c r="C994" s="12"/>
      <c r="D994" s="12"/>
      <c r="E994" s="12"/>
      <c r="F994" s="12"/>
      <c r="G994" s="12"/>
    </row>
    <row r="995" spans="3:7" ht="13" x14ac:dyDescent="0.15">
      <c r="C995" s="12"/>
      <c r="D995" s="12"/>
      <c r="E995" s="12"/>
      <c r="F995" s="12"/>
      <c r="G995" s="12"/>
    </row>
    <row r="996" spans="3:7" ht="13" x14ac:dyDescent="0.15">
      <c r="C996" s="12"/>
      <c r="D996" s="12"/>
      <c r="E996" s="12"/>
      <c r="F996" s="12"/>
      <c r="G996" s="12"/>
    </row>
    <row r="997" spans="3:7" ht="13" x14ac:dyDescent="0.15">
      <c r="C997" s="12"/>
      <c r="D997" s="12"/>
      <c r="E997" s="12"/>
      <c r="F997" s="12"/>
      <c r="G997" s="12"/>
    </row>
    <row r="998" spans="3:7" ht="13" x14ac:dyDescent="0.15">
      <c r="C998" s="12"/>
      <c r="D998" s="12"/>
      <c r="E998" s="12"/>
      <c r="F998" s="12"/>
      <c r="G998" s="12"/>
    </row>
    <row r="999" spans="3:7" ht="13" x14ac:dyDescent="0.15">
      <c r="C999" s="12"/>
      <c r="D999" s="12"/>
      <c r="E999" s="12"/>
      <c r="F999" s="12"/>
      <c r="G999" s="12"/>
    </row>
    <row r="1000" spans="3:7" ht="13" x14ac:dyDescent="0.15">
      <c r="C1000" s="12"/>
      <c r="D1000" s="12"/>
      <c r="E1000" s="12"/>
      <c r="F1000" s="12"/>
      <c r="G1000" s="12"/>
    </row>
    <row r="1001" spans="3:7" ht="13" x14ac:dyDescent="0.15">
      <c r="C1001" s="12"/>
      <c r="D1001" s="12"/>
      <c r="E1001" s="12"/>
      <c r="F1001" s="12"/>
      <c r="G1001" s="12"/>
    </row>
    <row r="1002" spans="3:7" ht="13" x14ac:dyDescent="0.15">
      <c r="C1002" s="12"/>
      <c r="D1002" s="12"/>
      <c r="E1002" s="12"/>
      <c r="F1002" s="12"/>
      <c r="G1002" s="12"/>
    </row>
    <row r="1003" spans="3:7" ht="13" x14ac:dyDescent="0.15">
      <c r="C1003" s="12"/>
      <c r="D1003" s="12"/>
      <c r="E1003" s="12"/>
      <c r="F1003" s="12"/>
      <c r="G1003" s="12"/>
    </row>
    <row r="1004" spans="3:7" ht="13" x14ac:dyDescent="0.15">
      <c r="C1004" s="12"/>
      <c r="D1004" s="12"/>
      <c r="E1004" s="12"/>
      <c r="F1004" s="12"/>
      <c r="G1004" s="12"/>
    </row>
    <row r="1005" spans="3:7" ht="13" x14ac:dyDescent="0.15">
      <c r="C1005" s="12"/>
      <c r="D1005" s="12"/>
      <c r="E1005" s="12"/>
      <c r="F1005" s="12"/>
      <c r="G1005" s="12"/>
    </row>
    <row r="1006" spans="3:7" ht="13" x14ac:dyDescent="0.15">
      <c r="C1006" s="12"/>
      <c r="D1006" s="12"/>
      <c r="E1006" s="12"/>
      <c r="F1006" s="12"/>
      <c r="G1006" s="12"/>
    </row>
    <row r="1007" spans="3:7" ht="13" x14ac:dyDescent="0.15">
      <c r="C1007" s="12"/>
      <c r="D1007" s="12"/>
      <c r="E1007" s="12"/>
      <c r="F1007" s="12"/>
      <c r="G1007" s="12"/>
    </row>
    <row r="1008" spans="3:7" ht="13" x14ac:dyDescent="0.15">
      <c r="C1008" s="12"/>
      <c r="D1008" s="12"/>
      <c r="E1008" s="12"/>
      <c r="F1008" s="12"/>
      <c r="G1008" s="12"/>
    </row>
    <row r="1009" spans="3:7" ht="13" x14ac:dyDescent="0.15">
      <c r="C1009" s="12"/>
      <c r="D1009" s="12"/>
      <c r="E1009" s="12"/>
      <c r="F1009" s="12"/>
      <c r="G1009" s="12"/>
    </row>
    <row r="1010" spans="3:7" ht="13" x14ac:dyDescent="0.15">
      <c r="C1010" s="12"/>
      <c r="D1010" s="12"/>
      <c r="E1010" s="12"/>
      <c r="F1010" s="12"/>
      <c r="G1010" s="12"/>
    </row>
    <row r="1011" spans="3:7" ht="13" x14ac:dyDescent="0.15">
      <c r="C1011" s="12"/>
      <c r="D1011" s="12"/>
      <c r="E1011" s="12"/>
      <c r="F1011" s="12"/>
      <c r="G1011" s="12"/>
    </row>
    <row r="1012" spans="3:7" ht="13" x14ac:dyDescent="0.15">
      <c r="C1012" s="12"/>
      <c r="D1012" s="12"/>
      <c r="E1012" s="12"/>
      <c r="F1012" s="12"/>
      <c r="G1012" s="12"/>
    </row>
    <row r="1013" spans="3:7" ht="13" x14ac:dyDescent="0.15">
      <c r="C1013" s="12"/>
      <c r="D1013" s="12"/>
      <c r="E1013" s="12"/>
      <c r="F1013" s="12"/>
      <c r="G1013" s="12"/>
    </row>
    <row r="1014" spans="3:7" ht="13" x14ac:dyDescent="0.15">
      <c r="C1014" s="12"/>
      <c r="D1014" s="12"/>
      <c r="E1014" s="12"/>
      <c r="F1014" s="12"/>
      <c r="G1014" s="12"/>
    </row>
    <row r="1015" spans="3:7" ht="13" x14ac:dyDescent="0.15">
      <c r="C1015" s="12"/>
      <c r="D1015" s="12"/>
      <c r="E1015" s="12"/>
      <c r="F1015" s="12"/>
      <c r="G1015" s="12"/>
    </row>
    <row r="1016" spans="3:7" ht="13" x14ac:dyDescent="0.15">
      <c r="C1016" s="12"/>
      <c r="D1016" s="12"/>
      <c r="E1016" s="12"/>
      <c r="F1016" s="12"/>
      <c r="G1016" s="12"/>
    </row>
    <row r="1017" spans="3:7" ht="13" x14ac:dyDescent="0.15">
      <c r="C1017" s="12"/>
      <c r="D1017" s="12"/>
      <c r="E1017" s="12"/>
      <c r="F1017" s="12"/>
      <c r="G1017" s="12"/>
    </row>
    <row r="1018" spans="3:7" ht="13" x14ac:dyDescent="0.15">
      <c r="C1018" s="12"/>
      <c r="D1018" s="12"/>
      <c r="E1018" s="12"/>
      <c r="F1018" s="12"/>
      <c r="G1018" s="12"/>
    </row>
    <row r="1019" spans="3:7" ht="13" x14ac:dyDescent="0.15">
      <c r="C1019" s="12"/>
      <c r="D1019" s="12"/>
      <c r="E1019" s="12"/>
      <c r="F1019" s="12"/>
      <c r="G1019" s="12"/>
    </row>
    <row r="1020" spans="3:7" ht="13" x14ac:dyDescent="0.15">
      <c r="C1020" s="12"/>
      <c r="D1020" s="12"/>
      <c r="E1020" s="12"/>
      <c r="F1020" s="12"/>
      <c r="G1020" s="12"/>
    </row>
    <row r="1021" spans="3:7" ht="13" x14ac:dyDescent="0.15">
      <c r="C1021" s="12"/>
      <c r="D1021" s="12"/>
      <c r="E1021" s="12"/>
      <c r="F1021" s="12"/>
      <c r="G1021" s="12"/>
    </row>
    <row r="1022" spans="3:7" ht="13" x14ac:dyDescent="0.15">
      <c r="C1022" s="12"/>
      <c r="D1022" s="12"/>
      <c r="E1022" s="12"/>
      <c r="F1022" s="12"/>
      <c r="G1022" s="12"/>
    </row>
    <row r="1023" spans="3:7" ht="13" x14ac:dyDescent="0.15">
      <c r="C1023" s="12"/>
      <c r="D1023" s="12"/>
      <c r="E1023" s="12"/>
      <c r="F1023" s="12"/>
      <c r="G1023" s="12"/>
    </row>
    <row r="1024" spans="3:7" ht="13" x14ac:dyDescent="0.15">
      <c r="C1024" s="12"/>
      <c r="D1024" s="12"/>
      <c r="E1024" s="12"/>
      <c r="F1024" s="12"/>
      <c r="G1024" s="12"/>
    </row>
    <row r="1025" spans="3:7" ht="13" x14ac:dyDescent="0.15">
      <c r="C1025" s="12"/>
      <c r="D1025" s="12"/>
      <c r="E1025" s="12"/>
      <c r="F1025" s="12"/>
      <c r="G1025" s="12"/>
    </row>
    <row r="1026" spans="3:7" ht="13" x14ac:dyDescent="0.15">
      <c r="C1026" s="12"/>
      <c r="D1026" s="12"/>
      <c r="E1026" s="12"/>
      <c r="F1026" s="12"/>
      <c r="G1026" s="12"/>
    </row>
    <row r="1027" spans="3:7" ht="13" x14ac:dyDescent="0.15">
      <c r="C1027" s="12"/>
      <c r="D1027" s="12"/>
      <c r="E1027" s="12"/>
      <c r="F1027" s="12"/>
      <c r="G1027" s="12"/>
    </row>
    <row r="1028" spans="3:7" ht="13" x14ac:dyDescent="0.15">
      <c r="C1028" s="12"/>
      <c r="D1028" s="12"/>
      <c r="E1028" s="12"/>
      <c r="F1028" s="12"/>
      <c r="G1028" s="12"/>
    </row>
    <row r="1029" spans="3:7" ht="13" x14ac:dyDescent="0.15">
      <c r="C1029" s="12"/>
      <c r="D1029" s="12"/>
      <c r="E1029" s="12"/>
      <c r="F1029" s="12"/>
      <c r="G1029" s="12"/>
    </row>
    <row r="1030" spans="3:7" ht="13" x14ac:dyDescent="0.15">
      <c r="C1030" s="12"/>
      <c r="D1030" s="12"/>
      <c r="E1030" s="12"/>
      <c r="F1030" s="12"/>
      <c r="G1030" s="12"/>
    </row>
    <row r="1031" spans="3:7" ht="13" x14ac:dyDescent="0.15">
      <c r="C1031" s="12"/>
      <c r="D1031" s="12"/>
      <c r="E1031" s="12"/>
      <c r="F1031" s="12"/>
      <c r="G1031" s="12"/>
    </row>
    <row r="1032" spans="3:7" ht="13" x14ac:dyDescent="0.15">
      <c r="C1032" s="12"/>
      <c r="D1032" s="12"/>
      <c r="E1032" s="12"/>
      <c r="F1032" s="12"/>
      <c r="G1032" s="12"/>
    </row>
    <row r="1033" spans="3:7" ht="13" x14ac:dyDescent="0.15">
      <c r="C1033" s="12"/>
      <c r="D1033" s="12"/>
      <c r="E1033" s="12"/>
      <c r="F1033" s="12"/>
      <c r="G1033" s="12"/>
    </row>
    <row r="1034" spans="3:7" ht="13" x14ac:dyDescent="0.15">
      <c r="C1034" s="12"/>
      <c r="D1034" s="12"/>
      <c r="E1034" s="12"/>
      <c r="F1034" s="12"/>
      <c r="G1034" s="12"/>
    </row>
    <row r="1035" spans="3:7" ht="13" x14ac:dyDescent="0.15">
      <c r="C1035" s="12"/>
      <c r="D1035" s="12"/>
      <c r="E1035" s="12"/>
      <c r="F1035" s="12"/>
      <c r="G1035" s="12"/>
    </row>
    <row r="1036" spans="3:7" ht="13" x14ac:dyDescent="0.15">
      <c r="C1036" s="12"/>
      <c r="D1036" s="12"/>
      <c r="E1036" s="12"/>
      <c r="F1036" s="12"/>
      <c r="G1036" s="12"/>
    </row>
    <row r="1037" spans="3:7" ht="13" x14ac:dyDescent="0.15">
      <c r="C1037" s="12"/>
      <c r="D1037" s="12"/>
      <c r="E1037" s="12"/>
      <c r="F1037" s="12"/>
      <c r="G1037" s="12"/>
    </row>
    <row r="1038" spans="3:7" ht="13" x14ac:dyDescent="0.15">
      <c r="C1038" s="12"/>
      <c r="D1038" s="12"/>
      <c r="E1038" s="12"/>
      <c r="F1038" s="12"/>
      <c r="G1038" s="12"/>
    </row>
    <row r="1039" spans="3:7" ht="13" x14ac:dyDescent="0.15">
      <c r="C1039" s="12"/>
      <c r="D1039" s="12"/>
      <c r="E1039" s="12"/>
      <c r="F1039" s="12"/>
      <c r="G1039" s="12"/>
    </row>
    <row r="1040" spans="3:7" ht="13" x14ac:dyDescent="0.15">
      <c r="C1040" s="12"/>
      <c r="D1040" s="12"/>
      <c r="E1040" s="12"/>
      <c r="F1040" s="12"/>
      <c r="G1040" s="12"/>
    </row>
    <row r="1041" spans="3:7" ht="13" x14ac:dyDescent="0.15">
      <c r="C1041" s="12"/>
      <c r="D1041" s="12"/>
      <c r="E1041" s="12"/>
      <c r="F1041" s="12"/>
      <c r="G1041" s="12"/>
    </row>
    <row r="1042" spans="3:7" ht="13" x14ac:dyDescent="0.15">
      <c r="C1042" s="12"/>
      <c r="D1042" s="12"/>
      <c r="E1042" s="12"/>
      <c r="F1042" s="12"/>
      <c r="G1042" s="12"/>
    </row>
    <row r="1043" spans="3:7" ht="13" x14ac:dyDescent="0.15">
      <c r="C1043" s="12"/>
      <c r="D1043" s="12"/>
      <c r="E1043" s="12"/>
      <c r="F1043" s="12"/>
      <c r="G1043" s="12"/>
    </row>
    <row r="1044" spans="3:7" ht="13" x14ac:dyDescent="0.15">
      <c r="C1044" s="12"/>
      <c r="D1044" s="12"/>
      <c r="E1044" s="12"/>
      <c r="F1044" s="12"/>
      <c r="G1044" s="12"/>
    </row>
    <row r="1045" spans="3:7" ht="13" x14ac:dyDescent="0.15">
      <c r="C1045" s="12"/>
      <c r="D1045" s="12"/>
      <c r="E1045" s="12"/>
      <c r="F1045" s="12"/>
      <c r="G1045" s="12"/>
    </row>
    <row r="1046" spans="3:7" ht="13" x14ac:dyDescent="0.15">
      <c r="C1046" s="12"/>
      <c r="D1046" s="12"/>
      <c r="E1046" s="12"/>
      <c r="F1046" s="12"/>
      <c r="G1046" s="12"/>
    </row>
    <row r="1047" spans="3:7" ht="13" x14ac:dyDescent="0.15">
      <c r="C1047" s="12"/>
      <c r="D1047" s="12"/>
      <c r="E1047" s="12"/>
      <c r="F1047" s="12"/>
      <c r="G1047" s="12"/>
    </row>
    <row r="1048" spans="3:7" ht="13" x14ac:dyDescent="0.15">
      <c r="C1048" s="12"/>
      <c r="D1048" s="12"/>
      <c r="E1048" s="12"/>
      <c r="F1048" s="12"/>
      <c r="G1048" s="12"/>
    </row>
    <row r="1049" spans="3:7" ht="13" x14ac:dyDescent="0.15">
      <c r="C1049" s="12"/>
      <c r="D1049" s="12"/>
      <c r="E1049" s="12"/>
      <c r="F1049" s="12"/>
      <c r="G1049" s="12"/>
    </row>
    <row r="1050" spans="3:7" ht="13" x14ac:dyDescent="0.15">
      <c r="C1050" s="12"/>
      <c r="D1050" s="12"/>
      <c r="E1050" s="12"/>
      <c r="F1050" s="12"/>
      <c r="G1050" s="12"/>
    </row>
    <row r="1051" spans="3:7" ht="13" x14ac:dyDescent="0.15">
      <c r="C1051" s="12"/>
      <c r="D1051" s="12"/>
      <c r="E1051" s="12"/>
      <c r="F1051" s="12"/>
      <c r="G1051" s="12"/>
    </row>
    <row r="1052" spans="3:7" ht="13" x14ac:dyDescent="0.15">
      <c r="C1052" s="12"/>
      <c r="D1052" s="12"/>
      <c r="E1052" s="12"/>
      <c r="F1052" s="12"/>
      <c r="G1052" s="12"/>
    </row>
    <row r="1053" spans="3:7" ht="13" x14ac:dyDescent="0.15">
      <c r="C1053" s="12"/>
      <c r="D1053" s="12"/>
      <c r="E1053" s="12"/>
      <c r="F1053" s="12"/>
      <c r="G1053" s="12"/>
    </row>
    <row r="1054" spans="3:7" ht="13" x14ac:dyDescent="0.15">
      <c r="C1054" s="12"/>
      <c r="D1054" s="12"/>
      <c r="E1054" s="12"/>
      <c r="F1054" s="12"/>
      <c r="G1054" s="12"/>
    </row>
    <row r="1055" spans="3:7" ht="13" x14ac:dyDescent="0.15">
      <c r="C1055" s="12"/>
      <c r="D1055" s="12"/>
      <c r="E1055" s="12"/>
      <c r="F1055" s="12"/>
      <c r="G1055" s="12"/>
    </row>
    <row r="1056" spans="3:7" ht="13" x14ac:dyDescent="0.15">
      <c r="C1056" s="12"/>
      <c r="D1056" s="12"/>
      <c r="E1056" s="12"/>
      <c r="F1056" s="12"/>
      <c r="G1056" s="12"/>
    </row>
    <row r="1057" spans="3:7" ht="13" x14ac:dyDescent="0.15">
      <c r="C1057" s="12"/>
      <c r="D1057" s="12"/>
      <c r="E1057" s="12"/>
      <c r="F1057" s="12"/>
      <c r="G1057" s="12"/>
    </row>
    <row r="1058" spans="3:7" ht="13" x14ac:dyDescent="0.15">
      <c r="C1058" s="12"/>
      <c r="D1058" s="12"/>
      <c r="E1058" s="12"/>
      <c r="F1058" s="12"/>
      <c r="G1058" s="12"/>
    </row>
    <row r="1059" spans="3:7" ht="13" x14ac:dyDescent="0.15">
      <c r="C1059" s="12"/>
      <c r="D1059" s="12"/>
      <c r="E1059" s="12"/>
      <c r="F1059" s="12"/>
      <c r="G1059" s="12"/>
    </row>
    <row r="1060" spans="3:7" ht="13" x14ac:dyDescent="0.15">
      <c r="C1060" s="12"/>
      <c r="D1060" s="12"/>
      <c r="E1060" s="12"/>
      <c r="F1060" s="12"/>
      <c r="G1060" s="12"/>
    </row>
    <row r="1061" spans="3:7" ht="13" x14ac:dyDescent="0.15">
      <c r="C1061" s="12"/>
      <c r="D1061" s="12"/>
      <c r="E1061" s="12"/>
      <c r="F1061" s="12"/>
      <c r="G1061" s="12"/>
    </row>
    <row r="1062" spans="3:7" ht="13" x14ac:dyDescent="0.15">
      <c r="C1062" s="12"/>
      <c r="D1062" s="12"/>
      <c r="E1062" s="12"/>
      <c r="F1062" s="12"/>
      <c r="G1062" s="12"/>
    </row>
    <row r="1063" spans="3:7" ht="13" x14ac:dyDescent="0.15">
      <c r="C1063" s="12"/>
      <c r="D1063" s="12"/>
      <c r="E1063" s="12"/>
      <c r="F1063" s="12"/>
      <c r="G1063" s="12"/>
    </row>
    <row r="1064" spans="3:7" ht="13" x14ac:dyDescent="0.15">
      <c r="C1064" s="12"/>
      <c r="D1064" s="12"/>
      <c r="E1064" s="12"/>
      <c r="F1064" s="12"/>
      <c r="G1064" s="12"/>
    </row>
    <row r="1065" spans="3:7" ht="13" x14ac:dyDescent="0.15">
      <c r="C1065" s="12"/>
      <c r="D1065" s="12"/>
      <c r="E1065" s="12"/>
      <c r="F1065" s="12"/>
      <c r="G1065" s="12"/>
    </row>
    <row r="1066" spans="3:7" ht="13" x14ac:dyDescent="0.15">
      <c r="C1066" s="12"/>
      <c r="D1066" s="12"/>
      <c r="E1066" s="12"/>
      <c r="F1066" s="12"/>
      <c r="G1066" s="12"/>
    </row>
    <row r="1067" spans="3:7" ht="13" x14ac:dyDescent="0.15">
      <c r="C1067" s="12"/>
      <c r="D1067" s="12"/>
      <c r="E1067" s="12"/>
      <c r="F1067" s="12"/>
      <c r="G1067" s="12"/>
    </row>
    <row r="1068" spans="3:7" ht="13" x14ac:dyDescent="0.15">
      <c r="C1068" s="12"/>
      <c r="D1068" s="12"/>
      <c r="E1068" s="12"/>
      <c r="F1068" s="12"/>
      <c r="G1068" s="12"/>
    </row>
    <row r="1069" spans="3:7" ht="13" x14ac:dyDescent="0.15">
      <c r="C1069" s="12"/>
      <c r="D1069" s="12"/>
      <c r="E1069" s="12"/>
      <c r="F1069" s="12"/>
      <c r="G1069" s="12"/>
    </row>
    <row r="1070" spans="3:7" ht="13" x14ac:dyDescent="0.15">
      <c r="C1070" s="12"/>
      <c r="D1070" s="12"/>
      <c r="E1070" s="12"/>
      <c r="F1070" s="12"/>
      <c r="G1070" s="12"/>
    </row>
    <row r="1071" spans="3:7" ht="13" x14ac:dyDescent="0.15">
      <c r="C1071" s="12"/>
      <c r="D1071" s="12"/>
      <c r="E1071" s="12"/>
      <c r="F1071" s="12"/>
      <c r="G1071" s="12"/>
    </row>
    <row r="1072" spans="3:7" ht="13" x14ac:dyDescent="0.15">
      <c r="C1072" s="12"/>
      <c r="D1072" s="12"/>
      <c r="E1072" s="12"/>
      <c r="F1072" s="12"/>
      <c r="G1072" s="12"/>
    </row>
    <row r="1073" spans="3:7" ht="13" x14ac:dyDescent="0.15">
      <c r="C1073" s="12"/>
      <c r="D1073" s="12"/>
      <c r="E1073" s="12"/>
      <c r="F1073" s="12"/>
      <c r="G1073" s="12"/>
    </row>
    <row r="1074" spans="3:7" ht="13" x14ac:dyDescent="0.15">
      <c r="C1074" s="12"/>
      <c r="D1074" s="12"/>
      <c r="E1074" s="12"/>
      <c r="F1074" s="12"/>
      <c r="G1074" s="12"/>
    </row>
    <row r="1075" spans="3:7" ht="13" x14ac:dyDescent="0.15">
      <c r="C1075" s="12"/>
      <c r="D1075" s="12"/>
      <c r="E1075" s="12"/>
      <c r="F1075" s="12"/>
      <c r="G1075" s="12"/>
    </row>
    <row r="1076" spans="3:7" ht="13" x14ac:dyDescent="0.15">
      <c r="C1076" s="12"/>
      <c r="D1076" s="12"/>
      <c r="E1076" s="12"/>
      <c r="F1076" s="12"/>
      <c r="G1076" s="12"/>
    </row>
    <row r="1077" spans="3:7" ht="13" x14ac:dyDescent="0.15">
      <c r="C1077" s="12"/>
      <c r="D1077" s="12"/>
      <c r="E1077" s="12"/>
      <c r="F1077" s="12"/>
      <c r="G1077" s="12"/>
    </row>
    <row r="1078" spans="3:7" ht="13" x14ac:dyDescent="0.15">
      <c r="C1078" s="12"/>
      <c r="D1078" s="12"/>
      <c r="E1078" s="12"/>
      <c r="F1078" s="12"/>
      <c r="G1078" s="12"/>
    </row>
    <row r="1079" spans="3:7" ht="13" x14ac:dyDescent="0.15">
      <c r="C1079" s="12"/>
      <c r="D1079" s="12"/>
      <c r="E1079" s="12"/>
      <c r="F1079" s="12"/>
      <c r="G1079" s="12"/>
    </row>
    <row r="1080" spans="3:7" ht="13" x14ac:dyDescent="0.15">
      <c r="C1080" s="12"/>
      <c r="D1080" s="12"/>
      <c r="E1080" s="12"/>
      <c r="F1080" s="12"/>
      <c r="G1080" s="12"/>
    </row>
    <row r="1081" spans="3:7" ht="13" x14ac:dyDescent="0.15">
      <c r="C1081" s="12"/>
      <c r="D1081" s="12"/>
      <c r="E1081" s="12"/>
      <c r="F1081" s="12"/>
      <c r="G1081" s="12"/>
    </row>
    <row r="1082" spans="3:7" ht="13" x14ac:dyDescent="0.15">
      <c r="C1082" s="12"/>
      <c r="D1082" s="12"/>
      <c r="E1082" s="12"/>
      <c r="F1082" s="12"/>
      <c r="G1082" s="12"/>
    </row>
    <row r="1083" spans="3:7" ht="13" x14ac:dyDescent="0.15">
      <c r="C1083" s="12"/>
      <c r="D1083" s="12"/>
      <c r="E1083" s="12"/>
      <c r="F1083" s="12"/>
      <c r="G1083" s="12"/>
    </row>
    <row r="1084" spans="3:7" ht="13" x14ac:dyDescent="0.15">
      <c r="C1084" s="12"/>
      <c r="D1084" s="12"/>
      <c r="E1084" s="12"/>
      <c r="F1084" s="12"/>
      <c r="G1084" s="12"/>
    </row>
    <row r="1085" spans="3:7" ht="13" x14ac:dyDescent="0.15">
      <c r="C1085" s="12"/>
      <c r="D1085" s="12"/>
      <c r="E1085" s="12"/>
      <c r="F1085" s="12"/>
      <c r="G1085" s="12"/>
    </row>
    <row r="1086" spans="3:7" ht="13" x14ac:dyDescent="0.15">
      <c r="C1086" s="12"/>
      <c r="D1086" s="12"/>
      <c r="E1086" s="12"/>
      <c r="F1086" s="12"/>
      <c r="G1086" s="12"/>
    </row>
    <row r="1087" spans="3:7" ht="13" x14ac:dyDescent="0.15">
      <c r="C1087" s="12"/>
      <c r="D1087" s="12"/>
      <c r="E1087" s="12"/>
      <c r="F1087" s="12"/>
      <c r="G1087" s="12"/>
    </row>
    <row r="1088" spans="3:7" ht="13" x14ac:dyDescent="0.15">
      <c r="C1088" s="12"/>
      <c r="D1088" s="12"/>
      <c r="E1088" s="12"/>
      <c r="F1088" s="12"/>
      <c r="G1088" s="12"/>
    </row>
    <row r="1089" spans="3:7" ht="13" x14ac:dyDescent="0.15">
      <c r="C1089" s="12"/>
      <c r="D1089" s="12"/>
      <c r="E1089" s="12"/>
      <c r="F1089" s="12"/>
      <c r="G1089" s="12"/>
    </row>
    <row r="1090" spans="3:7" ht="13" x14ac:dyDescent="0.15">
      <c r="C1090" s="12"/>
      <c r="D1090" s="12"/>
      <c r="E1090" s="12"/>
      <c r="F1090" s="12"/>
      <c r="G1090" s="12"/>
    </row>
    <row r="1091" spans="3:7" ht="13" x14ac:dyDescent="0.15">
      <c r="C1091" s="12"/>
      <c r="D1091" s="12"/>
      <c r="E1091" s="12"/>
      <c r="F1091" s="12"/>
      <c r="G1091" s="12"/>
    </row>
    <row r="1092" spans="3:7" ht="13" x14ac:dyDescent="0.15">
      <c r="C1092" s="12"/>
      <c r="D1092" s="12"/>
      <c r="E1092" s="12"/>
      <c r="F1092" s="12"/>
      <c r="G1092" s="12"/>
    </row>
    <row r="1093" spans="3:7" ht="13" x14ac:dyDescent="0.15">
      <c r="C1093" s="12"/>
      <c r="D1093" s="12"/>
      <c r="E1093" s="12"/>
      <c r="F1093" s="12"/>
      <c r="G1093" s="12"/>
    </row>
    <row r="1094" spans="3:7" ht="13" x14ac:dyDescent="0.15">
      <c r="C1094" s="12"/>
      <c r="D1094" s="12"/>
      <c r="E1094" s="12"/>
      <c r="F1094" s="12"/>
      <c r="G1094" s="12"/>
    </row>
    <row r="1095" spans="3:7" ht="13" x14ac:dyDescent="0.15">
      <c r="C1095" s="12"/>
      <c r="D1095" s="12"/>
      <c r="E1095" s="12"/>
      <c r="F1095" s="12"/>
      <c r="G1095" s="12"/>
    </row>
    <row r="1096" spans="3:7" ht="13" x14ac:dyDescent="0.15">
      <c r="C1096" s="12"/>
      <c r="D1096" s="12"/>
      <c r="E1096" s="12"/>
      <c r="F1096" s="12"/>
      <c r="G1096" s="12"/>
    </row>
    <row r="1097" spans="3:7" ht="13" x14ac:dyDescent="0.15">
      <c r="C1097" s="12"/>
      <c r="D1097" s="12"/>
      <c r="E1097" s="12"/>
      <c r="F1097" s="12"/>
      <c r="G1097" s="12"/>
    </row>
    <row r="1098" spans="3:7" ht="13" x14ac:dyDescent="0.15">
      <c r="C1098" s="12"/>
      <c r="D1098" s="12"/>
      <c r="E1098" s="12"/>
      <c r="F1098" s="12"/>
      <c r="G1098" s="12"/>
    </row>
    <row r="1099" spans="3:7" ht="13" x14ac:dyDescent="0.15">
      <c r="C1099" s="12"/>
      <c r="D1099" s="12"/>
      <c r="E1099" s="12"/>
      <c r="F1099" s="12"/>
      <c r="G1099" s="12"/>
    </row>
    <row r="1100" spans="3:7" ht="13" x14ac:dyDescent="0.15">
      <c r="C1100" s="12"/>
      <c r="D1100" s="12"/>
      <c r="E1100" s="12"/>
      <c r="F1100" s="12"/>
      <c r="G1100" s="12"/>
    </row>
    <row r="1101" spans="3:7" ht="13" x14ac:dyDescent="0.15">
      <c r="C1101" s="12"/>
      <c r="D1101" s="12"/>
      <c r="E1101" s="12"/>
      <c r="F1101" s="12"/>
      <c r="G1101" s="12"/>
    </row>
    <row r="1102" spans="3:7" ht="13" x14ac:dyDescent="0.15">
      <c r="C1102" s="12"/>
      <c r="D1102" s="12"/>
      <c r="E1102" s="12"/>
      <c r="F1102" s="12"/>
      <c r="G1102" s="12"/>
    </row>
    <row r="1103" spans="3:7" ht="13" x14ac:dyDescent="0.15">
      <c r="C1103" s="12"/>
      <c r="D1103" s="12"/>
      <c r="E1103" s="12"/>
      <c r="F1103" s="12"/>
      <c r="G1103" s="12"/>
    </row>
    <row r="1104" spans="3:7" ht="13" x14ac:dyDescent="0.15">
      <c r="C1104" s="12"/>
      <c r="D1104" s="12"/>
      <c r="E1104" s="12"/>
      <c r="F1104" s="12"/>
      <c r="G1104" s="12"/>
    </row>
    <row r="1105" spans="3:7" ht="13" x14ac:dyDescent="0.15">
      <c r="C1105" s="12"/>
      <c r="D1105" s="12"/>
      <c r="E1105" s="12"/>
      <c r="F1105" s="12"/>
      <c r="G1105" s="12"/>
    </row>
    <row r="1106" spans="3:7" ht="13" x14ac:dyDescent="0.15">
      <c r="C1106" s="12"/>
      <c r="D1106" s="12"/>
      <c r="E1106" s="12"/>
      <c r="F1106" s="12"/>
      <c r="G1106" s="12"/>
    </row>
    <row r="1107" spans="3:7" ht="13" x14ac:dyDescent="0.15">
      <c r="C1107" s="12"/>
      <c r="D1107" s="12"/>
      <c r="E1107" s="12"/>
      <c r="F1107" s="12"/>
      <c r="G1107" s="12"/>
    </row>
    <row r="1108" spans="3:7" ht="13" x14ac:dyDescent="0.15">
      <c r="C1108" s="12"/>
      <c r="D1108" s="12"/>
      <c r="E1108" s="12"/>
      <c r="F1108" s="12"/>
      <c r="G1108" s="12"/>
    </row>
    <row r="1109" spans="3:7" ht="13" x14ac:dyDescent="0.15">
      <c r="C1109" s="12"/>
      <c r="D1109" s="12"/>
      <c r="E1109" s="12"/>
      <c r="F1109" s="12"/>
      <c r="G1109" s="12"/>
    </row>
    <row r="1110" spans="3:7" ht="13" x14ac:dyDescent="0.15">
      <c r="C1110" s="12"/>
      <c r="D1110" s="12"/>
      <c r="E1110" s="12"/>
      <c r="F1110" s="12"/>
      <c r="G1110" s="12"/>
    </row>
    <row r="1111" spans="3:7" ht="13" x14ac:dyDescent="0.15">
      <c r="C1111" s="12"/>
      <c r="D1111" s="12"/>
      <c r="E1111" s="12"/>
      <c r="F1111" s="12"/>
      <c r="G1111" s="12"/>
    </row>
    <row r="1112" spans="3:7" ht="13" x14ac:dyDescent="0.15">
      <c r="C1112" s="12"/>
      <c r="D1112" s="12"/>
      <c r="E1112" s="12"/>
      <c r="F1112" s="12"/>
      <c r="G1112" s="12"/>
    </row>
    <row r="1113" spans="3:7" ht="13" x14ac:dyDescent="0.15">
      <c r="C1113" s="12"/>
      <c r="D1113" s="12"/>
      <c r="E1113" s="12"/>
      <c r="F1113" s="12"/>
      <c r="G1113" s="12"/>
    </row>
    <row r="1114" spans="3:7" ht="13" x14ac:dyDescent="0.15">
      <c r="C1114" s="12"/>
      <c r="D1114" s="12"/>
      <c r="E1114" s="12"/>
      <c r="F1114" s="12"/>
      <c r="G1114" s="12"/>
    </row>
    <row r="1115" spans="3:7" ht="13" x14ac:dyDescent="0.15">
      <c r="C1115" s="12"/>
      <c r="D1115" s="12"/>
      <c r="E1115" s="12"/>
      <c r="F1115" s="12"/>
      <c r="G1115" s="12"/>
    </row>
    <row r="1116" spans="3:7" ht="13" x14ac:dyDescent="0.15">
      <c r="C1116" s="12"/>
      <c r="D1116" s="12"/>
      <c r="E1116" s="12"/>
      <c r="F1116" s="12"/>
      <c r="G1116" s="12"/>
    </row>
    <row r="1117" spans="3:7" ht="13" x14ac:dyDescent="0.15">
      <c r="C1117" s="12"/>
      <c r="D1117" s="12"/>
      <c r="E1117" s="12"/>
      <c r="F1117" s="12"/>
      <c r="G1117" s="12"/>
    </row>
    <row r="1118" spans="3:7" ht="13" x14ac:dyDescent="0.15">
      <c r="C1118" s="12"/>
      <c r="D1118" s="12"/>
      <c r="E1118" s="12"/>
      <c r="F1118" s="12"/>
      <c r="G1118" s="12"/>
    </row>
    <row r="1119" spans="3:7" ht="13" x14ac:dyDescent="0.15">
      <c r="C1119" s="12"/>
      <c r="D1119" s="12"/>
      <c r="E1119" s="12"/>
      <c r="F1119" s="12"/>
      <c r="G1119" s="12"/>
    </row>
    <row r="1120" spans="3:7" ht="13" x14ac:dyDescent="0.15">
      <c r="C1120" s="12"/>
      <c r="D1120" s="12"/>
      <c r="E1120" s="12"/>
      <c r="F1120" s="12"/>
      <c r="G1120" s="12"/>
    </row>
    <row r="1121" spans="3:7" ht="13" x14ac:dyDescent="0.15">
      <c r="C1121" s="12"/>
      <c r="D1121" s="12"/>
      <c r="E1121" s="12"/>
      <c r="F1121" s="12"/>
      <c r="G1121" s="12"/>
    </row>
    <row r="1122" spans="3:7" ht="13" x14ac:dyDescent="0.15">
      <c r="C1122" s="12"/>
      <c r="D1122" s="12"/>
      <c r="E1122" s="12"/>
      <c r="F1122" s="12"/>
      <c r="G1122" s="12"/>
    </row>
    <row r="1123" spans="3:7" ht="13" x14ac:dyDescent="0.15">
      <c r="C1123" s="12"/>
      <c r="D1123" s="12"/>
      <c r="E1123" s="12"/>
      <c r="F1123" s="12"/>
      <c r="G1123" s="12"/>
    </row>
    <row r="1124" spans="3:7" ht="13" x14ac:dyDescent="0.15">
      <c r="C1124" s="12"/>
      <c r="D1124" s="12"/>
      <c r="E1124" s="12"/>
      <c r="F1124" s="12"/>
      <c r="G1124" s="12"/>
    </row>
    <row r="1125" spans="3:7" ht="13" x14ac:dyDescent="0.15">
      <c r="C1125" s="12"/>
      <c r="D1125" s="12"/>
      <c r="E1125" s="12"/>
      <c r="F1125" s="12"/>
      <c r="G1125" s="12"/>
    </row>
    <row r="1126" spans="3:7" ht="13" x14ac:dyDescent="0.15">
      <c r="C1126" s="12"/>
      <c r="D1126" s="12"/>
      <c r="E1126" s="12"/>
      <c r="F1126" s="12"/>
      <c r="G1126" s="12"/>
    </row>
    <row r="1127" spans="3:7" ht="13" x14ac:dyDescent="0.15">
      <c r="C1127" s="12"/>
      <c r="D1127" s="12"/>
      <c r="E1127" s="12"/>
      <c r="F1127" s="12"/>
      <c r="G1127" s="12"/>
    </row>
    <row r="1128" spans="3:7" ht="13" x14ac:dyDescent="0.15">
      <c r="C1128" s="12"/>
      <c r="D1128" s="12"/>
      <c r="E1128" s="12"/>
      <c r="F1128" s="12"/>
      <c r="G1128" s="12"/>
    </row>
    <row r="1129" spans="3:7" ht="13" x14ac:dyDescent="0.15">
      <c r="C1129" s="12"/>
      <c r="D1129" s="12"/>
      <c r="E1129" s="12"/>
      <c r="F1129" s="12"/>
      <c r="G1129" s="12"/>
    </row>
    <row r="1130" spans="3:7" ht="13" x14ac:dyDescent="0.15">
      <c r="C1130" s="12"/>
      <c r="D1130" s="12"/>
      <c r="E1130" s="12"/>
      <c r="F1130" s="12"/>
      <c r="G1130" s="12"/>
    </row>
    <row r="1131" spans="3:7" ht="13" x14ac:dyDescent="0.15">
      <c r="C1131" s="12"/>
      <c r="D1131" s="12"/>
      <c r="E1131" s="12"/>
      <c r="F1131" s="12"/>
      <c r="G1131" s="12"/>
    </row>
    <row r="1132" spans="3:7" ht="13" x14ac:dyDescent="0.15">
      <c r="C1132" s="12"/>
      <c r="D1132" s="12"/>
      <c r="E1132" s="12"/>
      <c r="F1132" s="12"/>
      <c r="G1132" s="12"/>
    </row>
    <row r="1133" spans="3:7" ht="13" x14ac:dyDescent="0.15">
      <c r="C1133" s="12"/>
      <c r="D1133" s="12"/>
      <c r="E1133" s="12"/>
      <c r="F1133" s="12"/>
      <c r="G1133" s="12"/>
    </row>
    <row r="1134" spans="3:7" ht="13" x14ac:dyDescent="0.15">
      <c r="C1134" s="12"/>
      <c r="D1134" s="12"/>
      <c r="E1134" s="12"/>
      <c r="F1134" s="12"/>
      <c r="G1134" s="12"/>
    </row>
    <row r="1135" spans="3:7" ht="13" x14ac:dyDescent="0.15">
      <c r="C1135" s="12"/>
      <c r="D1135" s="12"/>
      <c r="E1135" s="12"/>
      <c r="F1135" s="12"/>
      <c r="G1135" s="12"/>
    </row>
    <row r="1136" spans="3:7" ht="13" x14ac:dyDescent="0.15">
      <c r="C1136" s="12"/>
      <c r="D1136" s="12"/>
      <c r="E1136" s="12"/>
      <c r="F1136" s="12"/>
      <c r="G1136" s="12"/>
    </row>
    <row r="1137" spans="3:7" ht="13" x14ac:dyDescent="0.15">
      <c r="C1137" s="12"/>
      <c r="D1137" s="12"/>
      <c r="E1137" s="12"/>
      <c r="F1137" s="12"/>
      <c r="G1137" s="12"/>
    </row>
    <row r="1138" spans="3:7" ht="13" x14ac:dyDescent="0.15">
      <c r="C1138" s="12"/>
      <c r="D1138" s="12"/>
      <c r="E1138" s="12"/>
      <c r="F1138" s="12"/>
      <c r="G1138" s="12"/>
    </row>
    <row r="1139" spans="3:7" ht="13" x14ac:dyDescent="0.15">
      <c r="C1139" s="12"/>
      <c r="D1139" s="12"/>
      <c r="E1139" s="12"/>
      <c r="F1139" s="12"/>
      <c r="G1139" s="12"/>
    </row>
    <row r="1140" spans="3:7" ht="13" x14ac:dyDescent="0.15">
      <c r="C1140" s="12"/>
      <c r="D1140" s="12"/>
      <c r="E1140" s="12"/>
      <c r="F1140" s="12"/>
      <c r="G1140" s="12"/>
    </row>
    <row r="1141" spans="3:7" ht="13" x14ac:dyDescent="0.15">
      <c r="C1141" s="12"/>
      <c r="D1141" s="12"/>
      <c r="E1141" s="12"/>
      <c r="F1141" s="12"/>
      <c r="G1141" s="12"/>
    </row>
    <row r="1142" spans="3:7" ht="13" x14ac:dyDescent="0.15">
      <c r="C1142" s="12"/>
      <c r="D1142" s="12"/>
      <c r="E1142" s="12"/>
      <c r="F1142" s="12"/>
      <c r="G1142" s="12"/>
    </row>
    <row r="1143" spans="3:7" ht="13" x14ac:dyDescent="0.15">
      <c r="C1143" s="12"/>
      <c r="D1143" s="12"/>
      <c r="E1143" s="12"/>
      <c r="F1143" s="12"/>
      <c r="G1143" s="12"/>
    </row>
    <row r="1144" spans="3:7" ht="13" x14ac:dyDescent="0.15">
      <c r="C1144" s="12"/>
      <c r="D1144" s="12"/>
      <c r="E1144" s="12"/>
      <c r="F1144" s="12"/>
      <c r="G1144" s="12"/>
    </row>
    <row r="1145" spans="3:7" ht="13" x14ac:dyDescent="0.15">
      <c r="C1145" s="12"/>
      <c r="D1145" s="12"/>
      <c r="E1145" s="12"/>
      <c r="F1145" s="12"/>
      <c r="G1145" s="12"/>
    </row>
    <row r="1146" spans="3:7" ht="13" x14ac:dyDescent="0.15">
      <c r="C1146" s="12"/>
      <c r="D1146" s="12"/>
      <c r="E1146" s="12"/>
      <c r="F1146" s="12"/>
      <c r="G1146" s="12"/>
    </row>
    <row r="1147" spans="3:7" ht="13" x14ac:dyDescent="0.15">
      <c r="C1147" s="12"/>
      <c r="D1147" s="12"/>
      <c r="E1147" s="12"/>
      <c r="F1147" s="12"/>
      <c r="G1147" s="12"/>
    </row>
    <row r="1148" spans="3:7" ht="13" x14ac:dyDescent="0.15">
      <c r="C1148" s="12"/>
      <c r="D1148" s="12"/>
      <c r="E1148" s="12"/>
      <c r="F1148" s="12"/>
      <c r="G1148" s="12"/>
    </row>
    <row r="1149" spans="3:7" ht="13" x14ac:dyDescent="0.15">
      <c r="C1149" s="12"/>
      <c r="D1149" s="12"/>
      <c r="E1149" s="12"/>
      <c r="F1149" s="12"/>
      <c r="G1149" s="12"/>
    </row>
    <row r="1150" spans="3:7" ht="13" x14ac:dyDescent="0.15">
      <c r="C1150" s="12"/>
      <c r="D1150" s="12"/>
      <c r="E1150" s="12"/>
      <c r="F1150" s="12"/>
      <c r="G1150" s="12"/>
    </row>
    <row r="1151" spans="3:7" ht="13" x14ac:dyDescent="0.15">
      <c r="C1151" s="12"/>
      <c r="D1151" s="12"/>
      <c r="E1151" s="12"/>
      <c r="F1151" s="12"/>
      <c r="G1151" s="12"/>
    </row>
    <row r="1152" spans="3:7" ht="13" x14ac:dyDescent="0.15">
      <c r="C1152" s="12"/>
      <c r="D1152" s="12"/>
      <c r="E1152" s="12"/>
      <c r="F1152" s="12"/>
      <c r="G1152" s="12"/>
    </row>
    <row r="1153" spans="3:7" ht="13" x14ac:dyDescent="0.15">
      <c r="C1153" s="12"/>
      <c r="D1153" s="12"/>
      <c r="E1153" s="12"/>
      <c r="F1153" s="12"/>
      <c r="G1153" s="12"/>
    </row>
    <row r="1154" spans="3:7" ht="13" x14ac:dyDescent="0.15">
      <c r="C1154" s="12"/>
      <c r="D1154" s="12"/>
      <c r="E1154" s="12"/>
      <c r="F1154" s="12"/>
      <c r="G1154" s="12"/>
    </row>
    <row r="1155" spans="3:7" ht="13" x14ac:dyDescent="0.15">
      <c r="C1155" s="12"/>
      <c r="D1155" s="12"/>
      <c r="E1155" s="12"/>
      <c r="F1155" s="12"/>
      <c r="G1155" s="12"/>
    </row>
    <row r="1156" spans="3:7" ht="13" x14ac:dyDescent="0.15">
      <c r="C1156" s="12"/>
      <c r="D1156" s="12"/>
      <c r="E1156" s="12"/>
      <c r="F1156" s="12"/>
      <c r="G1156" s="12"/>
    </row>
    <row r="1157" spans="3:7" ht="13" x14ac:dyDescent="0.15">
      <c r="C1157" s="12"/>
      <c r="D1157" s="12"/>
      <c r="E1157" s="12"/>
      <c r="F1157" s="12"/>
      <c r="G1157" s="12"/>
    </row>
    <row r="1158" spans="3:7" ht="13" x14ac:dyDescent="0.15">
      <c r="C1158" s="12"/>
      <c r="D1158" s="12"/>
      <c r="E1158" s="12"/>
      <c r="F1158" s="12"/>
      <c r="G1158" s="12"/>
    </row>
    <row r="1159" spans="3:7" ht="13" x14ac:dyDescent="0.15">
      <c r="C1159" s="12"/>
      <c r="D1159" s="12"/>
      <c r="E1159" s="12"/>
      <c r="F1159" s="12"/>
      <c r="G1159" s="12"/>
    </row>
    <row r="1160" spans="3:7" ht="13" x14ac:dyDescent="0.15">
      <c r="C1160" s="12"/>
      <c r="D1160" s="12"/>
      <c r="E1160" s="12"/>
      <c r="F1160" s="12"/>
      <c r="G1160" s="12"/>
    </row>
    <row r="1161" spans="3:7" ht="13" x14ac:dyDescent="0.15">
      <c r="C1161" s="12"/>
      <c r="D1161" s="12"/>
      <c r="E1161" s="12"/>
      <c r="F1161" s="12"/>
      <c r="G1161" s="12"/>
    </row>
    <row r="1162" spans="3:7" ht="13" x14ac:dyDescent="0.15">
      <c r="C1162" s="12"/>
      <c r="D1162" s="12"/>
      <c r="E1162" s="12"/>
      <c r="F1162" s="12"/>
      <c r="G1162" s="12"/>
    </row>
    <row r="1163" spans="3:7" ht="13" x14ac:dyDescent="0.15">
      <c r="C1163" s="12"/>
      <c r="D1163" s="12"/>
      <c r="E1163" s="12"/>
      <c r="F1163" s="12"/>
      <c r="G1163" s="12"/>
    </row>
    <row r="1164" spans="3:7" ht="13" x14ac:dyDescent="0.15">
      <c r="C1164" s="12"/>
      <c r="D1164" s="12"/>
      <c r="E1164" s="12"/>
      <c r="F1164" s="12"/>
      <c r="G1164" s="12"/>
    </row>
    <row r="1165" spans="3:7" ht="13" x14ac:dyDescent="0.15">
      <c r="C1165" s="12"/>
      <c r="D1165" s="12"/>
      <c r="E1165" s="12"/>
      <c r="F1165" s="12"/>
      <c r="G1165" s="12"/>
    </row>
    <row r="1166" spans="3:7" ht="13" x14ac:dyDescent="0.15">
      <c r="C1166" s="12"/>
      <c r="D1166" s="12"/>
      <c r="E1166" s="12"/>
      <c r="F1166" s="12"/>
      <c r="G1166" s="12"/>
    </row>
    <row r="1167" spans="3:7" ht="13" x14ac:dyDescent="0.15">
      <c r="C1167" s="12"/>
      <c r="D1167" s="12"/>
      <c r="E1167" s="12"/>
      <c r="F1167" s="12"/>
      <c r="G1167" s="12"/>
    </row>
    <row r="1168" spans="3:7" ht="13" x14ac:dyDescent="0.15">
      <c r="C1168" s="12"/>
      <c r="D1168" s="12"/>
      <c r="E1168" s="12"/>
      <c r="F1168" s="12"/>
      <c r="G1168" s="12"/>
    </row>
    <row r="1169" spans="3:7" ht="13" x14ac:dyDescent="0.15">
      <c r="C1169" s="12"/>
      <c r="D1169" s="12"/>
      <c r="E1169" s="12"/>
      <c r="F1169" s="12"/>
      <c r="G1169" s="12"/>
    </row>
    <row r="1170" spans="3:7" ht="13" x14ac:dyDescent="0.15">
      <c r="C1170" s="12"/>
      <c r="D1170" s="12"/>
      <c r="E1170" s="12"/>
      <c r="F1170" s="12"/>
      <c r="G1170" s="12"/>
    </row>
    <row r="1171" spans="3:7" ht="13" x14ac:dyDescent="0.15">
      <c r="C1171" s="12"/>
      <c r="D1171" s="12"/>
      <c r="E1171" s="12"/>
      <c r="F1171" s="12"/>
      <c r="G1171" s="12"/>
    </row>
    <row r="1172" spans="3:7" ht="13" x14ac:dyDescent="0.15">
      <c r="C1172" s="12"/>
      <c r="D1172" s="12"/>
      <c r="E1172" s="12"/>
      <c r="F1172" s="12"/>
      <c r="G1172" s="12"/>
    </row>
    <row r="1173" spans="3:7" ht="13" x14ac:dyDescent="0.15">
      <c r="C1173" s="12"/>
      <c r="D1173" s="12"/>
      <c r="E1173" s="12"/>
      <c r="F1173" s="12"/>
      <c r="G1173" s="12"/>
    </row>
    <row r="1174" spans="3:7" ht="13" x14ac:dyDescent="0.15">
      <c r="C1174" s="12"/>
      <c r="D1174" s="12"/>
      <c r="E1174" s="12"/>
      <c r="F1174" s="12"/>
      <c r="G1174" s="12"/>
    </row>
    <row r="1175" spans="3:7" ht="13" x14ac:dyDescent="0.15">
      <c r="C1175" s="12"/>
      <c r="D1175" s="12"/>
      <c r="E1175" s="12"/>
      <c r="F1175" s="12"/>
      <c r="G1175" s="12"/>
    </row>
    <row r="1176" spans="3:7" ht="13" x14ac:dyDescent="0.15">
      <c r="C1176" s="12"/>
      <c r="D1176" s="12"/>
      <c r="E1176" s="12"/>
      <c r="F1176" s="12"/>
      <c r="G1176" s="12"/>
    </row>
    <row r="1177" spans="3:7" ht="13" x14ac:dyDescent="0.15">
      <c r="C1177" s="12"/>
      <c r="D1177" s="12"/>
      <c r="E1177" s="12"/>
      <c r="F1177" s="12"/>
      <c r="G1177" s="12"/>
    </row>
    <row r="1178" spans="3:7" ht="13" x14ac:dyDescent="0.15">
      <c r="C1178" s="12"/>
      <c r="D1178" s="12"/>
      <c r="E1178" s="12"/>
      <c r="F1178" s="12"/>
      <c r="G1178" s="12"/>
    </row>
    <row r="1179" spans="3:7" ht="13" x14ac:dyDescent="0.15">
      <c r="C1179" s="12"/>
      <c r="D1179" s="12"/>
      <c r="E1179" s="12"/>
      <c r="F1179" s="12"/>
      <c r="G1179" s="12"/>
    </row>
    <row r="1180" spans="3:7" ht="13" x14ac:dyDescent="0.15">
      <c r="C1180" s="12"/>
      <c r="D1180" s="12"/>
      <c r="E1180" s="12"/>
      <c r="F1180" s="12"/>
      <c r="G1180" s="12"/>
    </row>
    <row r="1181" spans="3:7" ht="13" x14ac:dyDescent="0.15">
      <c r="C1181" s="12"/>
      <c r="D1181" s="12"/>
      <c r="E1181" s="12"/>
      <c r="F1181" s="12"/>
      <c r="G1181" s="12"/>
    </row>
    <row r="1182" spans="3:7" ht="13" x14ac:dyDescent="0.15">
      <c r="C1182" s="12"/>
      <c r="D1182" s="12"/>
      <c r="E1182" s="12"/>
      <c r="F1182" s="12"/>
      <c r="G1182" s="12"/>
    </row>
    <row r="1183" spans="3:7" ht="13" x14ac:dyDescent="0.15">
      <c r="C1183" s="12"/>
      <c r="D1183" s="12"/>
      <c r="E1183" s="12"/>
      <c r="F1183" s="12"/>
      <c r="G1183" s="12"/>
    </row>
    <row r="1184" spans="3:7" ht="13" x14ac:dyDescent="0.15">
      <c r="C1184" s="12"/>
      <c r="D1184" s="12"/>
      <c r="E1184" s="12"/>
      <c r="F1184" s="12"/>
      <c r="G1184" s="12"/>
    </row>
    <row r="1185" spans="3:7" ht="13" x14ac:dyDescent="0.15">
      <c r="C1185" s="12"/>
      <c r="D1185" s="12"/>
      <c r="E1185" s="12"/>
      <c r="F1185" s="12"/>
      <c r="G1185" s="12"/>
    </row>
    <row r="1186" spans="3:7" ht="13" x14ac:dyDescent="0.15">
      <c r="C1186" s="12"/>
      <c r="D1186" s="12"/>
      <c r="E1186" s="12"/>
      <c r="F1186" s="12"/>
      <c r="G1186" s="12"/>
    </row>
    <row r="1187" spans="3:7" ht="13" x14ac:dyDescent="0.15">
      <c r="C1187" s="12"/>
      <c r="D1187" s="12"/>
      <c r="E1187" s="12"/>
      <c r="F1187" s="12"/>
      <c r="G1187" s="12"/>
    </row>
    <row r="1188" spans="3:7" ht="13" x14ac:dyDescent="0.15">
      <c r="C1188" s="12"/>
      <c r="D1188" s="12"/>
      <c r="E1188" s="12"/>
      <c r="F1188" s="12"/>
      <c r="G1188" s="12"/>
    </row>
    <row r="1189" spans="3:7" ht="13" x14ac:dyDescent="0.15">
      <c r="C1189" s="12"/>
      <c r="D1189" s="12"/>
      <c r="E1189" s="12"/>
      <c r="F1189" s="12"/>
      <c r="G1189" s="12"/>
    </row>
    <row r="1190" spans="3:7" ht="13" x14ac:dyDescent="0.15">
      <c r="C1190" s="12"/>
      <c r="D1190" s="12"/>
      <c r="E1190" s="12"/>
      <c r="F1190" s="12"/>
      <c r="G1190" s="12"/>
    </row>
    <row r="1191" spans="3:7" ht="13" x14ac:dyDescent="0.15">
      <c r="C1191" s="12"/>
      <c r="D1191" s="12"/>
      <c r="E1191" s="12"/>
      <c r="F1191" s="12"/>
      <c r="G1191" s="12"/>
    </row>
    <row r="1192" spans="3:7" ht="13" x14ac:dyDescent="0.15">
      <c r="C1192" s="12"/>
      <c r="D1192" s="12"/>
      <c r="E1192" s="12"/>
      <c r="F1192" s="12"/>
      <c r="G1192" s="12"/>
    </row>
    <row r="1193" spans="3:7" ht="13" x14ac:dyDescent="0.15">
      <c r="C1193" s="12"/>
      <c r="D1193" s="12"/>
      <c r="E1193" s="12"/>
      <c r="F1193" s="12"/>
      <c r="G1193" s="12"/>
    </row>
    <row r="1194" spans="3:7" ht="13" x14ac:dyDescent="0.15">
      <c r="C1194" s="12"/>
      <c r="D1194" s="12"/>
      <c r="E1194" s="12"/>
      <c r="F1194" s="12"/>
      <c r="G1194" s="12"/>
    </row>
    <row r="1195" spans="3:7" ht="13" x14ac:dyDescent="0.15">
      <c r="C1195" s="12"/>
      <c r="D1195" s="12"/>
      <c r="E1195" s="12"/>
      <c r="F1195" s="12"/>
      <c r="G1195" s="12"/>
    </row>
    <row r="1196" spans="3:7" ht="13" x14ac:dyDescent="0.15">
      <c r="C1196" s="12"/>
      <c r="D1196" s="12"/>
      <c r="E1196" s="12"/>
      <c r="F1196" s="12"/>
      <c r="G1196" s="12"/>
    </row>
    <row r="1197" spans="3:7" ht="13" x14ac:dyDescent="0.15">
      <c r="C1197" s="12"/>
      <c r="D1197" s="12"/>
      <c r="E1197" s="12"/>
      <c r="F1197" s="12"/>
      <c r="G1197" s="12"/>
    </row>
    <row r="1198" spans="3:7" ht="13" x14ac:dyDescent="0.15">
      <c r="C1198" s="12"/>
      <c r="D1198" s="12"/>
      <c r="E1198" s="12"/>
      <c r="F1198" s="12"/>
      <c r="G1198" s="12"/>
    </row>
    <row r="1199" spans="3:7" ht="13" x14ac:dyDescent="0.15">
      <c r="C1199" s="12"/>
      <c r="D1199" s="12"/>
      <c r="E1199" s="12"/>
      <c r="F1199" s="12"/>
      <c r="G1199" s="12"/>
    </row>
    <row r="1200" spans="3:7" ht="13" x14ac:dyDescent="0.15">
      <c r="C1200" s="12"/>
      <c r="D1200" s="12"/>
      <c r="E1200" s="12"/>
      <c r="F1200" s="12"/>
      <c r="G1200" s="12"/>
    </row>
    <row r="1201" spans="3:7" ht="13" x14ac:dyDescent="0.15">
      <c r="C1201" s="12"/>
      <c r="D1201" s="12"/>
      <c r="E1201" s="12"/>
      <c r="F1201" s="12"/>
      <c r="G1201" s="12"/>
    </row>
    <row r="1202" spans="3:7" ht="13" x14ac:dyDescent="0.15">
      <c r="C1202" s="12"/>
      <c r="D1202" s="12"/>
      <c r="E1202" s="12"/>
      <c r="F1202" s="12"/>
      <c r="G1202" s="12"/>
    </row>
    <row r="1203" spans="3:7" ht="13" x14ac:dyDescent="0.15">
      <c r="C1203" s="12"/>
      <c r="D1203" s="12"/>
      <c r="E1203" s="12"/>
      <c r="F1203" s="12"/>
      <c r="G1203" s="12"/>
    </row>
    <row r="1204" spans="3:7" ht="13" x14ac:dyDescent="0.15">
      <c r="C1204" s="12"/>
      <c r="D1204" s="12"/>
      <c r="E1204" s="12"/>
      <c r="F1204" s="12"/>
      <c r="G1204" s="12"/>
    </row>
    <row r="1205" spans="3:7" ht="13" x14ac:dyDescent="0.15">
      <c r="C1205" s="12"/>
      <c r="D1205" s="12"/>
      <c r="E1205" s="12"/>
      <c r="F1205" s="12"/>
      <c r="G1205" s="12"/>
    </row>
    <row r="1206" spans="3:7" ht="13" x14ac:dyDescent="0.15">
      <c r="C1206" s="12"/>
      <c r="D1206" s="12"/>
      <c r="E1206" s="12"/>
      <c r="F1206" s="12"/>
      <c r="G1206" s="12"/>
    </row>
    <row r="1207" spans="3:7" ht="13" x14ac:dyDescent="0.15">
      <c r="C1207" s="12"/>
      <c r="D1207" s="12"/>
      <c r="E1207" s="12"/>
      <c r="F1207" s="12"/>
      <c r="G1207" s="12"/>
    </row>
    <row r="1208" spans="3:7" ht="13" x14ac:dyDescent="0.15">
      <c r="C1208" s="12"/>
      <c r="D1208" s="12"/>
      <c r="E1208" s="12"/>
      <c r="F1208" s="12"/>
      <c r="G1208" s="12"/>
    </row>
    <row r="1209" spans="3:7" ht="13" x14ac:dyDescent="0.15">
      <c r="C1209" s="12"/>
      <c r="D1209" s="12"/>
      <c r="E1209" s="12"/>
      <c r="F1209" s="12"/>
      <c r="G1209" s="12"/>
    </row>
    <row r="1210" spans="3:7" ht="13" x14ac:dyDescent="0.15">
      <c r="C1210" s="12"/>
      <c r="D1210" s="12"/>
      <c r="E1210" s="12"/>
      <c r="F1210" s="12"/>
      <c r="G1210" s="12"/>
    </row>
    <row r="1211" spans="3:7" ht="13" x14ac:dyDescent="0.15">
      <c r="C1211" s="12"/>
      <c r="D1211" s="12"/>
      <c r="E1211" s="12"/>
      <c r="F1211" s="12"/>
      <c r="G1211" s="12"/>
    </row>
    <row r="1212" spans="3:7" ht="13" x14ac:dyDescent="0.15">
      <c r="C1212" s="12"/>
      <c r="D1212" s="12"/>
      <c r="E1212" s="12"/>
      <c r="F1212" s="12"/>
      <c r="G1212" s="12"/>
    </row>
    <row r="1213" spans="3:7" ht="13" x14ac:dyDescent="0.15">
      <c r="C1213" s="12"/>
      <c r="D1213" s="12"/>
      <c r="E1213" s="12"/>
      <c r="F1213" s="12"/>
      <c r="G1213" s="12"/>
    </row>
    <row r="1214" spans="3:7" ht="13" x14ac:dyDescent="0.15">
      <c r="C1214" s="12"/>
      <c r="D1214" s="12"/>
      <c r="E1214" s="12"/>
      <c r="F1214" s="12"/>
      <c r="G1214" s="12"/>
    </row>
    <row r="1215" spans="3:7" ht="13" x14ac:dyDescent="0.15">
      <c r="C1215" s="12"/>
      <c r="D1215" s="12"/>
      <c r="E1215" s="12"/>
      <c r="F1215" s="12"/>
      <c r="G1215" s="12"/>
    </row>
    <row r="1216" spans="3:7" ht="13" x14ac:dyDescent="0.15">
      <c r="C1216" s="12"/>
      <c r="D1216" s="12"/>
      <c r="E1216" s="12"/>
      <c r="F1216" s="12"/>
      <c r="G1216" s="12"/>
    </row>
    <row r="1217" spans="3:7" ht="13" x14ac:dyDescent="0.15">
      <c r="C1217" s="12"/>
      <c r="D1217" s="12"/>
      <c r="E1217" s="12"/>
      <c r="F1217" s="12"/>
      <c r="G1217" s="12"/>
    </row>
    <row r="1218" spans="3:7" ht="13" x14ac:dyDescent="0.15">
      <c r="C1218" s="12"/>
      <c r="D1218" s="12"/>
      <c r="E1218" s="12"/>
      <c r="F1218" s="12"/>
      <c r="G1218" s="12"/>
    </row>
    <row r="1219" spans="3:7" ht="13" x14ac:dyDescent="0.15">
      <c r="C1219" s="12"/>
      <c r="D1219" s="12"/>
      <c r="E1219" s="12"/>
      <c r="F1219" s="12"/>
      <c r="G1219" s="12"/>
    </row>
    <row r="1220" spans="3:7" ht="13" x14ac:dyDescent="0.15">
      <c r="C1220" s="12"/>
      <c r="D1220" s="12"/>
      <c r="E1220" s="12"/>
      <c r="F1220" s="12"/>
      <c r="G1220" s="12"/>
    </row>
    <row r="1221" spans="3:7" ht="13" x14ac:dyDescent="0.15">
      <c r="C1221" s="12"/>
      <c r="D1221" s="12"/>
      <c r="E1221" s="12"/>
      <c r="F1221" s="12"/>
      <c r="G1221" s="12"/>
    </row>
    <row r="1222" spans="3:7" ht="13" x14ac:dyDescent="0.15">
      <c r="C1222" s="12"/>
      <c r="D1222" s="12"/>
      <c r="E1222" s="12"/>
      <c r="F1222" s="12"/>
      <c r="G1222" s="12"/>
    </row>
    <row r="1223" spans="3:7" ht="13" x14ac:dyDescent="0.15">
      <c r="C1223" s="12"/>
      <c r="D1223" s="12"/>
      <c r="E1223" s="12"/>
      <c r="F1223" s="12"/>
      <c r="G1223" s="12"/>
    </row>
    <row r="1224" spans="3:7" ht="13" x14ac:dyDescent="0.15">
      <c r="C1224" s="12"/>
      <c r="D1224" s="12"/>
      <c r="E1224" s="12"/>
      <c r="F1224" s="12"/>
      <c r="G1224" s="12"/>
    </row>
    <row r="1225" spans="3:7" ht="13" x14ac:dyDescent="0.15">
      <c r="C1225" s="12"/>
      <c r="D1225" s="12"/>
      <c r="E1225" s="12"/>
      <c r="F1225" s="12"/>
      <c r="G1225" s="12"/>
    </row>
    <row r="1226" spans="3:7" ht="13" x14ac:dyDescent="0.15">
      <c r="C1226" s="12"/>
      <c r="D1226" s="12"/>
      <c r="E1226" s="12"/>
      <c r="F1226" s="12"/>
      <c r="G1226" s="12"/>
    </row>
    <row r="1227" spans="3:7" ht="13" x14ac:dyDescent="0.15">
      <c r="C1227" s="12"/>
      <c r="D1227" s="12"/>
      <c r="E1227" s="12"/>
      <c r="F1227" s="12"/>
      <c r="G1227" s="12"/>
    </row>
    <row r="1228" spans="3:7" ht="13" x14ac:dyDescent="0.15">
      <c r="C1228" s="12"/>
      <c r="D1228" s="12"/>
      <c r="E1228" s="12"/>
      <c r="F1228" s="12"/>
      <c r="G1228" s="12"/>
    </row>
    <row r="1229" spans="3:7" ht="13" x14ac:dyDescent="0.15">
      <c r="C1229" s="12"/>
      <c r="D1229" s="12"/>
      <c r="E1229" s="12"/>
      <c r="F1229" s="12"/>
      <c r="G1229" s="12"/>
    </row>
    <row r="1230" spans="3:7" ht="13" x14ac:dyDescent="0.15">
      <c r="C1230" s="12"/>
      <c r="D1230" s="12"/>
      <c r="E1230" s="12"/>
      <c r="F1230" s="12"/>
      <c r="G1230" s="12"/>
    </row>
    <row r="1231" spans="3:7" ht="13" x14ac:dyDescent="0.15">
      <c r="C1231" s="12"/>
      <c r="D1231" s="12"/>
      <c r="E1231" s="12"/>
      <c r="F1231" s="12"/>
      <c r="G1231" s="12"/>
    </row>
    <row r="1232" spans="3:7" ht="13" x14ac:dyDescent="0.15">
      <c r="C1232" s="12"/>
      <c r="D1232" s="12"/>
      <c r="E1232" s="12"/>
      <c r="F1232" s="12"/>
      <c r="G1232" s="12"/>
    </row>
    <row r="1233" spans="3:7" ht="13" x14ac:dyDescent="0.15">
      <c r="C1233" s="12"/>
      <c r="D1233" s="12"/>
      <c r="E1233" s="12"/>
      <c r="F1233" s="12"/>
      <c r="G1233" s="12"/>
    </row>
    <row r="1234" spans="3:7" ht="13" x14ac:dyDescent="0.15">
      <c r="C1234" s="12"/>
      <c r="D1234" s="12"/>
      <c r="E1234" s="12"/>
      <c r="F1234" s="12"/>
      <c r="G1234" s="12"/>
    </row>
    <row r="1235" spans="3:7" ht="13" x14ac:dyDescent="0.15">
      <c r="C1235" s="12"/>
      <c r="D1235" s="12"/>
      <c r="E1235" s="12"/>
      <c r="F1235" s="12"/>
      <c r="G1235" s="12"/>
    </row>
    <row r="1236" spans="3:7" ht="13" x14ac:dyDescent="0.15">
      <c r="C1236" s="12"/>
      <c r="D1236" s="12"/>
      <c r="E1236" s="12"/>
      <c r="F1236" s="12"/>
      <c r="G1236" s="12"/>
    </row>
    <row r="1237" spans="3:7" ht="13" x14ac:dyDescent="0.15">
      <c r="C1237" s="12"/>
      <c r="D1237" s="12"/>
      <c r="E1237" s="12"/>
      <c r="F1237" s="12"/>
      <c r="G1237" s="12"/>
    </row>
    <row r="1238" spans="3:7" ht="13" x14ac:dyDescent="0.15">
      <c r="C1238" s="12"/>
      <c r="D1238" s="12"/>
      <c r="E1238" s="12"/>
      <c r="F1238" s="12"/>
      <c r="G1238" s="12"/>
    </row>
    <row r="1239" spans="3:7" ht="13" x14ac:dyDescent="0.15">
      <c r="C1239" s="12"/>
      <c r="D1239" s="12"/>
      <c r="E1239" s="12"/>
      <c r="F1239" s="12"/>
      <c r="G1239" s="12"/>
    </row>
    <row r="1240" spans="3:7" ht="13" x14ac:dyDescent="0.15">
      <c r="C1240" s="12"/>
      <c r="D1240" s="12"/>
      <c r="E1240" s="12"/>
      <c r="F1240" s="12"/>
      <c r="G1240" s="12"/>
    </row>
    <row r="1241" spans="3:7" ht="13" x14ac:dyDescent="0.15">
      <c r="C1241" s="12"/>
      <c r="D1241" s="12"/>
      <c r="E1241" s="12"/>
      <c r="F1241" s="12"/>
      <c r="G1241" s="12"/>
    </row>
    <row r="1242" spans="3:7" ht="13" x14ac:dyDescent="0.15">
      <c r="C1242" s="12"/>
      <c r="D1242" s="12"/>
      <c r="E1242" s="12"/>
      <c r="F1242" s="12"/>
      <c r="G1242" s="12"/>
    </row>
    <row r="1243" spans="3:7" ht="13" x14ac:dyDescent="0.15">
      <c r="C1243" s="12"/>
      <c r="D1243" s="12"/>
      <c r="E1243" s="12"/>
      <c r="F1243" s="12"/>
      <c r="G1243" s="12"/>
    </row>
    <row r="1244" spans="3:7" ht="13" x14ac:dyDescent="0.15">
      <c r="C1244" s="12"/>
      <c r="D1244" s="12"/>
      <c r="E1244" s="12"/>
      <c r="F1244" s="12"/>
      <c r="G1244" s="12"/>
    </row>
    <row r="1245" spans="3:7" ht="13" x14ac:dyDescent="0.15">
      <c r="C1245" s="12"/>
      <c r="D1245" s="12"/>
      <c r="E1245" s="12"/>
      <c r="F1245" s="12"/>
      <c r="G1245" s="12"/>
    </row>
    <row r="1246" spans="3:7" ht="13" x14ac:dyDescent="0.15">
      <c r="C1246" s="12"/>
      <c r="D1246" s="12"/>
      <c r="E1246" s="12"/>
      <c r="F1246" s="12"/>
      <c r="G1246" s="12"/>
    </row>
    <row r="1247" spans="3:7" ht="13" x14ac:dyDescent="0.15">
      <c r="C1247" s="12"/>
      <c r="D1247" s="12"/>
      <c r="E1247" s="12"/>
      <c r="F1247" s="12"/>
      <c r="G1247" s="12"/>
    </row>
    <row r="1248" spans="3:7" ht="13" x14ac:dyDescent="0.15">
      <c r="C1248" s="12"/>
      <c r="D1248" s="12"/>
      <c r="E1248" s="12"/>
      <c r="F1248" s="12"/>
      <c r="G1248" s="12"/>
    </row>
    <row r="1249" spans="3:7" ht="13" x14ac:dyDescent="0.15">
      <c r="C1249" s="12"/>
      <c r="D1249" s="12"/>
      <c r="E1249" s="12"/>
      <c r="F1249" s="12"/>
      <c r="G1249" s="12"/>
    </row>
    <row r="1250" spans="3:7" ht="13" x14ac:dyDescent="0.15">
      <c r="C1250" s="12"/>
      <c r="D1250" s="12"/>
      <c r="E1250" s="12"/>
      <c r="F1250" s="12"/>
      <c r="G1250" s="12"/>
    </row>
    <row r="1251" spans="3:7" ht="13" x14ac:dyDescent="0.15">
      <c r="C1251" s="12"/>
      <c r="D1251" s="12"/>
      <c r="E1251" s="12"/>
      <c r="F1251" s="12"/>
      <c r="G1251" s="12"/>
    </row>
    <row r="1252" spans="3:7" ht="13" x14ac:dyDescent="0.15">
      <c r="C1252" s="12"/>
      <c r="D1252" s="12"/>
      <c r="E1252" s="12"/>
      <c r="F1252" s="12"/>
      <c r="G1252" s="12"/>
    </row>
    <row r="1253" spans="3:7" ht="13" x14ac:dyDescent="0.15">
      <c r="C1253" s="12"/>
      <c r="D1253" s="12"/>
      <c r="E1253" s="12"/>
      <c r="F1253" s="12"/>
      <c r="G1253" s="12"/>
    </row>
    <row r="1254" spans="3:7" ht="13" x14ac:dyDescent="0.15">
      <c r="C1254" s="12"/>
      <c r="D1254" s="12"/>
      <c r="E1254" s="12"/>
      <c r="F1254" s="12"/>
      <c r="G1254" s="12"/>
    </row>
    <row r="1255" spans="3:7" ht="13" x14ac:dyDescent="0.15">
      <c r="C1255" s="12"/>
      <c r="D1255" s="12"/>
      <c r="E1255" s="12"/>
      <c r="F1255" s="12"/>
      <c r="G1255" s="12"/>
    </row>
    <row r="1256" spans="3:7" ht="13" x14ac:dyDescent="0.15">
      <c r="C1256" s="12"/>
      <c r="D1256" s="12"/>
      <c r="E1256" s="12"/>
      <c r="F1256" s="12"/>
      <c r="G1256" s="12"/>
    </row>
    <row r="1257" spans="3:7" ht="13" x14ac:dyDescent="0.15">
      <c r="C1257" s="12"/>
      <c r="D1257" s="12"/>
      <c r="E1257" s="12"/>
      <c r="F1257" s="12"/>
      <c r="G1257" s="12"/>
    </row>
    <row r="1258" spans="3:7" ht="13" x14ac:dyDescent="0.15">
      <c r="C1258" s="12"/>
      <c r="D1258" s="12"/>
      <c r="E1258" s="12"/>
      <c r="F1258" s="12"/>
      <c r="G1258" s="12"/>
    </row>
    <row r="1259" spans="3:7" ht="13" x14ac:dyDescent="0.15">
      <c r="C1259" s="12"/>
      <c r="D1259" s="12"/>
      <c r="E1259" s="12"/>
      <c r="F1259" s="12"/>
      <c r="G1259" s="12"/>
    </row>
    <row r="1260" spans="3:7" ht="13" x14ac:dyDescent="0.15">
      <c r="C1260" s="12"/>
      <c r="D1260" s="12"/>
      <c r="E1260" s="12"/>
      <c r="F1260" s="12"/>
      <c r="G1260" s="12"/>
    </row>
    <row r="1261" spans="3:7" ht="13" x14ac:dyDescent="0.15">
      <c r="C1261" s="12"/>
      <c r="D1261" s="12"/>
      <c r="E1261" s="12"/>
      <c r="F1261" s="12"/>
      <c r="G1261" s="12"/>
    </row>
    <row r="1262" spans="3:7" ht="13" x14ac:dyDescent="0.15">
      <c r="C1262" s="12"/>
      <c r="D1262" s="12"/>
      <c r="E1262" s="12"/>
      <c r="F1262" s="12"/>
      <c r="G1262" s="12"/>
    </row>
    <row r="1263" spans="3:7" ht="13" x14ac:dyDescent="0.15">
      <c r="C1263" s="12"/>
      <c r="D1263" s="12"/>
      <c r="E1263" s="12"/>
      <c r="F1263" s="12"/>
      <c r="G1263" s="12"/>
    </row>
    <row r="1264" spans="3:7" ht="13" x14ac:dyDescent="0.15">
      <c r="C1264" s="12"/>
      <c r="D1264" s="12"/>
      <c r="E1264" s="12"/>
      <c r="F1264" s="12"/>
      <c r="G1264" s="12"/>
    </row>
    <row r="1265" spans="3:7" ht="13" x14ac:dyDescent="0.15">
      <c r="C1265" s="12"/>
      <c r="D1265" s="12"/>
      <c r="E1265" s="12"/>
      <c r="F1265" s="12"/>
      <c r="G1265" s="12"/>
    </row>
    <row r="1266" spans="3:7" ht="13" x14ac:dyDescent="0.15">
      <c r="C1266" s="12"/>
      <c r="D1266" s="12"/>
      <c r="E1266" s="12"/>
      <c r="F1266" s="12"/>
      <c r="G1266" s="12"/>
    </row>
    <row r="1267" spans="3:7" ht="13" x14ac:dyDescent="0.15">
      <c r="C1267" s="12"/>
      <c r="D1267" s="12"/>
      <c r="E1267" s="12"/>
      <c r="F1267" s="12"/>
      <c r="G1267" s="12"/>
    </row>
    <row r="1268" spans="3:7" ht="13" x14ac:dyDescent="0.15">
      <c r="C1268" s="12"/>
      <c r="D1268" s="12"/>
      <c r="E1268" s="12"/>
      <c r="F1268" s="12"/>
      <c r="G1268" s="12"/>
    </row>
    <row r="1269" spans="3:7" ht="13" x14ac:dyDescent="0.15">
      <c r="C1269" s="12"/>
      <c r="D1269" s="12"/>
      <c r="E1269" s="12"/>
      <c r="F1269" s="12"/>
      <c r="G1269" s="12"/>
    </row>
    <row r="1270" spans="3:7" ht="13" x14ac:dyDescent="0.15">
      <c r="C1270" s="12"/>
      <c r="D1270" s="12"/>
      <c r="E1270" s="12"/>
      <c r="F1270" s="12"/>
      <c r="G1270" s="12"/>
    </row>
    <row r="1271" spans="3:7" ht="13" x14ac:dyDescent="0.15">
      <c r="C1271" s="12"/>
      <c r="D1271" s="12"/>
      <c r="E1271" s="12"/>
      <c r="F1271" s="12"/>
      <c r="G1271" s="12"/>
    </row>
    <row r="1272" spans="3:7" ht="13" x14ac:dyDescent="0.15">
      <c r="C1272" s="12"/>
      <c r="D1272" s="12"/>
      <c r="E1272" s="12"/>
      <c r="F1272" s="12"/>
      <c r="G1272" s="12"/>
    </row>
    <row r="1273" spans="3:7" ht="13" x14ac:dyDescent="0.15">
      <c r="C1273" s="12"/>
      <c r="D1273" s="12"/>
      <c r="E1273" s="12"/>
      <c r="F1273" s="12"/>
      <c r="G1273" s="12"/>
    </row>
    <row r="1274" spans="3:7" ht="13" x14ac:dyDescent="0.15">
      <c r="C1274" s="12"/>
      <c r="D1274" s="12"/>
      <c r="E1274" s="12"/>
      <c r="F1274" s="12"/>
      <c r="G1274" s="12"/>
    </row>
    <row r="1275" spans="3:7" ht="13" x14ac:dyDescent="0.15">
      <c r="C1275" s="12"/>
      <c r="D1275" s="12"/>
      <c r="E1275" s="12"/>
      <c r="F1275" s="12"/>
      <c r="G1275" s="12"/>
    </row>
    <row r="1276" spans="3:7" ht="13" x14ac:dyDescent="0.15">
      <c r="C1276" s="12"/>
      <c r="D1276" s="12"/>
      <c r="E1276" s="12"/>
      <c r="F1276" s="12"/>
      <c r="G1276" s="12"/>
    </row>
    <row r="1277" spans="3:7" ht="13" x14ac:dyDescent="0.15">
      <c r="C1277" s="12"/>
      <c r="D1277" s="12"/>
      <c r="E1277" s="12"/>
      <c r="F1277" s="12"/>
      <c r="G1277" s="12"/>
    </row>
    <row r="1278" spans="3:7" ht="13" x14ac:dyDescent="0.15">
      <c r="C1278" s="12"/>
      <c r="D1278" s="12"/>
      <c r="E1278" s="12"/>
      <c r="F1278" s="12"/>
      <c r="G1278" s="12"/>
    </row>
    <row r="1279" spans="3:7" ht="13" x14ac:dyDescent="0.15">
      <c r="C1279" s="12"/>
      <c r="D1279" s="12"/>
      <c r="E1279" s="12"/>
      <c r="F1279" s="12"/>
      <c r="G1279" s="12"/>
    </row>
    <row r="1280" spans="3:7" ht="13" x14ac:dyDescent="0.15">
      <c r="C1280" s="12"/>
      <c r="D1280" s="12"/>
      <c r="E1280" s="12"/>
      <c r="F1280" s="12"/>
      <c r="G1280" s="12"/>
    </row>
    <row r="1281" spans="3:7" ht="13" x14ac:dyDescent="0.15">
      <c r="C1281" s="12"/>
      <c r="D1281" s="12"/>
      <c r="E1281" s="12"/>
      <c r="F1281" s="12"/>
      <c r="G1281" s="12"/>
    </row>
    <row r="1282" spans="3:7" ht="13" x14ac:dyDescent="0.15">
      <c r="C1282" s="12"/>
      <c r="D1282" s="12"/>
      <c r="E1282" s="12"/>
      <c r="F1282" s="12"/>
      <c r="G1282" s="12"/>
    </row>
    <row r="1283" spans="3:7" ht="13" x14ac:dyDescent="0.15">
      <c r="C1283" s="12"/>
      <c r="D1283" s="12"/>
      <c r="E1283" s="12"/>
      <c r="F1283" s="12"/>
      <c r="G1283" s="12"/>
    </row>
    <row r="1284" spans="3:7" ht="13" x14ac:dyDescent="0.15">
      <c r="C1284" s="12"/>
      <c r="D1284" s="12"/>
      <c r="E1284" s="12"/>
      <c r="F1284" s="12"/>
      <c r="G1284" s="12"/>
    </row>
    <row r="1285" spans="3:7" ht="13" x14ac:dyDescent="0.15">
      <c r="C1285" s="12"/>
      <c r="D1285" s="12"/>
      <c r="E1285" s="12"/>
      <c r="F1285" s="12"/>
      <c r="G1285" s="12"/>
    </row>
    <row r="1286" spans="3:7" ht="13" x14ac:dyDescent="0.15">
      <c r="C1286" s="12"/>
      <c r="D1286" s="12"/>
      <c r="E1286" s="12"/>
      <c r="F1286" s="12"/>
      <c r="G1286" s="12"/>
    </row>
    <row r="1287" spans="3:7" ht="13" x14ac:dyDescent="0.15">
      <c r="C1287" s="12"/>
      <c r="D1287" s="12"/>
      <c r="E1287" s="12"/>
      <c r="F1287" s="12"/>
      <c r="G1287" s="12"/>
    </row>
    <row r="1288" spans="3:7" ht="13" x14ac:dyDescent="0.15">
      <c r="C1288" s="12"/>
      <c r="D1288" s="12"/>
      <c r="E1288" s="12"/>
      <c r="F1288" s="12"/>
      <c r="G1288" s="12"/>
    </row>
    <row r="1289" spans="3:7" ht="13" x14ac:dyDescent="0.15">
      <c r="C1289" s="12"/>
      <c r="D1289" s="12"/>
      <c r="E1289" s="12"/>
      <c r="F1289" s="12"/>
      <c r="G1289" s="12"/>
    </row>
    <row r="1290" spans="3:7" ht="13" x14ac:dyDescent="0.15">
      <c r="C1290" s="12"/>
      <c r="D1290" s="12"/>
      <c r="E1290" s="12"/>
      <c r="F1290" s="12"/>
      <c r="G1290" s="12"/>
    </row>
    <row r="1291" spans="3:7" ht="13" x14ac:dyDescent="0.15">
      <c r="C1291" s="12"/>
      <c r="D1291" s="12"/>
      <c r="E1291" s="12"/>
      <c r="F1291" s="12"/>
      <c r="G1291" s="12"/>
    </row>
    <row r="1292" spans="3:7" ht="13" x14ac:dyDescent="0.15">
      <c r="C1292" s="12"/>
      <c r="D1292" s="12"/>
      <c r="E1292" s="12"/>
      <c r="F1292" s="12"/>
      <c r="G1292" s="12"/>
    </row>
    <row r="1293" spans="3:7" ht="13" x14ac:dyDescent="0.15">
      <c r="C1293" s="12"/>
      <c r="D1293" s="12"/>
      <c r="E1293" s="12"/>
      <c r="F1293" s="12"/>
      <c r="G1293" s="12"/>
    </row>
    <row r="1294" spans="3:7" ht="13" x14ac:dyDescent="0.15">
      <c r="C1294" s="12"/>
      <c r="D1294" s="12"/>
      <c r="E1294" s="12"/>
      <c r="F1294" s="12"/>
      <c r="G1294" s="12"/>
    </row>
    <row r="1295" spans="3:7" ht="13" x14ac:dyDescent="0.15">
      <c r="C1295" s="12"/>
      <c r="D1295" s="12"/>
      <c r="E1295" s="12"/>
      <c r="F1295" s="12"/>
      <c r="G1295" s="12"/>
    </row>
    <row r="1296" spans="3:7" ht="13" x14ac:dyDescent="0.15">
      <c r="C1296" s="12"/>
      <c r="D1296" s="12"/>
      <c r="E1296" s="12"/>
      <c r="F1296" s="12"/>
      <c r="G1296" s="12"/>
    </row>
    <row r="1297" spans="3:7" ht="13" x14ac:dyDescent="0.15">
      <c r="C1297" s="12"/>
      <c r="D1297" s="12"/>
      <c r="E1297" s="12"/>
      <c r="F1297" s="12"/>
      <c r="G1297" s="12"/>
    </row>
    <row r="1298" spans="3:7" ht="13" x14ac:dyDescent="0.15">
      <c r="C1298" s="12"/>
      <c r="D1298" s="12"/>
      <c r="E1298" s="12"/>
      <c r="F1298" s="12"/>
      <c r="G1298" s="12"/>
    </row>
    <row r="1299" spans="3:7" ht="13" x14ac:dyDescent="0.15">
      <c r="C1299" s="12"/>
      <c r="D1299" s="12"/>
      <c r="E1299" s="12"/>
      <c r="F1299" s="12"/>
      <c r="G1299" s="12"/>
    </row>
    <row r="1300" spans="3:7" ht="13" x14ac:dyDescent="0.15">
      <c r="C1300" s="12"/>
      <c r="D1300" s="12"/>
      <c r="E1300" s="12"/>
      <c r="F1300" s="12"/>
      <c r="G1300" s="12"/>
    </row>
    <row r="1301" spans="3:7" ht="13" x14ac:dyDescent="0.15">
      <c r="C1301" s="12"/>
      <c r="D1301" s="12"/>
      <c r="E1301" s="12"/>
      <c r="F1301" s="12"/>
      <c r="G1301" s="12"/>
    </row>
    <row r="1302" spans="3:7" ht="13" x14ac:dyDescent="0.15">
      <c r="C1302" s="12"/>
      <c r="D1302" s="12"/>
      <c r="E1302" s="12"/>
      <c r="F1302" s="12"/>
      <c r="G1302" s="12"/>
    </row>
    <row r="1303" spans="3:7" ht="13" x14ac:dyDescent="0.15">
      <c r="C1303" s="12"/>
      <c r="D1303" s="12"/>
      <c r="E1303" s="12"/>
      <c r="F1303" s="12"/>
      <c r="G1303" s="12"/>
    </row>
    <row r="1304" spans="3:7" ht="13" x14ac:dyDescent="0.15">
      <c r="C1304" s="12"/>
      <c r="D1304" s="12"/>
      <c r="E1304" s="12"/>
      <c r="F1304" s="12"/>
      <c r="G1304" s="12"/>
    </row>
    <row r="1305" spans="3:7" ht="13" x14ac:dyDescent="0.15">
      <c r="C1305" s="12"/>
      <c r="D1305" s="12"/>
      <c r="E1305" s="12"/>
      <c r="F1305" s="12"/>
      <c r="G1305" s="12"/>
    </row>
    <row r="1306" spans="3:7" ht="13" x14ac:dyDescent="0.15">
      <c r="C1306" s="12"/>
      <c r="D1306" s="12"/>
      <c r="E1306" s="12"/>
      <c r="F1306" s="12"/>
      <c r="G1306" s="12"/>
    </row>
    <row r="1307" spans="3:7" ht="13" x14ac:dyDescent="0.15">
      <c r="C1307" s="12"/>
      <c r="D1307" s="12"/>
      <c r="E1307" s="12"/>
      <c r="F1307" s="12"/>
      <c r="G1307" s="12"/>
    </row>
    <row r="1308" spans="3:7" ht="13" x14ac:dyDescent="0.15">
      <c r="C1308" s="12"/>
      <c r="D1308" s="12"/>
      <c r="E1308" s="12"/>
      <c r="F1308" s="12"/>
      <c r="G1308" s="12"/>
    </row>
    <row r="1309" spans="3:7" ht="13" x14ac:dyDescent="0.15">
      <c r="C1309" s="12"/>
      <c r="D1309" s="12"/>
      <c r="E1309" s="12"/>
      <c r="F1309" s="12"/>
      <c r="G1309" s="12"/>
    </row>
    <row r="1310" spans="3:7" ht="13" x14ac:dyDescent="0.15">
      <c r="C1310" s="12"/>
      <c r="D1310" s="12"/>
      <c r="E1310" s="12"/>
      <c r="F1310" s="12"/>
      <c r="G1310" s="12"/>
    </row>
    <row r="1311" spans="3:7" ht="13" x14ac:dyDescent="0.15">
      <c r="C1311" s="12"/>
      <c r="D1311" s="12"/>
      <c r="E1311" s="12"/>
      <c r="F1311" s="12"/>
      <c r="G1311" s="12"/>
    </row>
    <row r="1312" spans="3:7" ht="13" x14ac:dyDescent="0.15">
      <c r="C1312" s="12"/>
      <c r="D1312" s="12"/>
      <c r="E1312" s="12"/>
      <c r="F1312" s="12"/>
      <c r="G1312" s="12"/>
    </row>
    <row r="1313" spans="3:7" ht="13" x14ac:dyDescent="0.15">
      <c r="C1313" s="12"/>
      <c r="D1313" s="12"/>
      <c r="E1313" s="12"/>
      <c r="F1313" s="12"/>
      <c r="G1313" s="12"/>
    </row>
    <row r="1314" spans="3:7" ht="13" x14ac:dyDescent="0.15">
      <c r="C1314" s="12"/>
      <c r="D1314" s="12"/>
      <c r="E1314" s="12"/>
      <c r="F1314" s="12"/>
      <c r="G1314" s="12"/>
    </row>
    <row r="1315" spans="3:7" ht="13" x14ac:dyDescent="0.15">
      <c r="C1315" s="12"/>
      <c r="D1315" s="12"/>
      <c r="E1315" s="12"/>
      <c r="F1315" s="12"/>
      <c r="G1315" s="12"/>
    </row>
    <row r="1316" spans="3:7" ht="13" x14ac:dyDescent="0.15">
      <c r="C1316" s="12"/>
      <c r="D1316" s="12"/>
      <c r="E1316" s="12"/>
      <c r="F1316" s="12"/>
      <c r="G1316" s="12"/>
    </row>
    <row r="1317" spans="3:7" ht="13" x14ac:dyDescent="0.15">
      <c r="C1317" s="12"/>
      <c r="D1317" s="12"/>
      <c r="E1317" s="12"/>
      <c r="F1317" s="12"/>
      <c r="G1317" s="12"/>
    </row>
    <row r="1318" spans="3:7" ht="13" x14ac:dyDescent="0.15">
      <c r="C1318" s="12"/>
      <c r="D1318" s="12"/>
      <c r="E1318" s="12"/>
      <c r="F1318" s="12"/>
      <c r="G1318" s="12"/>
    </row>
    <row r="1319" spans="3:7" ht="13" x14ac:dyDescent="0.15">
      <c r="C1319" s="12"/>
      <c r="D1319" s="12"/>
      <c r="E1319" s="12"/>
      <c r="F1319" s="12"/>
      <c r="G1319" s="12"/>
    </row>
    <row r="1320" spans="3:7" ht="13" x14ac:dyDescent="0.15">
      <c r="C1320" s="12"/>
      <c r="D1320" s="12"/>
      <c r="E1320" s="12"/>
      <c r="F1320" s="12"/>
      <c r="G1320" s="12"/>
    </row>
    <row r="1321" spans="3:7" ht="13" x14ac:dyDescent="0.15">
      <c r="C1321" s="12"/>
      <c r="D1321" s="12"/>
      <c r="E1321" s="12"/>
      <c r="F1321" s="12"/>
      <c r="G1321" s="12"/>
    </row>
    <row r="1322" spans="3:7" ht="13" x14ac:dyDescent="0.15">
      <c r="C1322" s="12"/>
      <c r="D1322" s="12"/>
      <c r="E1322" s="12"/>
      <c r="F1322" s="12"/>
      <c r="G1322" s="12"/>
    </row>
    <row r="1323" spans="3:7" ht="13" x14ac:dyDescent="0.15">
      <c r="C1323" s="12"/>
      <c r="D1323" s="12"/>
      <c r="E1323" s="12"/>
      <c r="F1323" s="12"/>
      <c r="G1323" s="12"/>
    </row>
    <row r="1324" spans="3:7" ht="13" x14ac:dyDescent="0.15">
      <c r="C1324" s="12"/>
      <c r="D1324" s="12"/>
      <c r="E1324" s="12"/>
      <c r="F1324" s="12"/>
      <c r="G1324" s="12"/>
    </row>
    <row r="1325" spans="3:7" ht="13" x14ac:dyDescent="0.15">
      <c r="C1325" s="12"/>
      <c r="D1325" s="12"/>
      <c r="E1325" s="12"/>
      <c r="F1325" s="12"/>
      <c r="G1325" s="12"/>
    </row>
    <row r="1326" spans="3:7" ht="13" x14ac:dyDescent="0.15">
      <c r="C1326" s="12"/>
      <c r="D1326" s="12"/>
      <c r="E1326" s="12"/>
      <c r="F1326" s="12"/>
      <c r="G1326" s="12"/>
    </row>
    <row r="1327" spans="3:7" ht="13" x14ac:dyDescent="0.15">
      <c r="C1327" s="12"/>
      <c r="D1327" s="12"/>
      <c r="E1327" s="12"/>
      <c r="F1327" s="12"/>
      <c r="G1327" s="12"/>
    </row>
    <row r="1328" spans="3:7" ht="13" x14ac:dyDescent="0.15">
      <c r="C1328" s="12"/>
      <c r="D1328" s="12"/>
      <c r="E1328" s="12"/>
      <c r="F1328" s="12"/>
      <c r="G1328" s="12"/>
    </row>
    <row r="1329" spans="3:7" ht="13" x14ac:dyDescent="0.15">
      <c r="C1329" s="12"/>
      <c r="D1329" s="12"/>
      <c r="E1329" s="12"/>
      <c r="F1329" s="12"/>
      <c r="G1329" s="12"/>
    </row>
    <row r="1330" spans="3:7" ht="13" x14ac:dyDescent="0.15">
      <c r="C1330" s="12"/>
      <c r="D1330" s="12"/>
      <c r="E1330" s="12"/>
      <c r="F1330" s="12"/>
      <c r="G1330" s="12"/>
    </row>
    <row r="1331" spans="3:7" ht="13" x14ac:dyDescent="0.15">
      <c r="C1331" s="12"/>
      <c r="D1331" s="12"/>
      <c r="E1331" s="12"/>
      <c r="F1331" s="12"/>
      <c r="G1331" s="12"/>
    </row>
    <row r="1332" spans="3:7" ht="13" x14ac:dyDescent="0.15">
      <c r="C1332" s="12"/>
      <c r="D1332" s="12"/>
      <c r="E1332" s="12"/>
      <c r="F1332" s="12"/>
      <c r="G1332" s="12"/>
    </row>
    <row r="1333" spans="3:7" ht="13" x14ac:dyDescent="0.15">
      <c r="C1333" s="12"/>
      <c r="D1333" s="12"/>
      <c r="E1333" s="12"/>
      <c r="F1333" s="12"/>
      <c r="G1333" s="12"/>
    </row>
    <row r="1334" spans="3:7" ht="13" x14ac:dyDescent="0.15">
      <c r="C1334" s="12"/>
      <c r="D1334" s="12"/>
      <c r="E1334" s="12"/>
      <c r="F1334" s="12"/>
      <c r="G1334" s="12"/>
    </row>
    <row r="1335" spans="3:7" ht="13" x14ac:dyDescent="0.15">
      <c r="C1335" s="12"/>
      <c r="D1335" s="12"/>
      <c r="E1335" s="12"/>
      <c r="F1335" s="12"/>
      <c r="G1335" s="12"/>
    </row>
    <row r="1336" spans="3:7" ht="13" x14ac:dyDescent="0.15">
      <c r="C1336" s="12"/>
      <c r="D1336" s="12"/>
      <c r="E1336" s="12"/>
      <c r="F1336" s="12"/>
      <c r="G1336" s="12"/>
    </row>
    <row r="1337" spans="3:7" ht="13" x14ac:dyDescent="0.15">
      <c r="C1337" s="12"/>
      <c r="D1337" s="12"/>
      <c r="E1337" s="12"/>
      <c r="F1337" s="12"/>
      <c r="G1337" s="12"/>
    </row>
    <row r="1338" spans="3:7" ht="13" x14ac:dyDescent="0.15">
      <c r="C1338" s="12"/>
      <c r="D1338" s="12"/>
      <c r="E1338" s="12"/>
      <c r="F1338" s="12"/>
      <c r="G1338" s="12"/>
    </row>
    <row r="1339" spans="3:7" ht="13" x14ac:dyDescent="0.15">
      <c r="C1339" s="12"/>
      <c r="D1339" s="12"/>
      <c r="E1339" s="12"/>
      <c r="F1339" s="12"/>
      <c r="G1339" s="12"/>
    </row>
    <row r="1340" spans="3:7" ht="13" x14ac:dyDescent="0.15">
      <c r="C1340" s="12"/>
      <c r="D1340" s="12"/>
      <c r="E1340" s="12"/>
      <c r="F1340" s="12"/>
      <c r="G1340" s="12"/>
    </row>
    <row r="1341" spans="3:7" ht="13" x14ac:dyDescent="0.15">
      <c r="C1341" s="12"/>
      <c r="D1341" s="12"/>
      <c r="E1341" s="12"/>
      <c r="F1341" s="12"/>
      <c r="G1341" s="12"/>
    </row>
    <row r="1342" spans="3:7" ht="13" x14ac:dyDescent="0.15">
      <c r="C1342" s="12"/>
      <c r="D1342" s="12"/>
      <c r="E1342" s="12"/>
      <c r="F1342" s="12"/>
      <c r="G1342" s="12"/>
    </row>
    <row r="1343" spans="3:7" ht="13" x14ac:dyDescent="0.15">
      <c r="C1343" s="12"/>
      <c r="D1343" s="12"/>
      <c r="E1343" s="12"/>
      <c r="F1343" s="12"/>
      <c r="G1343" s="12"/>
    </row>
    <row r="1344" spans="3:7" ht="13" x14ac:dyDescent="0.15">
      <c r="C1344" s="12"/>
      <c r="D1344" s="12"/>
      <c r="E1344" s="12"/>
      <c r="F1344" s="12"/>
      <c r="G1344" s="12"/>
    </row>
    <row r="1345" spans="3:7" ht="13" x14ac:dyDescent="0.15">
      <c r="C1345" s="12"/>
      <c r="D1345" s="12"/>
      <c r="E1345" s="12"/>
      <c r="F1345" s="12"/>
      <c r="G1345" s="12"/>
    </row>
    <row r="1346" spans="3:7" ht="13" x14ac:dyDescent="0.15">
      <c r="C1346" s="12"/>
      <c r="D1346" s="12"/>
      <c r="E1346" s="12"/>
      <c r="F1346" s="12"/>
      <c r="G1346" s="12"/>
    </row>
    <row r="1347" spans="3:7" ht="13" x14ac:dyDescent="0.15">
      <c r="C1347" s="12"/>
      <c r="D1347" s="12"/>
      <c r="E1347" s="12"/>
      <c r="F1347" s="12"/>
      <c r="G1347" s="12"/>
    </row>
    <row r="1348" spans="3:7" ht="13" x14ac:dyDescent="0.15">
      <c r="C1348" s="12"/>
      <c r="D1348" s="12"/>
      <c r="E1348" s="12"/>
      <c r="F1348" s="12"/>
      <c r="G1348" s="12"/>
    </row>
    <row r="1349" spans="3:7" ht="13" x14ac:dyDescent="0.15">
      <c r="C1349" s="12"/>
      <c r="D1349" s="12"/>
      <c r="E1349" s="12"/>
      <c r="F1349" s="12"/>
      <c r="G1349" s="12"/>
    </row>
    <row r="1350" spans="3:7" ht="13" x14ac:dyDescent="0.15">
      <c r="C1350" s="12"/>
      <c r="D1350" s="12"/>
      <c r="E1350" s="12"/>
      <c r="F1350" s="12"/>
      <c r="G1350" s="12"/>
    </row>
    <row r="1351" spans="3:7" ht="13" x14ac:dyDescent="0.15">
      <c r="C1351" s="12"/>
      <c r="D1351" s="12"/>
      <c r="E1351" s="12"/>
      <c r="F1351" s="12"/>
      <c r="G1351" s="12"/>
    </row>
    <row r="1352" spans="3:7" ht="13" x14ac:dyDescent="0.15">
      <c r="C1352" s="12"/>
      <c r="D1352" s="12"/>
      <c r="E1352" s="12"/>
      <c r="F1352" s="12"/>
      <c r="G1352" s="12"/>
    </row>
    <row r="1353" spans="3:7" ht="13" x14ac:dyDescent="0.15">
      <c r="C1353" s="12"/>
      <c r="D1353" s="12"/>
      <c r="E1353" s="12"/>
      <c r="F1353" s="12"/>
      <c r="G1353" s="12"/>
    </row>
    <row r="1354" spans="3:7" ht="13" x14ac:dyDescent="0.15">
      <c r="C1354" s="12"/>
      <c r="D1354" s="12"/>
      <c r="E1354" s="12"/>
      <c r="F1354" s="12"/>
      <c r="G1354" s="12"/>
    </row>
    <row r="1355" spans="3:7" ht="13" x14ac:dyDescent="0.15">
      <c r="C1355" s="12"/>
      <c r="D1355" s="12"/>
      <c r="E1355" s="12"/>
      <c r="F1355" s="12"/>
      <c r="G1355" s="12"/>
    </row>
    <row r="1356" spans="3:7" ht="13" x14ac:dyDescent="0.15">
      <c r="C1356" s="12"/>
      <c r="D1356" s="12"/>
      <c r="E1356" s="12"/>
      <c r="F1356" s="12"/>
      <c r="G1356" s="12"/>
    </row>
    <row r="1357" spans="3:7" ht="13" x14ac:dyDescent="0.15">
      <c r="C1357" s="12"/>
      <c r="D1357" s="12"/>
      <c r="E1357" s="12"/>
      <c r="F1357" s="12"/>
      <c r="G1357" s="12"/>
    </row>
    <row r="1358" spans="3:7" ht="13" x14ac:dyDescent="0.15">
      <c r="C1358" s="12"/>
      <c r="D1358" s="12"/>
      <c r="E1358" s="12"/>
      <c r="F1358" s="12"/>
      <c r="G1358" s="12"/>
    </row>
    <row r="1359" spans="3:7" ht="13" x14ac:dyDescent="0.15">
      <c r="C1359" s="12"/>
      <c r="D1359" s="12"/>
      <c r="E1359" s="12"/>
      <c r="F1359" s="12"/>
      <c r="G1359" s="12"/>
    </row>
    <row r="1360" spans="3:7" ht="13" x14ac:dyDescent="0.15">
      <c r="C1360" s="12"/>
      <c r="D1360" s="12"/>
      <c r="E1360" s="12"/>
      <c r="F1360" s="12"/>
      <c r="G1360" s="12"/>
    </row>
    <row r="1361" spans="3:7" ht="13" x14ac:dyDescent="0.15">
      <c r="C1361" s="12"/>
      <c r="D1361" s="12"/>
      <c r="E1361" s="12"/>
      <c r="F1361" s="12"/>
      <c r="G1361" s="12"/>
    </row>
    <row r="1362" spans="3:7" ht="13" x14ac:dyDescent="0.15">
      <c r="C1362" s="12"/>
      <c r="D1362" s="12"/>
      <c r="E1362" s="12"/>
      <c r="F1362" s="12"/>
      <c r="G1362" s="12"/>
    </row>
    <row r="1363" spans="3:7" ht="13" x14ac:dyDescent="0.15">
      <c r="C1363" s="12"/>
      <c r="D1363" s="12"/>
      <c r="E1363" s="12"/>
      <c r="F1363" s="12"/>
      <c r="G1363" s="12"/>
    </row>
    <row r="1364" spans="3:7" ht="13" x14ac:dyDescent="0.15">
      <c r="C1364" s="12"/>
      <c r="D1364" s="12"/>
      <c r="E1364" s="12"/>
      <c r="F1364" s="12"/>
      <c r="G1364" s="12"/>
    </row>
    <row r="1365" spans="3:7" ht="13" x14ac:dyDescent="0.15">
      <c r="C1365" s="12"/>
      <c r="D1365" s="12"/>
      <c r="E1365" s="12"/>
      <c r="F1365" s="12"/>
      <c r="G1365" s="12"/>
    </row>
    <row r="1366" spans="3:7" ht="13" x14ac:dyDescent="0.15">
      <c r="C1366" s="12"/>
      <c r="D1366" s="12"/>
      <c r="E1366" s="12"/>
      <c r="F1366" s="12"/>
      <c r="G1366" s="12"/>
    </row>
    <row r="1367" spans="3:7" ht="13" x14ac:dyDescent="0.15">
      <c r="C1367" s="12"/>
      <c r="D1367" s="12"/>
      <c r="E1367" s="12"/>
      <c r="F1367" s="12"/>
      <c r="G1367" s="12"/>
    </row>
    <row r="1368" spans="3:7" ht="13" x14ac:dyDescent="0.15">
      <c r="C1368" s="12"/>
      <c r="D1368" s="12"/>
      <c r="E1368" s="12"/>
      <c r="F1368" s="12"/>
      <c r="G1368" s="12"/>
    </row>
    <row r="1369" spans="3:7" ht="13" x14ac:dyDescent="0.15">
      <c r="C1369" s="12"/>
      <c r="D1369" s="12"/>
      <c r="E1369" s="12"/>
      <c r="F1369" s="12"/>
      <c r="G1369" s="12"/>
    </row>
    <row r="1370" spans="3:7" ht="13" x14ac:dyDescent="0.15">
      <c r="C1370" s="12"/>
      <c r="D1370" s="12"/>
      <c r="E1370" s="12"/>
      <c r="F1370" s="12"/>
      <c r="G1370" s="12"/>
    </row>
    <row r="1371" spans="3:7" ht="13" x14ac:dyDescent="0.15">
      <c r="C1371" s="12"/>
      <c r="D1371" s="12"/>
      <c r="E1371" s="12"/>
      <c r="F1371" s="12"/>
      <c r="G1371" s="12"/>
    </row>
    <row r="1372" spans="3:7" ht="13" x14ac:dyDescent="0.15">
      <c r="C1372" s="12"/>
      <c r="D1372" s="12"/>
      <c r="E1372" s="12"/>
      <c r="F1372" s="12"/>
      <c r="G1372" s="12"/>
    </row>
    <row r="1373" spans="3:7" ht="13" x14ac:dyDescent="0.15">
      <c r="C1373" s="12"/>
      <c r="D1373" s="12"/>
      <c r="E1373" s="12"/>
      <c r="F1373" s="12"/>
      <c r="G1373" s="12"/>
    </row>
    <row r="1374" spans="3:7" ht="13" x14ac:dyDescent="0.15">
      <c r="C1374" s="12"/>
      <c r="D1374" s="12"/>
      <c r="E1374" s="12"/>
      <c r="F1374" s="12"/>
      <c r="G1374" s="12"/>
    </row>
    <row r="1375" spans="3:7" ht="13" x14ac:dyDescent="0.15">
      <c r="C1375" s="12"/>
      <c r="D1375" s="12"/>
      <c r="E1375" s="12"/>
      <c r="F1375" s="12"/>
      <c r="G1375" s="12"/>
    </row>
    <row r="1376" spans="3:7" ht="13" x14ac:dyDescent="0.15">
      <c r="C1376" s="12"/>
      <c r="D1376" s="12"/>
      <c r="E1376" s="12"/>
      <c r="F1376" s="12"/>
      <c r="G1376" s="12"/>
    </row>
    <row r="1377" spans="3:7" ht="13" x14ac:dyDescent="0.15">
      <c r="C1377" s="12"/>
      <c r="D1377" s="12"/>
      <c r="E1377" s="12"/>
      <c r="F1377" s="12"/>
      <c r="G1377" s="12"/>
    </row>
    <row r="1378" spans="3:7" ht="13" x14ac:dyDescent="0.15">
      <c r="C1378" s="12"/>
      <c r="D1378" s="12"/>
      <c r="E1378" s="12"/>
      <c r="F1378" s="12"/>
      <c r="G1378" s="12"/>
    </row>
    <row r="1379" spans="3:7" ht="13" x14ac:dyDescent="0.15">
      <c r="C1379" s="12"/>
      <c r="D1379" s="12"/>
      <c r="E1379" s="12"/>
      <c r="F1379" s="12"/>
      <c r="G1379" s="12"/>
    </row>
    <row r="1380" spans="3:7" ht="13" x14ac:dyDescent="0.15">
      <c r="C1380" s="12"/>
      <c r="D1380" s="12"/>
      <c r="E1380" s="12"/>
      <c r="F1380" s="12"/>
      <c r="G1380" s="12"/>
    </row>
    <row r="1381" spans="3:7" ht="13" x14ac:dyDescent="0.15">
      <c r="C1381" s="12"/>
      <c r="D1381" s="12"/>
      <c r="E1381" s="12"/>
      <c r="F1381" s="12"/>
      <c r="G1381" s="12"/>
    </row>
    <row r="1382" spans="3:7" ht="13" x14ac:dyDescent="0.15">
      <c r="C1382" s="12"/>
      <c r="D1382" s="12"/>
      <c r="E1382" s="12"/>
      <c r="F1382" s="12"/>
      <c r="G1382" s="12"/>
    </row>
    <row r="1383" spans="3:7" ht="13" x14ac:dyDescent="0.15">
      <c r="C1383" s="12"/>
      <c r="D1383" s="12"/>
      <c r="E1383" s="12"/>
      <c r="F1383" s="12"/>
      <c r="G1383" s="12"/>
    </row>
    <row r="1384" spans="3:7" ht="13" x14ac:dyDescent="0.15">
      <c r="C1384" s="12"/>
      <c r="D1384" s="12"/>
      <c r="E1384" s="12"/>
      <c r="F1384" s="12"/>
      <c r="G1384" s="12"/>
    </row>
    <row r="1385" spans="3:7" ht="13" x14ac:dyDescent="0.15">
      <c r="C1385" s="12"/>
      <c r="D1385" s="12"/>
      <c r="E1385" s="12"/>
      <c r="F1385" s="12"/>
      <c r="G1385" s="12"/>
    </row>
    <row r="1386" spans="3:7" ht="13" x14ac:dyDescent="0.15">
      <c r="C1386" s="12"/>
      <c r="D1386" s="12"/>
      <c r="E1386" s="12"/>
      <c r="F1386" s="12"/>
      <c r="G1386" s="12"/>
    </row>
    <row r="1387" spans="3:7" ht="13" x14ac:dyDescent="0.15">
      <c r="C1387" s="12"/>
      <c r="D1387" s="12"/>
      <c r="E1387" s="12"/>
      <c r="F1387" s="12"/>
      <c r="G1387" s="12"/>
    </row>
    <row r="1388" spans="3:7" ht="13" x14ac:dyDescent="0.15">
      <c r="C1388" s="12"/>
      <c r="D1388" s="12"/>
      <c r="E1388" s="12"/>
      <c r="F1388" s="12"/>
      <c r="G1388" s="12"/>
    </row>
    <row r="1389" spans="3:7" ht="13" x14ac:dyDescent="0.15">
      <c r="C1389" s="12"/>
      <c r="D1389" s="12"/>
      <c r="E1389" s="12"/>
      <c r="F1389" s="12"/>
      <c r="G1389" s="12"/>
    </row>
    <row r="1390" spans="3:7" ht="13" x14ac:dyDescent="0.15">
      <c r="C1390" s="12"/>
      <c r="D1390" s="12"/>
      <c r="E1390" s="12"/>
      <c r="F1390" s="12"/>
      <c r="G1390" s="12"/>
    </row>
    <row r="1391" spans="3:7" ht="13" x14ac:dyDescent="0.15">
      <c r="C1391" s="12"/>
      <c r="D1391" s="12"/>
      <c r="E1391" s="12"/>
      <c r="F1391" s="12"/>
      <c r="G1391" s="12"/>
    </row>
    <row r="1392" spans="3:7" ht="13" x14ac:dyDescent="0.15">
      <c r="C1392" s="12"/>
      <c r="D1392" s="12"/>
      <c r="E1392" s="12"/>
      <c r="F1392" s="12"/>
      <c r="G1392" s="12"/>
    </row>
    <row r="1393" spans="3:7" ht="13" x14ac:dyDescent="0.15">
      <c r="C1393" s="12"/>
      <c r="D1393" s="12"/>
      <c r="E1393" s="12"/>
      <c r="F1393" s="12"/>
      <c r="G1393" s="12"/>
    </row>
    <row r="1394" spans="3:7" ht="13" x14ac:dyDescent="0.15">
      <c r="C1394" s="12"/>
      <c r="D1394" s="12"/>
      <c r="E1394" s="12"/>
      <c r="F1394" s="12"/>
      <c r="G1394" s="12"/>
    </row>
    <row r="1395" spans="3:7" ht="13" x14ac:dyDescent="0.15">
      <c r="C1395" s="12"/>
      <c r="D1395" s="12"/>
      <c r="E1395" s="12"/>
      <c r="F1395" s="12"/>
      <c r="G1395" s="12"/>
    </row>
    <row r="1396" spans="3:7" ht="13" x14ac:dyDescent="0.15">
      <c r="C1396" s="12"/>
      <c r="D1396" s="12"/>
      <c r="E1396" s="12"/>
      <c r="F1396" s="12"/>
      <c r="G1396" s="12"/>
    </row>
    <row r="1397" spans="3:7" ht="13" x14ac:dyDescent="0.15">
      <c r="C1397" s="12"/>
      <c r="D1397" s="12"/>
      <c r="E1397" s="12"/>
      <c r="F1397" s="12"/>
      <c r="G1397" s="12"/>
    </row>
    <row r="1398" spans="3:7" ht="13" x14ac:dyDescent="0.15">
      <c r="C1398" s="12"/>
      <c r="D1398" s="12"/>
      <c r="E1398" s="12"/>
      <c r="F1398" s="12"/>
      <c r="G1398" s="12"/>
    </row>
    <row r="1399" spans="3:7" ht="13" x14ac:dyDescent="0.15">
      <c r="C1399" s="12"/>
      <c r="D1399" s="12"/>
      <c r="E1399" s="12"/>
      <c r="F1399" s="12"/>
      <c r="G1399" s="12"/>
    </row>
    <row r="1400" spans="3:7" ht="13" x14ac:dyDescent="0.15">
      <c r="C1400" s="12"/>
      <c r="D1400" s="12"/>
      <c r="E1400" s="12"/>
      <c r="F1400" s="12"/>
      <c r="G1400" s="12"/>
    </row>
    <row r="1401" spans="3:7" ht="13" x14ac:dyDescent="0.15">
      <c r="C1401" s="12"/>
      <c r="D1401" s="12"/>
      <c r="E1401" s="12"/>
      <c r="F1401" s="12"/>
      <c r="G1401" s="12"/>
    </row>
    <row r="1402" spans="3:7" ht="13" x14ac:dyDescent="0.15">
      <c r="C1402" s="12"/>
      <c r="D1402" s="12"/>
      <c r="E1402" s="12"/>
      <c r="F1402" s="12"/>
      <c r="G1402" s="12"/>
    </row>
    <row r="1403" spans="3:7" ht="13" x14ac:dyDescent="0.15">
      <c r="C1403" s="12"/>
      <c r="D1403" s="12"/>
      <c r="E1403" s="12"/>
      <c r="F1403" s="12"/>
      <c r="G1403" s="12"/>
    </row>
    <row r="1404" spans="3:7" ht="13" x14ac:dyDescent="0.15">
      <c r="C1404" s="12"/>
      <c r="D1404" s="12"/>
      <c r="E1404" s="12"/>
      <c r="F1404" s="12"/>
      <c r="G1404" s="12"/>
    </row>
    <row r="1405" spans="3:7" ht="13" x14ac:dyDescent="0.15">
      <c r="C1405" s="12"/>
      <c r="D1405" s="12"/>
      <c r="E1405" s="12"/>
      <c r="F1405" s="12"/>
      <c r="G1405" s="12"/>
    </row>
    <row r="1406" spans="3:7" ht="13" x14ac:dyDescent="0.15">
      <c r="C1406" s="12"/>
      <c r="D1406" s="12"/>
      <c r="E1406" s="12"/>
      <c r="F1406" s="12"/>
      <c r="G1406" s="12"/>
    </row>
    <row r="1407" spans="3:7" ht="13" x14ac:dyDescent="0.15">
      <c r="C1407" s="12"/>
      <c r="D1407" s="12"/>
      <c r="E1407" s="12"/>
      <c r="F1407" s="12"/>
      <c r="G1407" s="12"/>
    </row>
    <row r="1408" spans="3:7" ht="13" x14ac:dyDescent="0.15">
      <c r="C1408" s="12"/>
      <c r="D1408" s="12"/>
      <c r="E1408" s="12"/>
      <c r="F1408" s="12"/>
      <c r="G1408" s="12"/>
    </row>
    <row r="1409" spans="3:7" ht="13" x14ac:dyDescent="0.15">
      <c r="C1409" s="12"/>
      <c r="D1409" s="12"/>
      <c r="E1409" s="12"/>
      <c r="F1409" s="12"/>
      <c r="G1409" s="12"/>
    </row>
    <row r="1410" spans="3:7" ht="13" x14ac:dyDescent="0.15">
      <c r="C1410" s="12"/>
      <c r="D1410" s="12"/>
      <c r="E1410" s="12"/>
      <c r="F1410" s="12"/>
      <c r="G1410" s="12"/>
    </row>
    <row r="1411" spans="3:7" ht="13" x14ac:dyDescent="0.15">
      <c r="C1411" s="12"/>
      <c r="D1411" s="12"/>
      <c r="E1411" s="12"/>
      <c r="F1411" s="12"/>
      <c r="G1411" s="12"/>
    </row>
    <row r="1412" spans="3:7" ht="13" x14ac:dyDescent="0.15">
      <c r="C1412" s="12"/>
      <c r="D1412" s="12"/>
      <c r="E1412" s="12"/>
      <c r="F1412" s="12"/>
      <c r="G1412" s="12"/>
    </row>
    <row r="1413" spans="3:7" ht="13" x14ac:dyDescent="0.15">
      <c r="C1413" s="12"/>
      <c r="D1413" s="12"/>
      <c r="E1413" s="12"/>
      <c r="F1413" s="12"/>
      <c r="G1413" s="12"/>
    </row>
    <row r="1414" spans="3:7" ht="13" x14ac:dyDescent="0.15">
      <c r="C1414" s="12"/>
      <c r="D1414" s="12"/>
      <c r="E1414" s="12"/>
      <c r="F1414" s="12"/>
      <c r="G1414" s="12"/>
    </row>
    <row r="1415" spans="3:7" ht="13" x14ac:dyDescent="0.15">
      <c r="C1415" s="12"/>
      <c r="D1415" s="12"/>
      <c r="E1415" s="12"/>
      <c r="F1415" s="12"/>
      <c r="G1415" s="12"/>
    </row>
    <row r="1416" spans="3:7" ht="13" x14ac:dyDescent="0.15">
      <c r="C1416" s="12"/>
      <c r="D1416" s="12"/>
      <c r="E1416" s="12"/>
      <c r="F1416" s="12"/>
      <c r="G1416" s="12"/>
    </row>
    <row r="1417" spans="3:7" ht="13" x14ac:dyDescent="0.15">
      <c r="C1417" s="12"/>
      <c r="D1417" s="12"/>
      <c r="E1417" s="12"/>
      <c r="F1417" s="12"/>
      <c r="G1417" s="12"/>
    </row>
    <row r="1418" spans="3:7" ht="13" x14ac:dyDescent="0.15">
      <c r="C1418" s="12"/>
      <c r="D1418" s="12"/>
      <c r="E1418" s="12"/>
      <c r="F1418" s="12"/>
      <c r="G1418" s="12"/>
    </row>
    <row r="1419" spans="3:7" ht="13" x14ac:dyDescent="0.15">
      <c r="C1419" s="12"/>
      <c r="D1419" s="12"/>
      <c r="E1419" s="12"/>
      <c r="F1419" s="12"/>
      <c r="G1419" s="12"/>
    </row>
    <row r="1420" spans="3:7" ht="13" x14ac:dyDescent="0.15">
      <c r="C1420" s="12"/>
      <c r="D1420" s="12"/>
      <c r="E1420" s="12"/>
      <c r="F1420" s="12"/>
      <c r="G1420" s="12"/>
    </row>
    <row r="1421" spans="3:7" ht="13" x14ac:dyDescent="0.15">
      <c r="C1421" s="12"/>
      <c r="D1421" s="12"/>
      <c r="E1421" s="12"/>
      <c r="F1421" s="12"/>
      <c r="G1421" s="12"/>
    </row>
    <row r="1422" spans="3:7" ht="13" x14ac:dyDescent="0.15">
      <c r="C1422" s="12"/>
      <c r="D1422" s="12"/>
      <c r="E1422" s="12"/>
      <c r="F1422" s="12"/>
      <c r="G1422" s="12"/>
    </row>
    <row r="1423" spans="3:7" ht="13" x14ac:dyDescent="0.15">
      <c r="C1423" s="12"/>
      <c r="D1423" s="12"/>
      <c r="E1423" s="12"/>
      <c r="F1423" s="12"/>
      <c r="G1423" s="12"/>
    </row>
    <row r="1424" spans="3:7" ht="13" x14ac:dyDescent="0.15">
      <c r="C1424" s="12"/>
      <c r="D1424" s="12"/>
      <c r="E1424" s="12"/>
      <c r="F1424" s="12"/>
      <c r="G1424" s="12"/>
    </row>
    <row r="1425" spans="3:7" ht="13" x14ac:dyDescent="0.15">
      <c r="C1425" s="12"/>
      <c r="D1425" s="12"/>
      <c r="E1425" s="12"/>
      <c r="F1425" s="12"/>
      <c r="G1425" s="12"/>
    </row>
    <row r="1426" spans="3:7" ht="13" x14ac:dyDescent="0.15">
      <c r="C1426" s="12"/>
      <c r="D1426" s="12"/>
      <c r="E1426" s="12"/>
      <c r="F1426" s="12"/>
      <c r="G1426" s="12"/>
    </row>
    <row r="1427" spans="3:7" ht="13" x14ac:dyDescent="0.15">
      <c r="C1427" s="12"/>
      <c r="D1427" s="12"/>
      <c r="E1427" s="12"/>
      <c r="F1427" s="12"/>
      <c r="G1427" s="12"/>
    </row>
    <row r="1428" spans="3:7" ht="13" x14ac:dyDescent="0.15">
      <c r="C1428" s="12"/>
      <c r="D1428" s="12"/>
      <c r="E1428" s="12"/>
      <c r="F1428" s="12"/>
      <c r="G1428" s="12"/>
    </row>
    <row r="1429" spans="3:7" ht="13" x14ac:dyDescent="0.15">
      <c r="C1429" s="12"/>
      <c r="D1429" s="12"/>
      <c r="E1429" s="12"/>
      <c r="F1429" s="12"/>
      <c r="G1429" s="12"/>
    </row>
    <row r="1430" spans="3:7" ht="13" x14ac:dyDescent="0.15">
      <c r="C1430" s="12"/>
      <c r="D1430" s="12"/>
      <c r="E1430" s="12"/>
      <c r="F1430" s="12"/>
      <c r="G1430" s="12"/>
    </row>
    <row r="1431" spans="3:7" ht="13" x14ac:dyDescent="0.15">
      <c r="C1431" s="12"/>
      <c r="D1431" s="12"/>
      <c r="E1431" s="12"/>
      <c r="F1431" s="12"/>
      <c r="G1431" s="12"/>
    </row>
    <row r="1432" spans="3:7" ht="13" x14ac:dyDescent="0.15">
      <c r="C1432" s="12"/>
      <c r="D1432" s="12"/>
      <c r="E1432" s="12"/>
      <c r="F1432" s="12"/>
      <c r="G1432" s="12"/>
    </row>
    <row r="1433" spans="3:7" ht="13" x14ac:dyDescent="0.15">
      <c r="C1433" s="12"/>
      <c r="D1433" s="12"/>
      <c r="E1433" s="12"/>
      <c r="F1433" s="12"/>
      <c r="G1433" s="12"/>
    </row>
    <row r="1434" spans="3:7" ht="13" x14ac:dyDescent="0.15">
      <c r="C1434" s="12"/>
      <c r="D1434" s="12"/>
      <c r="E1434" s="12"/>
      <c r="F1434" s="12"/>
      <c r="G1434" s="12"/>
    </row>
    <row r="1435" spans="3:7" ht="13" x14ac:dyDescent="0.15">
      <c r="C1435" s="12"/>
      <c r="D1435" s="12"/>
      <c r="E1435" s="12"/>
      <c r="F1435" s="12"/>
      <c r="G1435" s="12"/>
    </row>
    <row r="1436" spans="3:7" ht="13" x14ac:dyDescent="0.15">
      <c r="C1436" s="12"/>
      <c r="D1436" s="12"/>
      <c r="E1436" s="12"/>
      <c r="F1436" s="12"/>
      <c r="G1436" s="12"/>
    </row>
    <row r="1437" spans="3:7" ht="13" x14ac:dyDescent="0.15">
      <c r="C1437" s="12"/>
      <c r="D1437" s="12"/>
      <c r="E1437" s="12"/>
      <c r="F1437" s="12"/>
      <c r="G1437" s="12"/>
    </row>
    <row r="1438" spans="3:7" ht="13" x14ac:dyDescent="0.15">
      <c r="C1438" s="12"/>
      <c r="D1438" s="12"/>
      <c r="E1438" s="12"/>
      <c r="F1438" s="12"/>
      <c r="G1438" s="12"/>
    </row>
    <row r="1439" spans="3:7" ht="13" x14ac:dyDescent="0.15">
      <c r="C1439" s="12"/>
      <c r="D1439" s="12"/>
      <c r="E1439" s="12"/>
      <c r="F1439" s="12"/>
      <c r="G1439" s="12"/>
    </row>
    <row r="1440" spans="3:7" ht="13" x14ac:dyDescent="0.15">
      <c r="C1440" s="12"/>
      <c r="D1440" s="12"/>
      <c r="E1440" s="12"/>
      <c r="F1440" s="12"/>
      <c r="G1440" s="12"/>
    </row>
    <row r="1441" spans="3:7" ht="13" x14ac:dyDescent="0.15">
      <c r="C1441" s="12"/>
      <c r="D1441" s="12"/>
      <c r="E1441" s="12"/>
      <c r="F1441" s="12"/>
      <c r="G1441" s="12"/>
    </row>
    <row r="1442" spans="3:7" ht="13" x14ac:dyDescent="0.15">
      <c r="C1442" s="12"/>
      <c r="D1442" s="12"/>
      <c r="E1442" s="12"/>
      <c r="F1442" s="12"/>
      <c r="G1442" s="12"/>
    </row>
    <row r="1443" spans="3:7" ht="13" x14ac:dyDescent="0.15">
      <c r="C1443" s="12"/>
      <c r="D1443" s="12"/>
      <c r="E1443" s="12"/>
      <c r="F1443" s="12"/>
      <c r="G1443" s="12"/>
    </row>
    <row r="1444" spans="3:7" ht="13" x14ac:dyDescent="0.15">
      <c r="C1444" s="12"/>
      <c r="D1444" s="12"/>
      <c r="E1444" s="12"/>
      <c r="F1444" s="12"/>
      <c r="G1444" s="12"/>
    </row>
    <row r="1445" spans="3:7" ht="13" x14ac:dyDescent="0.15">
      <c r="C1445" s="12"/>
      <c r="D1445" s="12"/>
      <c r="E1445" s="12"/>
      <c r="F1445" s="12"/>
      <c r="G1445" s="12"/>
    </row>
    <row r="1446" spans="3:7" ht="13" x14ac:dyDescent="0.15">
      <c r="C1446" s="12"/>
      <c r="D1446" s="12"/>
      <c r="E1446" s="12"/>
      <c r="F1446" s="12"/>
      <c r="G1446" s="12"/>
    </row>
    <row r="1447" spans="3:7" ht="13" x14ac:dyDescent="0.15">
      <c r="C1447" s="12"/>
      <c r="D1447" s="12"/>
      <c r="E1447" s="12"/>
      <c r="F1447" s="12"/>
      <c r="G1447" s="12"/>
    </row>
    <row r="1448" spans="3:7" ht="13" x14ac:dyDescent="0.15">
      <c r="C1448" s="12"/>
      <c r="D1448" s="12"/>
      <c r="E1448" s="12"/>
      <c r="F1448" s="12"/>
      <c r="G1448" s="12"/>
    </row>
    <row r="1449" spans="3:7" ht="13" x14ac:dyDescent="0.15">
      <c r="C1449" s="12"/>
      <c r="D1449" s="12"/>
      <c r="E1449" s="12"/>
      <c r="F1449" s="12"/>
      <c r="G1449" s="12"/>
    </row>
    <row r="1450" spans="3:7" ht="13" x14ac:dyDescent="0.15">
      <c r="C1450" s="12"/>
      <c r="D1450" s="12"/>
      <c r="E1450" s="12"/>
      <c r="F1450" s="12"/>
      <c r="G1450" s="12"/>
    </row>
    <row r="1451" spans="3:7" ht="13" x14ac:dyDescent="0.15">
      <c r="C1451" s="12"/>
      <c r="D1451" s="12"/>
      <c r="E1451" s="12"/>
      <c r="F1451" s="12"/>
      <c r="G1451" s="12"/>
    </row>
    <row r="1452" spans="3:7" ht="13" x14ac:dyDescent="0.15">
      <c r="C1452" s="12"/>
      <c r="D1452" s="12"/>
      <c r="E1452" s="12"/>
      <c r="F1452" s="12"/>
      <c r="G1452" s="12"/>
    </row>
    <row r="1453" spans="3:7" ht="13" x14ac:dyDescent="0.15">
      <c r="C1453" s="12"/>
      <c r="D1453" s="12"/>
      <c r="E1453" s="12"/>
      <c r="F1453" s="12"/>
      <c r="G1453" s="12"/>
    </row>
    <row r="1454" spans="3:7" ht="13" x14ac:dyDescent="0.15">
      <c r="C1454" s="12"/>
      <c r="D1454" s="12"/>
      <c r="E1454" s="12"/>
      <c r="F1454" s="12"/>
      <c r="G1454" s="12"/>
    </row>
    <row r="1455" spans="3:7" ht="13" x14ac:dyDescent="0.15">
      <c r="C1455" s="12"/>
      <c r="D1455" s="12"/>
      <c r="E1455" s="12"/>
      <c r="F1455" s="12"/>
      <c r="G1455" s="12"/>
    </row>
    <row r="1456" spans="3:7" ht="13" x14ac:dyDescent="0.15">
      <c r="C1456" s="12"/>
      <c r="D1456" s="12"/>
      <c r="E1456" s="12"/>
      <c r="F1456" s="12"/>
      <c r="G1456" s="12"/>
    </row>
    <row r="1457" spans="3:7" ht="13" x14ac:dyDescent="0.15">
      <c r="C1457" s="12"/>
      <c r="D1457" s="12"/>
      <c r="E1457" s="12"/>
      <c r="F1457" s="12"/>
      <c r="G1457" s="12"/>
    </row>
    <row r="1458" spans="3:7" ht="13" x14ac:dyDescent="0.15">
      <c r="C1458" s="12"/>
      <c r="D1458" s="12"/>
      <c r="E1458" s="12"/>
      <c r="F1458" s="12"/>
      <c r="G1458" s="12"/>
    </row>
    <row r="1459" spans="3:7" ht="13" x14ac:dyDescent="0.15">
      <c r="C1459" s="12"/>
      <c r="D1459" s="12"/>
      <c r="E1459" s="12"/>
      <c r="F1459" s="12"/>
      <c r="G1459" s="12"/>
    </row>
    <row r="1460" spans="3:7" ht="13" x14ac:dyDescent="0.15">
      <c r="C1460" s="12"/>
      <c r="D1460" s="12"/>
      <c r="E1460" s="12"/>
      <c r="F1460" s="12"/>
      <c r="G1460" s="12"/>
    </row>
    <row r="1461" spans="3:7" ht="13" x14ac:dyDescent="0.15">
      <c r="C1461" s="12"/>
      <c r="D1461" s="12"/>
      <c r="E1461" s="12"/>
      <c r="F1461" s="12"/>
      <c r="G1461" s="12"/>
    </row>
    <row r="1462" spans="3:7" ht="13" x14ac:dyDescent="0.15">
      <c r="C1462" s="12"/>
      <c r="D1462" s="12"/>
      <c r="E1462" s="12"/>
      <c r="F1462" s="12"/>
      <c r="G1462" s="12"/>
    </row>
    <row r="1463" spans="3:7" ht="13" x14ac:dyDescent="0.15">
      <c r="C1463" s="12"/>
      <c r="D1463" s="12"/>
      <c r="E1463" s="12"/>
      <c r="F1463" s="12"/>
      <c r="G1463" s="12"/>
    </row>
    <row r="1464" spans="3:7" ht="13" x14ac:dyDescent="0.15">
      <c r="C1464" s="12"/>
      <c r="D1464" s="12"/>
      <c r="E1464" s="12"/>
      <c r="F1464" s="12"/>
      <c r="G1464" s="12"/>
    </row>
    <row r="1465" spans="3:7" ht="13" x14ac:dyDescent="0.15">
      <c r="C1465" s="12"/>
      <c r="D1465" s="12"/>
      <c r="E1465" s="12"/>
      <c r="F1465" s="12"/>
      <c r="G1465" s="12"/>
    </row>
    <row r="1466" spans="3:7" ht="13" x14ac:dyDescent="0.15">
      <c r="C1466" s="12"/>
      <c r="D1466" s="12"/>
      <c r="E1466" s="12"/>
      <c r="F1466" s="12"/>
      <c r="G1466" s="12"/>
    </row>
    <row r="1467" spans="3:7" ht="13" x14ac:dyDescent="0.15">
      <c r="C1467" s="12"/>
      <c r="D1467" s="12"/>
      <c r="E1467" s="12"/>
      <c r="F1467" s="12"/>
      <c r="G1467" s="12"/>
    </row>
    <row r="1468" spans="3:7" ht="13" x14ac:dyDescent="0.15">
      <c r="C1468" s="12"/>
      <c r="D1468" s="12"/>
      <c r="E1468" s="12"/>
      <c r="F1468" s="12"/>
      <c r="G1468" s="12"/>
    </row>
    <row r="1469" spans="3:7" ht="13" x14ac:dyDescent="0.15">
      <c r="C1469" s="12"/>
      <c r="D1469" s="12"/>
      <c r="E1469" s="12"/>
      <c r="F1469" s="12"/>
      <c r="G1469" s="12"/>
    </row>
    <row r="1470" spans="3:7" ht="13" x14ac:dyDescent="0.15">
      <c r="C1470" s="12"/>
      <c r="D1470" s="12"/>
      <c r="E1470" s="12"/>
      <c r="F1470" s="12"/>
      <c r="G1470" s="12"/>
    </row>
    <row r="1471" spans="3:7" ht="13" x14ac:dyDescent="0.15">
      <c r="C1471" s="12"/>
      <c r="D1471" s="12"/>
      <c r="E1471" s="12"/>
      <c r="F1471" s="12"/>
      <c r="G1471" s="12"/>
    </row>
    <row r="1472" spans="3:7" ht="13" x14ac:dyDescent="0.15">
      <c r="C1472" s="12"/>
      <c r="D1472" s="12"/>
      <c r="E1472" s="12"/>
      <c r="F1472" s="12"/>
      <c r="G1472" s="12"/>
    </row>
    <row r="1473" spans="3:7" ht="13" x14ac:dyDescent="0.15">
      <c r="C1473" s="12"/>
      <c r="D1473" s="12"/>
      <c r="E1473" s="12"/>
      <c r="F1473" s="12"/>
      <c r="G1473" s="12"/>
    </row>
    <row r="1474" spans="3:7" ht="13" x14ac:dyDescent="0.15">
      <c r="C1474" s="12"/>
      <c r="D1474" s="12"/>
      <c r="E1474" s="12"/>
      <c r="F1474" s="12"/>
      <c r="G1474" s="12"/>
    </row>
    <row r="1475" spans="3:7" ht="13" x14ac:dyDescent="0.15">
      <c r="C1475" s="12"/>
      <c r="D1475" s="12"/>
      <c r="E1475" s="12"/>
      <c r="F1475" s="12"/>
      <c r="G1475" s="12"/>
    </row>
    <row r="1476" spans="3:7" ht="13" x14ac:dyDescent="0.15">
      <c r="C1476" s="12"/>
      <c r="D1476" s="12"/>
      <c r="E1476" s="12"/>
      <c r="F1476" s="12"/>
      <c r="G1476" s="12"/>
    </row>
    <row r="1477" spans="3:7" ht="13" x14ac:dyDescent="0.15">
      <c r="C1477" s="12"/>
      <c r="D1477" s="12"/>
      <c r="E1477" s="12"/>
      <c r="F1477" s="12"/>
      <c r="G1477" s="12"/>
    </row>
    <row r="1478" spans="3:7" ht="13" x14ac:dyDescent="0.15">
      <c r="C1478" s="12"/>
      <c r="D1478" s="12"/>
      <c r="E1478" s="12"/>
      <c r="F1478" s="12"/>
      <c r="G1478" s="12"/>
    </row>
    <row r="1479" spans="3:7" ht="13" x14ac:dyDescent="0.15">
      <c r="C1479" s="12"/>
      <c r="D1479" s="12"/>
      <c r="E1479" s="12"/>
      <c r="F1479" s="12"/>
      <c r="G1479" s="12"/>
    </row>
    <row r="1480" spans="3:7" ht="13" x14ac:dyDescent="0.15">
      <c r="C1480" s="12"/>
      <c r="D1480" s="12"/>
      <c r="E1480" s="12"/>
      <c r="F1480" s="12"/>
      <c r="G1480" s="12"/>
    </row>
    <row r="1481" spans="3:7" ht="13" x14ac:dyDescent="0.15">
      <c r="C1481" s="12"/>
      <c r="D1481" s="12"/>
      <c r="E1481" s="12"/>
      <c r="F1481" s="12"/>
      <c r="G1481" s="12"/>
    </row>
    <row r="1482" spans="3:7" ht="13" x14ac:dyDescent="0.15">
      <c r="C1482" s="12"/>
      <c r="D1482" s="12"/>
      <c r="E1482" s="12"/>
      <c r="F1482" s="12"/>
      <c r="G1482" s="12"/>
    </row>
    <row r="1483" spans="3:7" ht="13" x14ac:dyDescent="0.15">
      <c r="C1483" s="12"/>
      <c r="D1483" s="12"/>
      <c r="E1483" s="12"/>
      <c r="F1483" s="12"/>
      <c r="G1483" s="12"/>
    </row>
    <row r="1484" spans="3:7" ht="13" x14ac:dyDescent="0.15">
      <c r="C1484" s="12"/>
      <c r="D1484" s="12"/>
      <c r="E1484" s="12"/>
      <c r="F1484" s="12"/>
      <c r="G1484" s="12"/>
    </row>
    <row r="1485" spans="3:7" ht="13" x14ac:dyDescent="0.15">
      <c r="C1485" s="12"/>
      <c r="D1485" s="12"/>
      <c r="E1485" s="12"/>
      <c r="F1485" s="12"/>
      <c r="G1485" s="12"/>
    </row>
    <row r="1486" spans="3:7" ht="13" x14ac:dyDescent="0.15">
      <c r="C1486" s="12"/>
      <c r="D1486" s="12"/>
      <c r="E1486" s="12"/>
      <c r="F1486" s="12"/>
      <c r="G1486" s="12"/>
    </row>
    <row r="1487" spans="3:7" ht="13" x14ac:dyDescent="0.15">
      <c r="C1487" s="12"/>
      <c r="D1487" s="12"/>
      <c r="E1487" s="12"/>
      <c r="F1487" s="12"/>
      <c r="G1487" s="12"/>
    </row>
    <row r="1488" spans="3:7" ht="13" x14ac:dyDescent="0.15">
      <c r="C1488" s="12"/>
      <c r="D1488" s="12"/>
      <c r="E1488" s="12"/>
      <c r="F1488" s="12"/>
      <c r="G1488" s="12"/>
    </row>
    <row r="1489" spans="3:7" ht="13" x14ac:dyDescent="0.15">
      <c r="C1489" s="12"/>
      <c r="D1489" s="12"/>
      <c r="E1489" s="12"/>
      <c r="F1489" s="12"/>
      <c r="G1489" s="12"/>
    </row>
    <row r="1490" spans="3:7" ht="13" x14ac:dyDescent="0.15">
      <c r="C1490" s="12"/>
      <c r="D1490" s="12"/>
      <c r="E1490" s="12"/>
      <c r="F1490" s="12"/>
      <c r="G1490" s="12"/>
    </row>
    <row r="1491" spans="3:7" ht="13" x14ac:dyDescent="0.15">
      <c r="C1491" s="12"/>
      <c r="D1491" s="12"/>
      <c r="E1491" s="12"/>
      <c r="F1491" s="12"/>
      <c r="G1491" s="12"/>
    </row>
    <row r="1492" spans="3:7" ht="13" x14ac:dyDescent="0.15">
      <c r="C1492" s="12"/>
      <c r="D1492" s="12"/>
      <c r="E1492" s="12"/>
      <c r="F1492" s="12"/>
      <c r="G1492" s="12"/>
    </row>
    <row r="1493" spans="3:7" ht="13" x14ac:dyDescent="0.15">
      <c r="C1493" s="12"/>
      <c r="D1493" s="12"/>
      <c r="E1493" s="12"/>
      <c r="F1493" s="12"/>
      <c r="G1493" s="12"/>
    </row>
    <row r="1494" spans="3:7" ht="13" x14ac:dyDescent="0.15">
      <c r="C1494" s="12"/>
      <c r="D1494" s="12"/>
      <c r="E1494" s="12"/>
      <c r="F1494" s="12"/>
      <c r="G1494" s="12"/>
    </row>
    <row r="1495" spans="3:7" ht="13" x14ac:dyDescent="0.15">
      <c r="C1495" s="12"/>
      <c r="D1495" s="12"/>
      <c r="E1495" s="12"/>
      <c r="F1495" s="12"/>
      <c r="G1495" s="12"/>
    </row>
    <row r="1496" spans="3:7" ht="13" x14ac:dyDescent="0.15">
      <c r="C1496" s="12"/>
      <c r="D1496" s="12"/>
      <c r="E1496" s="12"/>
      <c r="F1496" s="12"/>
      <c r="G1496" s="12"/>
    </row>
    <row r="1497" spans="3:7" ht="13" x14ac:dyDescent="0.15">
      <c r="C1497" s="12"/>
      <c r="D1497" s="12"/>
      <c r="E1497" s="12"/>
      <c r="F1497" s="12"/>
      <c r="G1497" s="12"/>
    </row>
    <row r="1498" spans="3:7" ht="13" x14ac:dyDescent="0.15">
      <c r="C1498" s="12"/>
      <c r="D1498" s="12"/>
      <c r="E1498" s="12"/>
      <c r="F1498" s="12"/>
      <c r="G1498" s="12"/>
    </row>
    <row r="1499" spans="3:7" ht="13" x14ac:dyDescent="0.15">
      <c r="C1499" s="12"/>
      <c r="D1499" s="12"/>
      <c r="E1499" s="12"/>
      <c r="F1499" s="12"/>
      <c r="G1499" s="12"/>
    </row>
    <row r="1500" spans="3:7" ht="13" x14ac:dyDescent="0.15">
      <c r="C1500" s="12"/>
      <c r="D1500" s="12"/>
      <c r="E1500" s="12"/>
      <c r="F1500" s="12"/>
      <c r="G1500" s="12"/>
    </row>
    <row r="1501" spans="3:7" ht="13" x14ac:dyDescent="0.15">
      <c r="C1501" s="12"/>
      <c r="D1501" s="12"/>
      <c r="E1501" s="12"/>
      <c r="F1501" s="12"/>
      <c r="G1501" s="12"/>
    </row>
    <row r="1502" spans="3:7" ht="13" x14ac:dyDescent="0.15">
      <c r="C1502" s="12"/>
      <c r="D1502" s="12"/>
      <c r="E1502" s="12"/>
      <c r="F1502" s="12"/>
      <c r="G1502" s="12"/>
    </row>
    <row r="1503" spans="3:7" ht="13" x14ac:dyDescent="0.15">
      <c r="C1503" s="12"/>
      <c r="D1503" s="12"/>
      <c r="E1503" s="12"/>
      <c r="F1503" s="12"/>
      <c r="G1503" s="12"/>
    </row>
    <row r="1504" spans="3:7" ht="13" x14ac:dyDescent="0.15">
      <c r="C1504" s="12"/>
      <c r="D1504" s="12"/>
      <c r="E1504" s="12"/>
      <c r="F1504" s="12"/>
      <c r="G1504" s="12"/>
    </row>
    <row r="1505" spans="3:7" ht="13" x14ac:dyDescent="0.15">
      <c r="C1505" s="12"/>
      <c r="D1505" s="12"/>
      <c r="E1505" s="12"/>
      <c r="F1505" s="12"/>
      <c r="G1505" s="12"/>
    </row>
    <row r="1506" spans="3:7" ht="13" x14ac:dyDescent="0.15">
      <c r="C1506" s="12"/>
      <c r="D1506" s="12"/>
      <c r="E1506" s="12"/>
      <c r="F1506" s="12"/>
      <c r="G1506" s="12"/>
    </row>
    <row r="1507" spans="3:7" ht="13" x14ac:dyDescent="0.15">
      <c r="C1507" s="12"/>
      <c r="D1507" s="12"/>
      <c r="E1507" s="12"/>
      <c r="F1507" s="12"/>
      <c r="G1507" s="12"/>
    </row>
    <row r="1508" spans="3:7" ht="13" x14ac:dyDescent="0.15">
      <c r="C1508" s="12"/>
      <c r="D1508" s="12"/>
      <c r="E1508" s="12"/>
      <c r="F1508" s="12"/>
      <c r="G1508" s="12"/>
    </row>
    <row r="1509" spans="3:7" ht="13" x14ac:dyDescent="0.15">
      <c r="C1509" s="12"/>
      <c r="D1509" s="12"/>
      <c r="E1509" s="12"/>
      <c r="F1509" s="12"/>
      <c r="G1509" s="12"/>
    </row>
    <row r="1510" spans="3:7" ht="13" x14ac:dyDescent="0.15">
      <c r="C1510" s="12"/>
      <c r="D1510" s="12"/>
      <c r="E1510" s="12"/>
      <c r="F1510" s="12"/>
      <c r="G1510" s="12"/>
    </row>
    <row r="1511" spans="3:7" ht="13" x14ac:dyDescent="0.15">
      <c r="C1511" s="12"/>
      <c r="D1511" s="12"/>
      <c r="E1511" s="12"/>
      <c r="F1511" s="12"/>
      <c r="G1511" s="12"/>
    </row>
    <row r="1512" spans="3:7" ht="13" x14ac:dyDescent="0.15">
      <c r="C1512" s="12"/>
      <c r="D1512" s="12"/>
      <c r="E1512" s="12"/>
      <c r="F1512" s="12"/>
      <c r="G1512" s="12"/>
    </row>
    <row r="1513" spans="3:7" ht="13" x14ac:dyDescent="0.15">
      <c r="C1513" s="12"/>
      <c r="D1513" s="12"/>
      <c r="E1513" s="12"/>
      <c r="F1513" s="12"/>
      <c r="G1513" s="12"/>
    </row>
    <row r="1514" spans="3:7" ht="13" x14ac:dyDescent="0.15">
      <c r="C1514" s="12"/>
      <c r="D1514" s="12"/>
      <c r="E1514" s="12"/>
      <c r="F1514" s="12"/>
      <c r="G1514" s="12"/>
    </row>
    <row r="1515" spans="3:7" ht="13" x14ac:dyDescent="0.15">
      <c r="C1515" s="12"/>
      <c r="D1515" s="12"/>
      <c r="E1515" s="12"/>
      <c r="F1515" s="12"/>
      <c r="G1515" s="12"/>
    </row>
    <row r="1516" spans="3:7" ht="13" x14ac:dyDescent="0.15">
      <c r="C1516" s="12"/>
      <c r="D1516" s="12"/>
      <c r="E1516" s="12"/>
      <c r="F1516" s="12"/>
      <c r="G1516" s="12"/>
    </row>
    <row r="1517" spans="3:7" ht="13" x14ac:dyDescent="0.15">
      <c r="C1517" s="12"/>
      <c r="D1517" s="12"/>
      <c r="E1517" s="12"/>
      <c r="F1517" s="12"/>
      <c r="G1517" s="12"/>
    </row>
    <row r="1518" spans="3:7" ht="13" x14ac:dyDescent="0.15">
      <c r="C1518" s="12"/>
      <c r="D1518" s="12"/>
      <c r="E1518" s="12"/>
      <c r="F1518" s="12"/>
      <c r="G1518" s="12"/>
    </row>
    <row r="1519" spans="3:7" ht="13" x14ac:dyDescent="0.15">
      <c r="C1519" s="12"/>
      <c r="D1519" s="12"/>
      <c r="E1519" s="12"/>
      <c r="F1519" s="12"/>
      <c r="G1519" s="12"/>
    </row>
    <row r="1520" spans="3:7" ht="13" x14ac:dyDescent="0.15">
      <c r="C1520" s="12"/>
      <c r="D1520" s="12"/>
      <c r="E1520" s="12"/>
      <c r="F1520" s="12"/>
      <c r="G1520" s="12"/>
    </row>
    <row r="1521" spans="3:7" ht="13" x14ac:dyDescent="0.15">
      <c r="C1521" s="12"/>
      <c r="D1521" s="12"/>
      <c r="E1521" s="12"/>
      <c r="F1521" s="12"/>
      <c r="G1521" s="12"/>
    </row>
    <row r="1522" spans="3:7" ht="13" x14ac:dyDescent="0.15">
      <c r="C1522" s="12"/>
      <c r="D1522" s="12"/>
      <c r="E1522" s="12"/>
      <c r="F1522" s="12"/>
      <c r="G1522" s="12"/>
    </row>
    <row r="1523" spans="3:7" ht="13" x14ac:dyDescent="0.15">
      <c r="C1523" s="12"/>
      <c r="D1523" s="12"/>
      <c r="E1523" s="12"/>
      <c r="F1523" s="12"/>
      <c r="G1523" s="12"/>
    </row>
    <row r="1524" spans="3:7" ht="13" x14ac:dyDescent="0.15">
      <c r="C1524" s="12"/>
      <c r="D1524" s="12"/>
      <c r="E1524" s="12"/>
      <c r="F1524" s="12"/>
      <c r="G1524" s="12"/>
    </row>
    <row r="1525" spans="3:7" ht="13" x14ac:dyDescent="0.15">
      <c r="C1525" s="12"/>
      <c r="D1525" s="12"/>
      <c r="E1525" s="12"/>
      <c r="F1525" s="12"/>
      <c r="G1525" s="12"/>
    </row>
    <row r="1526" spans="3:7" ht="13" x14ac:dyDescent="0.15">
      <c r="C1526" s="12"/>
      <c r="D1526" s="12"/>
      <c r="E1526" s="12"/>
      <c r="F1526" s="12"/>
      <c r="G1526" s="12"/>
    </row>
    <row r="1527" spans="3:7" ht="13" x14ac:dyDescent="0.15">
      <c r="C1527" s="12"/>
      <c r="D1527" s="12"/>
      <c r="E1527" s="12"/>
      <c r="F1527" s="12"/>
      <c r="G1527" s="12"/>
    </row>
    <row r="1528" spans="3:7" ht="13" x14ac:dyDescent="0.15">
      <c r="C1528" s="12"/>
      <c r="D1528" s="12"/>
      <c r="E1528" s="12"/>
      <c r="F1528" s="12"/>
      <c r="G1528" s="12"/>
    </row>
    <row r="1529" spans="3:7" ht="13" x14ac:dyDescent="0.15">
      <c r="C1529" s="12"/>
      <c r="D1529" s="12"/>
      <c r="E1529" s="12"/>
      <c r="F1529" s="12"/>
      <c r="G1529" s="12"/>
    </row>
    <row r="1530" spans="3:7" ht="13" x14ac:dyDescent="0.15">
      <c r="C1530" s="12"/>
      <c r="D1530" s="12"/>
      <c r="E1530" s="12"/>
      <c r="F1530" s="12"/>
      <c r="G1530" s="12"/>
    </row>
    <row r="1531" spans="3:7" ht="13" x14ac:dyDescent="0.15">
      <c r="C1531" s="12"/>
      <c r="D1531" s="12"/>
      <c r="E1531" s="12"/>
      <c r="F1531" s="12"/>
      <c r="G1531" s="12"/>
    </row>
    <row r="1532" spans="3:7" ht="13" x14ac:dyDescent="0.15">
      <c r="C1532" s="12"/>
      <c r="D1532" s="12"/>
      <c r="E1532" s="12"/>
      <c r="F1532" s="12"/>
      <c r="G1532" s="12"/>
    </row>
    <row r="1533" spans="3:7" ht="13" x14ac:dyDescent="0.15">
      <c r="C1533" s="12"/>
      <c r="D1533" s="12"/>
      <c r="E1533" s="12"/>
      <c r="F1533" s="12"/>
      <c r="G1533" s="12"/>
    </row>
    <row r="1534" spans="3:7" ht="13" x14ac:dyDescent="0.15">
      <c r="C1534" s="12"/>
      <c r="D1534" s="12"/>
      <c r="E1534" s="12"/>
      <c r="F1534" s="12"/>
      <c r="G1534" s="12"/>
    </row>
    <row r="1535" spans="3:7" ht="13" x14ac:dyDescent="0.15">
      <c r="C1535" s="12"/>
      <c r="D1535" s="12"/>
      <c r="E1535" s="12"/>
      <c r="F1535" s="12"/>
      <c r="G1535" s="12"/>
    </row>
    <row r="1536" spans="3:7" ht="13" x14ac:dyDescent="0.15">
      <c r="C1536" s="12"/>
      <c r="D1536" s="12"/>
      <c r="E1536" s="12"/>
      <c r="F1536" s="12"/>
      <c r="G1536" s="12"/>
    </row>
    <row r="1537" spans="3:7" ht="13" x14ac:dyDescent="0.15">
      <c r="C1537" s="12"/>
      <c r="D1537" s="12"/>
      <c r="E1537" s="12"/>
      <c r="F1537" s="12"/>
      <c r="G1537" s="12"/>
    </row>
    <row r="1538" spans="3:7" ht="13" x14ac:dyDescent="0.15">
      <c r="C1538" s="12"/>
      <c r="D1538" s="12"/>
      <c r="E1538" s="12"/>
      <c r="F1538" s="12"/>
      <c r="G1538" s="12"/>
    </row>
    <row r="1539" spans="3:7" ht="13" x14ac:dyDescent="0.15">
      <c r="C1539" s="12"/>
      <c r="D1539" s="12"/>
      <c r="E1539" s="12"/>
      <c r="F1539" s="12"/>
      <c r="G1539" s="12"/>
    </row>
    <row r="1540" spans="3:7" ht="13" x14ac:dyDescent="0.15">
      <c r="C1540" s="12"/>
      <c r="D1540" s="12"/>
      <c r="E1540" s="12"/>
      <c r="F1540" s="12"/>
      <c r="G1540" s="12"/>
    </row>
    <row r="1541" spans="3:7" ht="13" x14ac:dyDescent="0.15">
      <c r="C1541" s="12"/>
      <c r="D1541" s="12"/>
      <c r="E1541" s="12"/>
      <c r="F1541" s="12"/>
      <c r="G1541" s="12"/>
    </row>
    <row r="1542" spans="3:7" ht="13" x14ac:dyDescent="0.15">
      <c r="C1542" s="12"/>
      <c r="D1542" s="12"/>
      <c r="E1542" s="12"/>
      <c r="F1542" s="12"/>
      <c r="G1542" s="12"/>
    </row>
    <row r="1543" spans="3:7" ht="13" x14ac:dyDescent="0.15">
      <c r="C1543" s="12"/>
      <c r="D1543" s="12"/>
      <c r="E1543" s="12"/>
      <c r="F1543" s="12"/>
      <c r="G1543" s="12"/>
    </row>
    <row r="1544" spans="3:7" ht="13" x14ac:dyDescent="0.15">
      <c r="C1544" s="12"/>
      <c r="D1544" s="12"/>
      <c r="E1544" s="12"/>
      <c r="F1544" s="12"/>
      <c r="G1544" s="12"/>
    </row>
    <row r="1545" spans="3:7" ht="13" x14ac:dyDescent="0.15">
      <c r="C1545" s="12"/>
      <c r="D1545" s="12"/>
      <c r="E1545" s="12"/>
      <c r="F1545" s="12"/>
      <c r="G1545" s="12"/>
    </row>
    <row r="1546" spans="3:7" ht="13" x14ac:dyDescent="0.15">
      <c r="C1546" s="12"/>
      <c r="D1546" s="12"/>
      <c r="E1546" s="12"/>
      <c r="F1546" s="12"/>
      <c r="G1546" s="12"/>
    </row>
    <row r="1547" spans="3:7" ht="13" x14ac:dyDescent="0.15">
      <c r="C1547" s="12"/>
      <c r="D1547" s="12"/>
      <c r="E1547" s="12"/>
      <c r="F1547" s="12"/>
      <c r="G1547" s="12"/>
    </row>
    <row r="1548" spans="3:7" ht="13" x14ac:dyDescent="0.15">
      <c r="C1548" s="12"/>
      <c r="D1548" s="12"/>
      <c r="E1548" s="12"/>
      <c r="F1548" s="12"/>
      <c r="G1548" s="12"/>
    </row>
    <row r="1549" spans="3:7" ht="13" x14ac:dyDescent="0.15">
      <c r="C1549" s="12"/>
      <c r="D1549" s="12"/>
      <c r="E1549" s="12"/>
      <c r="F1549" s="12"/>
      <c r="G1549" s="12"/>
    </row>
    <row r="1550" spans="3:7" ht="13" x14ac:dyDescent="0.15">
      <c r="C1550" s="12"/>
      <c r="D1550" s="12"/>
      <c r="E1550" s="12"/>
      <c r="F1550" s="12"/>
      <c r="G1550" s="12"/>
    </row>
    <row r="1551" spans="3:7" ht="13" x14ac:dyDescent="0.15">
      <c r="C1551" s="12"/>
      <c r="D1551" s="12"/>
      <c r="E1551" s="12"/>
      <c r="F1551" s="12"/>
      <c r="G1551" s="12"/>
    </row>
    <row r="1552" spans="3:7" ht="13" x14ac:dyDescent="0.15">
      <c r="C1552" s="12"/>
      <c r="D1552" s="12"/>
      <c r="E1552" s="12"/>
      <c r="F1552" s="12"/>
      <c r="G1552" s="12"/>
    </row>
    <row r="1553" spans="3:7" ht="13" x14ac:dyDescent="0.15">
      <c r="C1553" s="12"/>
      <c r="D1553" s="12"/>
      <c r="E1553" s="12"/>
      <c r="F1553" s="12"/>
      <c r="G1553" s="12"/>
    </row>
    <row r="1554" spans="3:7" ht="13" x14ac:dyDescent="0.15">
      <c r="C1554" s="12"/>
      <c r="D1554" s="12"/>
      <c r="E1554" s="12"/>
      <c r="F1554" s="12"/>
      <c r="G1554" s="12"/>
    </row>
    <row r="1555" spans="3:7" ht="13" x14ac:dyDescent="0.15">
      <c r="C1555" s="12"/>
      <c r="D1555" s="12"/>
      <c r="E1555" s="12"/>
      <c r="F1555" s="12"/>
      <c r="G1555" s="12"/>
    </row>
    <row r="1556" spans="3:7" ht="13" x14ac:dyDescent="0.15">
      <c r="C1556" s="12"/>
      <c r="D1556" s="12"/>
      <c r="E1556" s="12"/>
      <c r="F1556" s="12"/>
      <c r="G1556" s="12"/>
    </row>
    <row r="1557" spans="3:7" ht="13" x14ac:dyDescent="0.15">
      <c r="C1557" s="12"/>
      <c r="D1557" s="12"/>
      <c r="E1557" s="12"/>
      <c r="F1557" s="12"/>
      <c r="G1557" s="12"/>
    </row>
    <row r="1558" spans="3:7" ht="13" x14ac:dyDescent="0.15">
      <c r="C1558" s="12"/>
      <c r="D1558" s="12"/>
      <c r="E1558" s="12"/>
      <c r="F1558" s="12"/>
      <c r="G1558" s="12"/>
    </row>
    <row r="1559" spans="3:7" ht="13" x14ac:dyDescent="0.15">
      <c r="C1559" s="12"/>
      <c r="D1559" s="12"/>
      <c r="E1559" s="12"/>
      <c r="F1559" s="12"/>
      <c r="G1559" s="12"/>
    </row>
    <row r="1560" spans="3:7" ht="13" x14ac:dyDescent="0.15">
      <c r="C1560" s="12"/>
      <c r="D1560" s="12"/>
      <c r="E1560" s="12"/>
      <c r="F1560" s="12"/>
      <c r="G1560" s="12"/>
    </row>
    <row r="1561" spans="3:7" ht="13" x14ac:dyDescent="0.15">
      <c r="C1561" s="12"/>
      <c r="D1561" s="12"/>
      <c r="E1561" s="12"/>
      <c r="F1561" s="12"/>
      <c r="G1561" s="12"/>
    </row>
    <row r="1562" spans="3:7" ht="13" x14ac:dyDescent="0.15">
      <c r="C1562" s="12"/>
      <c r="D1562" s="12"/>
      <c r="E1562" s="12"/>
      <c r="F1562" s="12"/>
      <c r="G1562" s="12"/>
    </row>
    <row r="1563" spans="3:7" ht="13" x14ac:dyDescent="0.15">
      <c r="C1563" s="12"/>
      <c r="D1563" s="12"/>
      <c r="E1563" s="12"/>
      <c r="F1563" s="12"/>
      <c r="G1563" s="12"/>
    </row>
    <row r="1564" spans="3:7" ht="13" x14ac:dyDescent="0.15">
      <c r="C1564" s="12"/>
      <c r="D1564" s="12"/>
      <c r="E1564" s="12"/>
      <c r="F1564" s="12"/>
      <c r="G1564" s="12"/>
    </row>
    <row r="1565" spans="3:7" ht="13" x14ac:dyDescent="0.15">
      <c r="C1565" s="12"/>
      <c r="D1565" s="12"/>
      <c r="E1565" s="12"/>
      <c r="F1565" s="12"/>
      <c r="G1565" s="12"/>
    </row>
    <row r="1566" spans="3:7" ht="13" x14ac:dyDescent="0.15">
      <c r="C1566" s="12"/>
      <c r="D1566" s="12"/>
      <c r="E1566" s="12"/>
      <c r="F1566" s="12"/>
      <c r="G1566" s="12"/>
    </row>
    <row r="1567" spans="3:7" ht="13" x14ac:dyDescent="0.15">
      <c r="C1567" s="12"/>
      <c r="D1567" s="12"/>
      <c r="E1567" s="12"/>
      <c r="F1567" s="12"/>
      <c r="G1567" s="12"/>
    </row>
    <row r="1568" spans="3:7" ht="13" x14ac:dyDescent="0.15">
      <c r="C1568" s="12"/>
      <c r="D1568" s="12"/>
      <c r="E1568" s="12"/>
      <c r="F1568" s="12"/>
      <c r="G1568" s="12"/>
    </row>
    <row r="1569" spans="3:7" ht="13" x14ac:dyDescent="0.15">
      <c r="C1569" s="12"/>
      <c r="D1569" s="12"/>
      <c r="E1569" s="12"/>
      <c r="F1569" s="12"/>
      <c r="G1569" s="12"/>
    </row>
    <row r="1570" spans="3:7" ht="13" x14ac:dyDescent="0.15">
      <c r="C1570" s="12"/>
      <c r="D1570" s="12"/>
      <c r="E1570" s="12"/>
      <c r="F1570" s="12"/>
      <c r="G1570" s="12"/>
    </row>
    <row r="1571" spans="3:7" ht="13" x14ac:dyDescent="0.15">
      <c r="C1571" s="12"/>
      <c r="D1571" s="12"/>
      <c r="E1571" s="12"/>
      <c r="F1571" s="12"/>
      <c r="G1571" s="12"/>
    </row>
    <row r="1572" spans="3:7" ht="13" x14ac:dyDescent="0.15">
      <c r="C1572" s="12"/>
      <c r="D1572" s="12"/>
      <c r="E1572" s="12"/>
      <c r="F1572" s="12"/>
      <c r="G1572" s="12"/>
    </row>
    <row r="1573" spans="3:7" ht="13" x14ac:dyDescent="0.15">
      <c r="C1573" s="12"/>
      <c r="D1573" s="12"/>
      <c r="E1573" s="12"/>
      <c r="F1573" s="12"/>
      <c r="G1573" s="12"/>
    </row>
    <row r="1574" spans="3:7" ht="13" x14ac:dyDescent="0.15">
      <c r="C1574" s="12"/>
      <c r="D1574" s="12"/>
      <c r="E1574" s="12"/>
      <c r="F1574" s="12"/>
      <c r="G1574" s="12"/>
    </row>
    <row r="1575" spans="3:7" ht="13" x14ac:dyDescent="0.15">
      <c r="C1575" s="12"/>
      <c r="D1575" s="12"/>
      <c r="E1575" s="12"/>
      <c r="F1575" s="12"/>
      <c r="G1575" s="12"/>
    </row>
    <row r="1576" spans="3:7" ht="13" x14ac:dyDescent="0.15">
      <c r="C1576" s="12"/>
      <c r="D1576" s="12"/>
      <c r="E1576" s="12"/>
      <c r="F1576" s="12"/>
      <c r="G1576" s="12"/>
    </row>
    <row r="1577" spans="3:7" ht="13" x14ac:dyDescent="0.15">
      <c r="C1577" s="12"/>
      <c r="D1577" s="12"/>
      <c r="E1577" s="12"/>
      <c r="F1577" s="12"/>
      <c r="G1577" s="12"/>
    </row>
    <row r="1578" spans="3:7" ht="13" x14ac:dyDescent="0.15">
      <c r="C1578" s="12"/>
      <c r="D1578" s="12"/>
      <c r="E1578" s="12"/>
      <c r="F1578" s="12"/>
      <c r="G1578" s="12"/>
    </row>
    <row r="1579" spans="3:7" ht="13" x14ac:dyDescent="0.15">
      <c r="C1579" s="12"/>
      <c r="D1579" s="12"/>
      <c r="E1579" s="12"/>
      <c r="F1579" s="12"/>
      <c r="G1579" s="12"/>
    </row>
    <row r="1580" spans="3:7" ht="13" x14ac:dyDescent="0.15">
      <c r="C1580" s="12"/>
      <c r="D1580" s="12"/>
      <c r="E1580" s="12"/>
      <c r="F1580" s="12"/>
      <c r="G1580" s="12"/>
    </row>
    <row r="1581" spans="3:7" ht="13" x14ac:dyDescent="0.15">
      <c r="C1581" s="12"/>
      <c r="D1581" s="12"/>
      <c r="E1581" s="12"/>
      <c r="F1581" s="12"/>
      <c r="G1581" s="12"/>
    </row>
    <row r="1582" spans="3:7" ht="13" x14ac:dyDescent="0.15">
      <c r="C1582" s="12"/>
      <c r="D1582" s="12"/>
      <c r="E1582" s="12"/>
      <c r="F1582" s="12"/>
      <c r="G1582" s="12"/>
    </row>
    <row r="1583" spans="3:7" ht="13" x14ac:dyDescent="0.15">
      <c r="C1583" s="12"/>
      <c r="D1583" s="12"/>
      <c r="E1583" s="12"/>
      <c r="F1583" s="12"/>
      <c r="G1583" s="12"/>
    </row>
    <row r="1584" spans="3:7" ht="13" x14ac:dyDescent="0.15">
      <c r="C1584" s="12"/>
      <c r="D1584" s="12"/>
      <c r="E1584" s="12"/>
      <c r="F1584" s="12"/>
      <c r="G1584" s="12"/>
    </row>
    <row r="1585" spans="3:7" ht="13" x14ac:dyDescent="0.15">
      <c r="C1585" s="12"/>
      <c r="D1585" s="12"/>
      <c r="E1585" s="12"/>
      <c r="F1585" s="12"/>
      <c r="G1585" s="12"/>
    </row>
    <row r="1586" spans="3:7" ht="13" x14ac:dyDescent="0.15">
      <c r="C1586" s="12"/>
      <c r="D1586" s="12"/>
      <c r="E1586" s="12"/>
      <c r="F1586" s="12"/>
      <c r="G1586" s="12"/>
    </row>
    <row r="1587" spans="3:7" ht="13" x14ac:dyDescent="0.15">
      <c r="C1587" s="12"/>
      <c r="D1587" s="12"/>
      <c r="E1587" s="12"/>
      <c r="F1587" s="12"/>
      <c r="G1587" s="12"/>
    </row>
    <row r="1588" spans="3:7" ht="13" x14ac:dyDescent="0.15">
      <c r="C1588" s="12"/>
      <c r="D1588" s="12"/>
      <c r="E1588" s="12"/>
      <c r="F1588" s="12"/>
      <c r="G1588" s="12"/>
    </row>
    <row r="1589" spans="3:7" ht="13" x14ac:dyDescent="0.15">
      <c r="C1589" s="12"/>
      <c r="D1589" s="12"/>
      <c r="E1589" s="12"/>
      <c r="F1589" s="12"/>
      <c r="G1589" s="12"/>
    </row>
    <row r="1590" spans="3:7" ht="13" x14ac:dyDescent="0.15">
      <c r="C1590" s="12"/>
      <c r="D1590" s="12"/>
      <c r="E1590" s="12"/>
      <c r="F1590" s="12"/>
      <c r="G1590" s="12"/>
    </row>
    <row r="1591" spans="3:7" ht="13" x14ac:dyDescent="0.15">
      <c r="C1591" s="12"/>
      <c r="D1591" s="12"/>
      <c r="E1591" s="12"/>
      <c r="F1591" s="12"/>
      <c r="G1591" s="12"/>
    </row>
    <row r="1592" spans="3:7" ht="13" x14ac:dyDescent="0.15">
      <c r="C1592" s="12"/>
      <c r="D1592" s="12"/>
      <c r="E1592" s="12"/>
      <c r="F1592" s="12"/>
      <c r="G1592" s="12"/>
    </row>
    <row r="1593" spans="3:7" ht="13" x14ac:dyDescent="0.15">
      <c r="C1593" s="12"/>
      <c r="D1593" s="12"/>
      <c r="E1593" s="12"/>
      <c r="F1593" s="12"/>
      <c r="G1593" s="12"/>
    </row>
    <row r="1594" spans="3:7" ht="13" x14ac:dyDescent="0.15">
      <c r="C1594" s="12"/>
      <c r="D1594" s="12"/>
      <c r="E1594" s="12"/>
      <c r="F1594" s="12"/>
      <c r="G1594" s="12"/>
    </row>
    <row r="1595" spans="3:7" ht="13" x14ac:dyDescent="0.15">
      <c r="C1595" s="12"/>
      <c r="D1595" s="12"/>
      <c r="E1595" s="12"/>
      <c r="F1595" s="12"/>
      <c r="G1595" s="12"/>
    </row>
    <row r="1596" spans="3:7" ht="13" x14ac:dyDescent="0.15">
      <c r="C1596" s="12"/>
      <c r="D1596" s="12"/>
      <c r="E1596" s="12"/>
      <c r="F1596" s="12"/>
      <c r="G1596" s="12"/>
    </row>
    <row r="1597" spans="3:7" ht="13" x14ac:dyDescent="0.15">
      <c r="C1597" s="12"/>
      <c r="D1597" s="12"/>
      <c r="E1597" s="12"/>
      <c r="F1597" s="12"/>
      <c r="G1597" s="12"/>
    </row>
    <row r="1598" spans="3:7" ht="13" x14ac:dyDescent="0.15">
      <c r="C1598" s="12"/>
      <c r="D1598" s="12"/>
      <c r="E1598" s="12"/>
      <c r="F1598" s="12"/>
      <c r="G1598" s="12"/>
    </row>
    <row r="1599" spans="3:7" ht="13" x14ac:dyDescent="0.15">
      <c r="C1599" s="12"/>
      <c r="D1599" s="12"/>
      <c r="E1599" s="12"/>
      <c r="F1599" s="12"/>
      <c r="G1599" s="12"/>
    </row>
    <row r="1600" spans="3:7" ht="13" x14ac:dyDescent="0.15">
      <c r="C1600" s="12"/>
      <c r="D1600" s="12"/>
      <c r="E1600" s="12"/>
      <c r="F1600" s="12"/>
      <c r="G1600" s="12"/>
    </row>
    <row r="1601" spans="3:7" ht="13" x14ac:dyDescent="0.15">
      <c r="C1601" s="12"/>
      <c r="D1601" s="12"/>
      <c r="E1601" s="12"/>
      <c r="F1601" s="12"/>
      <c r="G1601" s="12"/>
    </row>
    <row r="1602" spans="3:7" ht="13" x14ac:dyDescent="0.15">
      <c r="C1602" s="12"/>
      <c r="D1602" s="12"/>
      <c r="E1602" s="12"/>
      <c r="F1602" s="12"/>
      <c r="G1602" s="12"/>
    </row>
    <row r="1603" spans="3:7" ht="13" x14ac:dyDescent="0.15">
      <c r="C1603" s="12"/>
      <c r="D1603" s="12"/>
      <c r="E1603" s="12"/>
      <c r="F1603" s="12"/>
      <c r="G1603" s="12"/>
    </row>
    <row r="1604" spans="3:7" ht="13" x14ac:dyDescent="0.15">
      <c r="C1604" s="12"/>
      <c r="D1604" s="12"/>
      <c r="E1604" s="12"/>
      <c r="F1604" s="12"/>
      <c r="G1604" s="12"/>
    </row>
    <row r="1605" spans="3:7" ht="13" x14ac:dyDescent="0.15">
      <c r="C1605" s="12"/>
      <c r="D1605" s="12"/>
      <c r="E1605" s="12"/>
      <c r="F1605" s="12"/>
      <c r="G1605" s="12"/>
    </row>
    <row r="1606" spans="3:7" ht="13" x14ac:dyDescent="0.15">
      <c r="C1606" s="12"/>
      <c r="D1606" s="12"/>
      <c r="E1606" s="12"/>
      <c r="F1606" s="12"/>
      <c r="G1606" s="12"/>
    </row>
    <row r="1607" spans="3:7" ht="13" x14ac:dyDescent="0.15">
      <c r="C1607" s="12"/>
      <c r="D1607" s="12"/>
      <c r="E1607" s="12"/>
      <c r="F1607" s="12"/>
      <c r="G1607" s="12"/>
    </row>
    <row r="1608" spans="3:7" ht="13" x14ac:dyDescent="0.15">
      <c r="C1608" s="12"/>
      <c r="D1608" s="12"/>
      <c r="E1608" s="12"/>
      <c r="F1608" s="12"/>
      <c r="G1608" s="12"/>
    </row>
    <row r="1609" spans="3:7" ht="13" x14ac:dyDescent="0.15">
      <c r="C1609" s="12"/>
      <c r="D1609" s="12"/>
      <c r="E1609" s="12"/>
      <c r="F1609" s="12"/>
      <c r="G1609" s="12"/>
    </row>
    <row r="1610" spans="3:7" ht="13" x14ac:dyDescent="0.15">
      <c r="C1610" s="12"/>
      <c r="D1610" s="12"/>
      <c r="E1610" s="12"/>
      <c r="F1610" s="12"/>
      <c r="G1610" s="12"/>
    </row>
    <row r="1611" spans="3:7" ht="13" x14ac:dyDescent="0.15">
      <c r="C1611" s="12"/>
      <c r="D1611" s="12"/>
      <c r="E1611" s="12"/>
      <c r="F1611" s="12"/>
      <c r="G1611" s="12"/>
    </row>
    <row r="1612" spans="3:7" ht="13" x14ac:dyDescent="0.15">
      <c r="C1612" s="12"/>
      <c r="D1612" s="12"/>
      <c r="E1612" s="12"/>
      <c r="F1612" s="12"/>
      <c r="G1612" s="12"/>
    </row>
    <row r="1613" spans="3:7" ht="13" x14ac:dyDescent="0.15">
      <c r="C1613" s="12"/>
      <c r="D1613" s="12"/>
      <c r="E1613" s="12"/>
      <c r="F1613" s="12"/>
      <c r="G1613" s="12"/>
    </row>
    <row r="1614" spans="3:7" ht="13" x14ac:dyDescent="0.15">
      <c r="C1614" s="12"/>
      <c r="D1614" s="12"/>
      <c r="E1614" s="12"/>
      <c r="F1614" s="12"/>
      <c r="G1614" s="12"/>
    </row>
    <row r="1615" spans="3:7" ht="13" x14ac:dyDescent="0.15">
      <c r="C1615" s="12"/>
      <c r="D1615" s="12"/>
      <c r="E1615" s="12"/>
      <c r="F1615" s="12"/>
      <c r="G1615" s="12"/>
    </row>
    <row r="1616" spans="3:7" ht="13" x14ac:dyDescent="0.15">
      <c r="C1616" s="12"/>
      <c r="D1616" s="12"/>
      <c r="E1616" s="12"/>
      <c r="F1616" s="12"/>
      <c r="G1616" s="12"/>
    </row>
    <row r="1617" spans="3:7" ht="13" x14ac:dyDescent="0.15">
      <c r="C1617" s="12"/>
      <c r="D1617" s="12"/>
      <c r="E1617" s="12"/>
      <c r="F1617" s="12"/>
      <c r="G1617" s="12"/>
    </row>
    <row r="1618" spans="3:7" ht="13" x14ac:dyDescent="0.15">
      <c r="C1618" s="12"/>
      <c r="D1618" s="12"/>
      <c r="E1618" s="12"/>
      <c r="F1618" s="12"/>
      <c r="G1618" s="12"/>
    </row>
    <row r="1619" spans="3:7" ht="13" x14ac:dyDescent="0.15">
      <c r="C1619" s="12"/>
      <c r="D1619" s="12"/>
      <c r="E1619" s="12"/>
      <c r="F1619" s="12"/>
      <c r="G1619" s="12"/>
    </row>
    <row r="1620" spans="3:7" ht="13" x14ac:dyDescent="0.15">
      <c r="C1620" s="12"/>
      <c r="D1620" s="12"/>
      <c r="E1620" s="12"/>
      <c r="F1620" s="12"/>
      <c r="G1620" s="12"/>
    </row>
    <row r="1621" spans="3:7" ht="13" x14ac:dyDescent="0.15">
      <c r="C1621" s="12"/>
      <c r="D1621" s="12"/>
      <c r="E1621" s="12"/>
      <c r="F1621" s="12"/>
      <c r="G1621" s="12"/>
    </row>
    <row r="1622" spans="3:7" ht="13" x14ac:dyDescent="0.15">
      <c r="C1622" s="12"/>
      <c r="D1622" s="12"/>
      <c r="E1622" s="12"/>
      <c r="F1622" s="12"/>
      <c r="G1622" s="12"/>
    </row>
    <row r="1623" spans="3:7" ht="13" x14ac:dyDescent="0.15">
      <c r="C1623" s="12"/>
      <c r="D1623" s="12"/>
      <c r="E1623" s="12"/>
      <c r="F1623" s="12"/>
      <c r="G1623" s="12"/>
    </row>
    <row r="1624" spans="3:7" ht="13" x14ac:dyDescent="0.15">
      <c r="C1624" s="12"/>
      <c r="D1624" s="12"/>
      <c r="E1624" s="12"/>
      <c r="F1624" s="12"/>
      <c r="G1624" s="12"/>
    </row>
    <row r="1625" spans="3:7" ht="13" x14ac:dyDescent="0.15">
      <c r="C1625" s="12"/>
      <c r="D1625" s="12"/>
      <c r="E1625" s="12"/>
      <c r="F1625" s="12"/>
      <c r="G1625" s="12"/>
    </row>
    <row r="1626" spans="3:7" ht="13" x14ac:dyDescent="0.15">
      <c r="C1626" s="12"/>
      <c r="D1626" s="12"/>
      <c r="E1626" s="12"/>
      <c r="F1626" s="12"/>
      <c r="G1626" s="12"/>
    </row>
    <row r="1627" spans="3:7" ht="13" x14ac:dyDescent="0.15">
      <c r="C1627" s="12"/>
      <c r="D1627" s="12"/>
      <c r="E1627" s="12"/>
      <c r="F1627" s="12"/>
      <c r="G1627" s="12"/>
    </row>
    <row r="1628" spans="3:7" ht="13" x14ac:dyDescent="0.15">
      <c r="C1628" s="12"/>
      <c r="D1628" s="12"/>
      <c r="E1628" s="12"/>
      <c r="F1628" s="12"/>
      <c r="G1628" s="12"/>
    </row>
    <row r="1629" spans="3:7" ht="13" x14ac:dyDescent="0.15">
      <c r="C1629" s="12"/>
      <c r="D1629" s="12"/>
      <c r="E1629" s="12"/>
      <c r="F1629" s="12"/>
      <c r="G1629" s="12"/>
    </row>
    <row r="1630" spans="3:7" ht="13" x14ac:dyDescent="0.15">
      <c r="C1630" s="12"/>
      <c r="D1630" s="12"/>
      <c r="E1630" s="12"/>
      <c r="F1630" s="12"/>
      <c r="G1630" s="12"/>
    </row>
    <row r="1631" spans="3:7" ht="13" x14ac:dyDescent="0.15">
      <c r="C1631" s="12"/>
      <c r="D1631" s="12"/>
      <c r="E1631" s="12"/>
      <c r="F1631" s="12"/>
      <c r="G1631" s="12"/>
    </row>
    <row r="1632" spans="3:7" ht="13" x14ac:dyDescent="0.15">
      <c r="C1632" s="12"/>
      <c r="D1632" s="12"/>
      <c r="E1632" s="12"/>
      <c r="F1632" s="12"/>
      <c r="G1632" s="12"/>
    </row>
    <row r="1633" spans="3:7" ht="13" x14ac:dyDescent="0.15">
      <c r="C1633" s="12"/>
      <c r="D1633" s="12"/>
      <c r="E1633" s="12"/>
      <c r="F1633" s="12"/>
      <c r="G1633" s="12"/>
    </row>
    <row r="1634" spans="3:7" ht="13" x14ac:dyDescent="0.15">
      <c r="C1634" s="12"/>
      <c r="D1634" s="12"/>
      <c r="E1634" s="12"/>
      <c r="F1634" s="12"/>
      <c r="G1634" s="12"/>
    </row>
    <row r="1635" spans="3:7" ht="13" x14ac:dyDescent="0.15">
      <c r="C1635" s="12"/>
      <c r="D1635" s="12"/>
      <c r="E1635" s="12"/>
      <c r="F1635" s="12"/>
      <c r="G1635" s="12"/>
    </row>
    <row r="1636" spans="3:7" ht="13" x14ac:dyDescent="0.15">
      <c r="C1636" s="12"/>
      <c r="D1636" s="12"/>
      <c r="E1636" s="12"/>
      <c r="F1636" s="12"/>
      <c r="G1636" s="12"/>
    </row>
    <row r="1637" spans="3:7" ht="13" x14ac:dyDescent="0.15">
      <c r="C1637" s="12"/>
      <c r="D1637" s="12"/>
      <c r="E1637" s="12"/>
      <c r="F1637" s="12"/>
      <c r="G1637" s="12"/>
    </row>
    <row r="1638" spans="3:7" ht="13" x14ac:dyDescent="0.15">
      <c r="C1638" s="12"/>
      <c r="D1638" s="12"/>
      <c r="E1638" s="12"/>
      <c r="F1638" s="12"/>
      <c r="G1638" s="12"/>
    </row>
    <row r="1639" spans="3:7" ht="13" x14ac:dyDescent="0.15">
      <c r="C1639" s="12"/>
      <c r="D1639" s="12"/>
      <c r="E1639" s="12"/>
      <c r="F1639" s="12"/>
      <c r="G1639" s="12"/>
    </row>
    <row r="1640" spans="3:7" ht="13" x14ac:dyDescent="0.15">
      <c r="C1640" s="12"/>
      <c r="D1640" s="12"/>
      <c r="E1640" s="12"/>
      <c r="F1640" s="12"/>
      <c r="G1640" s="12"/>
    </row>
    <row r="1641" spans="3:7" ht="13" x14ac:dyDescent="0.15">
      <c r="C1641" s="12"/>
      <c r="D1641" s="12"/>
      <c r="E1641" s="12"/>
      <c r="F1641" s="12"/>
      <c r="G1641" s="12"/>
    </row>
    <row r="1642" spans="3:7" ht="13" x14ac:dyDescent="0.15">
      <c r="C1642" s="12"/>
      <c r="D1642" s="12"/>
      <c r="E1642" s="12"/>
      <c r="F1642" s="12"/>
      <c r="G1642" s="12"/>
    </row>
    <row r="1643" spans="3:7" ht="13" x14ac:dyDescent="0.15">
      <c r="C1643" s="12"/>
      <c r="D1643" s="12"/>
      <c r="E1643" s="12"/>
      <c r="F1643" s="12"/>
      <c r="G1643" s="12"/>
    </row>
    <row r="1644" spans="3:7" ht="13" x14ac:dyDescent="0.15">
      <c r="C1644" s="12"/>
      <c r="D1644" s="12"/>
      <c r="E1644" s="12"/>
      <c r="F1644" s="12"/>
      <c r="G1644" s="12"/>
    </row>
    <row r="1645" spans="3:7" ht="13" x14ac:dyDescent="0.15">
      <c r="C1645" s="12"/>
      <c r="D1645" s="12"/>
      <c r="E1645" s="12"/>
      <c r="F1645" s="12"/>
      <c r="G1645" s="12"/>
    </row>
    <row r="1646" spans="3:7" ht="13" x14ac:dyDescent="0.15">
      <c r="C1646" s="12"/>
      <c r="D1646" s="12"/>
      <c r="E1646" s="12"/>
      <c r="F1646" s="12"/>
      <c r="G1646" s="12"/>
    </row>
    <row r="1647" spans="3:7" ht="13" x14ac:dyDescent="0.15">
      <c r="C1647" s="12"/>
      <c r="D1647" s="12"/>
      <c r="E1647" s="12"/>
      <c r="F1647" s="12"/>
      <c r="G1647" s="12"/>
    </row>
    <row r="1648" spans="3:7" ht="13" x14ac:dyDescent="0.15">
      <c r="C1648" s="12"/>
      <c r="D1648" s="12"/>
      <c r="E1648" s="12"/>
      <c r="F1648" s="12"/>
      <c r="G1648" s="12"/>
    </row>
    <row r="1649" spans="3:7" ht="13" x14ac:dyDescent="0.15">
      <c r="C1649" s="12"/>
      <c r="D1649" s="12"/>
      <c r="E1649" s="12"/>
      <c r="F1649" s="12"/>
      <c r="G1649" s="12"/>
    </row>
    <row r="1650" spans="3:7" ht="13" x14ac:dyDescent="0.15">
      <c r="C1650" s="12"/>
      <c r="D1650" s="12"/>
      <c r="E1650" s="12"/>
      <c r="F1650" s="12"/>
      <c r="G1650" s="12"/>
    </row>
    <row r="1651" spans="3:7" ht="13" x14ac:dyDescent="0.15">
      <c r="C1651" s="12"/>
      <c r="D1651" s="12"/>
      <c r="E1651" s="12"/>
      <c r="F1651" s="12"/>
      <c r="G1651" s="12"/>
    </row>
    <row r="1652" spans="3:7" ht="13" x14ac:dyDescent="0.15">
      <c r="C1652" s="12"/>
      <c r="D1652" s="12"/>
      <c r="E1652" s="12"/>
      <c r="F1652" s="12"/>
      <c r="G1652" s="12"/>
    </row>
    <row r="1653" spans="3:7" ht="13" x14ac:dyDescent="0.15">
      <c r="C1653" s="12"/>
      <c r="D1653" s="12"/>
      <c r="E1653" s="12"/>
      <c r="F1653" s="12"/>
      <c r="G1653" s="12"/>
    </row>
    <row r="1654" spans="3:7" ht="13" x14ac:dyDescent="0.15">
      <c r="C1654" s="12"/>
      <c r="D1654" s="12"/>
      <c r="E1654" s="12"/>
      <c r="F1654" s="12"/>
      <c r="G1654" s="12"/>
    </row>
    <row r="1655" spans="3:7" ht="13" x14ac:dyDescent="0.15">
      <c r="C1655" s="12"/>
      <c r="D1655" s="12"/>
      <c r="E1655" s="12"/>
      <c r="F1655" s="12"/>
      <c r="G1655" s="12"/>
    </row>
    <row r="1656" spans="3:7" ht="13" x14ac:dyDescent="0.15">
      <c r="C1656" s="12"/>
      <c r="D1656" s="12"/>
      <c r="E1656" s="12"/>
      <c r="F1656" s="12"/>
      <c r="G1656" s="12"/>
    </row>
    <row r="1657" spans="3:7" ht="13" x14ac:dyDescent="0.15">
      <c r="C1657" s="12"/>
      <c r="D1657" s="12"/>
      <c r="E1657" s="12"/>
      <c r="F1657" s="12"/>
      <c r="G1657" s="12"/>
    </row>
    <row r="1658" spans="3:7" ht="13" x14ac:dyDescent="0.15">
      <c r="C1658" s="12"/>
      <c r="D1658" s="12"/>
      <c r="E1658" s="12"/>
      <c r="F1658" s="12"/>
      <c r="G1658" s="12"/>
    </row>
    <row r="1659" spans="3:7" ht="13" x14ac:dyDescent="0.15">
      <c r="C1659" s="12"/>
      <c r="D1659" s="12"/>
      <c r="E1659" s="12"/>
      <c r="F1659" s="12"/>
      <c r="G1659" s="12"/>
    </row>
    <row r="1660" spans="3:7" ht="13" x14ac:dyDescent="0.15">
      <c r="C1660" s="12"/>
      <c r="D1660" s="12"/>
      <c r="E1660" s="12"/>
      <c r="F1660" s="12"/>
      <c r="G1660" s="12"/>
    </row>
    <row r="1661" spans="3:7" ht="13" x14ac:dyDescent="0.15">
      <c r="C1661" s="12"/>
      <c r="D1661" s="12"/>
      <c r="E1661" s="12"/>
      <c r="F1661" s="12"/>
      <c r="G1661" s="12"/>
    </row>
    <row r="1662" spans="3:7" ht="13" x14ac:dyDescent="0.15">
      <c r="C1662" s="12"/>
      <c r="D1662" s="12"/>
      <c r="E1662" s="12"/>
      <c r="F1662" s="12"/>
      <c r="G1662" s="12"/>
    </row>
    <row r="1663" spans="3:7" ht="13" x14ac:dyDescent="0.15">
      <c r="C1663" s="12"/>
      <c r="D1663" s="12"/>
      <c r="E1663" s="12"/>
      <c r="F1663" s="12"/>
      <c r="G1663" s="12"/>
    </row>
    <row r="1664" spans="3:7" ht="13" x14ac:dyDescent="0.15">
      <c r="C1664" s="12"/>
      <c r="D1664" s="12"/>
      <c r="E1664" s="12"/>
      <c r="F1664" s="12"/>
      <c r="G1664" s="12"/>
    </row>
    <row r="1665" spans="3:7" ht="13" x14ac:dyDescent="0.15">
      <c r="C1665" s="12"/>
      <c r="D1665" s="12"/>
      <c r="E1665" s="12"/>
      <c r="F1665" s="12"/>
      <c r="G1665" s="12"/>
    </row>
    <row r="1666" spans="3:7" ht="13" x14ac:dyDescent="0.15">
      <c r="C1666" s="12"/>
      <c r="D1666" s="12"/>
      <c r="E1666" s="12"/>
      <c r="F1666" s="12"/>
      <c r="G1666" s="12"/>
    </row>
    <row r="1667" spans="3:7" ht="13" x14ac:dyDescent="0.15">
      <c r="C1667" s="12"/>
      <c r="D1667" s="12"/>
      <c r="E1667" s="12"/>
      <c r="F1667" s="12"/>
      <c r="G1667" s="12"/>
    </row>
    <row r="1668" spans="3:7" ht="13" x14ac:dyDescent="0.15">
      <c r="C1668" s="12"/>
      <c r="D1668" s="12"/>
      <c r="E1668" s="12"/>
      <c r="F1668" s="12"/>
      <c r="G1668" s="12"/>
    </row>
    <row r="1669" spans="3:7" ht="13" x14ac:dyDescent="0.15">
      <c r="C1669" s="12"/>
      <c r="D1669" s="12"/>
      <c r="E1669" s="12"/>
      <c r="F1669" s="12"/>
      <c r="G1669" s="12"/>
    </row>
    <row r="1670" spans="3:7" ht="13" x14ac:dyDescent="0.15">
      <c r="C1670" s="12"/>
      <c r="D1670" s="12"/>
      <c r="E1670" s="12"/>
      <c r="F1670" s="12"/>
      <c r="G1670" s="12"/>
    </row>
    <row r="1671" spans="3:7" ht="13" x14ac:dyDescent="0.15">
      <c r="C1671" s="12"/>
      <c r="D1671" s="12"/>
      <c r="E1671" s="12"/>
      <c r="F1671" s="12"/>
      <c r="G1671" s="12"/>
    </row>
    <row r="1672" spans="3:7" ht="13" x14ac:dyDescent="0.15">
      <c r="C1672" s="12"/>
      <c r="D1672" s="12"/>
      <c r="E1672" s="12"/>
      <c r="F1672" s="12"/>
      <c r="G1672" s="12"/>
    </row>
    <row r="1673" spans="3:7" ht="13" x14ac:dyDescent="0.15">
      <c r="C1673" s="12"/>
      <c r="D1673" s="12"/>
      <c r="E1673" s="12"/>
      <c r="F1673" s="12"/>
      <c r="G1673" s="12"/>
    </row>
    <row r="1674" spans="3:7" ht="13" x14ac:dyDescent="0.15">
      <c r="C1674" s="12"/>
      <c r="D1674" s="12"/>
      <c r="E1674" s="12"/>
      <c r="F1674" s="12"/>
      <c r="G1674" s="12"/>
    </row>
    <row r="1675" spans="3:7" ht="13" x14ac:dyDescent="0.15">
      <c r="C1675" s="12"/>
      <c r="D1675" s="12"/>
      <c r="E1675" s="12"/>
      <c r="F1675" s="12"/>
      <c r="G1675" s="12"/>
    </row>
    <row r="1676" spans="3:7" ht="13" x14ac:dyDescent="0.15">
      <c r="C1676" s="12"/>
      <c r="D1676" s="12"/>
      <c r="E1676" s="12"/>
      <c r="F1676" s="12"/>
      <c r="G1676" s="12"/>
    </row>
    <row r="1677" spans="3:7" ht="13" x14ac:dyDescent="0.15">
      <c r="C1677" s="12"/>
      <c r="D1677" s="12"/>
      <c r="E1677" s="12"/>
      <c r="F1677" s="12"/>
      <c r="G1677" s="12"/>
    </row>
    <row r="1678" spans="3:7" ht="13" x14ac:dyDescent="0.15">
      <c r="C1678" s="12"/>
      <c r="D1678" s="12"/>
      <c r="E1678" s="12"/>
      <c r="F1678" s="12"/>
      <c r="G1678" s="12"/>
    </row>
    <row r="1679" spans="3:7" ht="13" x14ac:dyDescent="0.15">
      <c r="C1679" s="12"/>
      <c r="D1679" s="12"/>
      <c r="E1679" s="12"/>
      <c r="F1679" s="12"/>
      <c r="G1679" s="12"/>
    </row>
    <row r="1680" spans="3:7" ht="13" x14ac:dyDescent="0.15">
      <c r="C1680" s="12"/>
      <c r="D1680" s="12"/>
      <c r="E1680" s="12"/>
      <c r="F1680" s="12"/>
      <c r="G1680" s="12"/>
    </row>
    <row r="1681" spans="3:7" ht="13" x14ac:dyDescent="0.15">
      <c r="C1681" s="12"/>
      <c r="D1681" s="12"/>
      <c r="E1681" s="12"/>
      <c r="F1681" s="12"/>
      <c r="G1681" s="12"/>
    </row>
    <row r="1682" spans="3:7" ht="13" x14ac:dyDescent="0.15">
      <c r="C1682" s="12"/>
      <c r="D1682" s="12"/>
      <c r="E1682" s="12"/>
      <c r="F1682" s="12"/>
      <c r="G1682" s="12"/>
    </row>
    <row r="1683" spans="3:7" ht="13" x14ac:dyDescent="0.15">
      <c r="C1683" s="12"/>
      <c r="D1683" s="12"/>
      <c r="E1683" s="12"/>
      <c r="F1683" s="12"/>
      <c r="G1683" s="12"/>
    </row>
    <row r="1684" spans="3:7" ht="13" x14ac:dyDescent="0.15">
      <c r="C1684" s="12"/>
      <c r="D1684" s="12"/>
      <c r="E1684" s="12"/>
      <c r="F1684" s="12"/>
      <c r="G1684" s="12"/>
    </row>
    <row r="1685" spans="3:7" ht="13" x14ac:dyDescent="0.15">
      <c r="C1685" s="12"/>
      <c r="D1685" s="12"/>
      <c r="E1685" s="12"/>
      <c r="F1685" s="12"/>
      <c r="G1685" s="12"/>
    </row>
    <row r="1686" spans="3:7" ht="13" x14ac:dyDescent="0.15">
      <c r="C1686" s="12"/>
      <c r="D1686" s="12"/>
      <c r="E1686" s="12"/>
      <c r="F1686" s="12"/>
      <c r="G1686" s="12"/>
    </row>
    <row r="1687" spans="3:7" ht="13" x14ac:dyDescent="0.15">
      <c r="C1687" s="12"/>
      <c r="D1687" s="12"/>
      <c r="E1687" s="12"/>
      <c r="F1687" s="12"/>
      <c r="G1687" s="12"/>
    </row>
    <row r="1688" spans="3:7" ht="13" x14ac:dyDescent="0.15">
      <c r="C1688" s="12"/>
      <c r="D1688" s="12"/>
      <c r="E1688" s="12"/>
      <c r="F1688" s="12"/>
      <c r="G1688" s="12"/>
    </row>
    <row r="1689" spans="3:7" ht="13" x14ac:dyDescent="0.15">
      <c r="C1689" s="12"/>
      <c r="D1689" s="12"/>
      <c r="E1689" s="12"/>
      <c r="F1689" s="12"/>
      <c r="G1689" s="12"/>
    </row>
    <row r="1690" spans="3:7" ht="13" x14ac:dyDescent="0.15">
      <c r="C1690" s="12"/>
      <c r="D1690" s="12"/>
      <c r="E1690" s="12"/>
      <c r="F1690" s="12"/>
      <c r="G1690" s="12"/>
    </row>
    <row r="1691" spans="3:7" ht="13" x14ac:dyDescent="0.15">
      <c r="C1691" s="12"/>
      <c r="D1691" s="12"/>
      <c r="E1691" s="12"/>
      <c r="F1691" s="12"/>
      <c r="G1691" s="12"/>
    </row>
    <row r="1692" spans="3:7" ht="13" x14ac:dyDescent="0.15">
      <c r="C1692" s="12"/>
      <c r="D1692" s="12"/>
      <c r="E1692" s="12"/>
      <c r="F1692" s="12"/>
      <c r="G1692" s="12"/>
    </row>
    <row r="1693" spans="3:7" ht="13" x14ac:dyDescent="0.15">
      <c r="C1693" s="12"/>
      <c r="D1693" s="12"/>
      <c r="E1693" s="12"/>
      <c r="F1693" s="12"/>
      <c r="G1693" s="12"/>
    </row>
    <row r="1694" spans="3:7" ht="13" x14ac:dyDescent="0.15">
      <c r="C1694" s="12"/>
      <c r="D1694" s="12"/>
      <c r="E1694" s="12"/>
      <c r="F1694" s="12"/>
      <c r="G1694" s="12"/>
    </row>
    <row r="1695" spans="3:7" ht="13" x14ac:dyDescent="0.15">
      <c r="C1695" s="12"/>
      <c r="D1695" s="12"/>
      <c r="E1695" s="12"/>
      <c r="F1695" s="12"/>
      <c r="G1695" s="12"/>
    </row>
    <row r="1696" spans="3:7" ht="13" x14ac:dyDescent="0.15">
      <c r="C1696" s="12"/>
      <c r="D1696" s="12"/>
      <c r="E1696" s="12"/>
      <c r="F1696" s="12"/>
      <c r="G1696" s="12"/>
    </row>
    <row r="1697" spans="3:7" ht="13" x14ac:dyDescent="0.15">
      <c r="C1697" s="12"/>
      <c r="D1697" s="12"/>
      <c r="E1697" s="12"/>
      <c r="F1697" s="12"/>
      <c r="G1697" s="12"/>
    </row>
    <row r="1698" spans="3:7" ht="13" x14ac:dyDescent="0.15">
      <c r="C1698" s="12"/>
      <c r="D1698" s="12"/>
      <c r="E1698" s="12"/>
      <c r="F1698" s="12"/>
      <c r="G1698" s="12"/>
    </row>
    <row r="1699" spans="3:7" ht="13" x14ac:dyDescent="0.15">
      <c r="C1699" s="12"/>
      <c r="D1699" s="12"/>
      <c r="E1699" s="12"/>
      <c r="F1699" s="12"/>
      <c r="G1699" s="12"/>
    </row>
    <row r="1700" spans="3:7" ht="13" x14ac:dyDescent="0.15">
      <c r="C1700" s="12"/>
      <c r="D1700" s="12"/>
      <c r="E1700" s="12"/>
      <c r="F1700" s="12"/>
      <c r="G1700" s="12"/>
    </row>
    <row r="1701" spans="3:7" ht="13" x14ac:dyDescent="0.15">
      <c r="C1701" s="12"/>
      <c r="D1701" s="12"/>
      <c r="E1701" s="12"/>
      <c r="F1701" s="12"/>
      <c r="G1701" s="12"/>
    </row>
    <row r="1702" spans="3:7" ht="13" x14ac:dyDescent="0.15">
      <c r="C1702" s="12"/>
      <c r="D1702" s="12"/>
      <c r="E1702" s="12"/>
      <c r="F1702" s="12"/>
      <c r="G1702" s="12"/>
    </row>
    <row r="1703" spans="3:7" ht="13" x14ac:dyDescent="0.15">
      <c r="C1703" s="12"/>
      <c r="D1703" s="12"/>
      <c r="E1703" s="12"/>
      <c r="F1703" s="12"/>
      <c r="G1703" s="12"/>
    </row>
    <row r="1704" spans="3:7" ht="13" x14ac:dyDescent="0.15">
      <c r="C1704" s="12"/>
      <c r="D1704" s="12"/>
      <c r="E1704" s="12"/>
      <c r="F1704" s="12"/>
      <c r="G1704" s="12"/>
    </row>
    <row r="1705" spans="3:7" ht="13" x14ac:dyDescent="0.15">
      <c r="C1705" s="12"/>
      <c r="D1705" s="12"/>
      <c r="E1705" s="12"/>
      <c r="F1705" s="12"/>
      <c r="G1705" s="12"/>
    </row>
    <row r="1706" spans="3:7" ht="13" x14ac:dyDescent="0.15">
      <c r="C1706" s="12"/>
      <c r="D1706" s="12"/>
      <c r="E1706" s="12"/>
      <c r="F1706" s="12"/>
      <c r="G1706" s="12"/>
    </row>
    <row r="1707" spans="3:7" ht="13" x14ac:dyDescent="0.15">
      <c r="C1707" s="12"/>
      <c r="D1707" s="12"/>
      <c r="E1707" s="12"/>
      <c r="F1707" s="12"/>
      <c r="G1707" s="12"/>
    </row>
    <row r="1708" spans="3:7" ht="13" x14ac:dyDescent="0.15">
      <c r="C1708" s="12"/>
      <c r="D1708" s="12"/>
      <c r="E1708" s="12"/>
      <c r="F1708" s="12"/>
      <c r="G1708" s="12"/>
    </row>
    <row r="1709" spans="3:7" ht="13" x14ac:dyDescent="0.15">
      <c r="C1709" s="12"/>
      <c r="D1709" s="12"/>
      <c r="E1709" s="12"/>
      <c r="F1709" s="12"/>
      <c r="G1709" s="12"/>
    </row>
    <row r="1710" spans="3:7" ht="13" x14ac:dyDescent="0.15">
      <c r="C1710" s="12"/>
      <c r="D1710" s="12"/>
      <c r="E1710" s="12"/>
      <c r="F1710" s="12"/>
      <c r="G1710" s="12"/>
    </row>
    <row r="1711" spans="3:7" ht="13" x14ac:dyDescent="0.15">
      <c r="C1711" s="12"/>
      <c r="D1711" s="12"/>
      <c r="E1711" s="12"/>
      <c r="F1711" s="12"/>
      <c r="G1711" s="12"/>
    </row>
    <row r="1712" spans="3:7" ht="13" x14ac:dyDescent="0.15">
      <c r="C1712" s="12"/>
      <c r="D1712" s="12"/>
      <c r="E1712" s="12"/>
      <c r="F1712" s="12"/>
      <c r="G1712" s="12"/>
    </row>
    <row r="1713" spans="3:7" ht="13" x14ac:dyDescent="0.15">
      <c r="C1713" s="12"/>
      <c r="D1713" s="12"/>
      <c r="E1713" s="12"/>
      <c r="F1713" s="12"/>
      <c r="G1713" s="12"/>
    </row>
    <row r="1714" spans="3:7" ht="13" x14ac:dyDescent="0.15">
      <c r="C1714" s="12"/>
      <c r="D1714" s="12"/>
      <c r="E1714" s="12"/>
      <c r="F1714" s="12"/>
      <c r="G1714" s="12"/>
    </row>
    <row r="1715" spans="3:7" ht="13" x14ac:dyDescent="0.15">
      <c r="C1715" s="12"/>
      <c r="D1715" s="12"/>
      <c r="E1715" s="12"/>
      <c r="F1715" s="12"/>
      <c r="G1715" s="12"/>
    </row>
    <row r="1716" spans="3:7" ht="13" x14ac:dyDescent="0.15">
      <c r="C1716" s="12"/>
      <c r="D1716" s="12"/>
      <c r="E1716" s="12"/>
      <c r="F1716" s="12"/>
      <c r="G1716" s="12"/>
    </row>
    <row r="1717" spans="3:7" ht="13" x14ac:dyDescent="0.15">
      <c r="C1717" s="12"/>
      <c r="D1717" s="12"/>
      <c r="E1717" s="12"/>
      <c r="F1717" s="12"/>
      <c r="G1717" s="12"/>
    </row>
    <row r="1718" spans="3:7" ht="13" x14ac:dyDescent="0.15">
      <c r="C1718" s="12"/>
      <c r="D1718" s="12"/>
      <c r="E1718" s="12"/>
      <c r="F1718" s="12"/>
      <c r="G1718" s="12"/>
    </row>
    <row r="1719" spans="3:7" ht="13" x14ac:dyDescent="0.15">
      <c r="C1719" s="12"/>
      <c r="D1719" s="12"/>
      <c r="E1719" s="12"/>
      <c r="F1719" s="12"/>
      <c r="G1719" s="12"/>
    </row>
    <row r="1720" spans="3:7" ht="13" x14ac:dyDescent="0.15">
      <c r="C1720" s="12"/>
      <c r="D1720" s="12"/>
      <c r="E1720" s="12"/>
      <c r="F1720" s="12"/>
      <c r="G1720" s="12"/>
    </row>
    <row r="1721" spans="3:7" ht="13" x14ac:dyDescent="0.15">
      <c r="C1721" s="12"/>
      <c r="D1721" s="12"/>
      <c r="E1721" s="12"/>
      <c r="F1721" s="12"/>
      <c r="G1721" s="12"/>
    </row>
    <row r="1722" spans="3:7" ht="13" x14ac:dyDescent="0.15">
      <c r="C1722" s="12"/>
      <c r="D1722" s="12"/>
      <c r="E1722" s="12"/>
      <c r="F1722" s="12"/>
      <c r="G1722" s="12"/>
    </row>
    <row r="1723" spans="3:7" ht="13" x14ac:dyDescent="0.15">
      <c r="C1723" s="12"/>
      <c r="D1723" s="12"/>
      <c r="E1723" s="12"/>
      <c r="F1723" s="12"/>
      <c r="G1723" s="12"/>
    </row>
    <row r="1724" spans="3:7" ht="13" x14ac:dyDescent="0.15">
      <c r="C1724" s="12"/>
      <c r="D1724" s="12"/>
      <c r="E1724" s="12"/>
      <c r="F1724" s="12"/>
      <c r="G1724" s="12"/>
    </row>
    <row r="1725" spans="3:7" ht="13" x14ac:dyDescent="0.15">
      <c r="C1725" s="12"/>
      <c r="D1725" s="12"/>
      <c r="E1725" s="12"/>
      <c r="F1725" s="12"/>
      <c r="G1725" s="12"/>
    </row>
    <row r="1726" spans="3:7" ht="13" x14ac:dyDescent="0.15">
      <c r="C1726" s="12"/>
      <c r="D1726" s="12"/>
      <c r="E1726" s="12"/>
      <c r="F1726" s="12"/>
      <c r="G1726" s="12"/>
    </row>
    <row r="1727" spans="3:7" ht="13" x14ac:dyDescent="0.15">
      <c r="C1727" s="12"/>
      <c r="D1727" s="12"/>
      <c r="E1727" s="12"/>
      <c r="F1727" s="12"/>
      <c r="G1727" s="12"/>
    </row>
    <row r="1728" spans="3:7" ht="13" x14ac:dyDescent="0.15">
      <c r="C1728" s="12"/>
      <c r="D1728" s="12"/>
      <c r="E1728" s="12"/>
      <c r="F1728" s="12"/>
      <c r="G1728" s="12"/>
    </row>
    <row r="1729" spans="3:7" ht="13" x14ac:dyDescent="0.15">
      <c r="C1729" s="12"/>
      <c r="D1729" s="12"/>
      <c r="E1729" s="12"/>
      <c r="F1729" s="12"/>
      <c r="G1729" s="12"/>
    </row>
    <row r="1730" spans="3:7" ht="13" x14ac:dyDescent="0.15">
      <c r="C1730" s="12"/>
      <c r="D1730" s="12"/>
      <c r="E1730" s="12"/>
      <c r="F1730" s="12"/>
      <c r="G1730" s="12"/>
    </row>
    <row r="1731" spans="3:7" ht="13" x14ac:dyDescent="0.15">
      <c r="C1731" s="12"/>
      <c r="D1731" s="12"/>
      <c r="E1731" s="12"/>
      <c r="F1731" s="12"/>
      <c r="G1731" s="12"/>
    </row>
    <row r="1732" spans="3:7" ht="13" x14ac:dyDescent="0.15">
      <c r="C1732" s="12"/>
      <c r="D1732" s="12"/>
      <c r="E1732" s="12"/>
      <c r="F1732" s="12"/>
      <c r="G1732" s="12"/>
    </row>
    <row r="1733" spans="3:7" ht="13" x14ac:dyDescent="0.15">
      <c r="C1733" s="12"/>
      <c r="D1733" s="12"/>
      <c r="E1733" s="12"/>
      <c r="F1733" s="12"/>
      <c r="G1733" s="12"/>
    </row>
    <row r="1734" spans="3:7" ht="13" x14ac:dyDescent="0.15">
      <c r="C1734" s="12"/>
      <c r="D1734" s="12"/>
      <c r="E1734" s="12"/>
      <c r="F1734" s="12"/>
      <c r="G1734" s="12"/>
    </row>
    <row r="1735" spans="3:7" ht="13" x14ac:dyDescent="0.15">
      <c r="C1735" s="12"/>
      <c r="D1735" s="12"/>
      <c r="E1735" s="12"/>
      <c r="F1735" s="12"/>
      <c r="G1735" s="12"/>
    </row>
    <row r="1736" spans="3:7" ht="13" x14ac:dyDescent="0.15">
      <c r="C1736" s="12"/>
      <c r="D1736" s="12"/>
      <c r="E1736" s="12"/>
      <c r="F1736" s="12"/>
      <c r="G1736" s="12"/>
    </row>
    <row r="1737" spans="3:7" ht="13" x14ac:dyDescent="0.15">
      <c r="C1737" s="12"/>
      <c r="D1737" s="12"/>
      <c r="E1737" s="12"/>
      <c r="F1737" s="12"/>
      <c r="G1737" s="12"/>
    </row>
    <row r="1738" spans="3:7" ht="13" x14ac:dyDescent="0.15">
      <c r="C1738" s="12"/>
      <c r="D1738" s="12"/>
      <c r="E1738" s="12"/>
      <c r="F1738" s="12"/>
      <c r="G1738" s="12"/>
    </row>
    <row r="1739" spans="3:7" ht="13" x14ac:dyDescent="0.15">
      <c r="C1739" s="12"/>
      <c r="D1739" s="12"/>
      <c r="E1739" s="12"/>
      <c r="F1739" s="12"/>
      <c r="G1739" s="12"/>
    </row>
    <row r="1740" spans="3:7" ht="13" x14ac:dyDescent="0.15">
      <c r="C1740" s="12"/>
      <c r="D1740" s="12"/>
      <c r="E1740" s="12"/>
      <c r="F1740" s="12"/>
      <c r="G1740" s="12"/>
    </row>
    <row r="1741" spans="3:7" ht="13" x14ac:dyDescent="0.15">
      <c r="C1741" s="12"/>
      <c r="D1741" s="12"/>
      <c r="E1741" s="12"/>
      <c r="F1741" s="12"/>
      <c r="G1741" s="12"/>
    </row>
    <row r="1742" spans="3:7" ht="13" x14ac:dyDescent="0.15">
      <c r="C1742" s="12"/>
      <c r="D1742" s="12"/>
      <c r="E1742" s="12"/>
      <c r="F1742" s="12"/>
      <c r="G1742" s="12"/>
    </row>
    <row r="1743" spans="3:7" ht="13" x14ac:dyDescent="0.15">
      <c r="C1743" s="12"/>
      <c r="D1743" s="12"/>
      <c r="E1743" s="12"/>
      <c r="F1743" s="12"/>
      <c r="G1743" s="12"/>
    </row>
    <row r="1744" spans="3:7" ht="13" x14ac:dyDescent="0.15">
      <c r="C1744" s="12"/>
      <c r="D1744" s="12"/>
      <c r="E1744" s="12"/>
      <c r="F1744" s="12"/>
      <c r="G1744" s="12"/>
    </row>
    <row r="1745" spans="3:7" ht="13" x14ac:dyDescent="0.15">
      <c r="C1745" s="12"/>
      <c r="D1745" s="12"/>
      <c r="E1745" s="12"/>
      <c r="F1745" s="12"/>
      <c r="G1745" s="12"/>
    </row>
    <row r="1746" spans="3:7" ht="13" x14ac:dyDescent="0.15">
      <c r="C1746" s="12"/>
      <c r="D1746" s="12"/>
      <c r="E1746" s="12"/>
      <c r="F1746" s="12"/>
      <c r="G1746" s="12"/>
    </row>
    <row r="1747" spans="3:7" ht="13" x14ac:dyDescent="0.15">
      <c r="C1747" s="12"/>
      <c r="D1747" s="12"/>
      <c r="E1747" s="12"/>
      <c r="F1747" s="12"/>
      <c r="G1747" s="12"/>
    </row>
    <row r="1748" spans="3:7" ht="13" x14ac:dyDescent="0.15">
      <c r="C1748" s="12"/>
      <c r="D1748" s="12"/>
      <c r="E1748" s="12"/>
      <c r="F1748" s="12"/>
      <c r="G1748" s="12"/>
    </row>
    <row r="1749" spans="3:7" ht="13" x14ac:dyDescent="0.15">
      <c r="C1749" s="12"/>
      <c r="D1749" s="12"/>
      <c r="E1749" s="12"/>
      <c r="F1749" s="12"/>
      <c r="G1749" s="12"/>
    </row>
    <row r="1750" spans="3:7" ht="13" x14ac:dyDescent="0.15">
      <c r="C1750" s="12"/>
      <c r="D1750" s="12"/>
      <c r="E1750" s="12"/>
      <c r="F1750" s="12"/>
      <c r="G1750" s="12"/>
    </row>
    <row r="1751" spans="3:7" ht="13" x14ac:dyDescent="0.15">
      <c r="C1751" s="12"/>
      <c r="D1751" s="12"/>
      <c r="E1751" s="12"/>
      <c r="F1751" s="12"/>
      <c r="G1751" s="12"/>
    </row>
    <row r="1752" spans="3:7" ht="13" x14ac:dyDescent="0.15">
      <c r="C1752" s="12"/>
      <c r="D1752" s="12"/>
      <c r="E1752" s="12"/>
      <c r="F1752" s="12"/>
      <c r="G1752" s="12"/>
    </row>
    <row r="1753" spans="3:7" ht="13" x14ac:dyDescent="0.15">
      <c r="C1753" s="12"/>
      <c r="D1753" s="12"/>
      <c r="E1753" s="12"/>
      <c r="F1753" s="12"/>
      <c r="G1753" s="12"/>
    </row>
    <row r="1754" spans="3:7" ht="13" x14ac:dyDescent="0.15">
      <c r="C1754" s="12"/>
      <c r="D1754" s="12"/>
      <c r="E1754" s="12"/>
      <c r="F1754" s="12"/>
      <c r="G1754" s="12"/>
    </row>
    <row r="1755" spans="3:7" ht="13" x14ac:dyDescent="0.15">
      <c r="C1755" s="12"/>
      <c r="D1755" s="12"/>
      <c r="E1755" s="12"/>
      <c r="F1755" s="12"/>
      <c r="G1755" s="12"/>
    </row>
    <row r="1756" spans="3:7" ht="13" x14ac:dyDescent="0.15">
      <c r="C1756" s="12"/>
      <c r="D1756" s="12"/>
      <c r="E1756" s="12"/>
      <c r="F1756" s="12"/>
      <c r="G1756" s="12"/>
    </row>
    <row r="1757" spans="3:7" ht="13" x14ac:dyDescent="0.15">
      <c r="C1757" s="12"/>
      <c r="D1757" s="12"/>
      <c r="E1757" s="12"/>
      <c r="F1757" s="12"/>
      <c r="G1757" s="12"/>
    </row>
    <row r="1758" spans="3:7" ht="13" x14ac:dyDescent="0.15">
      <c r="C1758" s="12"/>
      <c r="D1758" s="12"/>
      <c r="E1758" s="12"/>
      <c r="F1758" s="12"/>
      <c r="G1758" s="12"/>
    </row>
    <row r="1759" spans="3:7" ht="13" x14ac:dyDescent="0.15">
      <c r="C1759" s="12"/>
      <c r="D1759" s="12"/>
      <c r="E1759" s="12"/>
      <c r="F1759" s="12"/>
      <c r="G1759" s="12"/>
    </row>
    <row r="1760" spans="3:7" ht="13" x14ac:dyDescent="0.15">
      <c r="C1760" s="12"/>
      <c r="D1760" s="12"/>
      <c r="E1760" s="12"/>
      <c r="F1760" s="12"/>
      <c r="G1760" s="12"/>
    </row>
    <row r="1761" spans="3:7" ht="13" x14ac:dyDescent="0.15">
      <c r="C1761" s="12"/>
      <c r="D1761" s="12"/>
      <c r="E1761" s="12"/>
      <c r="F1761" s="12"/>
      <c r="G1761" s="12"/>
    </row>
    <row r="1762" spans="3:7" ht="13" x14ac:dyDescent="0.15">
      <c r="C1762" s="12"/>
      <c r="D1762" s="12"/>
      <c r="E1762" s="12"/>
      <c r="F1762" s="12"/>
      <c r="G1762" s="12"/>
    </row>
    <row r="1763" spans="3:7" ht="13" x14ac:dyDescent="0.15">
      <c r="C1763" s="12"/>
      <c r="D1763" s="12"/>
      <c r="E1763" s="12"/>
      <c r="F1763" s="12"/>
      <c r="G1763" s="12"/>
    </row>
    <row r="1764" spans="3:7" ht="13" x14ac:dyDescent="0.15">
      <c r="C1764" s="12"/>
      <c r="D1764" s="12"/>
      <c r="E1764" s="12"/>
      <c r="F1764" s="12"/>
      <c r="G1764" s="12"/>
    </row>
    <row r="1765" spans="3:7" ht="13" x14ac:dyDescent="0.15">
      <c r="C1765" s="12"/>
      <c r="D1765" s="12"/>
      <c r="E1765" s="12"/>
      <c r="F1765" s="12"/>
      <c r="G1765" s="12"/>
    </row>
    <row r="1766" spans="3:7" ht="13" x14ac:dyDescent="0.15">
      <c r="C1766" s="12"/>
      <c r="D1766" s="12"/>
      <c r="E1766" s="12"/>
      <c r="F1766" s="12"/>
      <c r="G1766" s="12"/>
    </row>
    <row r="1767" spans="3:7" ht="13" x14ac:dyDescent="0.15">
      <c r="C1767" s="12"/>
      <c r="D1767" s="12"/>
      <c r="E1767" s="12"/>
      <c r="F1767" s="12"/>
      <c r="G1767" s="12"/>
    </row>
    <row r="1768" spans="3:7" ht="13" x14ac:dyDescent="0.15">
      <c r="C1768" s="12"/>
      <c r="D1768" s="12"/>
      <c r="E1768" s="12"/>
      <c r="F1768" s="12"/>
      <c r="G1768" s="12"/>
    </row>
    <row r="1769" spans="3:7" ht="13" x14ac:dyDescent="0.15">
      <c r="C1769" s="12"/>
      <c r="D1769" s="12"/>
      <c r="E1769" s="12"/>
      <c r="F1769" s="12"/>
      <c r="G1769" s="12"/>
    </row>
    <row r="1770" spans="3:7" ht="13" x14ac:dyDescent="0.15">
      <c r="C1770" s="12"/>
      <c r="D1770" s="12"/>
      <c r="E1770" s="12"/>
      <c r="F1770" s="12"/>
      <c r="G1770" s="12"/>
    </row>
    <row r="1771" spans="3:7" ht="13" x14ac:dyDescent="0.15">
      <c r="C1771" s="12"/>
      <c r="D1771" s="12"/>
      <c r="E1771" s="12"/>
      <c r="F1771" s="12"/>
      <c r="G1771" s="12"/>
    </row>
    <row r="1772" spans="3:7" ht="13" x14ac:dyDescent="0.15">
      <c r="C1772" s="12"/>
      <c r="D1772" s="12"/>
      <c r="E1772" s="12"/>
      <c r="F1772" s="12"/>
      <c r="G1772" s="12"/>
    </row>
    <row r="1773" spans="3:7" ht="13" x14ac:dyDescent="0.15">
      <c r="C1773" s="12"/>
      <c r="D1773" s="12"/>
      <c r="E1773" s="12"/>
      <c r="F1773" s="12"/>
      <c r="G1773" s="12"/>
    </row>
    <row r="1774" spans="3:7" ht="13" x14ac:dyDescent="0.15">
      <c r="C1774" s="12"/>
      <c r="D1774" s="12"/>
      <c r="E1774" s="12"/>
      <c r="F1774" s="12"/>
      <c r="G1774" s="12"/>
    </row>
    <row r="1775" spans="3:7" ht="13" x14ac:dyDescent="0.15">
      <c r="C1775" s="12"/>
      <c r="D1775" s="12"/>
      <c r="E1775" s="12"/>
      <c r="F1775" s="12"/>
      <c r="G1775" s="12"/>
    </row>
    <row r="1776" spans="3:7" ht="13" x14ac:dyDescent="0.15">
      <c r="C1776" s="12"/>
      <c r="D1776" s="12"/>
      <c r="E1776" s="12"/>
      <c r="F1776" s="12"/>
      <c r="G1776" s="12"/>
    </row>
    <row r="1777" spans="3:7" ht="13" x14ac:dyDescent="0.15">
      <c r="C1777" s="12"/>
      <c r="D1777" s="12"/>
      <c r="E1777" s="12"/>
      <c r="F1777" s="12"/>
      <c r="G1777" s="12"/>
    </row>
    <row r="1778" spans="3:7" ht="13" x14ac:dyDescent="0.15">
      <c r="C1778" s="12"/>
      <c r="D1778" s="12"/>
      <c r="E1778" s="12"/>
      <c r="F1778" s="12"/>
      <c r="G1778" s="12"/>
    </row>
    <row r="1779" spans="3:7" ht="13" x14ac:dyDescent="0.15">
      <c r="C1779" s="12"/>
      <c r="D1779" s="12"/>
      <c r="E1779" s="12"/>
      <c r="F1779" s="12"/>
      <c r="G1779" s="12"/>
    </row>
    <row r="1780" spans="3:7" ht="13" x14ac:dyDescent="0.15">
      <c r="C1780" s="12"/>
      <c r="D1780" s="12"/>
      <c r="E1780" s="12"/>
      <c r="F1780" s="12"/>
      <c r="G1780" s="12"/>
    </row>
    <row r="1781" spans="3:7" ht="13" x14ac:dyDescent="0.15">
      <c r="C1781" s="12"/>
      <c r="D1781" s="12"/>
      <c r="E1781" s="12"/>
      <c r="F1781" s="12"/>
      <c r="G1781" s="12"/>
    </row>
    <row r="1782" spans="3:7" ht="13" x14ac:dyDescent="0.15">
      <c r="C1782" s="12"/>
      <c r="D1782" s="12"/>
      <c r="E1782" s="12"/>
      <c r="F1782" s="12"/>
      <c r="G1782" s="12"/>
    </row>
    <row r="1783" spans="3:7" ht="13" x14ac:dyDescent="0.15">
      <c r="C1783" s="12"/>
      <c r="D1783" s="12"/>
      <c r="E1783" s="12"/>
      <c r="F1783" s="12"/>
      <c r="G1783" s="12"/>
    </row>
    <row r="1784" spans="3:7" ht="13" x14ac:dyDescent="0.15">
      <c r="C1784" s="12"/>
      <c r="D1784" s="12"/>
      <c r="E1784" s="12"/>
      <c r="F1784" s="12"/>
      <c r="G1784" s="12"/>
    </row>
    <row r="1785" spans="3:7" ht="13" x14ac:dyDescent="0.15">
      <c r="C1785" s="12"/>
      <c r="D1785" s="12"/>
      <c r="E1785" s="12"/>
      <c r="F1785" s="12"/>
      <c r="G1785" s="12"/>
    </row>
    <row r="1786" spans="3:7" ht="13" x14ac:dyDescent="0.15">
      <c r="C1786" s="12"/>
      <c r="D1786" s="12"/>
      <c r="E1786" s="12"/>
      <c r="F1786" s="12"/>
      <c r="G1786" s="12"/>
    </row>
    <row r="1787" spans="3:7" ht="13" x14ac:dyDescent="0.15">
      <c r="C1787" s="12"/>
      <c r="D1787" s="12"/>
      <c r="E1787" s="12"/>
      <c r="F1787" s="12"/>
      <c r="G1787" s="12"/>
    </row>
    <row r="1788" spans="3:7" ht="13" x14ac:dyDescent="0.15">
      <c r="C1788" s="12"/>
      <c r="D1788" s="12"/>
      <c r="E1788" s="12"/>
      <c r="F1788" s="12"/>
      <c r="G1788" s="12"/>
    </row>
    <row r="1789" spans="3:7" ht="13" x14ac:dyDescent="0.15">
      <c r="C1789" s="12"/>
      <c r="D1789" s="12"/>
      <c r="E1789" s="12"/>
      <c r="F1789" s="12"/>
      <c r="G1789" s="12"/>
    </row>
    <row r="1790" spans="3:7" ht="13" x14ac:dyDescent="0.15">
      <c r="C1790" s="12"/>
      <c r="D1790" s="12"/>
      <c r="E1790" s="12"/>
      <c r="F1790" s="12"/>
      <c r="G1790" s="12"/>
    </row>
    <row r="1791" spans="3:7" ht="13" x14ac:dyDescent="0.15">
      <c r="C1791" s="12"/>
      <c r="D1791" s="12"/>
      <c r="E1791" s="12"/>
      <c r="F1791" s="12"/>
      <c r="G1791" s="12"/>
    </row>
    <row r="1792" spans="3:7" ht="13" x14ac:dyDescent="0.15">
      <c r="C1792" s="12"/>
      <c r="D1792" s="12"/>
      <c r="E1792" s="12"/>
      <c r="F1792" s="12"/>
      <c r="G1792" s="12"/>
    </row>
    <row r="1793" spans="3:7" ht="13" x14ac:dyDescent="0.15">
      <c r="C1793" s="12"/>
      <c r="D1793" s="12"/>
      <c r="E1793" s="12"/>
      <c r="F1793" s="12"/>
      <c r="G1793" s="12"/>
    </row>
    <row r="1794" spans="3:7" ht="13" x14ac:dyDescent="0.15">
      <c r="C1794" s="12"/>
      <c r="D1794" s="12"/>
      <c r="E1794" s="12"/>
      <c r="F1794" s="12"/>
      <c r="G1794" s="12"/>
    </row>
    <row r="1795" spans="3:7" ht="13" x14ac:dyDescent="0.15">
      <c r="C1795" s="12"/>
      <c r="D1795" s="12"/>
      <c r="E1795" s="12"/>
      <c r="F1795" s="12"/>
      <c r="G1795" s="12"/>
    </row>
    <row r="1796" spans="3:7" ht="13" x14ac:dyDescent="0.15">
      <c r="C1796" s="12"/>
      <c r="D1796" s="12"/>
      <c r="E1796" s="12"/>
      <c r="F1796" s="12"/>
      <c r="G1796" s="12"/>
    </row>
    <row r="1797" spans="3:7" ht="13" x14ac:dyDescent="0.15">
      <c r="C1797" s="12"/>
      <c r="D1797" s="12"/>
      <c r="E1797" s="12"/>
      <c r="F1797" s="12"/>
      <c r="G1797" s="12"/>
    </row>
    <row r="1798" spans="3:7" ht="13" x14ac:dyDescent="0.15">
      <c r="C1798" s="12"/>
      <c r="D1798" s="12"/>
      <c r="E1798" s="12"/>
      <c r="F1798" s="12"/>
      <c r="G1798" s="12"/>
    </row>
    <row r="1799" spans="3:7" ht="13" x14ac:dyDescent="0.15">
      <c r="C1799" s="12"/>
      <c r="D1799" s="12"/>
      <c r="E1799" s="12"/>
      <c r="F1799" s="12"/>
      <c r="G1799" s="12"/>
    </row>
    <row r="1800" spans="3:7" ht="13" x14ac:dyDescent="0.15">
      <c r="C1800" s="12"/>
      <c r="D1800" s="12"/>
      <c r="E1800" s="12"/>
      <c r="F1800" s="12"/>
      <c r="G1800" s="12"/>
    </row>
    <row r="1801" spans="3:7" ht="13" x14ac:dyDescent="0.15">
      <c r="C1801" s="12"/>
      <c r="D1801" s="12"/>
      <c r="E1801" s="12"/>
      <c r="F1801" s="12"/>
      <c r="G1801" s="12"/>
    </row>
    <row r="1802" spans="3:7" ht="13" x14ac:dyDescent="0.15">
      <c r="C1802" s="12"/>
      <c r="D1802" s="12"/>
      <c r="E1802" s="12"/>
      <c r="F1802" s="12"/>
      <c r="G1802" s="12"/>
    </row>
    <row r="1803" spans="3:7" ht="13" x14ac:dyDescent="0.15">
      <c r="C1803" s="12"/>
      <c r="D1803" s="12"/>
      <c r="E1803" s="12"/>
      <c r="F1803" s="12"/>
      <c r="G1803" s="12"/>
    </row>
    <row r="1804" spans="3:7" ht="13" x14ac:dyDescent="0.15">
      <c r="C1804" s="12"/>
      <c r="D1804" s="12"/>
      <c r="E1804" s="12"/>
      <c r="F1804" s="12"/>
      <c r="G1804" s="12"/>
    </row>
    <row r="1805" spans="3:7" ht="13" x14ac:dyDescent="0.15">
      <c r="C1805" s="12"/>
      <c r="D1805" s="12"/>
      <c r="E1805" s="12"/>
      <c r="F1805" s="12"/>
      <c r="G1805" s="12"/>
    </row>
    <row r="1806" spans="3:7" ht="13" x14ac:dyDescent="0.15">
      <c r="C1806" s="12"/>
      <c r="D1806" s="12"/>
      <c r="E1806" s="12"/>
      <c r="F1806" s="12"/>
      <c r="G1806" s="12"/>
    </row>
    <row r="1807" spans="3:7" ht="13" x14ac:dyDescent="0.15">
      <c r="C1807" s="12"/>
      <c r="D1807" s="12"/>
      <c r="E1807" s="12"/>
      <c r="F1807" s="12"/>
      <c r="G1807" s="12"/>
    </row>
    <row r="1808" spans="3:7" ht="13" x14ac:dyDescent="0.15">
      <c r="C1808" s="12"/>
      <c r="D1808" s="12"/>
      <c r="E1808" s="12"/>
      <c r="F1808" s="12"/>
      <c r="G1808" s="12"/>
    </row>
    <row r="1809" spans="3:7" ht="13" x14ac:dyDescent="0.15">
      <c r="C1809" s="12"/>
      <c r="D1809" s="12"/>
      <c r="E1809" s="12"/>
      <c r="F1809" s="12"/>
      <c r="G1809" s="12"/>
    </row>
    <row r="1810" spans="3:7" ht="13" x14ac:dyDescent="0.15">
      <c r="C1810" s="12"/>
      <c r="D1810" s="12"/>
      <c r="E1810" s="12"/>
      <c r="F1810" s="12"/>
      <c r="G1810" s="12"/>
    </row>
    <row r="1811" spans="3:7" ht="13" x14ac:dyDescent="0.15">
      <c r="C1811" s="12"/>
      <c r="D1811" s="12"/>
      <c r="E1811" s="12"/>
      <c r="F1811" s="12"/>
      <c r="G1811" s="12"/>
    </row>
    <row r="1812" spans="3:7" ht="13" x14ac:dyDescent="0.15">
      <c r="C1812" s="12"/>
      <c r="D1812" s="12"/>
      <c r="E1812" s="12"/>
      <c r="F1812" s="12"/>
      <c r="G1812" s="12"/>
    </row>
    <row r="1813" spans="3:7" ht="13" x14ac:dyDescent="0.15">
      <c r="C1813" s="12"/>
      <c r="D1813" s="12"/>
      <c r="E1813" s="12"/>
      <c r="F1813" s="12"/>
      <c r="G1813" s="12"/>
    </row>
    <row r="1814" spans="3:7" ht="13" x14ac:dyDescent="0.15">
      <c r="C1814" s="12"/>
      <c r="D1814" s="12"/>
      <c r="E1814" s="12"/>
      <c r="F1814" s="12"/>
      <c r="G1814" s="12"/>
    </row>
    <row r="1815" spans="3:7" ht="13" x14ac:dyDescent="0.15">
      <c r="C1815" s="12"/>
      <c r="D1815" s="12"/>
      <c r="E1815" s="12"/>
      <c r="F1815" s="12"/>
      <c r="G1815" s="12"/>
    </row>
    <row r="1816" spans="3:7" ht="13" x14ac:dyDescent="0.15">
      <c r="C1816" s="12"/>
      <c r="D1816" s="12"/>
      <c r="E1816" s="12"/>
      <c r="F1816" s="12"/>
      <c r="G1816" s="12"/>
    </row>
    <row r="1817" spans="3:7" ht="13" x14ac:dyDescent="0.15">
      <c r="C1817" s="12"/>
      <c r="D1817" s="12"/>
      <c r="E1817" s="12"/>
      <c r="F1817" s="12"/>
      <c r="G1817" s="12"/>
    </row>
    <row r="1818" spans="3:7" ht="13" x14ac:dyDescent="0.15">
      <c r="C1818" s="12"/>
      <c r="D1818" s="12"/>
      <c r="E1818" s="12"/>
      <c r="F1818" s="12"/>
      <c r="G1818" s="12"/>
    </row>
    <row r="1819" spans="3:7" ht="13" x14ac:dyDescent="0.15">
      <c r="C1819" s="12"/>
      <c r="D1819" s="12"/>
      <c r="E1819" s="12"/>
      <c r="F1819" s="12"/>
      <c r="G1819" s="12"/>
    </row>
    <row r="1820" spans="3:7" ht="13" x14ac:dyDescent="0.15">
      <c r="C1820" s="12"/>
      <c r="D1820" s="12"/>
      <c r="E1820" s="12"/>
      <c r="F1820" s="12"/>
      <c r="G1820" s="12"/>
    </row>
    <row r="1821" spans="3:7" ht="13" x14ac:dyDescent="0.15">
      <c r="C1821" s="12"/>
      <c r="D1821" s="12"/>
      <c r="E1821" s="12"/>
      <c r="F1821" s="12"/>
      <c r="G1821" s="12"/>
    </row>
    <row r="1822" spans="3:7" ht="13" x14ac:dyDescent="0.15">
      <c r="C1822" s="12"/>
      <c r="D1822" s="12"/>
      <c r="E1822" s="12"/>
      <c r="F1822" s="12"/>
      <c r="G1822" s="12"/>
    </row>
    <row r="1823" spans="3:7" ht="13" x14ac:dyDescent="0.15">
      <c r="C1823" s="12"/>
      <c r="D1823" s="12"/>
      <c r="E1823" s="12"/>
      <c r="F1823" s="12"/>
      <c r="G1823" s="12"/>
    </row>
    <row r="1824" spans="3:7" ht="13" x14ac:dyDescent="0.15">
      <c r="C1824" s="12"/>
      <c r="D1824" s="12"/>
      <c r="E1824" s="12"/>
      <c r="F1824" s="12"/>
      <c r="G1824" s="12"/>
    </row>
    <row r="1825" spans="3:7" ht="13" x14ac:dyDescent="0.15">
      <c r="C1825" s="12"/>
      <c r="D1825" s="12"/>
      <c r="E1825" s="12"/>
      <c r="F1825" s="12"/>
      <c r="G1825" s="12"/>
    </row>
    <row r="1826" spans="3:7" ht="13" x14ac:dyDescent="0.15">
      <c r="C1826" s="12"/>
      <c r="D1826" s="12"/>
      <c r="E1826" s="12"/>
      <c r="F1826" s="12"/>
      <c r="G1826" s="12"/>
    </row>
    <row r="1827" spans="3:7" ht="13" x14ac:dyDescent="0.15">
      <c r="C1827" s="12"/>
      <c r="D1827" s="12"/>
      <c r="E1827" s="12"/>
      <c r="F1827" s="12"/>
      <c r="G1827" s="12"/>
    </row>
    <row r="1828" spans="3:7" ht="13" x14ac:dyDescent="0.15">
      <c r="C1828" s="12"/>
      <c r="D1828" s="12"/>
      <c r="E1828" s="12"/>
      <c r="F1828" s="12"/>
      <c r="G1828" s="12"/>
    </row>
    <row r="1829" spans="3:7" ht="13" x14ac:dyDescent="0.15">
      <c r="C1829" s="12"/>
      <c r="D1829" s="12"/>
      <c r="E1829" s="12"/>
      <c r="F1829" s="12"/>
      <c r="G1829" s="12"/>
    </row>
    <row r="1830" spans="3:7" ht="13" x14ac:dyDescent="0.15">
      <c r="C1830" s="12"/>
      <c r="D1830" s="12"/>
      <c r="E1830" s="12"/>
      <c r="F1830" s="12"/>
      <c r="G1830" s="12"/>
    </row>
    <row r="1831" spans="3:7" ht="13" x14ac:dyDescent="0.15">
      <c r="C1831" s="12"/>
      <c r="D1831" s="12"/>
      <c r="E1831" s="12"/>
      <c r="F1831" s="12"/>
      <c r="G1831" s="12"/>
    </row>
    <row r="1832" spans="3:7" ht="13" x14ac:dyDescent="0.15">
      <c r="C1832" s="12"/>
      <c r="D1832" s="12"/>
      <c r="E1832" s="12"/>
      <c r="F1832" s="12"/>
      <c r="G1832" s="12"/>
    </row>
    <row r="1833" spans="3:7" ht="13" x14ac:dyDescent="0.15">
      <c r="C1833" s="12"/>
      <c r="D1833" s="12"/>
      <c r="E1833" s="12"/>
      <c r="F1833" s="12"/>
      <c r="G1833" s="12"/>
    </row>
    <row r="1834" spans="3:7" ht="13" x14ac:dyDescent="0.15">
      <c r="C1834" s="12"/>
      <c r="D1834" s="12"/>
      <c r="E1834" s="12"/>
      <c r="F1834" s="12"/>
      <c r="G1834" s="12"/>
    </row>
    <row r="1835" spans="3:7" ht="13" x14ac:dyDescent="0.15">
      <c r="C1835" s="12"/>
      <c r="D1835" s="12"/>
      <c r="E1835" s="12"/>
      <c r="F1835" s="12"/>
      <c r="G1835" s="12"/>
    </row>
    <row r="1836" spans="3:7" ht="13" x14ac:dyDescent="0.15">
      <c r="C1836" s="12"/>
      <c r="D1836" s="12"/>
      <c r="E1836" s="12"/>
      <c r="F1836" s="12"/>
      <c r="G1836" s="12"/>
    </row>
    <row r="1837" spans="3:7" ht="13" x14ac:dyDescent="0.15">
      <c r="C1837" s="12"/>
      <c r="D1837" s="12"/>
      <c r="E1837" s="12"/>
      <c r="F1837" s="12"/>
      <c r="G1837" s="12"/>
    </row>
    <row r="1838" spans="3:7" ht="13" x14ac:dyDescent="0.15">
      <c r="C1838" s="12"/>
      <c r="D1838" s="12"/>
      <c r="E1838" s="12"/>
      <c r="F1838" s="12"/>
      <c r="G1838" s="12"/>
    </row>
    <row r="1839" spans="3:7" ht="13" x14ac:dyDescent="0.15">
      <c r="C1839" s="12"/>
      <c r="D1839" s="12"/>
      <c r="E1839" s="12"/>
      <c r="F1839" s="12"/>
      <c r="G1839" s="12"/>
    </row>
    <row r="1840" spans="3:7" ht="13" x14ac:dyDescent="0.15">
      <c r="C1840" s="12"/>
      <c r="D1840" s="12"/>
      <c r="E1840" s="12"/>
      <c r="F1840" s="12"/>
      <c r="G1840" s="12"/>
    </row>
  </sheetData>
  <hyperlinks>
    <hyperlink ref="B6" r:id="rId1" xr:uid="{00000000-0004-0000-0600-000000000000}"/>
    <hyperlink ref="B15" r:id="rId2" xr:uid="{00000000-0004-0000-0600-000001000000}"/>
    <hyperlink ref="A26" r:id="rId3" xr:uid="{00000000-0004-0000-0600-000002000000}"/>
  </hyperlinks>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68"/>
  <sheetViews>
    <sheetView workbookViewId="0"/>
  </sheetViews>
  <sheetFormatPr baseColWidth="10" defaultColWidth="12.6640625" defaultRowHeight="15.75" customHeight="1" x14ac:dyDescent="0.15"/>
  <cols>
    <col min="1" max="1" width="82.33203125" customWidth="1"/>
    <col min="10" max="10" width="24.6640625" customWidth="1"/>
  </cols>
  <sheetData>
    <row r="1" spans="10:18" ht="15.75" customHeight="1" x14ac:dyDescent="0.15">
      <c r="N1" s="3" t="s">
        <v>16</v>
      </c>
      <c r="O1" s="3" t="s">
        <v>22</v>
      </c>
      <c r="P1" s="3" t="s">
        <v>97</v>
      </c>
      <c r="Q1" s="3" t="s">
        <v>37</v>
      </c>
    </row>
    <row r="2" spans="10:18" ht="15.75" customHeight="1" x14ac:dyDescent="0.15">
      <c r="J2" s="3" t="s">
        <v>3188</v>
      </c>
      <c r="L2">
        <f>COUNTA('Form Responses 1'!C:C)</f>
        <v>2036</v>
      </c>
      <c r="N2">
        <f>COUNTIFS('Form Responses 1'!$B:$B,N$1,'Form Responses 1'!$C:$C,"*")</f>
        <v>752</v>
      </c>
      <c r="O2">
        <f>COUNTIFS('Form Responses 1'!$B:$B,O$1,'Form Responses 1'!$C:$C,"*")</f>
        <v>933</v>
      </c>
      <c r="P2">
        <f>COUNTIFS('Form Responses 1'!$B:$B,P$1,'Form Responses 1'!$C:$C,"*")</f>
        <v>94</v>
      </c>
      <c r="Q2">
        <f>COUNTIFS('Form Responses 1'!$B:$B,Q$1,'Form Responses 1'!$C:$C,"*")</f>
        <v>245</v>
      </c>
    </row>
    <row r="3" spans="10:18" ht="15.75" customHeight="1" x14ac:dyDescent="0.15">
      <c r="J3" s="3" t="s">
        <v>19</v>
      </c>
      <c r="K3" s="3" t="s">
        <v>3189</v>
      </c>
      <c r="L3">
        <f>COUNTIF('Form Responses 1'!C:C,K3)</f>
        <v>1617</v>
      </c>
      <c r="M3" s="12">
        <f t="shared" ref="M3:M7" si="0">L3/$L$2</f>
        <v>0.79420432220039294</v>
      </c>
      <c r="N3">
        <f>COUNTIFS('Form Responses 1'!$B:$B,N$1,'Form Responses 1'!$C:$C,$K3)</f>
        <v>606</v>
      </c>
      <c r="O3">
        <f>COUNTIFS('Form Responses 1'!$B:$B,O$1,'Form Responses 1'!$C:$C,$K3)</f>
        <v>775</v>
      </c>
      <c r="P3">
        <f>COUNTIFS('Form Responses 1'!$B:$B,P$1,'Form Responses 1'!$C:$C,$K3)</f>
        <v>60</v>
      </c>
      <c r="Q3">
        <f>COUNTIFS('Form Responses 1'!$B:$B,Q$1,'Form Responses 1'!$C:$C,$K3)</f>
        <v>171</v>
      </c>
    </row>
    <row r="4" spans="10:18" ht="15.75" customHeight="1" x14ac:dyDescent="0.15">
      <c r="J4" s="3" t="s">
        <v>50</v>
      </c>
      <c r="K4" s="3" t="s">
        <v>3190</v>
      </c>
      <c r="L4">
        <f>COUNTIF('Form Responses 1'!C:C,K4)</f>
        <v>1287</v>
      </c>
      <c r="M4" s="12">
        <f t="shared" si="0"/>
        <v>0.63212180746561886</v>
      </c>
      <c r="N4">
        <f>COUNTIFS('Form Responses 1'!$B:$B,N$1,'Form Responses 1'!$C:$C,$K4)</f>
        <v>486</v>
      </c>
      <c r="O4">
        <f>COUNTIFS('Form Responses 1'!$B:$B,O$1,'Form Responses 1'!$C:$C,$K4)</f>
        <v>572</v>
      </c>
      <c r="P4">
        <f>COUNTIFS('Form Responses 1'!$B:$B,P$1,'Form Responses 1'!$C:$C,$K4)</f>
        <v>52</v>
      </c>
      <c r="Q4">
        <f>COUNTIFS('Form Responses 1'!$B:$B,Q$1,'Form Responses 1'!$C:$C,$K4)</f>
        <v>168</v>
      </c>
    </row>
    <row r="5" spans="10:18" ht="15.75" customHeight="1" x14ac:dyDescent="0.15">
      <c r="J5" s="3" t="s">
        <v>3191</v>
      </c>
      <c r="K5" s="3" t="s">
        <v>3192</v>
      </c>
      <c r="L5">
        <f>COUNTIF('Form Responses 1'!C:C,K5)</f>
        <v>491</v>
      </c>
      <c r="M5" s="12">
        <f t="shared" si="0"/>
        <v>0.24115913555992141</v>
      </c>
      <c r="N5">
        <f>COUNTIFS('Form Responses 1'!$B:$B,N$1,'Form Responses 1'!$C:$C,$K5)</f>
        <v>195</v>
      </c>
      <c r="O5">
        <f>COUNTIFS('Form Responses 1'!$B:$B,O$1,'Form Responses 1'!$C:$C,$K5)</f>
        <v>236</v>
      </c>
      <c r="P5">
        <f>COUNTIFS('Form Responses 1'!$B:$B,P$1,'Form Responses 1'!$C:$C,$K5)</f>
        <v>16</v>
      </c>
      <c r="Q5">
        <f>COUNTIFS('Form Responses 1'!$B:$B,Q$1,'Form Responses 1'!$C:$C,$K5)</f>
        <v>44</v>
      </c>
    </row>
    <row r="6" spans="10:18" ht="15.75" customHeight="1" x14ac:dyDescent="0.15">
      <c r="J6" s="3" t="s">
        <v>3193</v>
      </c>
      <c r="K6" s="3" t="s">
        <v>3194</v>
      </c>
      <c r="L6">
        <f>COUNTIF('Form Responses 1'!C:C,K6)</f>
        <v>166</v>
      </c>
      <c r="M6" s="12">
        <f t="shared" si="0"/>
        <v>8.1532416502946958E-2</v>
      </c>
      <c r="N6">
        <f>COUNTIFS('Form Responses 1'!$B:$B,N$1,'Form Responses 1'!$C:$C,$K6)</f>
        <v>36</v>
      </c>
      <c r="O6">
        <f>COUNTIFS('Form Responses 1'!$B:$B,O$1,'Form Responses 1'!$C:$C,$K6)</f>
        <v>39</v>
      </c>
      <c r="P6">
        <f>COUNTIFS('Form Responses 1'!$B:$B,P$1,'Form Responses 1'!$C:$C,$K6)</f>
        <v>60</v>
      </c>
      <c r="Q6">
        <f>COUNTIFS('Form Responses 1'!$B:$B,Q$1,'Form Responses 1'!$C:$C,$K6)</f>
        <v>29</v>
      </c>
    </row>
    <row r="7" spans="10:18" ht="15.75" customHeight="1" x14ac:dyDescent="0.15">
      <c r="J7" s="3" t="s">
        <v>3195</v>
      </c>
      <c r="K7" s="3" t="s">
        <v>3196</v>
      </c>
      <c r="L7">
        <f>COUNTIF('Form Responses 1'!C:C,K7)</f>
        <v>137</v>
      </c>
      <c r="M7" s="12">
        <f t="shared" si="0"/>
        <v>6.7288801571709231E-2</v>
      </c>
      <c r="N7">
        <f>COUNTIFS('Form Responses 1'!$B:$B,N$1,'Form Responses 1'!$C:$C,$K7)</f>
        <v>37</v>
      </c>
      <c r="O7">
        <f>COUNTIFS('Form Responses 1'!$B:$B,O$1,'Form Responses 1'!$C:$C,$K7)</f>
        <v>32</v>
      </c>
      <c r="P7">
        <f>COUNTIFS('Form Responses 1'!$B:$B,P$1,'Form Responses 1'!$C:$C,$K7)</f>
        <v>10</v>
      </c>
      <c r="Q7">
        <f>COUNTIFS('Form Responses 1'!$B:$B,Q$1,'Form Responses 1'!$C:$C,$K7)</f>
        <v>56</v>
      </c>
    </row>
    <row r="9" spans="10:18" ht="15.75" customHeight="1" x14ac:dyDescent="0.15">
      <c r="L9" s="3"/>
    </row>
    <row r="10" spans="10:18" ht="15.75" customHeight="1" x14ac:dyDescent="0.15">
      <c r="N10" s="3" t="s">
        <v>3185</v>
      </c>
      <c r="O10" s="3" t="s">
        <v>16</v>
      </c>
      <c r="P10" s="3" t="s">
        <v>22</v>
      </c>
      <c r="Q10" s="3" t="s">
        <v>3164</v>
      </c>
      <c r="R10" s="3" t="s">
        <v>37</v>
      </c>
    </row>
    <row r="11" spans="10:18" ht="15.75" customHeight="1" x14ac:dyDescent="0.15">
      <c r="M11" s="3" t="str">
        <f t="shared" ref="M11:M15" si="1">J3</f>
        <v>Curiosity</v>
      </c>
      <c r="N11" s="12">
        <f t="shared" ref="N11:N15" si="2">M3</f>
        <v>0.79420432220039294</v>
      </c>
      <c r="O11" s="12">
        <f t="shared" ref="O11:R11" si="3">N3/N$2</f>
        <v>0.80585106382978722</v>
      </c>
      <c r="P11" s="12">
        <f t="shared" si="3"/>
        <v>0.83065380493033225</v>
      </c>
      <c r="Q11" s="12">
        <f t="shared" si="3"/>
        <v>0.63829787234042556</v>
      </c>
      <c r="R11" s="12">
        <f t="shared" si="3"/>
        <v>0.69795918367346943</v>
      </c>
    </row>
    <row r="12" spans="10:18" ht="15.75" customHeight="1" x14ac:dyDescent="0.15">
      <c r="M12" s="3" t="str">
        <f t="shared" si="1"/>
        <v>Experimenting</v>
      </c>
      <c r="N12" s="12">
        <f t="shared" si="2"/>
        <v>0.63212180746561886</v>
      </c>
      <c r="O12" s="12">
        <f t="shared" ref="O12:R12" si="4">N4/N$2</f>
        <v>0.64627659574468088</v>
      </c>
      <c r="P12" s="12">
        <f t="shared" si="4"/>
        <v>0.61307609860664525</v>
      </c>
      <c r="Q12" s="12">
        <f t="shared" si="4"/>
        <v>0.55319148936170215</v>
      </c>
      <c r="R12" s="12">
        <f t="shared" si="4"/>
        <v>0.68571428571428572</v>
      </c>
    </row>
    <row r="13" spans="10:18" ht="15.75" customHeight="1" x14ac:dyDescent="0.15">
      <c r="M13" s="3" t="str">
        <f t="shared" si="1"/>
        <v>Personal Use</v>
      </c>
      <c r="N13" s="12">
        <f t="shared" si="2"/>
        <v>0.24115913555992141</v>
      </c>
      <c r="O13" s="12">
        <f t="shared" ref="O13:R13" si="5">N5/N$2</f>
        <v>0.25930851063829785</v>
      </c>
      <c r="P13" s="12">
        <f t="shared" si="5"/>
        <v>0.25294748124330119</v>
      </c>
      <c r="Q13" s="12">
        <f t="shared" si="5"/>
        <v>0.1702127659574468</v>
      </c>
      <c r="R13" s="12">
        <f t="shared" si="5"/>
        <v>0.17959183673469387</v>
      </c>
    </row>
    <row r="14" spans="10:18" ht="15.75" customHeight="1" x14ac:dyDescent="0.15">
      <c r="M14" s="3" t="str">
        <f t="shared" si="1"/>
        <v>Teaching Purposes</v>
      </c>
      <c r="N14" s="12">
        <f t="shared" si="2"/>
        <v>8.1532416502946958E-2</v>
      </c>
      <c r="O14" s="12">
        <f t="shared" ref="O14:R14" si="6">N6/N$2</f>
        <v>4.7872340425531915E-2</v>
      </c>
      <c r="P14" s="12">
        <f t="shared" si="6"/>
        <v>4.1800643086816719E-2</v>
      </c>
      <c r="Q14" s="12">
        <f t="shared" si="6"/>
        <v>0.63829787234042556</v>
      </c>
      <c r="R14" s="12">
        <f t="shared" si="6"/>
        <v>0.11836734693877551</v>
      </c>
    </row>
    <row r="15" spans="10:18" ht="15.75" customHeight="1" x14ac:dyDescent="0.15">
      <c r="M15" s="3" t="str">
        <f t="shared" si="1"/>
        <v>Professional Use</v>
      </c>
      <c r="N15" s="12">
        <f t="shared" si="2"/>
        <v>6.7288801571709231E-2</v>
      </c>
      <c r="O15" s="12">
        <f t="shared" ref="O15:R15" si="7">N7/N$2</f>
        <v>4.920212765957447E-2</v>
      </c>
      <c r="P15" s="12">
        <f t="shared" si="7"/>
        <v>3.4297963558413719E-2</v>
      </c>
      <c r="Q15" s="12">
        <f t="shared" si="7"/>
        <v>0.10638297872340426</v>
      </c>
      <c r="R15" s="12">
        <f t="shared" si="7"/>
        <v>0.22857142857142856</v>
      </c>
    </row>
    <row r="22" spans="1:5" ht="15.75" customHeight="1" x14ac:dyDescent="0.15">
      <c r="A22" t="str">
        <f ca="1">IFERROR(__xludf.DUMMYFUNCTION("unique('Form Responses 1'!B:B)"),"Which describes you best?")</f>
        <v>Which describes you best?</v>
      </c>
      <c r="D22">
        <f>COUNTA('Form Responses 1'!B2:B1000)</f>
        <v>992</v>
      </c>
    </row>
    <row r="23" spans="1:5" ht="15.75" customHeight="1" x14ac:dyDescent="0.15">
      <c r="A23" t="str">
        <f ca="1">IFERROR(__xludf.DUMMYFUNCTION("""COMPUTED_VALUE"""),"Student")</f>
        <v>Student</v>
      </c>
      <c r="B23">
        <f ca="1">COUNTIF('Form Responses 1'!B:B,A23)</f>
        <v>756</v>
      </c>
      <c r="C23" s="3" t="s">
        <v>22</v>
      </c>
      <c r="D23" s="19">
        <f>COUNTIF('Form Responses 1'!B:B,C23)/$D$22</f>
        <v>0.94657258064516125</v>
      </c>
    </row>
    <row r="24" spans="1:5" ht="15.75" customHeight="1" x14ac:dyDescent="0.15">
      <c r="A24" t="str">
        <f ca="1">IFERROR(__xludf.DUMMYFUNCTION("""COMPUTED_VALUE"""),"Hobbyist")</f>
        <v>Hobbyist</v>
      </c>
      <c r="B24">
        <f ca="1">COUNTIF('Form Responses 1'!B:B,A24)</f>
        <v>939</v>
      </c>
      <c r="C24" s="3" t="s">
        <v>16</v>
      </c>
      <c r="D24" s="19">
        <f>COUNTIF('Form Responses 1'!B:B,C24)/$D$22</f>
        <v>0.76209677419354838</v>
      </c>
    </row>
    <row r="25" spans="1:5" ht="15.75" customHeight="1" x14ac:dyDescent="0.15">
      <c r="A25" t="str">
        <f ca="1">IFERROR(__xludf.DUMMYFUNCTION("""COMPUTED_VALUE"""),"Professional")</f>
        <v>Professional</v>
      </c>
      <c r="B25">
        <f ca="1">COUNTIF('Form Responses 1'!B:B,A25)</f>
        <v>245</v>
      </c>
      <c r="C25" s="3" t="s">
        <v>37</v>
      </c>
      <c r="D25" s="19">
        <f>COUNTIF('Form Responses 1'!B:B,C25)/$D$22</f>
        <v>0.24697580645161291</v>
      </c>
    </row>
    <row r="26" spans="1:5" ht="15.75" customHeight="1" x14ac:dyDescent="0.15">
      <c r="A26" t="str">
        <f ca="1">IFERROR(__xludf.DUMMYFUNCTION("""COMPUTED_VALUE"""),"Educator")</f>
        <v>Educator</v>
      </c>
      <c r="B26">
        <f ca="1">COUNTIF('Form Responses 1'!B:B,A26)</f>
        <v>96</v>
      </c>
      <c r="C26" s="3" t="s">
        <v>97</v>
      </c>
      <c r="D26" s="19">
        <f>COUNTIF('Form Responses 1'!B:B,C26)/$D$22</f>
        <v>9.6774193548387094E-2</v>
      </c>
    </row>
    <row r="27" spans="1:5" ht="15.75" customHeight="1" x14ac:dyDescent="0.15">
      <c r="B27">
        <f>COUNTIF('Form Responses 1'!B:B,A27)</f>
        <v>0</v>
      </c>
      <c r="D27" s="20"/>
      <c r="E27">
        <f>COUNT('Form Responses 1'!B2:B18)</f>
        <v>0</v>
      </c>
    </row>
    <row r="28" spans="1:5" ht="15.75" customHeight="1" x14ac:dyDescent="0.15">
      <c r="A28" t="str">
        <f ca="1">IFERROR(__xludf.DUMMYFUNCTION("""COMPUTED_VALUE"""),"Researcher")</f>
        <v>Researcher</v>
      </c>
      <c r="B28">
        <f ca="1">COUNTIF('Form Responses 1'!B:B,A28)</f>
        <v>4</v>
      </c>
    </row>
    <row r="29" spans="1:5" ht="15.75" customHeight="1" x14ac:dyDescent="0.15">
      <c r="A29" t="str">
        <f ca="1">IFERROR(__xludf.DUMMYFUNCTION("""COMPUTED_VALUE"""),"Teacher")</f>
        <v>Teacher</v>
      </c>
      <c r="B29">
        <f ca="1">COUNTIF('Form Responses 1'!B:B,A29)</f>
        <v>1</v>
      </c>
    </row>
    <row r="30" spans="1:5" ht="15.75" customHeight="1" x14ac:dyDescent="0.15">
      <c r="B30">
        <f>COUNTIF('Form Responses 1'!B:B,A30)</f>
        <v>0</v>
      </c>
    </row>
    <row r="31" spans="1:5" ht="15.75" customHeight="1" x14ac:dyDescent="0.15">
      <c r="B31">
        <f>COUNTIF('Form Responses 1'!B:B,A31)</f>
        <v>0</v>
      </c>
    </row>
    <row r="32" spans="1:5" ht="15.75" customHeight="1" x14ac:dyDescent="0.15">
      <c r="B32">
        <f>COUNTIF('Form Responses 1'!B:B,A32)</f>
        <v>0</v>
      </c>
    </row>
    <row r="33" spans="2:2" ht="15.75" customHeight="1" x14ac:dyDescent="0.15">
      <c r="B33">
        <f>COUNTIF('Form Responses 1'!B:B,A33)</f>
        <v>0</v>
      </c>
    </row>
    <row r="34" spans="2:2" ht="15.75" customHeight="1" x14ac:dyDescent="0.15">
      <c r="B34">
        <f>COUNTIF('Form Responses 1'!B:B,A34)</f>
        <v>0</v>
      </c>
    </row>
    <row r="35" spans="2:2" ht="15.75" customHeight="1" x14ac:dyDescent="0.15">
      <c r="B35">
        <f>COUNTIF('Form Responses 1'!B:B,A35)</f>
        <v>0</v>
      </c>
    </row>
    <row r="36" spans="2:2" ht="15.75" customHeight="1" x14ac:dyDescent="0.15">
      <c r="B36">
        <f>COUNTIF('Form Responses 1'!B:B,A36)</f>
        <v>0</v>
      </c>
    </row>
    <row r="37" spans="2:2" ht="15.75" customHeight="1" x14ac:dyDescent="0.15">
      <c r="B37">
        <f>COUNTIF('Form Responses 1'!B:B,A37)</f>
        <v>0</v>
      </c>
    </row>
    <row r="38" spans="2:2" ht="15.75" customHeight="1" x14ac:dyDescent="0.15">
      <c r="B38">
        <f>COUNTIF('Form Responses 1'!B:B,A38)</f>
        <v>0</v>
      </c>
    </row>
    <row r="39" spans="2:2" ht="15.75" customHeight="1" x14ac:dyDescent="0.15">
      <c r="B39">
        <f>COUNTIF('Form Responses 1'!B:B,A39)</f>
        <v>0</v>
      </c>
    </row>
    <row r="40" spans="2:2" ht="15.75" customHeight="1" x14ac:dyDescent="0.15">
      <c r="B40">
        <f>COUNTIF('Form Responses 1'!B:B,A40)</f>
        <v>0</v>
      </c>
    </row>
    <row r="41" spans="2:2" ht="15.75" customHeight="1" x14ac:dyDescent="0.15">
      <c r="B41">
        <f>COUNTIF('Form Responses 1'!B:B,A41)</f>
        <v>0</v>
      </c>
    </row>
    <row r="42" spans="2:2" ht="15.75" customHeight="1" x14ac:dyDescent="0.15">
      <c r="B42">
        <f>COUNTIF('Form Responses 1'!B:B,A42)</f>
        <v>0</v>
      </c>
    </row>
    <row r="43" spans="2:2" ht="15.75" customHeight="1" x14ac:dyDescent="0.15">
      <c r="B43">
        <f>COUNTIF('Form Responses 1'!B:B,A43)</f>
        <v>0</v>
      </c>
    </row>
    <row r="44" spans="2:2" ht="15.75" customHeight="1" x14ac:dyDescent="0.15">
      <c r="B44">
        <f>COUNTIF('Form Responses 1'!B:B,A44)</f>
        <v>0</v>
      </c>
    </row>
    <row r="45" spans="2:2" ht="13" x14ac:dyDescent="0.15">
      <c r="B45">
        <f>COUNTIF('Form Responses 1'!B:B,A45)</f>
        <v>0</v>
      </c>
    </row>
    <row r="46" spans="2:2" ht="13" x14ac:dyDescent="0.15">
      <c r="B46">
        <f>COUNTIF('Form Responses 1'!B:B,A46)</f>
        <v>0</v>
      </c>
    </row>
    <row r="47" spans="2:2" ht="13" x14ac:dyDescent="0.15">
      <c r="B47">
        <f>COUNTIF('Form Responses 1'!B:B,A47)</f>
        <v>0</v>
      </c>
    </row>
    <row r="48" spans="2:2" ht="13" x14ac:dyDescent="0.15">
      <c r="B48">
        <f>COUNTIF('Form Responses 1'!B:B,A48)</f>
        <v>0</v>
      </c>
    </row>
    <row r="49" spans="2:2" ht="13" x14ac:dyDescent="0.15">
      <c r="B49">
        <f>COUNTIF('Form Responses 1'!B:B,A49)</f>
        <v>0</v>
      </c>
    </row>
    <row r="50" spans="2:2" ht="13" x14ac:dyDescent="0.15">
      <c r="B50">
        <f>COUNTIF('Form Responses 1'!B:B,A50)</f>
        <v>0</v>
      </c>
    </row>
    <row r="51" spans="2:2" ht="13" x14ac:dyDescent="0.15">
      <c r="B51">
        <f>COUNTIF('Form Responses 1'!B:B,A51)</f>
        <v>0</v>
      </c>
    </row>
    <row r="52" spans="2:2" ht="13" x14ac:dyDescent="0.15">
      <c r="B52">
        <f>COUNTIF('Form Responses 1'!B:B,A52)</f>
        <v>0</v>
      </c>
    </row>
    <row r="53" spans="2:2" ht="13" x14ac:dyDescent="0.15">
      <c r="B53">
        <f>COUNTIF('Form Responses 1'!B:B,A53)</f>
        <v>0</v>
      </c>
    </row>
    <row r="54" spans="2:2" ht="13" x14ac:dyDescent="0.15">
      <c r="B54">
        <f>COUNTIF('Form Responses 1'!B:B,A54)</f>
        <v>0</v>
      </c>
    </row>
    <row r="55" spans="2:2" ht="13" x14ac:dyDescent="0.15">
      <c r="B55">
        <f>COUNTIF('Form Responses 1'!B:B,A55)</f>
        <v>0</v>
      </c>
    </row>
    <row r="56" spans="2:2" ht="13" x14ac:dyDescent="0.15">
      <c r="B56">
        <f>COUNTIF('Form Responses 1'!B:B,A56)</f>
        <v>0</v>
      </c>
    </row>
    <row r="57" spans="2:2" ht="13" x14ac:dyDescent="0.15">
      <c r="B57">
        <f>COUNTIF('Form Responses 1'!B:B,A57)</f>
        <v>0</v>
      </c>
    </row>
    <row r="58" spans="2:2" ht="13" x14ac:dyDescent="0.15">
      <c r="B58">
        <f>COUNTIF('Form Responses 1'!B:B,A58)</f>
        <v>0</v>
      </c>
    </row>
    <row r="59" spans="2:2" ht="13" x14ac:dyDescent="0.15">
      <c r="B59">
        <f>COUNTIF('Form Responses 1'!B:B,A59)</f>
        <v>0</v>
      </c>
    </row>
    <row r="60" spans="2:2" ht="13" x14ac:dyDescent="0.15">
      <c r="B60">
        <f>COUNTIF('Form Responses 1'!B:B,A60)</f>
        <v>0</v>
      </c>
    </row>
    <row r="61" spans="2:2" ht="13" x14ac:dyDescent="0.15">
      <c r="B61">
        <f>COUNTIF('Form Responses 1'!B:B,A61)</f>
        <v>0</v>
      </c>
    </row>
    <row r="62" spans="2:2" ht="13" x14ac:dyDescent="0.15">
      <c r="B62">
        <f>COUNTIF('Form Responses 1'!B:B,A62)</f>
        <v>0</v>
      </c>
    </row>
    <row r="63" spans="2:2" ht="13" x14ac:dyDescent="0.15">
      <c r="B63">
        <f>COUNTIF('Form Responses 1'!B:B,A63)</f>
        <v>0</v>
      </c>
    </row>
    <row r="64" spans="2:2" ht="13" x14ac:dyDescent="0.15">
      <c r="B64">
        <f>COUNTIF('Form Responses 1'!B:B,A64)</f>
        <v>0</v>
      </c>
    </row>
    <row r="65" spans="2:2" ht="13" x14ac:dyDescent="0.15">
      <c r="B65">
        <f>COUNTIF('Form Responses 1'!B:B,A65)</f>
        <v>0</v>
      </c>
    </row>
    <row r="66" spans="2:2" ht="13" x14ac:dyDescent="0.15">
      <c r="B66">
        <f>COUNTIF('Form Responses 1'!B:B,A66)</f>
        <v>0</v>
      </c>
    </row>
    <row r="67" spans="2:2" ht="13" x14ac:dyDescent="0.15">
      <c r="B67">
        <f>COUNTIF('Form Responses 1'!B:B,A67)</f>
        <v>0</v>
      </c>
    </row>
    <row r="68" spans="2:2" ht="13" x14ac:dyDescent="0.15">
      <c r="B68">
        <f>COUNTIF('Form Responses 1'!B:B,A68)</f>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199"/>
  <sheetViews>
    <sheetView workbookViewId="0"/>
  </sheetViews>
  <sheetFormatPr baseColWidth="10" defaultColWidth="12.6640625" defaultRowHeight="15.75" customHeight="1" x14ac:dyDescent="0.15"/>
  <sheetData>
    <row r="1" spans="1:2" x14ac:dyDescent="0.2">
      <c r="A1" s="21">
        <v>43542</v>
      </c>
      <c r="B1" s="22">
        <f>COUNTIFS('Form Responses 1'!A:A,"&gt;"&amp;#REF!,'Form Responses 1'!A:A,"&lt;"&amp;A1)</f>
        <v>0</v>
      </c>
    </row>
    <row r="2" spans="1:2" x14ac:dyDescent="0.2">
      <c r="A2" s="21">
        <f t="shared" ref="A2:A199" si="0">A1+7</f>
        <v>43549</v>
      </c>
      <c r="B2" s="22">
        <f>COUNTIFS('Form Responses 1'!A:A,"&gt;"&amp;A1,'Form Responses 1'!A:A,"&lt;"&amp;A2)</f>
        <v>204</v>
      </c>
    </row>
    <row r="3" spans="1:2" x14ac:dyDescent="0.2">
      <c r="A3" s="21">
        <f t="shared" si="0"/>
        <v>43556</v>
      </c>
      <c r="B3" s="22">
        <f>COUNTIFS('Form Responses 1'!A:A,"&gt;"&amp;A2,'Form Responses 1'!A:A,"&lt;"&amp;A3)</f>
        <v>136</v>
      </c>
    </row>
    <row r="4" spans="1:2" x14ac:dyDescent="0.2">
      <c r="A4" s="21">
        <f t="shared" si="0"/>
        <v>43563</v>
      </c>
      <c r="B4" s="22">
        <f>COUNTIFS('Form Responses 1'!A:A,"&gt;"&amp;A3,'Form Responses 1'!A:A,"&lt;"&amp;A4)</f>
        <v>100</v>
      </c>
    </row>
    <row r="5" spans="1:2" x14ac:dyDescent="0.2">
      <c r="A5" s="21">
        <f t="shared" si="0"/>
        <v>43570</v>
      </c>
      <c r="B5" s="22">
        <f>COUNTIFS('Form Responses 1'!A:A,"&gt;"&amp;A4,'Form Responses 1'!A:A,"&lt;"&amp;A5)</f>
        <v>103</v>
      </c>
    </row>
    <row r="6" spans="1:2" x14ac:dyDescent="0.2">
      <c r="A6" s="21">
        <f t="shared" si="0"/>
        <v>43577</v>
      </c>
      <c r="B6" s="22">
        <f>COUNTIFS('Form Responses 1'!A:A,"&gt;"&amp;A5,'Form Responses 1'!A:A,"&lt;"&amp;A6)</f>
        <v>37</v>
      </c>
    </row>
    <row r="7" spans="1:2" x14ac:dyDescent="0.2">
      <c r="A7" s="21">
        <f t="shared" si="0"/>
        <v>43584</v>
      </c>
      <c r="B7" s="22">
        <f>COUNTIFS('Form Responses 1'!A:A,"&gt;"&amp;A6,'Form Responses 1'!A:A,"&lt;"&amp;A7)</f>
        <v>35</v>
      </c>
    </row>
    <row r="8" spans="1:2" x14ac:dyDescent="0.2">
      <c r="A8" s="21">
        <f t="shared" si="0"/>
        <v>43591</v>
      </c>
      <c r="B8" s="22">
        <f>COUNTIFS('Form Responses 1'!A:A,"&gt;"&amp;A7,'Form Responses 1'!A:A,"&lt;"&amp;A8)</f>
        <v>25</v>
      </c>
    </row>
    <row r="9" spans="1:2" x14ac:dyDescent="0.2">
      <c r="A9" s="21">
        <f t="shared" si="0"/>
        <v>43598</v>
      </c>
      <c r="B9" s="22">
        <f>COUNTIFS('Form Responses 1'!A:A,"&gt;"&amp;A8,'Form Responses 1'!A:A,"&lt;"&amp;A9)</f>
        <v>86</v>
      </c>
    </row>
    <row r="10" spans="1:2" x14ac:dyDescent="0.2">
      <c r="A10" s="21">
        <f t="shared" si="0"/>
        <v>43605</v>
      </c>
      <c r="B10" s="22">
        <f>COUNTIFS('Form Responses 1'!A:A,"&gt;"&amp;A9,'Form Responses 1'!A:A,"&lt;"&amp;A10)</f>
        <v>61</v>
      </c>
    </row>
    <row r="11" spans="1:2" x14ac:dyDescent="0.2">
      <c r="A11" s="21">
        <f t="shared" si="0"/>
        <v>43612</v>
      </c>
      <c r="B11" s="22">
        <f>COUNTIFS('Form Responses 1'!A:A,"&gt;"&amp;A10,'Form Responses 1'!A:A,"&lt;"&amp;A11)</f>
        <v>50</v>
      </c>
    </row>
    <row r="12" spans="1:2" x14ac:dyDescent="0.2">
      <c r="A12" s="21">
        <f t="shared" si="0"/>
        <v>43619</v>
      </c>
      <c r="B12" s="22">
        <f>COUNTIFS('Form Responses 1'!A:A,"&gt;"&amp;A11,'Form Responses 1'!A:A,"&lt;"&amp;A12)</f>
        <v>20</v>
      </c>
    </row>
    <row r="13" spans="1:2" x14ac:dyDescent="0.2">
      <c r="A13" s="21">
        <f t="shared" si="0"/>
        <v>43626</v>
      </c>
      <c r="B13" s="22">
        <f>COUNTIFS('Form Responses 1'!A:A,"&gt;"&amp;A12,'Form Responses 1'!A:A,"&lt;"&amp;A13)</f>
        <v>22</v>
      </c>
    </row>
    <row r="14" spans="1:2" x14ac:dyDescent="0.2">
      <c r="A14" s="21">
        <f t="shared" si="0"/>
        <v>43633</v>
      </c>
      <c r="B14" s="22">
        <f>COUNTIFS('Form Responses 1'!A:A,"&gt;"&amp;A13,'Form Responses 1'!A:A,"&lt;"&amp;A14)</f>
        <v>37</v>
      </c>
    </row>
    <row r="15" spans="1:2" x14ac:dyDescent="0.2">
      <c r="A15" s="21">
        <f t="shared" si="0"/>
        <v>43640</v>
      </c>
      <c r="B15" s="22">
        <f>COUNTIFS('Form Responses 1'!A:A,"&gt;"&amp;A14,'Form Responses 1'!A:A,"&lt;"&amp;A15)</f>
        <v>55</v>
      </c>
    </row>
    <row r="16" spans="1:2" x14ac:dyDescent="0.2">
      <c r="A16" s="21">
        <f t="shared" si="0"/>
        <v>43647</v>
      </c>
      <c r="B16" s="22">
        <f>COUNTIFS('Form Responses 1'!A:A,"&gt;"&amp;A15,'Form Responses 1'!A:A,"&lt;"&amp;A16)</f>
        <v>23</v>
      </c>
    </row>
    <row r="17" spans="1:2" x14ac:dyDescent="0.2">
      <c r="A17" s="21">
        <f t="shared" si="0"/>
        <v>43654</v>
      </c>
      <c r="B17" s="22">
        <f>COUNTIFS('Form Responses 1'!A:A,"&gt;"&amp;A16,'Form Responses 1'!A:A,"&lt;"&amp;A17)</f>
        <v>39</v>
      </c>
    </row>
    <row r="18" spans="1:2" x14ac:dyDescent="0.2">
      <c r="A18" s="21">
        <f t="shared" si="0"/>
        <v>43661</v>
      </c>
      <c r="B18" s="22">
        <f>COUNTIFS('Form Responses 1'!A:A,"&gt;"&amp;A17,'Form Responses 1'!A:A,"&lt;"&amp;A18)</f>
        <v>65</v>
      </c>
    </row>
    <row r="19" spans="1:2" x14ac:dyDescent="0.2">
      <c r="A19" s="21">
        <f t="shared" si="0"/>
        <v>43668</v>
      </c>
      <c r="B19" s="22">
        <f>COUNTIFS('Form Responses 1'!A:A,"&gt;"&amp;A18,'Form Responses 1'!A:A,"&lt;"&amp;A19)</f>
        <v>45</v>
      </c>
    </row>
    <row r="20" spans="1:2" x14ac:dyDescent="0.2">
      <c r="A20" s="21">
        <f t="shared" si="0"/>
        <v>43675</v>
      </c>
      <c r="B20" s="22">
        <f>COUNTIFS('Form Responses 1'!A:A,"&gt;"&amp;A19,'Form Responses 1'!A:A,"&lt;"&amp;A20)</f>
        <v>27</v>
      </c>
    </row>
    <row r="21" spans="1:2" x14ac:dyDescent="0.2">
      <c r="A21" s="21">
        <f t="shared" si="0"/>
        <v>43682</v>
      </c>
      <c r="B21" s="22">
        <f>COUNTIFS('Form Responses 1'!A:A,"&gt;"&amp;A20,'Form Responses 1'!A:A,"&lt;"&amp;A21)</f>
        <v>17</v>
      </c>
    </row>
    <row r="22" spans="1:2" x14ac:dyDescent="0.2">
      <c r="A22" s="21">
        <f t="shared" si="0"/>
        <v>43689</v>
      </c>
      <c r="B22" s="22">
        <f>COUNTIFS('Form Responses 1'!A:A,"&gt;"&amp;A21,'Form Responses 1'!A:A,"&lt;"&amp;A22)</f>
        <v>26</v>
      </c>
    </row>
    <row r="23" spans="1:2" x14ac:dyDescent="0.2">
      <c r="A23" s="21">
        <f t="shared" si="0"/>
        <v>43696</v>
      </c>
      <c r="B23" s="22">
        <f>COUNTIFS('Form Responses 1'!A:A,"&gt;"&amp;A22,'Form Responses 1'!A:A,"&lt;"&amp;A23)</f>
        <v>27</v>
      </c>
    </row>
    <row r="24" spans="1:2" x14ac:dyDescent="0.2">
      <c r="A24" s="21">
        <f t="shared" si="0"/>
        <v>43703</v>
      </c>
      <c r="B24" s="22">
        <f>COUNTIFS('Form Responses 1'!A:A,"&gt;"&amp;A23,'Form Responses 1'!A:A,"&lt;"&amp;A24)</f>
        <v>33</v>
      </c>
    </row>
    <row r="25" spans="1:2" x14ac:dyDescent="0.2">
      <c r="A25" s="21">
        <f t="shared" si="0"/>
        <v>43710</v>
      </c>
      <c r="B25" s="22">
        <f>COUNTIFS('Form Responses 1'!A:A,"&gt;"&amp;A24,'Form Responses 1'!A:A,"&lt;"&amp;A25)</f>
        <v>32</v>
      </c>
    </row>
    <row r="26" spans="1:2" x14ac:dyDescent="0.2">
      <c r="A26" s="21">
        <f t="shared" si="0"/>
        <v>43717</v>
      </c>
      <c r="B26" s="22">
        <f>COUNTIFS('Form Responses 1'!A:A,"&gt;"&amp;A25,'Form Responses 1'!A:A,"&lt;"&amp;A26)</f>
        <v>20</v>
      </c>
    </row>
    <row r="27" spans="1:2" x14ac:dyDescent="0.2">
      <c r="A27" s="21">
        <f t="shared" si="0"/>
        <v>43724</v>
      </c>
      <c r="B27" s="22">
        <f>COUNTIFS('Form Responses 1'!A:A,"&gt;"&amp;A26,'Form Responses 1'!A:A,"&lt;"&amp;A27)</f>
        <v>21</v>
      </c>
    </row>
    <row r="28" spans="1:2" x14ac:dyDescent="0.2">
      <c r="A28" s="21">
        <f t="shared" si="0"/>
        <v>43731</v>
      </c>
      <c r="B28" s="22">
        <f>COUNTIFS('Form Responses 1'!A:A,"&gt;"&amp;A27,'Form Responses 1'!A:A,"&lt;"&amp;A28)</f>
        <v>25</v>
      </c>
    </row>
    <row r="29" spans="1:2" x14ac:dyDescent="0.2">
      <c r="A29" s="21">
        <f t="shared" si="0"/>
        <v>43738</v>
      </c>
      <c r="B29" s="22">
        <f>COUNTIFS('Form Responses 1'!A:A,"&gt;"&amp;A28,'Form Responses 1'!A:A,"&lt;"&amp;A29)</f>
        <v>33</v>
      </c>
    </row>
    <row r="30" spans="1:2" x14ac:dyDescent="0.2">
      <c r="A30" s="21">
        <f t="shared" si="0"/>
        <v>43745</v>
      </c>
      <c r="B30" s="22">
        <f>COUNTIFS('Form Responses 1'!A:A,"&gt;"&amp;A29,'Form Responses 1'!A:A,"&lt;"&amp;A30)</f>
        <v>31</v>
      </c>
    </row>
    <row r="31" spans="1:2" x14ac:dyDescent="0.2">
      <c r="A31" s="21">
        <f t="shared" si="0"/>
        <v>43752</v>
      </c>
      <c r="B31" s="22">
        <f>COUNTIFS('Form Responses 1'!A:A,"&gt;"&amp;A30,'Form Responses 1'!A:A,"&lt;"&amp;A31)</f>
        <v>21</v>
      </c>
    </row>
    <row r="32" spans="1:2" x14ac:dyDescent="0.2">
      <c r="A32" s="21">
        <f t="shared" si="0"/>
        <v>43759</v>
      </c>
      <c r="B32" s="22">
        <f>COUNTIFS('Form Responses 1'!A:A,"&gt;"&amp;A31,'Form Responses 1'!A:A,"&lt;"&amp;A32)</f>
        <v>14</v>
      </c>
    </row>
    <row r="33" spans="1:2" x14ac:dyDescent="0.2">
      <c r="A33" s="21">
        <f t="shared" si="0"/>
        <v>43766</v>
      </c>
      <c r="B33" s="22">
        <f>COUNTIFS('Form Responses 1'!A:A,"&gt;"&amp;A32,'Form Responses 1'!A:A,"&lt;"&amp;A33)</f>
        <v>14</v>
      </c>
    </row>
    <row r="34" spans="1:2" x14ac:dyDescent="0.2">
      <c r="A34" s="21">
        <f t="shared" si="0"/>
        <v>43773</v>
      </c>
      <c r="B34" s="22">
        <f>COUNTIFS('Form Responses 1'!A:A,"&gt;"&amp;A33,'Form Responses 1'!A:A,"&lt;"&amp;A34)</f>
        <v>16</v>
      </c>
    </row>
    <row r="35" spans="1:2" x14ac:dyDescent="0.2">
      <c r="A35" s="21">
        <f t="shared" si="0"/>
        <v>43780</v>
      </c>
      <c r="B35" s="22">
        <f>COUNTIFS('Form Responses 1'!A:A,"&gt;"&amp;A34,'Form Responses 1'!A:A,"&lt;"&amp;A35)</f>
        <v>17</v>
      </c>
    </row>
    <row r="36" spans="1:2" x14ac:dyDescent="0.2">
      <c r="A36" s="21">
        <f t="shared" si="0"/>
        <v>43787</v>
      </c>
      <c r="B36" s="22">
        <f>COUNTIFS('Form Responses 1'!A:A,"&gt;"&amp;A35,'Form Responses 1'!A:A,"&lt;"&amp;A36)</f>
        <v>8</v>
      </c>
    </row>
    <row r="37" spans="1:2" x14ac:dyDescent="0.2">
      <c r="A37" s="21">
        <f t="shared" si="0"/>
        <v>43794</v>
      </c>
      <c r="B37" s="22">
        <f>COUNTIFS('Form Responses 1'!A:A,"&gt;"&amp;A36,'Form Responses 1'!A:A,"&lt;"&amp;A37)</f>
        <v>6</v>
      </c>
    </row>
    <row r="38" spans="1:2" x14ac:dyDescent="0.2">
      <c r="A38" s="21">
        <f t="shared" si="0"/>
        <v>43801</v>
      </c>
      <c r="B38" s="22">
        <f>COUNTIFS('Form Responses 1'!A:A,"&gt;"&amp;A37,'Form Responses 1'!A:A,"&lt;"&amp;A38)</f>
        <v>14</v>
      </c>
    </row>
    <row r="39" spans="1:2" x14ac:dyDescent="0.2">
      <c r="A39" s="21">
        <f t="shared" si="0"/>
        <v>43808</v>
      </c>
      <c r="B39" s="22">
        <f>COUNTIFS('Form Responses 1'!A:A,"&gt;"&amp;A38,'Form Responses 1'!A:A,"&lt;"&amp;A39)</f>
        <v>10</v>
      </c>
    </row>
    <row r="40" spans="1:2" x14ac:dyDescent="0.2">
      <c r="A40" s="21">
        <f t="shared" si="0"/>
        <v>43815</v>
      </c>
      <c r="B40" s="22">
        <f>COUNTIFS('Form Responses 1'!A:A,"&gt;"&amp;A39,'Form Responses 1'!A:A,"&lt;"&amp;A40)</f>
        <v>12</v>
      </c>
    </row>
    <row r="41" spans="1:2" x14ac:dyDescent="0.2">
      <c r="A41" s="21">
        <f t="shared" si="0"/>
        <v>43822</v>
      </c>
      <c r="B41" s="22">
        <f>COUNTIFS('Form Responses 1'!A:A,"&gt;"&amp;A40,'Form Responses 1'!A:A,"&lt;"&amp;A41)</f>
        <v>3</v>
      </c>
    </row>
    <row r="42" spans="1:2" x14ac:dyDescent="0.2">
      <c r="A42" s="21">
        <f t="shared" si="0"/>
        <v>43829</v>
      </c>
      <c r="B42" s="22">
        <f>COUNTIFS('Form Responses 1'!A:A,"&gt;"&amp;A41,'Form Responses 1'!A:A,"&lt;"&amp;A42)</f>
        <v>9</v>
      </c>
    </row>
    <row r="43" spans="1:2" x14ac:dyDescent="0.2">
      <c r="A43" s="21">
        <f t="shared" si="0"/>
        <v>43836</v>
      </c>
      <c r="B43" s="22">
        <f>COUNTIFS('Form Responses 1'!A:A,"&gt;"&amp;A42,'Form Responses 1'!A:A,"&lt;"&amp;A43)</f>
        <v>14</v>
      </c>
    </row>
    <row r="44" spans="1:2" x14ac:dyDescent="0.2">
      <c r="A44" s="21">
        <f t="shared" si="0"/>
        <v>43843</v>
      </c>
      <c r="B44" s="22">
        <f>COUNTIFS('Form Responses 1'!A:A,"&gt;"&amp;A43,'Form Responses 1'!A:A,"&lt;"&amp;A44)</f>
        <v>7</v>
      </c>
    </row>
    <row r="45" spans="1:2" x14ac:dyDescent="0.2">
      <c r="A45" s="21">
        <f t="shared" si="0"/>
        <v>43850</v>
      </c>
      <c r="B45" s="22">
        <f>COUNTIFS('Form Responses 1'!A:A,"&gt;"&amp;A44,'Form Responses 1'!A:A,"&lt;"&amp;A45)</f>
        <v>10</v>
      </c>
    </row>
    <row r="46" spans="1:2" x14ac:dyDescent="0.2">
      <c r="A46" s="21">
        <f t="shared" si="0"/>
        <v>43857</v>
      </c>
      <c r="B46" s="22">
        <f>COUNTIFS('Form Responses 1'!A:A,"&gt;"&amp;A45,'Form Responses 1'!A:A,"&lt;"&amp;A46)</f>
        <v>11</v>
      </c>
    </row>
    <row r="47" spans="1:2" x14ac:dyDescent="0.2">
      <c r="A47" s="21">
        <f t="shared" si="0"/>
        <v>43864</v>
      </c>
      <c r="B47" s="22">
        <f>COUNTIFS('Form Responses 1'!A:A,"&gt;"&amp;A46,'Form Responses 1'!A:A,"&lt;"&amp;A47)</f>
        <v>16</v>
      </c>
    </row>
    <row r="48" spans="1:2" x14ac:dyDescent="0.2">
      <c r="A48" s="21">
        <f t="shared" si="0"/>
        <v>43871</v>
      </c>
      <c r="B48" s="22">
        <f>COUNTIFS('Form Responses 1'!A:A,"&gt;"&amp;A47,'Form Responses 1'!A:A,"&lt;"&amp;A48)</f>
        <v>11</v>
      </c>
    </row>
    <row r="49" spans="1:2" x14ac:dyDescent="0.2">
      <c r="A49" s="21">
        <f t="shared" si="0"/>
        <v>43878</v>
      </c>
      <c r="B49" s="22">
        <f>COUNTIFS('Form Responses 1'!A:A,"&gt;"&amp;A48,'Form Responses 1'!A:A,"&lt;"&amp;A49)</f>
        <v>6</v>
      </c>
    </row>
    <row r="50" spans="1:2" x14ac:dyDescent="0.2">
      <c r="A50" s="21">
        <f t="shared" si="0"/>
        <v>43885</v>
      </c>
      <c r="B50" s="22">
        <f>COUNTIFS('Form Responses 1'!A:A,"&gt;"&amp;A49,'Form Responses 1'!A:A,"&lt;"&amp;A50)</f>
        <v>5</v>
      </c>
    </row>
    <row r="51" spans="1:2" x14ac:dyDescent="0.2">
      <c r="A51" s="21">
        <f t="shared" si="0"/>
        <v>43892</v>
      </c>
      <c r="B51" s="22">
        <f>COUNTIFS('Form Responses 1'!A:A,"&gt;"&amp;A50,'Form Responses 1'!A:A,"&lt;"&amp;A51)</f>
        <v>11</v>
      </c>
    </row>
    <row r="52" spans="1:2" x14ac:dyDescent="0.2">
      <c r="A52" s="21">
        <f t="shared" si="0"/>
        <v>43899</v>
      </c>
      <c r="B52" s="22">
        <f>COUNTIFS('Form Responses 1'!A:A,"&gt;"&amp;A51,'Form Responses 1'!A:A,"&lt;"&amp;A52)</f>
        <v>11</v>
      </c>
    </row>
    <row r="53" spans="1:2" x14ac:dyDescent="0.2">
      <c r="A53" s="21">
        <f t="shared" si="0"/>
        <v>43906</v>
      </c>
      <c r="B53" s="22">
        <f>COUNTIFS('Form Responses 1'!A:A,"&gt;"&amp;A52,'Form Responses 1'!A:A,"&lt;"&amp;A53)</f>
        <v>10</v>
      </c>
    </row>
    <row r="54" spans="1:2" x14ac:dyDescent="0.2">
      <c r="A54" s="21">
        <f t="shared" si="0"/>
        <v>43913</v>
      </c>
      <c r="B54" s="22">
        <f>COUNTIFS('Form Responses 1'!A:A,"&gt;"&amp;A53,'Form Responses 1'!A:A,"&lt;"&amp;A54)</f>
        <v>16</v>
      </c>
    </row>
    <row r="55" spans="1:2" x14ac:dyDescent="0.2">
      <c r="A55" s="21">
        <f t="shared" si="0"/>
        <v>43920</v>
      </c>
      <c r="B55" s="22">
        <f>COUNTIFS('Form Responses 1'!A:A,"&gt;"&amp;A54,'Form Responses 1'!A:A,"&lt;"&amp;A55)</f>
        <v>13</v>
      </c>
    </row>
    <row r="56" spans="1:2" x14ac:dyDescent="0.2">
      <c r="A56" s="21">
        <f t="shared" si="0"/>
        <v>43927</v>
      </c>
      <c r="B56" s="22">
        <f>COUNTIFS('Form Responses 1'!A:A,"&gt;"&amp;A55,'Form Responses 1'!A:A,"&lt;"&amp;A56)</f>
        <v>12</v>
      </c>
    </row>
    <row r="57" spans="1:2" x14ac:dyDescent="0.2">
      <c r="A57" s="21">
        <f t="shared" si="0"/>
        <v>43934</v>
      </c>
      <c r="B57" s="22">
        <f>COUNTIFS('Form Responses 1'!A:A,"&gt;"&amp;A56,'Form Responses 1'!A:A,"&lt;"&amp;A57)</f>
        <v>9</v>
      </c>
    </row>
    <row r="58" spans="1:2" x14ac:dyDescent="0.2">
      <c r="A58" s="21">
        <f t="shared" si="0"/>
        <v>43941</v>
      </c>
      <c r="B58" s="22">
        <f>COUNTIFS('Form Responses 1'!A:A,"&gt;"&amp;A57,'Form Responses 1'!A:A,"&lt;"&amp;A58)</f>
        <v>16</v>
      </c>
    </row>
    <row r="59" spans="1:2" x14ac:dyDescent="0.2">
      <c r="A59" s="21">
        <f t="shared" si="0"/>
        <v>43948</v>
      </c>
      <c r="B59" s="22">
        <f>COUNTIFS('Form Responses 1'!A:A,"&gt;"&amp;A58,'Form Responses 1'!A:A,"&lt;"&amp;A59)</f>
        <v>12</v>
      </c>
    </row>
    <row r="60" spans="1:2" x14ac:dyDescent="0.2">
      <c r="A60" s="21">
        <f t="shared" si="0"/>
        <v>43955</v>
      </c>
      <c r="B60" s="22">
        <f>COUNTIFS('Form Responses 1'!A:A,"&gt;"&amp;A59,'Form Responses 1'!A:A,"&lt;"&amp;A60)</f>
        <v>10</v>
      </c>
    </row>
    <row r="61" spans="1:2" x14ac:dyDescent="0.2">
      <c r="A61" s="21">
        <f t="shared" si="0"/>
        <v>43962</v>
      </c>
      <c r="B61" s="22">
        <f>COUNTIFS('Form Responses 1'!A:A,"&gt;"&amp;A60,'Form Responses 1'!A:A,"&lt;"&amp;A61)</f>
        <v>12</v>
      </c>
    </row>
    <row r="62" spans="1:2" x14ac:dyDescent="0.2">
      <c r="A62" s="21">
        <f t="shared" si="0"/>
        <v>43969</v>
      </c>
      <c r="B62" s="22">
        <f>COUNTIFS('Form Responses 1'!A:A,"&gt;"&amp;A61,'Form Responses 1'!A:A,"&lt;"&amp;A62)</f>
        <v>6</v>
      </c>
    </row>
    <row r="63" spans="1:2" x14ac:dyDescent="0.2">
      <c r="A63" s="21">
        <f t="shared" si="0"/>
        <v>43976</v>
      </c>
      <c r="B63" s="22">
        <f>COUNTIFS('Form Responses 1'!A:A,"&gt;"&amp;A62,'Form Responses 1'!A:A,"&lt;"&amp;A63)</f>
        <v>11</v>
      </c>
    </row>
    <row r="64" spans="1:2" x14ac:dyDescent="0.2">
      <c r="A64" s="21">
        <f t="shared" si="0"/>
        <v>43983</v>
      </c>
      <c r="B64" s="22">
        <f>COUNTIFS('Form Responses 1'!A:A,"&gt;"&amp;A63,'Form Responses 1'!A:A,"&lt;"&amp;A64)</f>
        <v>4</v>
      </c>
    </row>
    <row r="65" spans="1:2" x14ac:dyDescent="0.2">
      <c r="A65" s="21">
        <f t="shared" si="0"/>
        <v>43990</v>
      </c>
      <c r="B65" s="22">
        <f>COUNTIFS('Form Responses 1'!A:A,"&gt;"&amp;A64,'Form Responses 1'!A:A,"&lt;"&amp;A65)</f>
        <v>7</v>
      </c>
    </row>
    <row r="66" spans="1:2" x14ac:dyDescent="0.2">
      <c r="A66" s="21">
        <f t="shared" si="0"/>
        <v>43997</v>
      </c>
      <c r="B66" s="22">
        <f>COUNTIFS('Form Responses 1'!A:A,"&gt;"&amp;A65,'Form Responses 1'!A:A,"&lt;"&amp;A66)</f>
        <v>9</v>
      </c>
    </row>
    <row r="67" spans="1:2" x14ac:dyDescent="0.2">
      <c r="A67" s="21">
        <f t="shared" si="0"/>
        <v>44004</v>
      </c>
      <c r="B67" s="22">
        <f>COUNTIFS('Form Responses 1'!A:A,"&gt;"&amp;A66,'Form Responses 1'!A:A,"&lt;"&amp;A67)</f>
        <v>8</v>
      </c>
    </row>
    <row r="68" spans="1:2" x14ac:dyDescent="0.2">
      <c r="A68" s="21">
        <f t="shared" si="0"/>
        <v>44011</v>
      </c>
      <c r="B68" s="22">
        <f>COUNTIFS('Form Responses 1'!A:A,"&gt;"&amp;A67,'Form Responses 1'!A:A,"&lt;"&amp;A68)</f>
        <v>8</v>
      </c>
    </row>
    <row r="69" spans="1:2" x14ac:dyDescent="0.2">
      <c r="A69" s="21">
        <f t="shared" si="0"/>
        <v>44018</v>
      </c>
      <c r="B69" s="22">
        <f>COUNTIFS('Form Responses 1'!A:A,"&gt;"&amp;A68,'Form Responses 1'!A:A,"&lt;"&amp;A69)</f>
        <v>8</v>
      </c>
    </row>
    <row r="70" spans="1:2" x14ac:dyDescent="0.2">
      <c r="A70" s="21">
        <f t="shared" si="0"/>
        <v>44025</v>
      </c>
      <c r="B70" s="22">
        <f>COUNTIFS('Form Responses 1'!A:A,"&gt;"&amp;A69,'Form Responses 1'!A:A,"&lt;"&amp;A70)</f>
        <v>10</v>
      </c>
    </row>
    <row r="71" spans="1:2" x14ac:dyDescent="0.2">
      <c r="A71" s="21">
        <f t="shared" si="0"/>
        <v>44032</v>
      </c>
      <c r="B71" s="22">
        <f>COUNTIFS('Form Responses 1'!A:A,"&gt;"&amp;A70,'Form Responses 1'!A:A,"&lt;"&amp;A71)</f>
        <v>12</v>
      </c>
    </row>
    <row r="72" spans="1:2" x14ac:dyDescent="0.2">
      <c r="A72" s="21">
        <f t="shared" si="0"/>
        <v>44039</v>
      </c>
      <c r="B72" s="22">
        <f>COUNTIFS('Form Responses 1'!A:A,"&gt;"&amp;A71,'Form Responses 1'!A:A,"&lt;"&amp;A72)</f>
        <v>8</v>
      </c>
    </row>
    <row r="73" spans="1:2" x14ac:dyDescent="0.2">
      <c r="A73" s="21">
        <f t="shared" si="0"/>
        <v>44046</v>
      </c>
      <c r="B73" s="22">
        <f>COUNTIFS('Form Responses 1'!A:A,"&gt;"&amp;A72,'Form Responses 1'!A:A,"&lt;"&amp;A73)</f>
        <v>8</v>
      </c>
    </row>
    <row r="74" spans="1:2" x14ac:dyDescent="0.2">
      <c r="A74" s="21">
        <f t="shared" si="0"/>
        <v>44053</v>
      </c>
      <c r="B74" s="22">
        <f>COUNTIFS('Form Responses 1'!A:A,"&gt;"&amp;A73,'Form Responses 1'!A:A,"&lt;"&amp;A74)</f>
        <v>12</v>
      </c>
    </row>
    <row r="75" spans="1:2" x14ac:dyDescent="0.2">
      <c r="A75" s="21">
        <f t="shared" si="0"/>
        <v>44060</v>
      </c>
      <c r="B75" s="22">
        <f>COUNTIFS('Form Responses 1'!A:A,"&gt;"&amp;A74,'Form Responses 1'!A:A,"&lt;"&amp;A75)</f>
        <v>9</v>
      </c>
    </row>
    <row r="76" spans="1:2" x14ac:dyDescent="0.2">
      <c r="A76" s="21">
        <f t="shared" si="0"/>
        <v>44067</v>
      </c>
      <c r="B76" s="22">
        <f>COUNTIFS('Form Responses 1'!A:A,"&gt;"&amp;A75,'Form Responses 1'!A:A,"&lt;"&amp;A76)</f>
        <v>4</v>
      </c>
    </row>
    <row r="77" spans="1:2" x14ac:dyDescent="0.2">
      <c r="A77" s="21">
        <f t="shared" si="0"/>
        <v>44074</v>
      </c>
      <c r="B77" s="22">
        <f>COUNTIFS('Form Responses 1'!A:A,"&gt;"&amp;A76,'Form Responses 1'!A:A,"&lt;"&amp;A77)</f>
        <v>6</v>
      </c>
    </row>
    <row r="78" spans="1:2" x14ac:dyDescent="0.2">
      <c r="A78" s="21">
        <f t="shared" si="0"/>
        <v>44081</v>
      </c>
      <c r="B78" s="22">
        <f>COUNTIFS('Form Responses 1'!A:A,"&gt;"&amp;A77,'Form Responses 1'!A:A,"&lt;"&amp;A78)</f>
        <v>5</v>
      </c>
    </row>
    <row r="79" spans="1:2" x14ac:dyDescent="0.2">
      <c r="A79" s="21">
        <f t="shared" si="0"/>
        <v>44088</v>
      </c>
      <c r="B79" s="22">
        <f>COUNTIFS('Form Responses 1'!A:A,"&gt;"&amp;A78,'Form Responses 1'!A:A,"&lt;"&amp;A79)</f>
        <v>8</v>
      </c>
    </row>
    <row r="80" spans="1:2" x14ac:dyDescent="0.2">
      <c r="A80" s="21">
        <f t="shared" si="0"/>
        <v>44095</v>
      </c>
      <c r="B80" s="22">
        <f>COUNTIFS('Form Responses 1'!A:A,"&gt;"&amp;A79,'Form Responses 1'!A:A,"&lt;"&amp;A80)</f>
        <v>6</v>
      </c>
    </row>
    <row r="81" spans="1:2" x14ac:dyDescent="0.2">
      <c r="A81" s="21">
        <f t="shared" si="0"/>
        <v>44102</v>
      </c>
      <c r="B81" s="22">
        <f>COUNTIFS('Form Responses 1'!A:A,"&gt;"&amp;A80,'Form Responses 1'!A:A,"&lt;"&amp;A81)</f>
        <v>15</v>
      </c>
    </row>
    <row r="82" spans="1:2" x14ac:dyDescent="0.2">
      <c r="A82" s="21">
        <f t="shared" si="0"/>
        <v>44109</v>
      </c>
      <c r="B82" s="22">
        <f>COUNTIFS('Form Responses 1'!A:A,"&gt;"&amp;A81,'Form Responses 1'!A:A,"&lt;"&amp;A82)</f>
        <v>5</v>
      </c>
    </row>
    <row r="83" spans="1:2" x14ac:dyDescent="0.2">
      <c r="A83" s="21">
        <f t="shared" si="0"/>
        <v>44116</v>
      </c>
      <c r="B83" s="22">
        <f>COUNTIFS('Form Responses 1'!A:A,"&gt;"&amp;A82,'Form Responses 1'!A:A,"&lt;"&amp;A83)</f>
        <v>20</v>
      </c>
    </row>
    <row r="84" spans="1:2" x14ac:dyDescent="0.2">
      <c r="A84" s="21">
        <f t="shared" si="0"/>
        <v>44123</v>
      </c>
      <c r="B84" s="22">
        <f>COUNTIFS('Form Responses 1'!A:A,"&gt;"&amp;A83,'Form Responses 1'!A:A,"&lt;"&amp;A84)</f>
        <v>6</v>
      </c>
    </row>
    <row r="85" spans="1:2" x14ac:dyDescent="0.2">
      <c r="A85" s="21">
        <f t="shared" si="0"/>
        <v>44130</v>
      </c>
      <c r="B85" s="22">
        <f>COUNTIFS('Form Responses 1'!A:A,"&gt;"&amp;A84,'Form Responses 1'!A:A,"&lt;"&amp;A85)</f>
        <v>10</v>
      </c>
    </row>
    <row r="86" spans="1:2" x14ac:dyDescent="0.2">
      <c r="A86" s="21">
        <f t="shared" si="0"/>
        <v>44137</v>
      </c>
      <c r="B86" s="22">
        <f>COUNTIFS('Form Responses 1'!A:A,"&gt;"&amp;A85,'Form Responses 1'!A:A,"&lt;"&amp;A86)</f>
        <v>3</v>
      </c>
    </row>
    <row r="87" spans="1:2" x14ac:dyDescent="0.2">
      <c r="A87" s="21">
        <f t="shared" si="0"/>
        <v>44144</v>
      </c>
      <c r="B87" s="22">
        <f>COUNTIFS('Form Responses 1'!A:A,"&gt;"&amp;A86,'Form Responses 1'!A:A,"&lt;"&amp;A87)</f>
        <v>8</v>
      </c>
    </row>
    <row r="88" spans="1:2" x14ac:dyDescent="0.2">
      <c r="A88" s="21">
        <f t="shared" si="0"/>
        <v>44151</v>
      </c>
      <c r="B88" s="22">
        <f>COUNTIFS('Form Responses 1'!A:A,"&gt;"&amp;A87,'Form Responses 1'!A:A,"&lt;"&amp;A88)</f>
        <v>8</v>
      </c>
    </row>
    <row r="89" spans="1:2" x14ac:dyDescent="0.2">
      <c r="A89" s="21">
        <f t="shared" si="0"/>
        <v>44158</v>
      </c>
      <c r="B89" s="22">
        <f>COUNTIFS('Form Responses 1'!A:A,"&gt;"&amp;A88,'Form Responses 1'!A:A,"&lt;"&amp;A89)</f>
        <v>4</v>
      </c>
    </row>
    <row r="90" spans="1:2" x14ac:dyDescent="0.2">
      <c r="A90" s="21">
        <f t="shared" si="0"/>
        <v>44165</v>
      </c>
      <c r="B90" s="22">
        <f>COUNTIFS('Form Responses 1'!A:A,"&gt;"&amp;A89,'Form Responses 1'!A:A,"&lt;"&amp;A90)</f>
        <v>8</v>
      </c>
    </row>
    <row r="91" spans="1:2" x14ac:dyDescent="0.2">
      <c r="A91" s="21">
        <f t="shared" si="0"/>
        <v>44172</v>
      </c>
      <c r="B91" s="22">
        <f>COUNTIFS('Form Responses 1'!A:A,"&gt;"&amp;A90,'Form Responses 1'!A:A,"&lt;"&amp;A91)</f>
        <v>7</v>
      </c>
    </row>
    <row r="92" spans="1:2" x14ac:dyDescent="0.2">
      <c r="A92" s="21">
        <f t="shared" si="0"/>
        <v>44179</v>
      </c>
      <c r="B92" s="22">
        <f>COUNTIFS('Form Responses 1'!A:A,"&gt;"&amp;A91,'Form Responses 1'!A:A,"&lt;"&amp;A92)</f>
        <v>7</v>
      </c>
    </row>
    <row r="93" spans="1:2" x14ac:dyDescent="0.2">
      <c r="A93" s="21">
        <f t="shared" si="0"/>
        <v>44186</v>
      </c>
      <c r="B93" s="22">
        <f>COUNTIFS('Form Responses 1'!A:A,"&gt;"&amp;A92,'Form Responses 1'!A:A,"&lt;"&amp;A93)</f>
        <v>3</v>
      </c>
    </row>
    <row r="94" spans="1:2" x14ac:dyDescent="0.2">
      <c r="A94" s="21">
        <f t="shared" si="0"/>
        <v>44193</v>
      </c>
      <c r="B94" s="22">
        <f>COUNTIFS('Form Responses 1'!A:A,"&gt;"&amp;A93,'Form Responses 1'!A:A,"&lt;"&amp;A94)</f>
        <v>0</v>
      </c>
    </row>
    <row r="95" spans="1:2" x14ac:dyDescent="0.2">
      <c r="A95" s="21">
        <f t="shared" si="0"/>
        <v>44200</v>
      </c>
      <c r="B95" s="22">
        <f>COUNTIFS('Form Responses 1'!A:A,"&gt;"&amp;A94,'Form Responses 1'!A:A,"&lt;"&amp;A95)</f>
        <v>0</v>
      </c>
    </row>
    <row r="96" spans="1:2" x14ac:dyDescent="0.2">
      <c r="A96" s="21">
        <f t="shared" si="0"/>
        <v>44207</v>
      </c>
      <c r="B96" s="22">
        <f>COUNTIFS('Form Responses 1'!A:A,"&gt;"&amp;A95,'Form Responses 1'!A:A,"&lt;"&amp;A96)</f>
        <v>0</v>
      </c>
    </row>
    <row r="97" spans="1:2" x14ac:dyDescent="0.2">
      <c r="A97" s="21">
        <f t="shared" si="0"/>
        <v>44214</v>
      </c>
      <c r="B97" s="22">
        <f>COUNTIFS('Form Responses 1'!A:A,"&gt;"&amp;A96,'Form Responses 1'!A:A,"&lt;"&amp;A97)</f>
        <v>0</v>
      </c>
    </row>
    <row r="98" spans="1:2" x14ac:dyDescent="0.2">
      <c r="A98" s="21">
        <f t="shared" si="0"/>
        <v>44221</v>
      </c>
      <c r="B98" s="22">
        <f>COUNTIFS('Form Responses 1'!A:A,"&gt;"&amp;A97,'Form Responses 1'!A:A,"&lt;"&amp;A98)</f>
        <v>0</v>
      </c>
    </row>
    <row r="99" spans="1:2" x14ac:dyDescent="0.2">
      <c r="A99" s="21">
        <f t="shared" si="0"/>
        <v>44228</v>
      </c>
      <c r="B99" s="22">
        <f>COUNTIFS('Form Responses 1'!A:A,"&gt;"&amp;A98,'Form Responses 1'!A:A,"&lt;"&amp;A99)</f>
        <v>0</v>
      </c>
    </row>
    <row r="100" spans="1:2" x14ac:dyDescent="0.2">
      <c r="A100" s="21">
        <f t="shared" si="0"/>
        <v>44235</v>
      </c>
      <c r="B100" s="22">
        <f>COUNTIFS('Form Responses 1'!A:A,"&gt;"&amp;A99,'Form Responses 1'!A:A,"&lt;"&amp;A100)</f>
        <v>0</v>
      </c>
    </row>
    <row r="101" spans="1:2" x14ac:dyDescent="0.2">
      <c r="A101" s="21">
        <f t="shared" si="0"/>
        <v>44242</v>
      </c>
      <c r="B101" s="22">
        <f>COUNTIFS('Form Responses 1'!A:A,"&gt;"&amp;A100,'Form Responses 1'!A:A,"&lt;"&amp;A101)</f>
        <v>0</v>
      </c>
    </row>
    <row r="102" spans="1:2" x14ac:dyDescent="0.2">
      <c r="A102" s="21">
        <f t="shared" si="0"/>
        <v>44249</v>
      </c>
      <c r="B102" s="22">
        <f>COUNTIFS('Form Responses 1'!A:A,"&gt;"&amp;A101,'Form Responses 1'!A:A,"&lt;"&amp;A102)</f>
        <v>0</v>
      </c>
    </row>
    <row r="103" spans="1:2" x14ac:dyDescent="0.2">
      <c r="A103" s="21">
        <f t="shared" si="0"/>
        <v>44256</v>
      </c>
      <c r="B103" s="22">
        <f>COUNTIFS('Form Responses 1'!A:A,"&gt;"&amp;A102,'Form Responses 1'!A:A,"&lt;"&amp;A103)</f>
        <v>0</v>
      </c>
    </row>
    <row r="104" spans="1:2" x14ac:dyDescent="0.2">
      <c r="A104" s="21">
        <f t="shared" si="0"/>
        <v>44263</v>
      </c>
      <c r="B104" s="22">
        <f>COUNTIFS('Form Responses 1'!A:A,"&gt;"&amp;A103,'Form Responses 1'!A:A,"&lt;"&amp;A104)</f>
        <v>0</v>
      </c>
    </row>
    <row r="105" spans="1:2" x14ac:dyDescent="0.2">
      <c r="A105" s="21">
        <f t="shared" si="0"/>
        <v>44270</v>
      </c>
      <c r="B105" s="22">
        <f>COUNTIFS('Form Responses 1'!A:A,"&gt;"&amp;A104,'Form Responses 1'!A:A,"&lt;"&amp;A105)</f>
        <v>0</v>
      </c>
    </row>
    <row r="106" spans="1:2" x14ac:dyDescent="0.2">
      <c r="A106" s="21">
        <f t="shared" si="0"/>
        <v>44277</v>
      </c>
      <c r="B106" s="22">
        <f>COUNTIFS('Form Responses 1'!A:A,"&gt;"&amp;A105,'Form Responses 1'!A:A,"&lt;"&amp;A106)</f>
        <v>0</v>
      </c>
    </row>
    <row r="107" spans="1:2" x14ac:dyDescent="0.2">
      <c r="A107" s="21">
        <f t="shared" si="0"/>
        <v>44284</v>
      </c>
      <c r="B107" s="22">
        <f>COUNTIFS('Form Responses 1'!A:A,"&gt;"&amp;A106,'Form Responses 1'!A:A,"&lt;"&amp;A107)</f>
        <v>0</v>
      </c>
    </row>
    <row r="108" spans="1:2" x14ac:dyDescent="0.2">
      <c r="A108" s="21">
        <f t="shared" si="0"/>
        <v>44291</v>
      </c>
      <c r="B108" s="22">
        <f>COUNTIFS('Form Responses 1'!A:A,"&gt;"&amp;A107,'Form Responses 1'!A:A,"&lt;"&amp;A108)</f>
        <v>0</v>
      </c>
    </row>
    <row r="109" spans="1:2" x14ac:dyDescent="0.2">
      <c r="A109" s="21">
        <f t="shared" si="0"/>
        <v>44298</v>
      </c>
      <c r="B109" s="22">
        <f>COUNTIFS('Form Responses 1'!A:A,"&gt;"&amp;A108,'Form Responses 1'!A:A,"&lt;"&amp;A109)</f>
        <v>0</v>
      </c>
    </row>
    <row r="110" spans="1:2" x14ac:dyDescent="0.2">
      <c r="A110" s="21">
        <f t="shared" si="0"/>
        <v>44305</v>
      </c>
      <c r="B110" s="22">
        <f>COUNTIFS('Form Responses 1'!A:A,"&gt;"&amp;A109,'Form Responses 1'!A:A,"&lt;"&amp;A110)</f>
        <v>0</v>
      </c>
    </row>
    <row r="111" spans="1:2" x14ac:dyDescent="0.2">
      <c r="A111" s="21">
        <f t="shared" si="0"/>
        <v>44312</v>
      </c>
      <c r="B111" s="22">
        <f>COUNTIFS('Form Responses 1'!A:A,"&gt;"&amp;A110,'Form Responses 1'!A:A,"&lt;"&amp;A111)</f>
        <v>0</v>
      </c>
    </row>
    <row r="112" spans="1:2" x14ac:dyDescent="0.2">
      <c r="A112" s="21">
        <f t="shared" si="0"/>
        <v>44319</v>
      </c>
      <c r="B112" s="22">
        <f>COUNTIFS('Form Responses 1'!A:A,"&gt;"&amp;A111,'Form Responses 1'!A:A,"&lt;"&amp;A112)</f>
        <v>1</v>
      </c>
    </row>
    <row r="113" spans="1:2" x14ac:dyDescent="0.2">
      <c r="A113" s="21">
        <f t="shared" si="0"/>
        <v>44326</v>
      </c>
      <c r="B113" s="22">
        <f>COUNTIFS('Form Responses 1'!A:A,"&gt;"&amp;A112,'Form Responses 1'!A:A,"&lt;"&amp;A113)</f>
        <v>0</v>
      </c>
    </row>
    <row r="114" spans="1:2" x14ac:dyDescent="0.2">
      <c r="A114" s="21">
        <f t="shared" si="0"/>
        <v>44333</v>
      </c>
      <c r="B114" s="22">
        <f>COUNTIFS('Form Responses 1'!A:A,"&gt;"&amp;A113,'Form Responses 1'!A:A,"&lt;"&amp;A114)</f>
        <v>1</v>
      </c>
    </row>
    <row r="115" spans="1:2" x14ac:dyDescent="0.2">
      <c r="A115" s="21">
        <f t="shared" si="0"/>
        <v>44340</v>
      </c>
      <c r="B115" s="22">
        <f>COUNTIFS('Form Responses 1'!A:A,"&gt;"&amp;A114,'Form Responses 1'!A:A,"&lt;"&amp;A115)</f>
        <v>0</v>
      </c>
    </row>
    <row r="116" spans="1:2" x14ac:dyDescent="0.2">
      <c r="A116" s="21">
        <f t="shared" si="0"/>
        <v>44347</v>
      </c>
      <c r="B116" s="22">
        <f>COUNTIFS('Form Responses 1'!A:A,"&gt;"&amp;A115,'Form Responses 1'!A:A,"&lt;"&amp;A116)</f>
        <v>0</v>
      </c>
    </row>
    <row r="117" spans="1:2" x14ac:dyDescent="0.2">
      <c r="A117" s="21">
        <f t="shared" si="0"/>
        <v>44354</v>
      </c>
      <c r="B117" s="22">
        <f>COUNTIFS('Form Responses 1'!A:A,"&gt;"&amp;A116,'Form Responses 1'!A:A,"&lt;"&amp;A117)</f>
        <v>0</v>
      </c>
    </row>
    <row r="118" spans="1:2" x14ac:dyDescent="0.2">
      <c r="A118" s="21">
        <f t="shared" si="0"/>
        <v>44361</v>
      </c>
      <c r="B118" s="22">
        <f>COUNTIFS('Form Responses 1'!A:A,"&gt;"&amp;A117,'Form Responses 1'!A:A,"&lt;"&amp;A118)</f>
        <v>0</v>
      </c>
    </row>
    <row r="119" spans="1:2" x14ac:dyDescent="0.2">
      <c r="A119" s="21">
        <f t="shared" si="0"/>
        <v>44368</v>
      </c>
      <c r="B119" s="22">
        <f>COUNTIFS('Form Responses 1'!A:A,"&gt;"&amp;A118,'Form Responses 1'!A:A,"&lt;"&amp;A119)</f>
        <v>0</v>
      </c>
    </row>
    <row r="120" spans="1:2" x14ac:dyDescent="0.2">
      <c r="A120" s="21">
        <f t="shared" si="0"/>
        <v>44375</v>
      </c>
      <c r="B120" s="22">
        <f>COUNTIFS('Form Responses 1'!A:A,"&gt;"&amp;A119,'Form Responses 1'!A:A,"&lt;"&amp;A120)</f>
        <v>0</v>
      </c>
    </row>
    <row r="121" spans="1:2" x14ac:dyDescent="0.2">
      <c r="A121" s="21">
        <f t="shared" si="0"/>
        <v>44382</v>
      </c>
      <c r="B121" s="22">
        <f>COUNTIFS('Form Responses 1'!A:A,"&gt;"&amp;A120,'Form Responses 1'!A:A,"&lt;"&amp;A121)</f>
        <v>1</v>
      </c>
    </row>
    <row r="122" spans="1:2" x14ac:dyDescent="0.2">
      <c r="A122" s="21">
        <f t="shared" si="0"/>
        <v>44389</v>
      </c>
      <c r="B122" s="22">
        <f>COUNTIFS('Form Responses 1'!A:A,"&gt;"&amp;A121,'Form Responses 1'!A:A,"&lt;"&amp;A122)</f>
        <v>0</v>
      </c>
    </row>
    <row r="123" spans="1:2" x14ac:dyDescent="0.2">
      <c r="A123" s="21">
        <f t="shared" si="0"/>
        <v>44396</v>
      </c>
      <c r="B123" s="22">
        <f>COUNTIFS('Form Responses 1'!A:A,"&gt;"&amp;A122,'Form Responses 1'!A:A,"&lt;"&amp;A123)</f>
        <v>0</v>
      </c>
    </row>
    <row r="124" spans="1:2" x14ac:dyDescent="0.2">
      <c r="A124" s="21">
        <f t="shared" si="0"/>
        <v>44403</v>
      </c>
      <c r="B124" s="22">
        <f>COUNTIFS('Form Responses 1'!A:A,"&gt;"&amp;A123,'Form Responses 1'!A:A,"&lt;"&amp;A124)</f>
        <v>1</v>
      </c>
    </row>
    <row r="125" spans="1:2" x14ac:dyDescent="0.2">
      <c r="A125" s="21">
        <f t="shared" si="0"/>
        <v>44410</v>
      </c>
      <c r="B125" s="22">
        <f>COUNTIFS('Form Responses 1'!A:A,"&gt;"&amp;A124,'Form Responses 1'!A:A,"&lt;"&amp;A125)</f>
        <v>0</v>
      </c>
    </row>
    <row r="126" spans="1:2" x14ac:dyDescent="0.2">
      <c r="A126" s="21">
        <f t="shared" si="0"/>
        <v>44417</v>
      </c>
      <c r="B126" s="22">
        <f>COUNTIFS('Form Responses 1'!A:A,"&gt;"&amp;A125,'Form Responses 1'!A:A,"&lt;"&amp;A126)</f>
        <v>0</v>
      </c>
    </row>
    <row r="127" spans="1:2" x14ac:dyDescent="0.2">
      <c r="A127" s="21">
        <f t="shared" si="0"/>
        <v>44424</v>
      </c>
      <c r="B127" s="22">
        <f>COUNTIFS('Form Responses 1'!A:A,"&gt;"&amp;A126,'Form Responses 1'!A:A,"&lt;"&amp;A127)</f>
        <v>0</v>
      </c>
    </row>
    <row r="128" spans="1:2" x14ac:dyDescent="0.2">
      <c r="A128" s="21">
        <f t="shared" si="0"/>
        <v>44431</v>
      </c>
      <c r="B128" s="22">
        <f>COUNTIFS('Form Responses 1'!A:A,"&gt;"&amp;A127,'Form Responses 1'!A:A,"&lt;"&amp;A128)</f>
        <v>0</v>
      </c>
    </row>
    <row r="129" spans="1:2" x14ac:dyDescent="0.2">
      <c r="A129" s="21">
        <f t="shared" si="0"/>
        <v>44438</v>
      </c>
      <c r="B129" s="22">
        <f>COUNTIFS('Form Responses 1'!A:A,"&gt;"&amp;A128,'Form Responses 1'!A:A,"&lt;"&amp;A129)</f>
        <v>1</v>
      </c>
    </row>
    <row r="130" spans="1:2" x14ac:dyDescent="0.2">
      <c r="A130" s="21">
        <f t="shared" si="0"/>
        <v>44445</v>
      </c>
      <c r="B130" s="22">
        <f>COUNTIFS('Form Responses 1'!A:A,"&gt;"&amp;A129,'Form Responses 1'!A:A,"&lt;"&amp;A130)</f>
        <v>0</v>
      </c>
    </row>
    <row r="131" spans="1:2" x14ac:dyDescent="0.2">
      <c r="A131" s="21">
        <f t="shared" si="0"/>
        <v>44452</v>
      </c>
      <c r="B131" s="22">
        <f>COUNTIFS('Form Responses 1'!A:A,"&gt;"&amp;A130,'Form Responses 1'!A:A,"&lt;"&amp;A131)</f>
        <v>0</v>
      </c>
    </row>
    <row r="132" spans="1:2" x14ac:dyDescent="0.2">
      <c r="A132" s="21">
        <f t="shared" si="0"/>
        <v>44459</v>
      </c>
      <c r="B132" s="22">
        <f>COUNTIFS('Form Responses 1'!A:A,"&gt;"&amp;A131,'Form Responses 1'!A:A,"&lt;"&amp;A132)</f>
        <v>0</v>
      </c>
    </row>
    <row r="133" spans="1:2" x14ac:dyDescent="0.2">
      <c r="A133" s="21">
        <f t="shared" si="0"/>
        <v>44466</v>
      </c>
      <c r="B133" s="22">
        <f>COUNTIFS('Form Responses 1'!A:A,"&gt;"&amp;A132,'Form Responses 1'!A:A,"&lt;"&amp;A133)</f>
        <v>0</v>
      </c>
    </row>
    <row r="134" spans="1:2" x14ac:dyDescent="0.2">
      <c r="A134" s="21">
        <f t="shared" si="0"/>
        <v>44473</v>
      </c>
      <c r="B134" s="22">
        <f>COUNTIFS('Form Responses 1'!A:A,"&gt;"&amp;A133,'Form Responses 1'!A:A,"&lt;"&amp;A134)</f>
        <v>0</v>
      </c>
    </row>
    <row r="135" spans="1:2" x14ac:dyDescent="0.2">
      <c r="A135" s="21">
        <f t="shared" si="0"/>
        <v>44480</v>
      </c>
      <c r="B135" s="22">
        <f>COUNTIFS('Form Responses 1'!A:A,"&gt;"&amp;A134,'Form Responses 1'!A:A,"&lt;"&amp;A135)</f>
        <v>0</v>
      </c>
    </row>
    <row r="136" spans="1:2" x14ac:dyDescent="0.2">
      <c r="A136" s="21">
        <f t="shared" si="0"/>
        <v>44487</v>
      </c>
      <c r="B136" s="22">
        <f>COUNTIFS('Form Responses 1'!A:A,"&gt;"&amp;A135,'Form Responses 1'!A:A,"&lt;"&amp;A136)</f>
        <v>0</v>
      </c>
    </row>
    <row r="137" spans="1:2" x14ac:dyDescent="0.2">
      <c r="A137" s="21">
        <f t="shared" si="0"/>
        <v>44494</v>
      </c>
      <c r="B137" s="22">
        <f>COUNTIFS('Form Responses 1'!A:A,"&gt;"&amp;A136,'Form Responses 1'!A:A,"&lt;"&amp;A137)</f>
        <v>0</v>
      </c>
    </row>
    <row r="138" spans="1:2" x14ac:dyDescent="0.2">
      <c r="A138" s="21">
        <f t="shared" si="0"/>
        <v>44501</v>
      </c>
      <c r="B138" s="22">
        <f>COUNTIFS('Form Responses 1'!A:A,"&gt;"&amp;A137,'Form Responses 1'!A:A,"&lt;"&amp;A138)</f>
        <v>0</v>
      </c>
    </row>
    <row r="139" spans="1:2" x14ac:dyDescent="0.2">
      <c r="A139" s="21">
        <f t="shared" si="0"/>
        <v>44508</v>
      </c>
      <c r="B139" s="22">
        <f>COUNTIFS('Form Responses 1'!A:A,"&gt;"&amp;A138,'Form Responses 1'!A:A,"&lt;"&amp;A139)</f>
        <v>0</v>
      </c>
    </row>
    <row r="140" spans="1:2" x14ac:dyDescent="0.2">
      <c r="A140" s="21">
        <f t="shared" si="0"/>
        <v>44515</v>
      </c>
      <c r="B140" s="22">
        <f>COUNTIFS('Form Responses 1'!A:A,"&gt;"&amp;A139,'Form Responses 1'!A:A,"&lt;"&amp;A140)</f>
        <v>0</v>
      </c>
    </row>
    <row r="141" spans="1:2" x14ac:dyDescent="0.2">
      <c r="A141" s="21">
        <f t="shared" si="0"/>
        <v>44522</v>
      </c>
      <c r="B141" s="22">
        <f>COUNTIFS('Form Responses 1'!A:A,"&gt;"&amp;A140,'Form Responses 1'!A:A,"&lt;"&amp;A141)</f>
        <v>0</v>
      </c>
    </row>
    <row r="142" spans="1:2" x14ac:dyDescent="0.2">
      <c r="A142" s="21">
        <f t="shared" si="0"/>
        <v>44529</v>
      </c>
      <c r="B142" s="22">
        <f>COUNTIFS('Form Responses 1'!A:A,"&gt;"&amp;A141,'Form Responses 1'!A:A,"&lt;"&amp;A142)</f>
        <v>0</v>
      </c>
    </row>
    <row r="143" spans="1:2" x14ac:dyDescent="0.2">
      <c r="A143" s="21">
        <f t="shared" si="0"/>
        <v>44536</v>
      </c>
      <c r="B143" s="22">
        <f>COUNTIFS('Form Responses 1'!A:A,"&gt;"&amp;A142,'Form Responses 1'!A:A,"&lt;"&amp;A143)</f>
        <v>0</v>
      </c>
    </row>
    <row r="144" spans="1:2" x14ac:dyDescent="0.2">
      <c r="A144" s="21">
        <f t="shared" si="0"/>
        <v>44543</v>
      </c>
      <c r="B144" s="22">
        <f>COUNTIFS('Form Responses 1'!A:A,"&gt;"&amp;A143,'Form Responses 1'!A:A,"&lt;"&amp;A144)</f>
        <v>0</v>
      </c>
    </row>
    <row r="145" spans="1:2" x14ac:dyDescent="0.2">
      <c r="A145" s="21">
        <f t="shared" si="0"/>
        <v>44550</v>
      </c>
      <c r="B145" s="22">
        <f>COUNTIFS('Form Responses 1'!A:A,"&gt;"&amp;A144,'Form Responses 1'!A:A,"&lt;"&amp;A145)</f>
        <v>0</v>
      </c>
    </row>
    <row r="146" spans="1:2" x14ac:dyDescent="0.2">
      <c r="A146" s="21">
        <f t="shared" si="0"/>
        <v>44557</v>
      </c>
      <c r="B146" s="22">
        <f>COUNTIFS('Form Responses 1'!A:A,"&gt;"&amp;A145,'Form Responses 1'!A:A,"&lt;"&amp;A146)</f>
        <v>0</v>
      </c>
    </row>
    <row r="147" spans="1:2" x14ac:dyDescent="0.2">
      <c r="A147" s="21">
        <f t="shared" si="0"/>
        <v>44564</v>
      </c>
      <c r="B147" s="22">
        <f>COUNTIFS('Form Responses 1'!A:A,"&gt;"&amp;A146,'Form Responses 1'!A:A,"&lt;"&amp;A147)</f>
        <v>0</v>
      </c>
    </row>
    <row r="148" spans="1:2" x14ac:dyDescent="0.2">
      <c r="A148" s="21">
        <f t="shared" si="0"/>
        <v>44571</v>
      </c>
      <c r="B148" s="22">
        <f>COUNTIFS('Form Responses 1'!A:A,"&gt;"&amp;A147,'Form Responses 1'!A:A,"&lt;"&amp;A148)</f>
        <v>0</v>
      </c>
    </row>
    <row r="149" spans="1:2" x14ac:dyDescent="0.2">
      <c r="A149" s="21">
        <f t="shared" si="0"/>
        <v>44578</v>
      </c>
      <c r="B149" s="22">
        <f>COUNTIFS('Form Responses 1'!A:A,"&gt;"&amp;A148,'Form Responses 1'!A:A,"&lt;"&amp;A149)</f>
        <v>0</v>
      </c>
    </row>
    <row r="150" spans="1:2" x14ac:dyDescent="0.2">
      <c r="A150" s="21">
        <f t="shared" si="0"/>
        <v>44585</v>
      </c>
      <c r="B150" s="22">
        <f>COUNTIFS('Form Responses 1'!A:A,"&gt;"&amp;A149,'Form Responses 1'!A:A,"&lt;"&amp;A150)</f>
        <v>0</v>
      </c>
    </row>
    <row r="151" spans="1:2" x14ac:dyDescent="0.2">
      <c r="A151" s="21">
        <f t="shared" si="0"/>
        <v>44592</v>
      </c>
      <c r="B151" s="22">
        <f>COUNTIFS('Form Responses 1'!A:A,"&gt;"&amp;A150,'Form Responses 1'!A:A,"&lt;"&amp;A151)</f>
        <v>0</v>
      </c>
    </row>
    <row r="152" spans="1:2" x14ac:dyDescent="0.2">
      <c r="A152" s="21">
        <f t="shared" si="0"/>
        <v>44599</v>
      </c>
      <c r="B152" s="22">
        <f>COUNTIFS('Form Responses 1'!A:A,"&gt;"&amp;A151,'Form Responses 1'!A:A,"&lt;"&amp;A152)</f>
        <v>1</v>
      </c>
    </row>
    <row r="153" spans="1:2" x14ac:dyDescent="0.2">
      <c r="A153" s="21">
        <f t="shared" si="0"/>
        <v>44606</v>
      </c>
      <c r="B153" s="22">
        <f>COUNTIFS('Form Responses 1'!A:A,"&gt;"&amp;A152,'Form Responses 1'!A:A,"&lt;"&amp;A153)</f>
        <v>0</v>
      </c>
    </row>
    <row r="154" spans="1:2" x14ac:dyDescent="0.2">
      <c r="A154" s="21">
        <f t="shared" si="0"/>
        <v>44613</v>
      </c>
      <c r="B154" s="22">
        <f>COUNTIFS('Form Responses 1'!A:A,"&gt;"&amp;A153,'Form Responses 1'!A:A,"&lt;"&amp;A154)</f>
        <v>0</v>
      </c>
    </row>
    <row r="155" spans="1:2" x14ac:dyDescent="0.2">
      <c r="A155" s="21">
        <f t="shared" si="0"/>
        <v>44620</v>
      </c>
      <c r="B155" s="22">
        <f>COUNTIFS('Form Responses 1'!A:A,"&gt;"&amp;A154,'Form Responses 1'!A:A,"&lt;"&amp;A155)</f>
        <v>0</v>
      </c>
    </row>
    <row r="156" spans="1:2" x14ac:dyDescent="0.2">
      <c r="A156" s="21">
        <f t="shared" si="0"/>
        <v>44627</v>
      </c>
      <c r="B156" s="22">
        <f>COUNTIFS('Form Responses 1'!A:A,"&gt;"&amp;A155,'Form Responses 1'!A:A,"&lt;"&amp;A156)</f>
        <v>0</v>
      </c>
    </row>
    <row r="157" spans="1:2" x14ac:dyDescent="0.2">
      <c r="A157" s="21">
        <f t="shared" si="0"/>
        <v>44634</v>
      </c>
      <c r="B157" s="22">
        <f>COUNTIFS('Form Responses 1'!A:A,"&gt;"&amp;A156,'Form Responses 1'!A:A,"&lt;"&amp;A157)</f>
        <v>0</v>
      </c>
    </row>
    <row r="158" spans="1:2" x14ac:dyDescent="0.2">
      <c r="A158" s="21">
        <f t="shared" si="0"/>
        <v>44641</v>
      </c>
      <c r="B158" s="22">
        <f>COUNTIFS('Form Responses 1'!A:A,"&gt;"&amp;A157,'Form Responses 1'!A:A,"&lt;"&amp;A158)</f>
        <v>0</v>
      </c>
    </row>
    <row r="159" spans="1:2" x14ac:dyDescent="0.2">
      <c r="A159" s="21">
        <f t="shared" si="0"/>
        <v>44648</v>
      </c>
      <c r="B159" s="22">
        <f>COUNTIFS('Form Responses 1'!A:A,"&gt;"&amp;A158,'Form Responses 1'!A:A,"&lt;"&amp;A159)</f>
        <v>0</v>
      </c>
    </row>
    <row r="160" spans="1:2" x14ac:dyDescent="0.2">
      <c r="A160" s="21">
        <f t="shared" si="0"/>
        <v>44655</v>
      </c>
      <c r="B160" s="22">
        <f>COUNTIFS('Form Responses 1'!A:A,"&gt;"&amp;A159,'Form Responses 1'!A:A,"&lt;"&amp;A160)</f>
        <v>0</v>
      </c>
    </row>
    <row r="161" spans="1:2" x14ac:dyDescent="0.2">
      <c r="A161" s="21">
        <f t="shared" si="0"/>
        <v>44662</v>
      </c>
      <c r="B161" s="22">
        <f>COUNTIFS('Form Responses 1'!A:A,"&gt;"&amp;A160,'Form Responses 1'!A:A,"&lt;"&amp;A161)</f>
        <v>0</v>
      </c>
    </row>
    <row r="162" spans="1:2" x14ac:dyDescent="0.2">
      <c r="A162" s="21">
        <f t="shared" si="0"/>
        <v>44669</v>
      </c>
      <c r="B162" s="22">
        <f>COUNTIFS('Form Responses 1'!A:A,"&gt;"&amp;A161,'Form Responses 1'!A:A,"&lt;"&amp;A162)</f>
        <v>0</v>
      </c>
    </row>
    <row r="163" spans="1:2" x14ac:dyDescent="0.2">
      <c r="A163" s="21">
        <f t="shared" si="0"/>
        <v>44676</v>
      </c>
      <c r="B163" s="22">
        <f>COUNTIFS('Form Responses 1'!A:A,"&gt;"&amp;A162,'Form Responses 1'!A:A,"&lt;"&amp;A163)</f>
        <v>0</v>
      </c>
    </row>
    <row r="164" spans="1:2" x14ac:dyDescent="0.2">
      <c r="A164" s="21">
        <f t="shared" si="0"/>
        <v>44683</v>
      </c>
      <c r="B164" s="22">
        <f>COUNTIFS('Form Responses 1'!A:A,"&gt;"&amp;A163,'Form Responses 1'!A:A,"&lt;"&amp;A164)</f>
        <v>0</v>
      </c>
    </row>
    <row r="165" spans="1:2" x14ac:dyDescent="0.2">
      <c r="A165" s="21">
        <f t="shared" si="0"/>
        <v>44690</v>
      </c>
      <c r="B165" s="22">
        <f>COUNTIFS('Form Responses 1'!A:A,"&gt;"&amp;A164,'Form Responses 1'!A:A,"&lt;"&amp;A165)</f>
        <v>0</v>
      </c>
    </row>
    <row r="166" spans="1:2" x14ac:dyDescent="0.2">
      <c r="A166" s="21">
        <f t="shared" si="0"/>
        <v>44697</v>
      </c>
      <c r="B166" s="22">
        <f>COUNTIFS('Form Responses 1'!A:A,"&gt;"&amp;A165,'Form Responses 1'!A:A,"&lt;"&amp;A166)</f>
        <v>0</v>
      </c>
    </row>
    <row r="167" spans="1:2" x14ac:dyDescent="0.2">
      <c r="A167" s="21">
        <f t="shared" si="0"/>
        <v>44704</v>
      </c>
      <c r="B167" s="22">
        <f>COUNTIFS('Form Responses 1'!A:A,"&gt;"&amp;A166,'Form Responses 1'!A:A,"&lt;"&amp;A167)</f>
        <v>0</v>
      </c>
    </row>
    <row r="168" spans="1:2" x14ac:dyDescent="0.2">
      <c r="A168" s="21">
        <f t="shared" si="0"/>
        <v>44711</v>
      </c>
      <c r="B168" s="22">
        <f>COUNTIFS('Form Responses 1'!A:A,"&gt;"&amp;A167,'Form Responses 1'!A:A,"&lt;"&amp;A168)</f>
        <v>0</v>
      </c>
    </row>
    <row r="169" spans="1:2" x14ac:dyDescent="0.2">
      <c r="A169" s="21">
        <f t="shared" si="0"/>
        <v>44718</v>
      </c>
      <c r="B169" s="22">
        <f>COUNTIFS('Form Responses 1'!A:A,"&gt;"&amp;A168,'Form Responses 1'!A:A,"&lt;"&amp;A169)</f>
        <v>0</v>
      </c>
    </row>
    <row r="170" spans="1:2" x14ac:dyDescent="0.2">
      <c r="A170" s="21">
        <f t="shared" si="0"/>
        <v>44725</v>
      </c>
      <c r="B170" s="22">
        <f>COUNTIFS('Form Responses 1'!A:A,"&gt;"&amp;A169,'Form Responses 1'!A:A,"&lt;"&amp;A170)</f>
        <v>0</v>
      </c>
    </row>
    <row r="171" spans="1:2" x14ac:dyDescent="0.2">
      <c r="A171" s="21">
        <f t="shared" si="0"/>
        <v>44732</v>
      </c>
      <c r="B171" s="22">
        <f>COUNTIFS('Form Responses 1'!A:A,"&gt;"&amp;A170,'Form Responses 1'!A:A,"&lt;"&amp;A171)</f>
        <v>0</v>
      </c>
    </row>
    <row r="172" spans="1:2" x14ac:dyDescent="0.2">
      <c r="A172" s="21">
        <f t="shared" si="0"/>
        <v>44739</v>
      </c>
      <c r="B172" s="22">
        <f>COUNTIFS('Form Responses 1'!A:A,"&gt;"&amp;A171,'Form Responses 1'!A:A,"&lt;"&amp;A172)</f>
        <v>0</v>
      </c>
    </row>
    <row r="173" spans="1:2" x14ac:dyDescent="0.2">
      <c r="A173" s="21">
        <f t="shared" si="0"/>
        <v>44746</v>
      </c>
      <c r="B173" s="22">
        <f>COUNTIFS('Form Responses 1'!A:A,"&gt;"&amp;A172,'Form Responses 1'!A:A,"&lt;"&amp;A173)</f>
        <v>0</v>
      </c>
    </row>
    <row r="174" spans="1:2" x14ac:dyDescent="0.2">
      <c r="A174" s="21">
        <f t="shared" si="0"/>
        <v>44753</v>
      </c>
      <c r="B174" s="22">
        <f>COUNTIFS('Form Responses 1'!A:A,"&gt;"&amp;A173,'Form Responses 1'!A:A,"&lt;"&amp;A174)</f>
        <v>0</v>
      </c>
    </row>
    <row r="175" spans="1:2" x14ac:dyDescent="0.2">
      <c r="A175" s="21">
        <f t="shared" si="0"/>
        <v>44760</v>
      </c>
      <c r="B175" s="22">
        <f>COUNTIFS('Form Responses 1'!A:A,"&gt;"&amp;A174,'Form Responses 1'!A:A,"&lt;"&amp;A175)</f>
        <v>0</v>
      </c>
    </row>
    <row r="176" spans="1:2" x14ac:dyDescent="0.2">
      <c r="A176" s="21">
        <f t="shared" si="0"/>
        <v>44767</v>
      </c>
      <c r="B176" s="22">
        <f>COUNTIFS('Form Responses 1'!A:A,"&gt;"&amp;A175,'Form Responses 1'!A:A,"&lt;"&amp;A176)</f>
        <v>0</v>
      </c>
    </row>
    <row r="177" spans="1:2" x14ac:dyDescent="0.2">
      <c r="A177" s="21">
        <f t="shared" si="0"/>
        <v>44774</v>
      </c>
      <c r="B177" s="22">
        <f>COUNTIFS('Form Responses 1'!A:A,"&gt;"&amp;A176,'Form Responses 1'!A:A,"&lt;"&amp;A177)</f>
        <v>0</v>
      </c>
    </row>
    <row r="178" spans="1:2" x14ac:dyDescent="0.2">
      <c r="A178" s="21">
        <f t="shared" si="0"/>
        <v>44781</v>
      </c>
      <c r="B178" s="22">
        <f>COUNTIFS('Form Responses 1'!A:A,"&gt;"&amp;A177,'Form Responses 1'!A:A,"&lt;"&amp;A178)</f>
        <v>0</v>
      </c>
    </row>
    <row r="179" spans="1:2" x14ac:dyDescent="0.2">
      <c r="A179" s="21">
        <f t="shared" si="0"/>
        <v>44788</v>
      </c>
      <c r="B179" s="22">
        <f>COUNTIFS('Form Responses 1'!A:A,"&gt;"&amp;A178,'Form Responses 1'!A:A,"&lt;"&amp;A179)</f>
        <v>0</v>
      </c>
    </row>
    <row r="180" spans="1:2" x14ac:dyDescent="0.2">
      <c r="A180" s="21">
        <f t="shared" si="0"/>
        <v>44795</v>
      </c>
      <c r="B180" s="22">
        <f>COUNTIFS('Form Responses 1'!A:A,"&gt;"&amp;A179,'Form Responses 1'!A:A,"&lt;"&amp;A180)</f>
        <v>1</v>
      </c>
    </row>
    <row r="181" spans="1:2" x14ac:dyDescent="0.2">
      <c r="A181" s="21">
        <f t="shared" si="0"/>
        <v>44802</v>
      </c>
      <c r="B181" s="22">
        <f>COUNTIFS('Form Responses 1'!A:A,"&gt;"&amp;A180,'Form Responses 1'!A:A,"&lt;"&amp;A181)</f>
        <v>0</v>
      </c>
    </row>
    <row r="182" spans="1:2" x14ac:dyDescent="0.2">
      <c r="A182" s="21">
        <f t="shared" si="0"/>
        <v>44809</v>
      </c>
      <c r="B182" s="22">
        <f>COUNTIFS('Form Responses 1'!A:A,"&gt;"&amp;A181,'Form Responses 1'!A:A,"&lt;"&amp;A182)</f>
        <v>0</v>
      </c>
    </row>
    <row r="183" spans="1:2" x14ac:dyDescent="0.2">
      <c r="A183" s="21">
        <f t="shared" si="0"/>
        <v>44816</v>
      </c>
      <c r="B183" s="22">
        <f>COUNTIFS('Form Responses 1'!A:A,"&gt;"&amp;A182,'Form Responses 1'!A:A,"&lt;"&amp;A183)</f>
        <v>0</v>
      </c>
    </row>
    <row r="184" spans="1:2" x14ac:dyDescent="0.2">
      <c r="A184" s="21">
        <f t="shared" si="0"/>
        <v>44823</v>
      </c>
      <c r="B184" s="22">
        <f>COUNTIFS('Form Responses 1'!A:A,"&gt;"&amp;A183,'Form Responses 1'!A:A,"&lt;"&amp;A184)</f>
        <v>1</v>
      </c>
    </row>
    <row r="185" spans="1:2" x14ac:dyDescent="0.2">
      <c r="A185" s="21">
        <f t="shared" si="0"/>
        <v>44830</v>
      </c>
      <c r="B185" s="22">
        <f>COUNTIFS('Form Responses 1'!A:A,"&gt;"&amp;A184,'Form Responses 1'!A:A,"&lt;"&amp;A185)</f>
        <v>0</v>
      </c>
    </row>
    <row r="186" spans="1:2" x14ac:dyDescent="0.2">
      <c r="A186" s="21">
        <f t="shared" si="0"/>
        <v>44837</v>
      </c>
      <c r="B186" s="22">
        <f>COUNTIFS('Form Responses 1'!A:A,"&gt;"&amp;A185,'Form Responses 1'!A:A,"&lt;"&amp;A186)</f>
        <v>0</v>
      </c>
    </row>
    <row r="187" spans="1:2" x14ac:dyDescent="0.2">
      <c r="A187" s="21">
        <f t="shared" si="0"/>
        <v>44844</v>
      </c>
      <c r="B187" s="22">
        <f>COUNTIFS('Form Responses 1'!A:A,"&gt;"&amp;A186,'Form Responses 1'!A:A,"&lt;"&amp;A187)</f>
        <v>0</v>
      </c>
    </row>
    <row r="188" spans="1:2" x14ac:dyDescent="0.2">
      <c r="A188" s="21">
        <f t="shared" si="0"/>
        <v>44851</v>
      </c>
      <c r="B188" s="22">
        <f>COUNTIFS('Form Responses 1'!A:A,"&gt;"&amp;A187,'Form Responses 1'!A:A,"&lt;"&amp;A188)</f>
        <v>0</v>
      </c>
    </row>
    <row r="189" spans="1:2" x14ac:dyDescent="0.2">
      <c r="A189" s="21">
        <f t="shared" si="0"/>
        <v>44858</v>
      </c>
      <c r="B189" s="22">
        <f>COUNTIFS('Form Responses 1'!A:A,"&gt;"&amp;A188,'Form Responses 1'!A:A,"&lt;"&amp;A189)</f>
        <v>0</v>
      </c>
    </row>
    <row r="190" spans="1:2" x14ac:dyDescent="0.2">
      <c r="A190" s="21">
        <f t="shared" si="0"/>
        <v>44865</v>
      </c>
      <c r="B190" s="22">
        <f>COUNTIFS('Form Responses 1'!A:A,"&gt;"&amp;A189,'Form Responses 1'!A:A,"&lt;"&amp;A190)</f>
        <v>0</v>
      </c>
    </row>
    <row r="191" spans="1:2" x14ac:dyDescent="0.2">
      <c r="A191" s="21">
        <f t="shared" si="0"/>
        <v>44872</v>
      </c>
      <c r="B191" s="22">
        <f>COUNTIFS('Form Responses 1'!A:A,"&gt;"&amp;A190,'Form Responses 1'!A:A,"&lt;"&amp;A191)</f>
        <v>0</v>
      </c>
    </row>
    <row r="192" spans="1:2" x14ac:dyDescent="0.2">
      <c r="A192" s="21">
        <f t="shared" si="0"/>
        <v>44879</v>
      </c>
      <c r="B192" s="22">
        <f>COUNTIFS('Form Responses 1'!A:A,"&gt;"&amp;A191,'Form Responses 1'!A:A,"&lt;"&amp;A192)</f>
        <v>0</v>
      </c>
    </row>
    <row r="193" spans="1:2" x14ac:dyDescent="0.2">
      <c r="A193" s="21">
        <f t="shared" si="0"/>
        <v>44886</v>
      </c>
      <c r="B193" s="22">
        <f>COUNTIFS('Form Responses 1'!A:A,"&gt;"&amp;A192,'Form Responses 1'!A:A,"&lt;"&amp;A193)</f>
        <v>0</v>
      </c>
    </row>
    <row r="194" spans="1:2" x14ac:dyDescent="0.2">
      <c r="A194" s="21">
        <f t="shared" si="0"/>
        <v>44893</v>
      </c>
      <c r="B194" s="22">
        <f>COUNTIFS('Form Responses 1'!A:A,"&gt;"&amp;A193,'Form Responses 1'!A:A,"&lt;"&amp;A194)</f>
        <v>0</v>
      </c>
    </row>
    <row r="195" spans="1:2" x14ac:dyDescent="0.2">
      <c r="A195" s="21">
        <f t="shared" si="0"/>
        <v>44900</v>
      </c>
      <c r="B195" s="22">
        <f>COUNTIFS('Form Responses 1'!A:A,"&gt;"&amp;A194,'Form Responses 1'!A:A,"&lt;"&amp;A195)</f>
        <v>0</v>
      </c>
    </row>
    <row r="196" spans="1:2" x14ac:dyDescent="0.2">
      <c r="A196" s="21">
        <f t="shared" si="0"/>
        <v>44907</v>
      </c>
      <c r="B196" s="22">
        <f>COUNTIFS('Form Responses 1'!A:A,"&gt;"&amp;A195,'Form Responses 1'!A:A,"&lt;"&amp;A196)</f>
        <v>0</v>
      </c>
    </row>
    <row r="197" spans="1:2" x14ac:dyDescent="0.2">
      <c r="A197" s="21">
        <f t="shared" si="0"/>
        <v>44914</v>
      </c>
      <c r="B197" s="22">
        <f>COUNTIFS('Form Responses 1'!A:A,"&gt;"&amp;A196,'Form Responses 1'!A:A,"&lt;"&amp;A197)</f>
        <v>0</v>
      </c>
    </row>
    <row r="198" spans="1:2" x14ac:dyDescent="0.2">
      <c r="A198" s="21">
        <f t="shared" si="0"/>
        <v>44921</v>
      </c>
      <c r="B198" s="22">
        <f>COUNTIFS('Form Responses 1'!A:A,"&gt;"&amp;A197,'Form Responses 1'!A:A,"&lt;"&amp;A198)</f>
        <v>0</v>
      </c>
    </row>
    <row r="199" spans="1:2" x14ac:dyDescent="0.2">
      <c r="A199" s="21">
        <f t="shared" si="0"/>
        <v>44928</v>
      </c>
      <c r="B199" s="22">
        <f>COUNTIFS('Form Responses 1'!A:A,"&gt;"&amp;A198,'Form Responses 1'!A:A,"&lt;"&amp;A199)</f>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262"/>
  <sheetViews>
    <sheetView zoomScale="88" workbookViewId="0"/>
  </sheetViews>
  <sheetFormatPr baseColWidth="10" defaultColWidth="12.6640625" defaultRowHeight="15.75" customHeight="1" x14ac:dyDescent="0.15"/>
  <sheetData>
    <row r="1" spans="1:5" x14ac:dyDescent="0.2">
      <c r="A1" s="23" t="s">
        <v>3197</v>
      </c>
      <c r="B1" s="23" t="s">
        <v>3198</v>
      </c>
    </row>
    <row r="2" spans="1:5" x14ac:dyDescent="0.2">
      <c r="A2" s="24">
        <v>42253</v>
      </c>
      <c r="B2" s="25">
        <v>10</v>
      </c>
    </row>
    <row r="3" spans="1:5" x14ac:dyDescent="0.2">
      <c r="A3" s="24">
        <v>42260</v>
      </c>
      <c r="B3" s="25">
        <v>7</v>
      </c>
      <c r="D3" s="21">
        <f>A2</f>
        <v>42253</v>
      </c>
      <c r="E3" s="3">
        <f t="shared" ref="E3:E83" si="0">SUMIFS(B:B,A:A,"&gt;="&amp;D3,A:A,"&lt;"&amp;D4)</f>
        <v>56</v>
      </c>
    </row>
    <row r="4" spans="1:5" x14ac:dyDescent="0.2">
      <c r="A4" s="24">
        <v>42267</v>
      </c>
      <c r="B4" s="25">
        <v>12</v>
      </c>
      <c r="D4" s="21">
        <f t="shared" ref="D4:D83" si="1">D3+30</f>
        <v>42283</v>
      </c>
      <c r="E4" s="3">
        <f t="shared" si="0"/>
        <v>27</v>
      </c>
    </row>
    <row r="5" spans="1:5" x14ac:dyDescent="0.2">
      <c r="A5" s="24">
        <v>42274</v>
      </c>
      <c r="B5" s="25">
        <v>7</v>
      </c>
      <c r="D5" s="21">
        <f t="shared" si="1"/>
        <v>42313</v>
      </c>
      <c r="E5" s="3">
        <f t="shared" si="0"/>
        <v>40</v>
      </c>
    </row>
    <row r="6" spans="1:5" x14ac:dyDescent="0.2">
      <c r="A6" s="24">
        <v>42281</v>
      </c>
      <c r="B6" s="25">
        <v>20</v>
      </c>
      <c r="D6" s="21">
        <f t="shared" si="1"/>
        <v>42343</v>
      </c>
      <c r="E6" s="3">
        <f t="shared" si="0"/>
        <v>49</v>
      </c>
    </row>
    <row r="7" spans="1:5" x14ac:dyDescent="0.2">
      <c r="A7" s="24">
        <v>42288</v>
      </c>
      <c r="B7" s="25">
        <v>7</v>
      </c>
      <c r="D7" s="21">
        <f t="shared" si="1"/>
        <v>42373</v>
      </c>
      <c r="E7" s="3">
        <f t="shared" si="0"/>
        <v>30</v>
      </c>
    </row>
    <row r="8" spans="1:5" x14ac:dyDescent="0.2">
      <c r="A8" s="24">
        <v>42295</v>
      </c>
      <c r="B8" s="25">
        <v>13</v>
      </c>
      <c r="D8" s="21">
        <f t="shared" si="1"/>
        <v>42403</v>
      </c>
      <c r="E8" s="3">
        <f t="shared" si="0"/>
        <v>24</v>
      </c>
    </row>
    <row r="9" spans="1:5" x14ac:dyDescent="0.2">
      <c r="A9" s="24">
        <v>42302</v>
      </c>
      <c r="B9" s="25">
        <v>0</v>
      </c>
      <c r="D9" s="21">
        <f t="shared" si="1"/>
        <v>42433</v>
      </c>
      <c r="E9" s="3">
        <f t="shared" si="0"/>
        <v>47</v>
      </c>
    </row>
    <row r="10" spans="1:5" x14ac:dyDescent="0.2">
      <c r="A10" s="24">
        <v>42309</v>
      </c>
      <c r="B10" s="25">
        <v>7</v>
      </c>
      <c r="D10" s="21">
        <f t="shared" si="1"/>
        <v>42463</v>
      </c>
      <c r="E10" s="3">
        <f t="shared" si="0"/>
        <v>39</v>
      </c>
    </row>
    <row r="11" spans="1:5" x14ac:dyDescent="0.2">
      <c r="A11" s="24">
        <v>42316</v>
      </c>
      <c r="B11" s="25">
        <v>10</v>
      </c>
      <c r="D11" s="21">
        <f t="shared" si="1"/>
        <v>42493</v>
      </c>
      <c r="E11" s="3">
        <f t="shared" si="0"/>
        <v>28</v>
      </c>
    </row>
    <row r="12" spans="1:5" x14ac:dyDescent="0.2">
      <c r="A12" s="24">
        <v>42323</v>
      </c>
      <c r="B12" s="25">
        <v>13</v>
      </c>
      <c r="D12" s="21">
        <f t="shared" si="1"/>
        <v>42523</v>
      </c>
      <c r="E12" s="3">
        <f t="shared" si="0"/>
        <v>42</v>
      </c>
    </row>
    <row r="13" spans="1:5" x14ac:dyDescent="0.2">
      <c r="A13" s="24">
        <v>42330</v>
      </c>
      <c r="B13" s="25">
        <v>7</v>
      </c>
      <c r="D13" s="21">
        <f t="shared" si="1"/>
        <v>42553</v>
      </c>
      <c r="E13" s="3">
        <f t="shared" si="0"/>
        <v>30</v>
      </c>
    </row>
    <row r="14" spans="1:5" x14ac:dyDescent="0.2">
      <c r="A14" s="24">
        <v>42337</v>
      </c>
      <c r="B14" s="25">
        <v>10</v>
      </c>
      <c r="D14" s="21">
        <f t="shared" si="1"/>
        <v>42583</v>
      </c>
      <c r="E14" s="3">
        <f t="shared" si="0"/>
        <v>34</v>
      </c>
    </row>
    <row r="15" spans="1:5" x14ac:dyDescent="0.2">
      <c r="A15" s="24">
        <v>42344</v>
      </c>
      <c r="B15" s="25">
        <v>7</v>
      </c>
      <c r="D15" s="21">
        <f t="shared" si="1"/>
        <v>42613</v>
      </c>
      <c r="E15" s="3">
        <f t="shared" si="0"/>
        <v>36</v>
      </c>
    </row>
    <row r="16" spans="1:5" x14ac:dyDescent="0.2">
      <c r="A16" s="24">
        <v>42351</v>
      </c>
      <c r="B16" s="25">
        <v>14</v>
      </c>
      <c r="D16" s="21">
        <f t="shared" si="1"/>
        <v>42643</v>
      </c>
      <c r="E16" s="3">
        <f t="shared" si="0"/>
        <v>41</v>
      </c>
    </row>
    <row r="17" spans="1:5" x14ac:dyDescent="0.2">
      <c r="A17" s="24">
        <v>42358</v>
      </c>
      <c r="B17" s="25">
        <v>10</v>
      </c>
      <c r="D17" s="21">
        <f t="shared" si="1"/>
        <v>42673</v>
      </c>
      <c r="E17" s="3">
        <f t="shared" si="0"/>
        <v>30</v>
      </c>
    </row>
    <row r="18" spans="1:5" x14ac:dyDescent="0.2">
      <c r="A18" s="24">
        <v>42365</v>
      </c>
      <c r="B18" s="25">
        <v>7</v>
      </c>
      <c r="D18" s="21">
        <f t="shared" si="1"/>
        <v>42703</v>
      </c>
      <c r="E18" s="3">
        <f t="shared" si="0"/>
        <v>39</v>
      </c>
    </row>
    <row r="19" spans="1:5" x14ac:dyDescent="0.2">
      <c r="A19" s="24">
        <v>42372</v>
      </c>
      <c r="B19" s="25">
        <v>11</v>
      </c>
      <c r="D19" s="21">
        <f t="shared" si="1"/>
        <v>42733</v>
      </c>
      <c r="E19" s="3">
        <f t="shared" si="0"/>
        <v>44</v>
      </c>
    </row>
    <row r="20" spans="1:5" x14ac:dyDescent="0.2">
      <c r="A20" s="24">
        <v>42379</v>
      </c>
      <c r="B20" s="25">
        <v>7</v>
      </c>
      <c r="D20" s="21">
        <f t="shared" si="1"/>
        <v>42763</v>
      </c>
      <c r="E20" s="3">
        <f t="shared" si="0"/>
        <v>22</v>
      </c>
    </row>
    <row r="21" spans="1:5" x14ac:dyDescent="0.2">
      <c r="A21" s="24">
        <v>42386</v>
      </c>
      <c r="B21" s="25">
        <v>7</v>
      </c>
      <c r="D21" s="21">
        <f t="shared" si="1"/>
        <v>42793</v>
      </c>
      <c r="E21" s="3">
        <f t="shared" si="0"/>
        <v>42</v>
      </c>
    </row>
    <row r="22" spans="1:5" x14ac:dyDescent="0.2">
      <c r="A22" s="24">
        <v>42393</v>
      </c>
      <c r="B22" s="25">
        <v>16</v>
      </c>
      <c r="D22" s="21">
        <f t="shared" si="1"/>
        <v>42823</v>
      </c>
      <c r="E22" s="3">
        <f t="shared" si="0"/>
        <v>49</v>
      </c>
    </row>
    <row r="23" spans="1:5" x14ac:dyDescent="0.2">
      <c r="A23" s="24">
        <v>42400</v>
      </c>
      <c r="B23" s="25">
        <v>0</v>
      </c>
      <c r="D23" s="21">
        <f t="shared" si="1"/>
        <v>42853</v>
      </c>
      <c r="E23" s="3">
        <f t="shared" si="0"/>
        <v>35</v>
      </c>
    </row>
    <row r="24" spans="1:5" x14ac:dyDescent="0.2">
      <c r="A24" s="24">
        <v>42407</v>
      </c>
      <c r="B24" s="25">
        <v>0</v>
      </c>
      <c r="D24" s="21">
        <f t="shared" si="1"/>
        <v>42883</v>
      </c>
      <c r="E24" s="3">
        <f t="shared" si="0"/>
        <v>41</v>
      </c>
    </row>
    <row r="25" spans="1:5" x14ac:dyDescent="0.2">
      <c r="A25" s="24">
        <v>42414</v>
      </c>
      <c r="B25" s="25">
        <v>0</v>
      </c>
      <c r="D25" s="21">
        <f t="shared" si="1"/>
        <v>42913</v>
      </c>
      <c r="E25" s="3">
        <f t="shared" si="0"/>
        <v>34</v>
      </c>
    </row>
    <row r="26" spans="1:5" x14ac:dyDescent="0.2">
      <c r="A26" s="24">
        <v>42421</v>
      </c>
      <c r="B26" s="25">
        <v>10</v>
      </c>
      <c r="D26" s="21">
        <f t="shared" si="1"/>
        <v>42943</v>
      </c>
      <c r="E26" s="3">
        <f t="shared" si="0"/>
        <v>24</v>
      </c>
    </row>
    <row r="27" spans="1:5" x14ac:dyDescent="0.2">
      <c r="A27" s="24">
        <v>42428</v>
      </c>
      <c r="B27" s="25">
        <v>14</v>
      </c>
      <c r="D27" s="21">
        <f t="shared" si="1"/>
        <v>42973</v>
      </c>
      <c r="E27" s="3">
        <f t="shared" si="0"/>
        <v>39</v>
      </c>
    </row>
    <row r="28" spans="1:5" x14ac:dyDescent="0.2">
      <c r="A28" s="24">
        <v>42435</v>
      </c>
      <c r="B28" s="25">
        <v>10</v>
      </c>
      <c r="D28" s="21">
        <f t="shared" si="1"/>
        <v>43003</v>
      </c>
      <c r="E28" s="3">
        <f t="shared" si="0"/>
        <v>46</v>
      </c>
    </row>
    <row r="29" spans="1:5" x14ac:dyDescent="0.2">
      <c r="A29" s="24">
        <v>42442</v>
      </c>
      <c r="B29" s="25">
        <v>9</v>
      </c>
      <c r="D29" s="21">
        <f t="shared" si="1"/>
        <v>43033</v>
      </c>
      <c r="E29" s="3">
        <f t="shared" si="0"/>
        <v>50</v>
      </c>
    </row>
    <row r="30" spans="1:5" x14ac:dyDescent="0.2">
      <c r="A30" s="24">
        <v>42449</v>
      </c>
      <c r="B30" s="25">
        <v>7</v>
      </c>
      <c r="D30" s="21">
        <f t="shared" si="1"/>
        <v>43063</v>
      </c>
      <c r="E30" s="3">
        <f t="shared" si="0"/>
        <v>33</v>
      </c>
    </row>
    <row r="31" spans="1:5" x14ac:dyDescent="0.2">
      <c r="A31" s="24">
        <v>42456</v>
      </c>
      <c r="B31" s="25">
        <v>21</v>
      </c>
      <c r="D31" s="21">
        <f t="shared" si="1"/>
        <v>43093</v>
      </c>
      <c r="E31" s="3">
        <f t="shared" si="0"/>
        <v>44</v>
      </c>
    </row>
    <row r="32" spans="1:5" x14ac:dyDescent="0.2">
      <c r="A32" s="24">
        <v>42463</v>
      </c>
      <c r="B32" s="25">
        <v>0</v>
      </c>
      <c r="D32" s="21">
        <f t="shared" si="1"/>
        <v>43123</v>
      </c>
      <c r="E32" s="3">
        <f t="shared" si="0"/>
        <v>36</v>
      </c>
    </row>
    <row r="33" spans="1:5" x14ac:dyDescent="0.2">
      <c r="A33" s="24">
        <v>42470</v>
      </c>
      <c r="B33" s="25">
        <v>7</v>
      </c>
      <c r="D33" s="21">
        <f t="shared" si="1"/>
        <v>43153</v>
      </c>
      <c r="E33" s="3">
        <f t="shared" si="0"/>
        <v>30</v>
      </c>
    </row>
    <row r="34" spans="1:5" x14ac:dyDescent="0.2">
      <c r="A34" s="24">
        <v>42477</v>
      </c>
      <c r="B34" s="25">
        <v>7</v>
      </c>
      <c r="D34" s="21">
        <f t="shared" si="1"/>
        <v>43183</v>
      </c>
      <c r="E34" s="3">
        <f t="shared" si="0"/>
        <v>46</v>
      </c>
    </row>
    <row r="35" spans="1:5" x14ac:dyDescent="0.2">
      <c r="A35" s="24">
        <v>42484</v>
      </c>
      <c r="B35" s="25">
        <v>14</v>
      </c>
      <c r="D35" s="21">
        <f t="shared" si="1"/>
        <v>43213</v>
      </c>
      <c r="E35" s="3">
        <f t="shared" si="0"/>
        <v>37</v>
      </c>
    </row>
    <row r="36" spans="1:5" x14ac:dyDescent="0.2">
      <c r="A36" s="24">
        <v>42491</v>
      </c>
      <c r="B36" s="25">
        <v>11</v>
      </c>
      <c r="D36" s="21">
        <f t="shared" si="1"/>
        <v>43243</v>
      </c>
      <c r="E36" s="3">
        <f t="shared" si="0"/>
        <v>30</v>
      </c>
    </row>
    <row r="37" spans="1:5" x14ac:dyDescent="0.2">
      <c r="A37" s="24">
        <v>42498</v>
      </c>
      <c r="B37" s="25">
        <v>7</v>
      </c>
      <c r="D37" s="21">
        <f t="shared" si="1"/>
        <v>43273</v>
      </c>
      <c r="E37" s="3">
        <f t="shared" si="0"/>
        <v>9</v>
      </c>
    </row>
    <row r="38" spans="1:5" x14ac:dyDescent="0.2">
      <c r="A38" s="24">
        <v>42505</v>
      </c>
      <c r="B38" s="25">
        <v>7</v>
      </c>
      <c r="D38" s="21">
        <f t="shared" si="1"/>
        <v>43303</v>
      </c>
      <c r="E38" s="3">
        <f t="shared" si="0"/>
        <v>38</v>
      </c>
    </row>
    <row r="39" spans="1:5" x14ac:dyDescent="0.2">
      <c r="A39" s="24">
        <v>42512</v>
      </c>
      <c r="B39" s="25">
        <v>7</v>
      </c>
      <c r="D39" s="21">
        <f t="shared" si="1"/>
        <v>43333</v>
      </c>
      <c r="E39" s="3">
        <f t="shared" si="0"/>
        <v>36</v>
      </c>
    </row>
    <row r="40" spans="1:5" x14ac:dyDescent="0.2">
      <c r="A40" s="24">
        <v>42519</v>
      </c>
      <c r="B40" s="25">
        <v>7</v>
      </c>
      <c r="D40" s="21">
        <f t="shared" si="1"/>
        <v>43363</v>
      </c>
      <c r="E40" s="3">
        <f t="shared" si="0"/>
        <v>46</v>
      </c>
    </row>
    <row r="41" spans="1:5" x14ac:dyDescent="0.2">
      <c r="A41" s="24">
        <v>42526</v>
      </c>
      <c r="B41" s="25">
        <v>17</v>
      </c>
      <c r="D41" s="21">
        <f t="shared" si="1"/>
        <v>43393</v>
      </c>
      <c r="E41" s="3">
        <f t="shared" si="0"/>
        <v>33</v>
      </c>
    </row>
    <row r="42" spans="1:5" x14ac:dyDescent="0.2">
      <c r="A42" s="24">
        <v>42533</v>
      </c>
      <c r="B42" s="25">
        <v>7</v>
      </c>
      <c r="D42" s="21">
        <f t="shared" si="1"/>
        <v>43423</v>
      </c>
      <c r="E42" s="3">
        <f t="shared" si="0"/>
        <v>24</v>
      </c>
    </row>
    <row r="43" spans="1:5" x14ac:dyDescent="0.2">
      <c r="A43" s="24">
        <v>42540</v>
      </c>
      <c r="B43" s="25">
        <v>11</v>
      </c>
      <c r="D43" s="21">
        <f t="shared" si="1"/>
        <v>43453</v>
      </c>
      <c r="E43" s="3">
        <f t="shared" si="0"/>
        <v>23</v>
      </c>
    </row>
    <row r="44" spans="1:5" x14ac:dyDescent="0.2">
      <c r="A44" s="24">
        <v>42547</v>
      </c>
      <c r="B44" s="25">
        <v>7</v>
      </c>
      <c r="D44" s="21">
        <f t="shared" si="1"/>
        <v>43483</v>
      </c>
      <c r="E44" s="3">
        <f t="shared" si="0"/>
        <v>32</v>
      </c>
    </row>
    <row r="45" spans="1:5" x14ac:dyDescent="0.2">
      <c r="A45" s="24">
        <v>42554</v>
      </c>
      <c r="B45" s="25">
        <v>0</v>
      </c>
      <c r="D45" s="21">
        <f t="shared" si="1"/>
        <v>43513</v>
      </c>
      <c r="E45" s="3">
        <f t="shared" si="0"/>
        <v>214</v>
      </c>
    </row>
    <row r="46" spans="1:5" x14ac:dyDescent="0.2">
      <c r="A46" s="24">
        <v>42561</v>
      </c>
      <c r="B46" s="25">
        <v>7</v>
      </c>
      <c r="D46" s="21">
        <f t="shared" si="1"/>
        <v>43543</v>
      </c>
      <c r="E46" s="3">
        <f t="shared" si="0"/>
        <v>144</v>
      </c>
    </row>
    <row r="47" spans="1:5" x14ac:dyDescent="0.2">
      <c r="A47" s="24">
        <v>42568</v>
      </c>
      <c r="B47" s="25">
        <v>0</v>
      </c>
      <c r="D47" s="21">
        <f t="shared" si="1"/>
        <v>43573</v>
      </c>
      <c r="E47" s="3">
        <f t="shared" si="0"/>
        <v>64</v>
      </c>
    </row>
    <row r="48" spans="1:5" x14ac:dyDescent="0.2">
      <c r="A48" s="24">
        <v>42575</v>
      </c>
      <c r="B48" s="25">
        <v>15</v>
      </c>
      <c r="D48" s="21">
        <f t="shared" si="1"/>
        <v>43603</v>
      </c>
      <c r="E48" s="3">
        <f t="shared" si="0"/>
        <v>102</v>
      </c>
    </row>
    <row r="49" spans="1:5" x14ac:dyDescent="0.2">
      <c r="A49" s="24">
        <v>42582</v>
      </c>
      <c r="B49" s="25">
        <v>8</v>
      </c>
      <c r="D49" s="21">
        <f t="shared" si="1"/>
        <v>43633</v>
      </c>
      <c r="E49" s="3">
        <f t="shared" si="0"/>
        <v>84</v>
      </c>
    </row>
    <row r="50" spans="1:5" x14ac:dyDescent="0.2">
      <c r="A50" s="24">
        <v>42589</v>
      </c>
      <c r="B50" s="25">
        <v>8</v>
      </c>
      <c r="D50" s="21">
        <f t="shared" si="1"/>
        <v>43663</v>
      </c>
      <c r="E50" s="3">
        <f t="shared" si="0"/>
        <v>78</v>
      </c>
    </row>
    <row r="51" spans="1:5" x14ac:dyDescent="0.2">
      <c r="A51" s="24">
        <v>42596</v>
      </c>
      <c r="B51" s="25">
        <v>8</v>
      </c>
      <c r="D51" s="21">
        <f t="shared" si="1"/>
        <v>43693</v>
      </c>
      <c r="E51" s="3">
        <f t="shared" si="0"/>
        <v>59</v>
      </c>
    </row>
    <row r="52" spans="1:5" x14ac:dyDescent="0.2">
      <c r="A52" s="24">
        <v>42603</v>
      </c>
      <c r="B52" s="25">
        <v>11</v>
      </c>
      <c r="D52" s="21">
        <f t="shared" si="1"/>
        <v>43723</v>
      </c>
      <c r="E52" s="3">
        <f t="shared" si="0"/>
        <v>105</v>
      </c>
    </row>
    <row r="53" spans="1:5" x14ac:dyDescent="0.2">
      <c r="A53" s="24">
        <v>42610</v>
      </c>
      <c r="B53" s="25">
        <v>7</v>
      </c>
      <c r="D53" s="21">
        <f t="shared" si="1"/>
        <v>43753</v>
      </c>
      <c r="E53" s="3">
        <f t="shared" si="0"/>
        <v>84</v>
      </c>
    </row>
    <row r="54" spans="1:5" x14ac:dyDescent="0.2">
      <c r="A54" s="24">
        <v>42617</v>
      </c>
      <c r="B54" s="25">
        <v>15</v>
      </c>
      <c r="D54" s="21">
        <f t="shared" si="1"/>
        <v>43783</v>
      </c>
      <c r="E54" s="3">
        <f t="shared" si="0"/>
        <v>70</v>
      </c>
    </row>
    <row r="55" spans="1:5" x14ac:dyDescent="0.2">
      <c r="A55" s="24">
        <v>42624</v>
      </c>
      <c r="B55" s="25">
        <v>0</v>
      </c>
      <c r="D55" s="21">
        <f t="shared" si="1"/>
        <v>43813</v>
      </c>
      <c r="E55" s="3">
        <f t="shared" si="0"/>
        <v>89</v>
      </c>
    </row>
    <row r="56" spans="1:5" x14ac:dyDescent="0.2">
      <c r="A56" s="24">
        <v>42631</v>
      </c>
      <c r="B56" s="25">
        <v>14</v>
      </c>
      <c r="D56" s="21">
        <f t="shared" si="1"/>
        <v>43843</v>
      </c>
      <c r="E56" s="3">
        <f t="shared" si="0"/>
        <v>63</v>
      </c>
    </row>
    <row r="57" spans="1:5" x14ac:dyDescent="0.2">
      <c r="A57" s="24">
        <v>42638</v>
      </c>
      <c r="B57" s="25">
        <v>7</v>
      </c>
      <c r="D57" s="21">
        <f t="shared" si="1"/>
        <v>43873</v>
      </c>
      <c r="E57" s="3">
        <f t="shared" si="0"/>
        <v>62</v>
      </c>
    </row>
    <row r="58" spans="1:5" x14ac:dyDescent="0.2">
      <c r="A58" s="24">
        <v>42645</v>
      </c>
      <c r="B58" s="25">
        <v>7</v>
      </c>
      <c r="D58" s="21">
        <f t="shared" si="1"/>
        <v>43903</v>
      </c>
      <c r="E58" s="3">
        <f t="shared" si="0"/>
        <v>64</v>
      </c>
    </row>
    <row r="59" spans="1:5" x14ac:dyDescent="0.2">
      <c r="A59" s="24">
        <v>42652</v>
      </c>
      <c r="B59" s="25">
        <v>14</v>
      </c>
      <c r="D59" s="21">
        <f t="shared" si="1"/>
        <v>43933</v>
      </c>
      <c r="E59" s="3">
        <f t="shared" si="0"/>
        <v>75</v>
      </c>
    </row>
    <row r="60" spans="1:5" x14ac:dyDescent="0.2">
      <c r="A60" s="24">
        <v>42659</v>
      </c>
      <c r="B60" s="25">
        <v>11</v>
      </c>
      <c r="D60" s="21">
        <f t="shared" si="1"/>
        <v>43963</v>
      </c>
      <c r="E60" s="3">
        <f t="shared" si="0"/>
        <v>42</v>
      </c>
    </row>
    <row r="61" spans="1:5" x14ac:dyDescent="0.2">
      <c r="A61" s="24">
        <v>42666</v>
      </c>
      <c r="B61" s="25">
        <v>9</v>
      </c>
      <c r="D61" s="21">
        <f t="shared" si="1"/>
        <v>43993</v>
      </c>
      <c r="E61" s="3">
        <f t="shared" si="0"/>
        <v>44</v>
      </c>
    </row>
    <row r="62" spans="1:5" x14ac:dyDescent="0.2">
      <c r="A62" s="24">
        <v>42673</v>
      </c>
      <c r="B62" s="25">
        <v>21</v>
      </c>
      <c r="D62" s="21">
        <f t="shared" si="1"/>
        <v>44023</v>
      </c>
      <c r="E62" s="3">
        <f t="shared" si="0"/>
        <v>62</v>
      </c>
    </row>
    <row r="63" spans="1:5" x14ac:dyDescent="0.2">
      <c r="A63" s="24">
        <v>42680</v>
      </c>
      <c r="B63" s="25">
        <v>0</v>
      </c>
      <c r="D63" s="21">
        <f t="shared" si="1"/>
        <v>44053</v>
      </c>
      <c r="E63" s="3">
        <f t="shared" si="0"/>
        <v>24</v>
      </c>
    </row>
    <row r="64" spans="1:5" x14ac:dyDescent="0.2">
      <c r="A64" s="24">
        <v>42687</v>
      </c>
      <c r="B64" s="25">
        <v>0</v>
      </c>
      <c r="D64" s="21">
        <f t="shared" si="1"/>
        <v>44083</v>
      </c>
      <c r="E64" s="3">
        <f t="shared" si="0"/>
        <v>0</v>
      </c>
    </row>
    <row r="65" spans="1:5" x14ac:dyDescent="0.2">
      <c r="A65" s="24">
        <v>42694</v>
      </c>
      <c r="B65" s="25">
        <v>0</v>
      </c>
      <c r="D65" s="21">
        <f t="shared" si="1"/>
        <v>44113</v>
      </c>
      <c r="E65" s="3">
        <f t="shared" si="0"/>
        <v>0</v>
      </c>
    </row>
    <row r="66" spans="1:5" x14ac:dyDescent="0.2">
      <c r="A66" s="24">
        <v>42701</v>
      </c>
      <c r="B66" s="25">
        <v>9</v>
      </c>
      <c r="D66" s="21">
        <f t="shared" si="1"/>
        <v>44143</v>
      </c>
      <c r="E66" s="3">
        <f t="shared" si="0"/>
        <v>0</v>
      </c>
    </row>
    <row r="67" spans="1:5" x14ac:dyDescent="0.2">
      <c r="A67" s="24">
        <v>42708</v>
      </c>
      <c r="B67" s="25">
        <v>7</v>
      </c>
      <c r="D67" s="21">
        <f t="shared" si="1"/>
        <v>44173</v>
      </c>
      <c r="E67" s="3">
        <f t="shared" si="0"/>
        <v>0</v>
      </c>
    </row>
    <row r="68" spans="1:5" x14ac:dyDescent="0.2">
      <c r="A68" s="24">
        <v>42715</v>
      </c>
      <c r="B68" s="25">
        <v>7</v>
      </c>
      <c r="D68" s="21">
        <f t="shared" si="1"/>
        <v>44203</v>
      </c>
      <c r="E68" s="3">
        <f t="shared" si="0"/>
        <v>0</v>
      </c>
    </row>
    <row r="69" spans="1:5" x14ac:dyDescent="0.2">
      <c r="A69" s="24">
        <v>42722</v>
      </c>
      <c r="B69" s="25">
        <v>18</v>
      </c>
      <c r="D69" s="21">
        <f t="shared" si="1"/>
        <v>44233</v>
      </c>
      <c r="E69" s="3">
        <f t="shared" si="0"/>
        <v>0</v>
      </c>
    </row>
    <row r="70" spans="1:5" x14ac:dyDescent="0.2">
      <c r="A70" s="24">
        <v>42729</v>
      </c>
      <c r="B70" s="25">
        <v>7</v>
      </c>
      <c r="D70" s="21">
        <f t="shared" si="1"/>
        <v>44263</v>
      </c>
      <c r="E70" s="3">
        <f t="shared" si="0"/>
        <v>0</v>
      </c>
    </row>
    <row r="71" spans="1:5" x14ac:dyDescent="0.2">
      <c r="A71" s="24">
        <v>42736</v>
      </c>
      <c r="B71" s="25">
        <v>14</v>
      </c>
      <c r="D71" s="21">
        <f t="shared" si="1"/>
        <v>44293</v>
      </c>
      <c r="E71" s="3">
        <f t="shared" si="0"/>
        <v>0</v>
      </c>
    </row>
    <row r="72" spans="1:5" x14ac:dyDescent="0.2">
      <c r="A72" s="24">
        <v>42743</v>
      </c>
      <c r="B72" s="25">
        <v>7</v>
      </c>
      <c r="D72" s="21">
        <f t="shared" si="1"/>
        <v>44323</v>
      </c>
      <c r="E72" s="3">
        <f t="shared" si="0"/>
        <v>0</v>
      </c>
    </row>
    <row r="73" spans="1:5" x14ac:dyDescent="0.2">
      <c r="A73" s="24">
        <v>42750</v>
      </c>
      <c r="B73" s="25">
        <v>13</v>
      </c>
      <c r="D73" s="21">
        <f t="shared" si="1"/>
        <v>44353</v>
      </c>
      <c r="E73" s="3">
        <f t="shared" si="0"/>
        <v>0</v>
      </c>
    </row>
    <row r="74" spans="1:5" x14ac:dyDescent="0.2">
      <c r="A74" s="24">
        <v>42757</v>
      </c>
      <c r="B74" s="25">
        <v>10</v>
      </c>
      <c r="D74" s="21">
        <f t="shared" si="1"/>
        <v>44383</v>
      </c>
      <c r="E74" s="3">
        <f t="shared" si="0"/>
        <v>0</v>
      </c>
    </row>
    <row r="75" spans="1:5" x14ac:dyDescent="0.2">
      <c r="A75" s="24">
        <v>42764</v>
      </c>
      <c r="B75" s="25">
        <v>9</v>
      </c>
      <c r="D75" s="21">
        <f t="shared" si="1"/>
        <v>44413</v>
      </c>
      <c r="E75" s="3">
        <f t="shared" si="0"/>
        <v>0</v>
      </c>
    </row>
    <row r="76" spans="1:5" x14ac:dyDescent="0.2">
      <c r="A76" s="24">
        <v>42771</v>
      </c>
      <c r="B76" s="25">
        <v>7</v>
      </c>
      <c r="D76" s="21">
        <f t="shared" si="1"/>
        <v>44443</v>
      </c>
      <c r="E76" s="3">
        <f t="shared" si="0"/>
        <v>0</v>
      </c>
    </row>
    <row r="77" spans="1:5" x14ac:dyDescent="0.2">
      <c r="A77" s="24">
        <v>42778</v>
      </c>
      <c r="B77" s="25">
        <v>0</v>
      </c>
      <c r="D77" s="21">
        <f t="shared" si="1"/>
        <v>44473</v>
      </c>
      <c r="E77" s="3">
        <f t="shared" si="0"/>
        <v>0</v>
      </c>
    </row>
    <row r="78" spans="1:5" x14ac:dyDescent="0.2">
      <c r="A78" s="24">
        <v>42785</v>
      </c>
      <c r="B78" s="25">
        <v>0</v>
      </c>
      <c r="D78" s="21">
        <f t="shared" si="1"/>
        <v>44503</v>
      </c>
      <c r="E78" s="3">
        <f t="shared" si="0"/>
        <v>0</v>
      </c>
    </row>
    <row r="79" spans="1:5" x14ac:dyDescent="0.2">
      <c r="A79" s="24">
        <v>42792</v>
      </c>
      <c r="B79" s="25">
        <v>6</v>
      </c>
      <c r="D79" s="21">
        <f t="shared" si="1"/>
        <v>44533</v>
      </c>
      <c r="E79" s="3">
        <f t="shared" si="0"/>
        <v>0</v>
      </c>
    </row>
    <row r="80" spans="1:5" x14ac:dyDescent="0.2">
      <c r="A80" s="24">
        <v>42799</v>
      </c>
      <c r="B80" s="25">
        <v>15</v>
      </c>
      <c r="D80" s="21">
        <f t="shared" si="1"/>
        <v>44563</v>
      </c>
      <c r="E80" s="3">
        <f t="shared" si="0"/>
        <v>0</v>
      </c>
    </row>
    <row r="81" spans="1:5" x14ac:dyDescent="0.2">
      <c r="A81" s="24">
        <v>42806</v>
      </c>
      <c r="B81" s="25">
        <v>8</v>
      </c>
      <c r="D81" s="21">
        <f t="shared" si="1"/>
        <v>44593</v>
      </c>
      <c r="E81" s="3">
        <f t="shared" si="0"/>
        <v>0</v>
      </c>
    </row>
    <row r="82" spans="1:5" x14ac:dyDescent="0.2">
      <c r="A82" s="24">
        <v>42813</v>
      </c>
      <c r="B82" s="25">
        <v>13</v>
      </c>
      <c r="D82" s="21">
        <f t="shared" si="1"/>
        <v>44623</v>
      </c>
      <c r="E82" s="3">
        <f t="shared" si="0"/>
        <v>0</v>
      </c>
    </row>
    <row r="83" spans="1:5" x14ac:dyDescent="0.2">
      <c r="A83" s="24">
        <v>42820</v>
      </c>
      <c r="B83" s="25">
        <v>6</v>
      </c>
      <c r="D83" s="21">
        <f t="shared" si="1"/>
        <v>44653</v>
      </c>
      <c r="E83" s="3">
        <f t="shared" si="0"/>
        <v>0</v>
      </c>
    </row>
    <row r="84" spans="1:5" x14ac:dyDescent="0.2">
      <c r="A84" s="24">
        <v>42827</v>
      </c>
      <c r="B84" s="25">
        <v>19</v>
      </c>
    </row>
    <row r="85" spans="1:5" x14ac:dyDescent="0.2">
      <c r="A85" s="24">
        <v>42834</v>
      </c>
      <c r="B85" s="25">
        <v>13</v>
      </c>
    </row>
    <row r="86" spans="1:5" x14ac:dyDescent="0.2">
      <c r="A86" s="24">
        <v>42841</v>
      </c>
      <c r="B86" s="25">
        <v>6</v>
      </c>
    </row>
    <row r="87" spans="1:5" x14ac:dyDescent="0.2">
      <c r="A87" s="24">
        <v>42848</v>
      </c>
      <c r="B87" s="25">
        <v>11</v>
      </c>
    </row>
    <row r="88" spans="1:5" x14ac:dyDescent="0.2">
      <c r="A88" s="24">
        <v>42855</v>
      </c>
      <c r="B88" s="25">
        <v>7</v>
      </c>
    </row>
    <row r="89" spans="1:5" x14ac:dyDescent="0.2">
      <c r="A89" s="24">
        <v>42862</v>
      </c>
      <c r="B89" s="25">
        <v>0</v>
      </c>
    </row>
    <row r="90" spans="1:5" x14ac:dyDescent="0.2">
      <c r="A90" s="24">
        <v>42869</v>
      </c>
      <c r="B90" s="25">
        <v>21</v>
      </c>
    </row>
    <row r="91" spans="1:5" x14ac:dyDescent="0.2">
      <c r="A91" s="24">
        <v>42876</v>
      </c>
      <c r="B91" s="25">
        <v>7</v>
      </c>
    </row>
    <row r="92" spans="1:5" x14ac:dyDescent="0.2">
      <c r="A92" s="24">
        <v>42883</v>
      </c>
      <c r="B92" s="25">
        <v>14</v>
      </c>
    </row>
    <row r="93" spans="1:5" x14ac:dyDescent="0.2">
      <c r="A93" s="24">
        <v>42890</v>
      </c>
      <c r="B93" s="25">
        <v>7</v>
      </c>
    </row>
    <row r="94" spans="1:5" x14ac:dyDescent="0.2">
      <c r="A94" s="24">
        <v>42897</v>
      </c>
      <c r="B94" s="25">
        <v>0</v>
      </c>
    </row>
    <row r="95" spans="1:5" x14ac:dyDescent="0.2">
      <c r="A95" s="24">
        <v>42904</v>
      </c>
      <c r="B95" s="25">
        <v>13</v>
      </c>
    </row>
    <row r="96" spans="1:5" x14ac:dyDescent="0.2">
      <c r="A96" s="24">
        <v>42911</v>
      </c>
      <c r="B96" s="25">
        <v>7</v>
      </c>
    </row>
    <row r="97" spans="1:2" x14ac:dyDescent="0.2">
      <c r="A97" s="24">
        <v>42918</v>
      </c>
      <c r="B97" s="25">
        <v>7</v>
      </c>
    </row>
    <row r="98" spans="1:2" x14ac:dyDescent="0.2">
      <c r="A98" s="24">
        <v>42925</v>
      </c>
      <c r="B98" s="25">
        <v>7</v>
      </c>
    </row>
    <row r="99" spans="1:2" x14ac:dyDescent="0.2">
      <c r="A99" s="24">
        <v>42932</v>
      </c>
      <c r="B99" s="25">
        <v>10</v>
      </c>
    </row>
    <row r="100" spans="1:2" x14ac:dyDescent="0.2">
      <c r="A100" s="24">
        <v>42939</v>
      </c>
      <c r="B100" s="25">
        <v>10</v>
      </c>
    </row>
    <row r="101" spans="1:2" x14ac:dyDescent="0.2">
      <c r="A101" s="24">
        <v>42946</v>
      </c>
      <c r="B101" s="25">
        <v>10</v>
      </c>
    </row>
    <row r="102" spans="1:2" x14ac:dyDescent="0.2">
      <c r="A102" s="24">
        <v>42953</v>
      </c>
      <c r="B102" s="25">
        <v>0</v>
      </c>
    </row>
    <row r="103" spans="1:2" x14ac:dyDescent="0.2">
      <c r="A103" s="24">
        <v>42960</v>
      </c>
      <c r="B103" s="25">
        <v>7</v>
      </c>
    </row>
    <row r="104" spans="1:2" x14ac:dyDescent="0.2">
      <c r="A104" s="24">
        <v>42967</v>
      </c>
      <c r="B104" s="25">
        <v>7</v>
      </c>
    </row>
    <row r="105" spans="1:2" x14ac:dyDescent="0.2">
      <c r="A105" s="24">
        <v>42974</v>
      </c>
      <c r="B105" s="25">
        <v>10</v>
      </c>
    </row>
    <row r="106" spans="1:2" x14ac:dyDescent="0.2">
      <c r="A106" s="24">
        <v>42981</v>
      </c>
      <c r="B106" s="25">
        <v>7</v>
      </c>
    </row>
    <row r="107" spans="1:2" x14ac:dyDescent="0.2">
      <c r="A107" s="24">
        <v>42988</v>
      </c>
      <c r="B107" s="25">
        <v>0</v>
      </c>
    </row>
    <row r="108" spans="1:2" x14ac:dyDescent="0.2">
      <c r="A108" s="24">
        <v>42995</v>
      </c>
      <c r="B108" s="25">
        <v>9</v>
      </c>
    </row>
    <row r="109" spans="1:2" x14ac:dyDescent="0.2">
      <c r="A109" s="24">
        <v>43002</v>
      </c>
      <c r="B109" s="25">
        <v>13</v>
      </c>
    </row>
    <row r="110" spans="1:2" x14ac:dyDescent="0.2">
      <c r="A110" s="24">
        <v>43009</v>
      </c>
      <c r="B110" s="25">
        <v>20</v>
      </c>
    </row>
    <row r="111" spans="1:2" x14ac:dyDescent="0.2">
      <c r="A111" s="24">
        <v>43016</v>
      </c>
      <c r="B111" s="25">
        <v>7</v>
      </c>
    </row>
    <row r="112" spans="1:2" x14ac:dyDescent="0.2">
      <c r="A112" s="24">
        <v>43023</v>
      </c>
      <c r="B112" s="25">
        <v>13</v>
      </c>
    </row>
    <row r="113" spans="1:2" x14ac:dyDescent="0.2">
      <c r="A113" s="24">
        <v>43030</v>
      </c>
      <c r="B113" s="25">
        <v>6</v>
      </c>
    </row>
    <row r="114" spans="1:2" x14ac:dyDescent="0.2">
      <c r="A114" s="24">
        <v>43037</v>
      </c>
      <c r="B114" s="25">
        <v>13</v>
      </c>
    </row>
    <row r="115" spans="1:2" x14ac:dyDescent="0.2">
      <c r="A115" s="24">
        <v>43044</v>
      </c>
      <c r="B115" s="25">
        <v>25</v>
      </c>
    </row>
    <row r="116" spans="1:2" x14ac:dyDescent="0.2">
      <c r="A116" s="24">
        <v>43051</v>
      </c>
      <c r="B116" s="25">
        <v>6</v>
      </c>
    </row>
    <row r="117" spans="1:2" x14ac:dyDescent="0.2">
      <c r="A117" s="24">
        <v>43058</v>
      </c>
      <c r="B117" s="25">
        <v>6</v>
      </c>
    </row>
    <row r="118" spans="1:2" x14ac:dyDescent="0.2">
      <c r="A118" s="24">
        <v>43065</v>
      </c>
      <c r="B118" s="25">
        <v>6</v>
      </c>
    </row>
    <row r="119" spans="1:2" x14ac:dyDescent="0.2">
      <c r="A119" s="24">
        <v>43072</v>
      </c>
      <c r="B119" s="25">
        <v>8</v>
      </c>
    </row>
    <row r="120" spans="1:2" x14ac:dyDescent="0.2">
      <c r="A120" s="24">
        <v>43079</v>
      </c>
      <c r="B120" s="25">
        <v>6</v>
      </c>
    </row>
    <row r="121" spans="1:2" x14ac:dyDescent="0.2">
      <c r="A121" s="24">
        <v>43086</v>
      </c>
      <c r="B121" s="25">
        <v>13</v>
      </c>
    </row>
    <row r="122" spans="1:2" x14ac:dyDescent="0.2">
      <c r="A122" s="24">
        <v>43093</v>
      </c>
      <c r="B122" s="25">
        <v>12</v>
      </c>
    </row>
    <row r="123" spans="1:2" x14ac:dyDescent="0.2">
      <c r="A123" s="24">
        <v>43100</v>
      </c>
      <c r="B123" s="25">
        <v>7</v>
      </c>
    </row>
    <row r="124" spans="1:2" x14ac:dyDescent="0.2">
      <c r="A124" s="24">
        <v>43107</v>
      </c>
      <c r="B124" s="25">
        <v>9</v>
      </c>
    </row>
    <row r="125" spans="1:2" x14ac:dyDescent="0.2">
      <c r="A125" s="24">
        <v>43114</v>
      </c>
      <c r="B125" s="25">
        <v>6</v>
      </c>
    </row>
    <row r="126" spans="1:2" x14ac:dyDescent="0.2">
      <c r="A126" s="24">
        <v>43121</v>
      </c>
      <c r="B126" s="25">
        <v>10</v>
      </c>
    </row>
    <row r="127" spans="1:2" x14ac:dyDescent="0.2">
      <c r="A127" s="24">
        <v>43128</v>
      </c>
      <c r="B127" s="25">
        <v>8</v>
      </c>
    </row>
    <row r="128" spans="1:2" x14ac:dyDescent="0.2">
      <c r="A128" s="24">
        <v>43135</v>
      </c>
      <c r="B128" s="25">
        <v>10</v>
      </c>
    </row>
    <row r="129" spans="1:2" x14ac:dyDescent="0.2">
      <c r="A129" s="24">
        <v>43142</v>
      </c>
      <c r="B129" s="25">
        <v>6</v>
      </c>
    </row>
    <row r="130" spans="1:2" x14ac:dyDescent="0.2">
      <c r="A130" s="24">
        <v>43149</v>
      </c>
      <c r="B130" s="25">
        <v>12</v>
      </c>
    </row>
    <row r="131" spans="1:2" x14ac:dyDescent="0.2">
      <c r="A131" s="24">
        <v>43156</v>
      </c>
      <c r="B131" s="25">
        <v>6</v>
      </c>
    </row>
    <row r="132" spans="1:2" x14ac:dyDescent="0.2">
      <c r="A132" s="24">
        <v>43163</v>
      </c>
      <c r="B132" s="25">
        <v>12</v>
      </c>
    </row>
    <row r="133" spans="1:2" x14ac:dyDescent="0.2">
      <c r="A133" s="24">
        <v>43170</v>
      </c>
      <c r="B133" s="25">
        <v>0</v>
      </c>
    </row>
    <row r="134" spans="1:2" x14ac:dyDescent="0.2">
      <c r="A134" s="24">
        <v>43177</v>
      </c>
      <c r="B134" s="25">
        <v>12</v>
      </c>
    </row>
    <row r="135" spans="1:2" x14ac:dyDescent="0.2">
      <c r="A135" s="24">
        <v>43184</v>
      </c>
      <c r="B135" s="25">
        <v>16</v>
      </c>
    </row>
    <row r="136" spans="1:2" x14ac:dyDescent="0.2">
      <c r="A136" s="24">
        <v>43191</v>
      </c>
      <c r="B136" s="25">
        <v>6</v>
      </c>
    </row>
    <row r="137" spans="1:2" x14ac:dyDescent="0.2">
      <c r="A137" s="24">
        <v>43198</v>
      </c>
      <c r="B137" s="25">
        <v>12</v>
      </c>
    </row>
    <row r="138" spans="1:2" x14ac:dyDescent="0.2">
      <c r="A138" s="24">
        <v>43205</v>
      </c>
      <c r="B138" s="25">
        <v>6</v>
      </c>
    </row>
    <row r="139" spans="1:2" x14ac:dyDescent="0.2">
      <c r="A139" s="24">
        <v>43212</v>
      </c>
      <c r="B139" s="25">
        <v>6</v>
      </c>
    </row>
    <row r="140" spans="1:2" x14ac:dyDescent="0.2">
      <c r="A140" s="24">
        <v>43219</v>
      </c>
      <c r="B140" s="25">
        <v>6</v>
      </c>
    </row>
    <row r="141" spans="1:2" x14ac:dyDescent="0.2">
      <c r="A141" s="24">
        <v>43226</v>
      </c>
      <c r="B141" s="25">
        <v>12</v>
      </c>
    </row>
    <row r="142" spans="1:2" x14ac:dyDescent="0.2">
      <c r="A142" s="24">
        <v>43233</v>
      </c>
      <c r="B142" s="25">
        <v>6</v>
      </c>
    </row>
    <row r="143" spans="1:2" x14ac:dyDescent="0.2">
      <c r="A143" s="24">
        <v>43240</v>
      </c>
      <c r="B143" s="25">
        <v>13</v>
      </c>
    </row>
    <row r="144" spans="1:2" x14ac:dyDescent="0.2">
      <c r="A144" s="24">
        <v>43247</v>
      </c>
      <c r="B144" s="25">
        <v>6</v>
      </c>
    </row>
    <row r="145" spans="1:2" x14ac:dyDescent="0.2">
      <c r="A145" s="24">
        <v>43254</v>
      </c>
      <c r="B145" s="25">
        <v>6</v>
      </c>
    </row>
    <row r="146" spans="1:2" x14ac:dyDescent="0.2">
      <c r="A146" s="24">
        <v>43261</v>
      </c>
      <c r="B146" s="25">
        <v>12</v>
      </c>
    </row>
    <row r="147" spans="1:2" x14ac:dyDescent="0.2">
      <c r="A147" s="24">
        <v>43268</v>
      </c>
      <c r="B147" s="25">
        <v>6</v>
      </c>
    </row>
    <row r="148" spans="1:2" x14ac:dyDescent="0.2">
      <c r="A148" s="24">
        <v>43275</v>
      </c>
      <c r="B148" s="25">
        <v>0</v>
      </c>
    </row>
    <row r="149" spans="1:2" x14ac:dyDescent="0.2">
      <c r="A149" s="24">
        <v>43282</v>
      </c>
      <c r="B149" s="25">
        <v>0</v>
      </c>
    </row>
    <row r="150" spans="1:2" x14ac:dyDescent="0.2">
      <c r="A150" s="24">
        <v>43289</v>
      </c>
      <c r="B150" s="25">
        <v>9</v>
      </c>
    </row>
    <row r="151" spans="1:2" x14ac:dyDescent="0.2">
      <c r="A151" s="24">
        <v>43296</v>
      </c>
      <c r="B151" s="25">
        <v>0</v>
      </c>
    </row>
    <row r="152" spans="1:2" x14ac:dyDescent="0.2">
      <c r="A152" s="24">
        <v>43303</v>
      </c>
      <c r="B152" s="25">
        <v>9</v>
      </c>
    </row>
    <row r="153" spans="1:2" x14ac:dyDescent="0.2">
      <c r="A153" s="24">
        <v>43310</v>
      </c>
      <c r="B153" s="25">
        <v>9</v>
      </c>
    </row>
    <row r="154" spans="1:2" x14ac:dyDescent="0.2">
      <c r="A154" s="24">
        <v>43317</v>
      </c>
      <c r="B154" s="25">
        <v>8</v>
      </c>
    </row>
    <row r="155" spans="1:2" x14ac:dyDescent="0.2">
      <c r="A155" s="24">
        <v>43324</v>
      </c>
      <c r="B155" s="25">
        <v>6</v>
      </c>
    </row>
    <row r="156" spans="1:2" x14ac:dyDescent="0.2">
      <c r="A156" s="24">
        <v>43331</v>
      </c>
      <c r="B156" s="25">
        <v>6</v>
      </c>
    </row>
    <row r="157" spans="1:2" x14ac:dyDescent="0.2">
      <c r="A157" s="24">
        <v>43338</v>
      </c>
      <c r="B157" s="25">
        <v>6</v>
      </c>
    </row>
    <row r="158" spans="1:2" x14ac:dyDescent="0.2">
      <c r="A158" s="24">
        <v>43345</v>
      </c>
      <c r="B158" s="25">
        <v>12</v>
      </c>
    </row>
    <row r="159" spans="1:2" x14ac:dyDescent="0.2">
      <c r="A159" s="24">
        <v>43352</v>
      </c>
      <c r="B159" s="25">
        <v>6</v>
      </c>
    </row>
    <row r="160" spans="1:2" x14ac:dyDescent="0.2">
      <c r="A160" s="24">
        <v>43359</v>
      </c>
      <c r="B160" s="25">
        <v>12</v>
      </c>
    </row>
    <row r="161" spans="1:2" x14ac:dyDescent="0.2">
      <c r="A161" s="24">
        <v>43366</v>
      </c>
      <c r="B161" s="25">
        <v>10</v>
      </c>
    </row>
    <row r="162" spans="1:2" x14ac:dyDescent="0.2">
      <c r="A162" s="24">
        <v>43373</v>
      </c>
      <c r="B162" s="25">
        <v>12</v>
      </c>
    </row>
    <row r="163" spans="1:2" x14ac:dyDescent="0.2">
      <c r="A163" s="24">
        <v>43380</v>
      </c>
      <c r="B163" s="25">
        <v>12</v>
      </c>
    </row>
    <row r="164" spans="1:2" x14ac:dyDescent="0.2">
      <c r="A164" s="24">
        <v>43387</v>
      </c>
      <c r="B164" s="25">
        <v>12</v>
      </c>
    </row>
    <row r="165" spans="1:2" x14ac:dyDescent="0.2">
      <c r="A165" s="24">
        <v>43394</v>
      </c>
      <c r="B165" s="25">
        <v>9</v>
      </c>
    </row>
    <row r="166" spans="1:2" x14ac:dyDescent="0.2">
      <c r="A166" s="24">
        <v>43401</v>
      </c>
      <c r="B166" s="25">
        <v>6</v>
      </c>
    </row>
    <row r="167" spans="1:2" x14ac:dyDescent="0.2">
      <c r="A167" s="24">
        <v>43408</v>
      </c>
      <c r="B167" s="25">
        <v>6</v>
      </c>
    </row>
    <row r="168" spans="1:2" x14ac:dyDescent="0.2">
      <c r="A168" s="24">
        <v>43415</v>
      </c>
      <c r="B168" s="25">
        <v>6</v>
      </c>
    </row>
    <row r="169" spans="1:2" x14ac:dyDescent="0.2">
      <c r="A169" s="24">
        <v>43422</v>
      </c>
      <c r="B169" s="25">
        <v>6</v>
      </c>
    </row>
    <row r="170" spans="1:2" x14ac:dyDescent="0.2">
      <c r="A170" s="24">
        <v>43429</v>
      </c>
      <c r="B170" s="25">
        <v>12</v>
      </c>
    </row>
    <row r="171" spans="1:2" x14ac:dyDescent="0.2">
      <c r="A171" s="24">
        <v>43436</v>
      </c>
      <c r="B171" s="25">
        <v>0</v>
      </c>
    </row>
    <row r="172" spans="1:2" x14ac:dyDescent="0.2">
      <c r="A172" s="24">
        <v>43443</v>
      </c>
      <c r="B172" s="25">
        <v>6</v>
      </c>
    </row>
    <row r="173" spans="1:2" x14ac:dyDescent="0.2">
      <c r="A173" s="24">
        <v>43450</v>
      </c>
      <c r="B173" s="25">
        <v>6</v>
      </c>
    </row>
    <row r="174" spans="1:2" x14ac:dyDescent="0.2">
      <c r="A174" s="24">
        <v>43457</v>
      </c>
      <c r="B174" s="25">
        <v>7</v>
      </c>
    </row>
    <row r="175" spans="1:2" x14ac:dyDescent="0.2">
      <c r="A175" s="24">
        <v>43464</v>
      </c>
      <c r="B175" s="25">
        <v>7</v>
      </c>
    </row>
    <row r="176" spans="1:2" x14ac:dyDescent="0.2">
      <c r="A176" s="24">
        <v>43471</v>
      </c>
      <c r="B176" s="25">
        <v>0</v>
      </c>
    </row>
    <row r="177" spans="1:2" x14ac:dyDescent="0.2">
      <c r="A177" s="24">
        <v>43478</v>
      </c>
      <c r="B177" s="25">
        <v>9</v>
      </c>
    </row>
    <row r="178" spans="1:2" x14ac:dyDescent="0.2">
      <c r="A178" s="24">
        <v>43485</v>
      </c>
      <c r="B178" s="25">
        <v>12</v>
      </c>
    </row>
    <row r="179" spans="1:2" x14ac:dyDescent="0.2">
      <c r="A179" s="24">
        <v>43492</v>
      </c>
      <c r="B179" s="25">
        <v>6</v>
      </c>
    </row>
    <row r="180" spans="1:2" x14ac:dyDescent="0.2">
      <c r="A180" s="24">
        <v>43499</v>
      </c>
      <c r="B180" s="25">
        <v>6</v>
      </c>
    </row>
    <row r="181" spans="1:2" x14ac:dyDescent="0.2">
      <c r="A181" s="24">
        <v>43506</v>
      </c>
      <c r="B181" s="25">
        <v>8</v>
      </c>
    </row>
    <row r="182" spans="1:2" x14ac:dyDescent="0.2">
      <c r="A182" s="24">
        <v>43513</v>
      </c>
      <c r="B182" s="25">
        <v>0</v>
      </c>
    </row>
    <row r="183" spans="1:2" x14ac:dyDescent="0.2">
      <c r="A183" s="24">
        <v>43520</v>
      </c>
      <c r="B183" s="25">
        <v>12</v>
      </c>
    </row>
    <row r="184" spans="1:2" x14ac:dyDescent="0.2">
      <c r="A184" s="24">
        <v>43527</v>
      </c>
      <c r="B184" s="25">
        <v>9</v>
      </c>
    </row>
    <row r="185" spans="1:2" x14ac:dyDescent="0.2">
      <c r="A185" s="24">
        <v>43534</v>
      </c>
      <c r="B185" s="25">
        <v>100</v>
      </c>
    </row>
    <row r="186" spans="1:2" x14ac:dyDescent="0.2">
      <c r="A186" s="24">
        <v>43541</v>
      </c>
      <c r="B186" s="25">
        <v>93</v>
      </c>
    </row>
    <row r="187" spans="1:2" x14ac:dyDescent="0.2">
      <c r="A187" s="24">
        <v>43548</v>
      </c>
      <c r="B187" s="25">
        <v>46</v>
      </c>
    </row>
    <row r="188" spans="1:2" x14ac:dyDescent="0.2">
      <c r="A188" s="24">
        <v>43555</v>
      </c>
      <c r="B188" s="25">
        <v>46</v>
      </c>
    </row>
    <row r="189" spans="1:2" x14ac:dyDescent="0.2">
      <c r="A189" s="24">
        <v>43562</v>
      </c>
      <c r="B189" s="25">
        <v>38</v>
      </c>
    </row>
    <row r="190" spans="1:2" x14ac:dyDescent="0.2">
      <c r="A190" s="24">
        <v>43569</v>
      </c>
      <c r="B190" s="25">
        <v>14</v>
      </c>
    </row>
    <row r="191" spans="1:2" x14ac:dyDescent="0.2">
      <c r="A191" s="24">
        <v>43576</v>
      </c>
      <c r="B191" s="25">
        <v>16</v>
      </c>
    </row>
    <row r="192" spans="1:2" x14ac:dyDescent="0.2">
      <c r="A192" s="24">
        <v>43583</v>
      </c>
      <c r="B192" s="25">
        <v>12</v>
      </c>
    </row>
    <row r="193" spans="1:2" x14ac:dyDescent="0.2">
      <c r="A193" s="24">
        <v>43590</v>
      </c>
      <c r="B193" s="25">
        <v>16</v>
      </c>
    </row>
    <row r="194" spans="1:2" x14ac:dyDescent="0.2">
      <c r="A194" s="24">
        <v>43597</v>
      </c>
      <c r="B194" s="25">
        <v>20</v>
      </c>
    </row>
    <row r="195" spans="1:2" x14ac:dyDescent="0.2">
      <c r="A195" s="24">
        <v>43604</v>
      </c>
      <c r="B195" s="25">
        <v>22</v>
      </c>
    </row>
    <row r="196" spans="1:2" x14ac:dyDescent="0.2">
      <c r="A196" s="24">
        <v>43611</v>
      </c>
      <c r="B196" s="25">
        <v>26</v>
      </c>
    </row>
    <row r="197" spans="1:2" x14ac:dyDescent="0.2">
      <c r="A197" s="24">
        <v>43618</v>
      </c>
      <c r="B197" s="25">
        <v>25</v>
      </c>
    </row>
    <row r="198" spans="1:2" x14ac:dyDescent="0.2">
      <c r="A198" s="24">
        <v>43625</v>
      </c>
      <c r="B198" s="25">
        <v>17</v>
      </c>
    </row>
    <row r="199" spans="1:2" x14ac:dyDescent="0.2">
      <c r="A199" s="24">
        <v>43632</v>
      </c>
      <c r="B199" s="25">
        <v>12</v>
      </c>
    </row>
    <row r="200" spans="1:2" x14ac:dyDescent="0.2">
      <c r="A200" s="24">
        <v>43639</v>
      </c>
      <c r="B200" s="25">
        <v>14</v>
      </c>
    </row>
    <row r="201" spans="1:2" x14ac:dyDescent="0.2">
      <c r="A201" s="24">
        <v>43646</v>
      </c>
      <c r="B201" s="25">
        <v>22</v>
      </c>
    </row>
    <row r="202" spans="1:2" x14ac:dyDescent="0.2">
      <c r="A202" s="24">
        <v>43653</v>
      </c>
      <c r="B202" s="25">
        <v>26</v>
      </c>
    </row>
    <row r="203" spans="1:2" x14ac:dyDescent="0.2">
      <c r="A203" s="24">
        <v>43660</v>
      </c>
      <c r="B203" s="25">
        <v>22</v>
      </c>
    </row>
    <row r="204" spans="1:2" x14ac:dyDescent="0.2">
      <c r="A204" s="24">
        <v>43667</v>
      </c>
      <c r="B204" s="25">
        <v>22</v>
      </c>
    </row>
    <row r="205" spans="1:2" x14ac:dyDescent="0.2">
      <c r="A205" s="24">
        <v>43674</v>
      </c>
      <c r="B205" s="25">
        <v>14</v>
      </c>
    </row>
    <row r="206" spans="1:2" x14ac:dyDescent="0.2">
      <c r="A206" s="24">
        <v>43681</v>
      </c>
      <c r="B206" s="25">
        <v>22</v>
      </c>
    </row>
    <row r="207" spans="1:2" x14ac:dyDescent="0.2">
      <c r="A207" s="24">
        <v>43688</v>
      </c>
      <c r="B207" s="25">
        <v>20</v>
      </c>
    </row>
    <row r="208" spans="1:2" x14ac:dyDescent="0.2">
      <c r="A208" s="24">
        <v>43695</v>
      </c>
      <c r="B208" s="25">
        <v>10</v>
      </c>
    </row>
    <row r="209" spans="1:2" x14ac:dyDescent="0.2">
      <c r="A209" s="24">
        <v>43702</v>
      </c>
      <c r="B209" s="25">
        <v>19</v>
      </c>
    </row>
    <row r="210" spans="1:2" x14ac:dyDescent="0.2">
      <c r="A210" s="24">
        <v>43709</v>
      </c>
      <c r="B210" s="25">
        <v>17</v>
      </c>
    </row>
    <row r="211" spans="1:2" x14ac:dyDescent="0.2">
      <c r="A211" s="24">
        <v>43716</v>
      </c>
      <c r="B211" s="25">
        <v>13</v>
      </c>
    </row>
    <row r="212" spans="1:2" x14ac:dyDescent="0.2">
      <c r="A212" s="24">
        <v>43723</v>
      </c>
      <c r="B212" s="25">
        <v>13</v>
      </c>
    </row>
    <row r="213" spans="1:2" x14ac:dyDescent="0.2">
      <c r="A213" s="24">
        <v>43730</v>
      </c>
      <c r="B213" s="25">
        <v>37</v>
      </c>
    </row>
    <row r="214" spans="1:2" x14ac:dyDescent="0.2">
      <c r="A214" s="24">
        <v>43737</v>
      </c>
      <c r="B214" s="25">
        <v>13</v>
      </c>
    </row>
    <row r="215" spans="1:2" x14ac:dyDescent="0.2">
      <c r="A215" s="24">
        <v>43744</v>
      </c>
      <c r="B215" s="25">
        <v>28</v>
      </c>
    </row>
    <row r="216" spans="1:2" x14ac:dyDescent="0.2">
      <c r="A216" s="24">
        <v>43751</v>
      </c>
      <c r="B216" s="25">
        <v>14</v>
      </c>
    </row>
    <row r="217" spans="1:2" x14ac:dyDescent="0.2">
      <c r="A217" s="24">
        <v>43758</v>
      </c>
      <c r="B217" s="25">
        <v>22</v>
      </c>
    </row>
    <row r="218" spans="1:2" x14ac:dyDescent="0.2">
      <c r="A218" s="24">
        <v>43765</v>
      </c>
      <c r="B218" s="25">
        <v>20</v>
      </c>
    </row>
    <row r="219" spans="1:2" x14ac:dyDescent="0.2">
      <c r="A219" s="24">
        <v>43772</v>
      </c>
      <c r="B219" s="25">
        <v>27</v>
      </c>
    </row>
    <row r="220" spans="1:2" x14ac:dyDescent="0.2">
      <c r="A220" s="24">
        <v>43779</v>
      </c>
      <c r="B220" s="25">
        <v>15</v>
      </c>
    </row>
    <row r="221" spans="1:2" x14ac:dyDescent="0.2">
      <c r="A221" s="24">
        <v>43786</v>
      </c>
      <c r="B221" s="25">
        <v>18</v>
      </c>
    </row>
    <row r="222" spans="1:2" x14ac:dyDescent="0.2">
      <c r="A222" s="24">
        <v>43793</v>
      </c>
      <c r="B222" s="25">
        <v>19</v>
      </c>
    </row>
    <row r="223" spans="1:2" x14ac:dyDescent="0.2">
      <c r="A223" s="24">
        <v>43800</v>
      </c>
      <c r="B223" s="25">
        <v>14</v>
      </c>
    </row>
    <row r="224" spans="1:2" x14ac:dyDescent="0.2">
      <c r="A224" s="24">
        <v>43807</v>
      </c>
      <c r="B224" s="25">
        <v>19</v>
      </c>
    </row>
    <row r="225" spans="1:2" x14ac:dyDescent="0.2">
      <c r="A225" s="24">
        <v>43814</v>
      </c>
      <c r="B225" s="25">
        <v>21</v>
      </c>
    </row>
    <row r="226" spans="1:2" x14ac:dyDescent="0.2">
      <c r="A226" s="24">
        <v>43821</v>
      </c>
      <c r="B226" s="25">
        <v>12</v>
      </c>
    </row>
    <row r="227" spans="1:2" x14ac:dyDescent="0.2">
      <c r="A227" s="24">
        <v>43828</v>
      </c>
      <c r="B227" s="25">
        <v>12</v>
      </c>
    </row>
    <row r="228" spans="1:2" x14ac:dyDescent="0.2">
      <c r="A228" s="24">
        <v>43835</v>
      </c>
      <c r="B228" s="25">
        <v>23</v>
      </c>
    </row>
    <row r="229" spans="1:2" x14ac:dyDescent="0.2">
      <c r="A229" s="24">
        <v>43842</v>
      </c>
      <c r="B229" s="25">
        <v>21</v>
      </c>
    </row>
    <row r="230" spans="1:2" x14ac:dyDescent="0.2">
      <c r="A230" s="24">
        <v>43849</v>
      </c>
      <c r="B230" s="25">
        <v>13</v>
      </c>
    </row>
    <row r="231" spans="1:2" x14ac:dyDescent="0.2">
      <c r="A231" s="24">
        <v>43856</v>
      </c>
      <c r="B231" s="25">
        <v>19</v>
      </c>
    </row>
    <row r="232" spans="1:2" x14ac:dyDescent="0.2">
      <c r="A232" s="24">
        <v>43863</v>
      </c>
      <c r="B232" s="25">
        <v>12</v>
      </c>
    </row>
    <row r="233" spans="1:2" x14ac:dyDescent="0.2">
      <c r="A233" s="24">
        <v>43870</v>
      </c>
      <c r="B233" s="25">
        <v>19</v>
      </c>
    </row>
    <row r="234" spans="1:2" x14ac:dyDescent="0.2">
      <c r="A234" s="24">
        <v>43877</v>
      </c>
      <c r="B234" s="25">
        <v>19</v>
      </c>
    </row>
    <row r="235" spans="1:2" x14ac:dyDescent="0.2">
      <c r="A235" s="24">
        <v>43884</v>
      </c>
      <c r="B235" s="25">
        <v>8</v>
      </c>
    </row>
    <row r="236" spans="1:2" x14ac:dyDescent="0.2">
      <c r="A236" s="24">
        <v>43891</v>
      </c>
      <c r="B236" s="25">
        <v>17</v>
      </c>
    </row>
    <row r="237" spans="1:2" x14ac:dyDescent="0.2">
      <c r="A237" s="24">
        <v>43898</v>
      </c>
      <c r="B237" s="25">
        <v>18</v>
      </c>
    </row>
    <row r="238" spans="1:2" x14ac:dyDescent="0.2">
      <c r="A238" s="24">
        <v>43905</v>
      </c>
      <c r="B238" s="25">
        <v>15</v>
      </c>
    </row>
    <row r="239" spans="1:2" x14ac:dyDescent="0.2">
      <c r="A239" s="24">
        <v>43912</v>
      </c>
      <c r="B239" s="25">
        <v>11</v>
      </c>
    </row>
    <row r="240" spans="1:2" x14ac:dyDescent="0.2">
      <c r="A240" s="24">
        <v>43919</v>
      </c>
      <c r="B240" s="25">
        <v>11</v>
      </c>
    </row>
    <row r="241" spans="1:2" x14ac:dyDescent="0.2">
      <c r="A241" s="24">
        <v>43926</v>
      </c>
      <c r="B241" s="25">
        <v>27</v>
      </c>
    </row>
    <row r="242" spans="1:2" x14ac:dyDescent="0.2">
      <c r="A242" s="24">
        <v>43933</v>
      </c>
      <c r="B242" s="25">
        <v>21</v>
      </c>
    </row>
    <row r="243" spans="1:2" x14ac:dyDescent="0.2">
      <c r="A243" s="24">
        <v>43940</v>
      </c>
      <c r="B243" s="25">
        <v>11</v>
      </c>
    </row>
    <row r="244" spans="1:2" x14ac:dyDescent="0.2">
      <c r="A244" s="24">
        <v>43947</v>
      </c>
      <c r="B244" s="25">
        <v>7</v>
      </c>
    </row>
    <row r="245" spans="1:2" x14ac:dyDescent="0.2">
      <c r="A245" s="24">
        <v>43954</v>
      </c>
      <c r="B245" s="25">
        <v>14</v>
      </c>
    </row>
    <row r="246" spans="1:2" x14ac:dyDescent="0.2">
      <c r="A246" s="24">
        <v>43961</v>
      </c>
      <c r="B246" s="25">
        <v>22</v>
      </c>
    </row>
    <row r="247" spans="1:2" x14ac:dyDescent="0.2">
      <c r="A247" s="24">
        <v>43968</v>
      </c>
      <c r="B247" s="25">
        <v>8</v>
      </c>
    </row>
    <row r="248" spans="1:2" x14ac:dyDescent="0.2">
      <c r="A248" s="24">
        <v>43975</v>
      </c>
      <c r="B248" s="25">
        <v>15</v>
      </c>
    </row>
    <row r="249" spans="1:2" x14ac:dyDescent="0.2">
      <c r="A249" s="24">
        <v>43982</v>
      </c>
      <c r="B249" s="25">
        <v>8</v>
      </c>
    </row>
    <row r="250" spans="1:2" x14ac:dyDescent="0.2">
      <c r="A250" s="24">
        <v>43989</v>
      </c>
      <c r="B250" s="25">
        <v>11</v>
      </c>
    </row>
    <row r="251" spans="1:2" x14ac:dyDescent="0.2">
      <c r="A251" s="24">
        <v>43996</v>
      </c>
      <c r="B251" s="25">
        <v>10</v>
      </c>
    </row>
    <row r="252" spans="1:2" x14ac:dyDescent="0.2">
      <c r="A252" s="24">
        <v>44003</v>
      </c>
      <c r="B252" s="25">
        <v>5</v>
      </c>
    </row>
    <row r="253" spans="1:2" x14ac:dyDescent="0.2">
      <c r="A253" s="24">
        <v>44010</v>
      </c>
      <c r="B253" s="25">
        <v>12</v>
      </c>
    </row>
    <row r="254" spans="1:2" x14ac:dyDescent="0.2">
      <c r="A254" s="24">
        <v>44017</v>
      </c>
      <c r="B254" s="25">
        <v>17</v>
      </c>
    </row>
    <row r="255" spans="1:2" x14ac:dyDescent="0.2">
      <c r="A255" s="24">
        <v>44024</v>
      </c>
      <c r="B255" s="25">
        <v>9</v>
      </c>
    </row>
    <row r="256" spans="1:2" x14ac:dyDescent="0.2">
      <c r="A256" s="24">
        <v>44031</v>
      </c>
      <c r="B256" s="25">
        <v>9</v>
      </c>
    </row>
    <row r="257" spans="1:2" x14ac:dyDescent="0.2">
      <c r="A257" s="24">
        <v>44038</v>
      </c>
      <c r="B257" s="25">
        <v>13</v>
      </c>
    </row>
    <row r="258" spans="1:2" x14ac:dyDescent="0.2">
      <c r="A258" s="24">
        <v>44045</v>
      </c>
      <c r="B258" s="25">
        <v>10</v>
      </c>
    </row>
    <row r="259" spans="1:2" x14ac:dyDescent="0.2">
      <c r="A259" s="24">
        <v>44052</v>
      </c>
      <c r="B259" s="25">
        <v>21</v>
      </c>
    </row>
    <row r="260" spans="1:2" x14ac:dyDescent="0.2">
      <c r="A260" s="24">
        <v>44059</v>
      </c>
      <c r="B260" s="25">
        <v>12</v>
      </c>
    </row>
    <row r="261" spans="1:2" x14ac:dyDescent="0.2">
      <c r="A261" s="24">
        <v>44066</v>
      </c>
      <c r="B261" s="25">
        <v>12</v>
      </c>
    </row>
    <row r="262" spans="1:2" x14ac:dyDescent="0.2">
      <c r="A262" s="24">
        <v>44073</v>
      </c>
      <c r="B262" s="25">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Form Responses 1</vt:lpstr>
      <vt:lpstr>Students</vt:lpstr>
      <vt:lpstr>Website Data</vt:lpstr>
      <vt:lpstr>Teachers</vt:lpstr>
      <vt:lpstr>Professionals</vt:lpstr>
      <vt:lpstr>Source</vt:lpstr>
      <vt:lpstr>Best Describes You</vt:lpstr>
      <vt:lpstr>Survey Responses</vt:lpstr>
      <vt:lpstr>Google Search</vt:lpstr>
      <vt:lpstr>Copy of Google Search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Aliya Mittelman</cp:lastModifiedBy>
  <dcterms:modified xsi:type="dcterms:W3CDTF">2024-02-20T23:00:16Z</dcterms:modified>
</cp:coreProperties>
</file>